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30C06823-4D76-41F1-AF77-610D59CF88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8-04-hubern-tobacco-ka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AC3" i="1"/>
  <c r="AD3" i="1"/>
  <c r="AE3" i="1"/>
  <c r="AM3" i="1"/>
  <c r="AO3" i="1" s="1"/>
  <c r="BL3" i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CG4" i="1" s="1"/>
  <c r="AC4" i="1"/>
  <c r="AD4" i="1"/>
  <c r="AE4" i="1"/>
  <c r="AM4" i="1"/>
  <c r="AO4" i="1" s="1"/>
  <c r="BL4" i="1"/>
  <c r="BM4" i="1" s="1"/>
  <c r="BN4" i="1"/>
  <c r="BO4" i="1"/>
  <c r="BP4" i="1"/>
  <c r="BU4" i="1"/>
  <c r="BV4" i="1" s="1"/>
  <c r="BX4" i="1"/>
  <c r="CF4" i="1"/>
  <c r="T4" i="1" s="1"/>
  <c r="CH4" i="1"/>
  <c r="U4" i="1" s="1"/>
  <c r="CI4" i="1"/>
  <c r="CJ4" i="1"/>
  <c r="V5" i="1"/>
  <c r="AA5" i="1"/>
  <c r="CG5" i="1" s="1"/>
  <c r="AC5" i="1"/>
  <c r="AD5" i="1"/>
  <c r="AE5" i="1"/>
  <c r="AM5" i="1"/>
  <c r="AO5" i="1" s="1"/>
  <c r="BL5" i="1"/>
  <c r="J5" i="1" s="1"/>
  <c r="BN5" i="1"/>
  <c r="BO5" i="1"/>
  <c r="BP5" i="1"/>
  <c r="BU5" i="1"/>
  <c r="BV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M6" i="1" s="1"/>
  <c r="BN6" i="1"/>
  <c r="BO6" i="1"/>
  <c r="BP6" i="1"/>
  <c r="BU6" i="1"/>
  <c r="BV6" i="1" s="1"/>
  <c r="BX6" i="1"/>
  <c r="CF6" i="1"/>
  <c r="T6" i="1" s="1"/>
  <c r="CH6" i="1"/>
  <c r="U6" i="1" s="1"/>
  <c r="CI6" i="1"/>
  <c r="CJ6" i="1"/>
  <c r="V7" i="1"/>
  <c r="AA7" i="1"/>
  <c r="CG7" i="1" s="1"/>
  <c r="AC7" i="1"/>
  <c r="AD7" i="1"/>
  <c r="AE7" i="1"/>
  <c r="AM7" i="1"/>
  <c r="AO7" i="1" s="1"/>
  <c r="BL7" i="1"/>
  <c r="J7" i="1" s="1"/>
  <c r="BN7" i="1"/>
  <c r="BO7" i="1"/>
  <c r="BP7" i="1"/>
  <c r="BU7" i="1"/>
  <c r="BV7" i="1" s="1"/>
  <c r="BX7" i="1"/>
  <c r="CF7" i="1"/>
  <c r="T7" i="1" s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BM8" i="1" s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J9" i="1" s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BM10" i="1" s="1"/>
  <c r="AI10" i="1" s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AC11" i="1"/>
  <c r="AD11" i="1"/>
  <c r="AE11" i="1"/>
  <c r="AM11" i="1"/>
  <c r="AO11" i="1" s="1"/>
  <c r="BL11" i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BM12" i="1" s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BM14" i="1" s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CG15" i="1" s="1"/>
  <c r="AC15" i="1"/>
  <c r="AD15" i="1"/>
  <c r="AE15" i="1"/>
  <c r="AM15" i="1"/>
  <c r="AO15" i="1" s="1"/>
  <c r="BL15" i="1"/>
  <c r="J15" i="1" s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AC16" i="1"/>
  <c r="AD16" i="1"/>
  <c r="AE16" i="1"/>
  <c r="AM16" i="1"/>
  <c r="AO16" i="1" s="1"/>
  <c r="BL16" i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CG17" i="1" s="1"/>
  <c r="AC17" i="1"/>
  <c r="AD17" i="1"/>
  <c r="AE17" i="1"/>
  <c r="AM17" i="1"/>
  <c r="AO17" i="1" s="1"/>
  <c r="BL17" i="1"/>
  <c r="BM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CG19" i="1" s="1"/>
  <c r="AC19" i="1"/>
  <c r="AD19" i="1"/>
  <c r="AE19" i="1"/>
  <c r="AM19" i="1"/>
  <c r="AO19" i="1" s="1"/>
  <c r="BL19" i="1"/>
  <c r="BM19" i="1" s="1"/>
  <c r="AI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BL20" i="1"/>
  <c r="J20" i="1" s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AO21" i="1" s="1"/>
  <c r="BL21" i="1"/>
  <c r="BM21" i="1" s="1"/>
  <c r="AI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CG22" i="1" s="1"/>
  <c r="AC22" i="1"/>
  <c r="AD22" i="1"/>
  <c r="AE22" i="1"/>
  <c r="AM22" i="1"/>
  <c r="AO22" i="1" s="1"/>
  <c r="BL22" i="1"/>
  <c r="J22" i="1" s="1"/>
  <c r="BN22" i="1"/>
  <c r="BO22" i="1"/>
  <c r="BP22" i="1"/>
  <c r="BU22" i="1"/>
  <c r="BV22" i="1" s="1"/>
  <c r="BX22" i="1"/>
  <c r="CF22" i="1"/>
  <c r="T22" i="1" s="1"/>
  <c r="CH22" i="1"/>
  <c r="U22" i="1" s="1"/>
  <c r="CI22" i="1"/>
  <c r="CJ22" i="1"/>
  <c r="V23" i="1"/>
  <c r="AA23" i="1"/>
  <c r="AC23" i="1"/>
  <c r="AD23" i="1"/>
  <c r="AE23" i="1"/>
  <c r="AM23" i="1"/>
  <c r="AO23" i="1" s="1"/>
  <c r="BL23" i="1"/>
  <c r="J23" i="1" s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BM24" i="1" s="1"/>
  <c r="AI24" i="1" s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AC25" i="1"/>
  <c r="AD25" i="1"/>
  <c r="AE25" i="1"/>
  <c r="AM25" i="1"/>
  <c r="AO25" i="1" s="1"/>
  <c r="BL25" i="1"/>
  <c r="BM25" i="1" s="1"/>
  <c r="AI25" i="1" s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CG26" i="1" s="1"/>
  <c r="AC26" i="1"/>
  <c r="AD26" i="1"/>
  <c r="AE26" i="1"/>
  <c r="AM26" i="1"/>
  <c r="AO26" i="1" s="1"/>
  <c r="BL26" i="1"/>
  <c r="BM26" i="1" s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AC27" i="1"/>
  <c r="AD27" i="1"/>
  <c r="AE27" i="1"/>
  <c r="AM27" i="1"/>
  <c r="AO27" i="1" s="1"/>
  <c r="BL27" i="1"/>
  <c r="J27" i="1" s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CG28" i="1" s="1"/>
  <c r="AC28" i="1"/>
  <c r="AD28" i="1"/>
  <c r="AE28" i="1"/>
  <c r="AM28" i="1"/>
  <c r="AO28" i="1" s="1"/>
  <c r="BL28" i="1"/>
  <c r="BM28" i="1" s="1"/>
  <c r="AI28" i="1" s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AC29" i="1"/>
  <c r="AD29" i="1"/>
  <c r="AE29" i="1"/>
  <c r="AM29" i="1"/>
  <c r="AO29" i="1" s="1"/>
  <c r="BL29" i="1"/>
  <c r="BM29" i="1" s="1"/>
  <c r="AI29" i="1" s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BM30" i="1" s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J31" i="1" s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CG32" i="1" s="1"/>
  <c r="AC32" i="1"/>
  <c r="AD32" i="1"/>
  <c r="AE32" i="1"/>
  <c r="AM32" i="1"/>
  <c r="AO32" i="1" s="1"/>
  <c r="BL32" i="1"/>
  <c r="BM32" i="1" s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J33" i="1" s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J35" i="1" s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CG36" i="1" s="1"/>
  <c r="AC36" i="1"/>
  <c r="AD36" i="1"/>
  <c r="AE36" i="1"/>
  <c r="AM36" i="1"/>
  <c r="AO36" i="1" s="1"/>
  <c r="BL36" i="1"/>
  <c r="BM36" i="1" s="1"/>
  <c r="AI36" i="1" s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J37" i="1" s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CG38" i="1" s="1"/>
  <c r="AC38" i="1"/>
  <c r="AD38" i="1"/>
  <c r="AE38" i="1"/>
  <c r="AM38" i="1"/>
  <c r="AO38" i="1" s="1"/>
  <c r="BL38" i="1"/>
  <c r="BM38" i="1" s="1"/>
  <c r="AI38" i="1" s="1"/>
  <c r="BN38" i="1"/>
  <c r="BO38" i="1"/>
  <c r="BP38" i="1"/>
  <c r="BU38" i="1"/>
  <c r="BV38" i="1" s="1"/>
  <c r="BX38" i="1"/>
  <c r="CF38" i="1"/>
  <c r="T38" i="1" s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J39" i="1" s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CG40" i="1" s="1"/>
  <c r="AC40" i="1"/>
  <c r="AD40" i="1"/>
  <c r="AE40" i="1"/>
  <c r="AM40" i="1"/>
  <c r="AO40" i="1" s="1"/>
  <c r="BL40" i="1"/>
  <c r="BM40" i="1" s="1"/>
  <c r="AI40" i="1" s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J41" i="1" s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CG42" i="1" s="1"/>
  <c r="AC42" i="1"/>
  <c r="AD42" i="1"/>
  <c r="AE42" i="1"/>
  <c r="AM42" i="1"/>
  <c r="AO42" i="1" s="1"/>
  <c r="BL42" i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J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CG44" i="1" s="1"/>
  <c r="AC44" i="1"/>
  <c r="AD44" i="1"/>
  <c r="AE44" i="1"/>
  <c r="AM44" i="1"/>
  <c r="AO44" i="1" s="1"/>
  <c r="BL44" i="1"/>
  <c r="BM44" i="1" s="1"/>
  <c r="AI44" i="1" s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CG45" i="1" s="1"/>
  <c r="AC45" i="1"/>
  <c r="AD45" i="1"/>
  <c r="AE45" i="1"/>
  <c r="AM45" i="1"/>
  <c r="AO45" i="1" s="1"/>
  <c r="BL45" i="1"/>
  <c r="J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AC46" i="1"/>
  <c r="AD46" i="1"/>
  <c r="AE46" i="1"/>
  <c r="AM46" i="1"/>
  <c r="AO46" i="1" s="1"/>
  <c r="BL46" i="1"/>
  <c r="BN46" i="1"/>
  <c r="BO46" i="1"/>
  <c r="BP46" i="1"/>
  <c r="BU46" i="1"/>
  <c r="BV46" i="1" s="1"/>
  <c r="BX46" i="1"/>
  <c r="CF46" i="1"/>
  <c r="T46" i="1" s="1"/>
  <c r="CG46" i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J47" i="1" s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CG48" i="1" s="1"/>
  <c r="AC48" i="1"/>
  <c r="AD48" i="1"/>
  <c r="AE48" i="1"/>
  <c r="AM48" i="1"/>
  <c r="AO48" i="1" s="1"/>
  <c r="BL48" i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CG49" i="1" s="1"/>
  <c r="AC49" i="1"/>
  <c r="AD49" i="1"/>
  <c r="AE49" i="1"/>
  <c r="AM49" i="1"/>
  <c r="AO49" i="1" s="1"/>
  <c r="BL49" i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CG50" i="1" s="1"/>
  <c r="AC50" i="1"/>
  <c r="AD50" i="1"/>
  <c r="AE50" i="1"/>
  <c r="AM50" i="1"/>
  <c r="AO50" i="1" s="1"/>
  <c r="BL50" i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J51" i="1" s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CG52" i="1" s="1"/>
  <c r="AC52" i="1"/>
  <c r="AD52" i="1"/>
  <c r="AE52" i="1"/>
  <c r="AM52" i="1"/>
  <c r="AO52" i="1" s="1"/>
  <c r="BL52" i="1"/>
  <c r="J52" i="1" s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CG53" i="1" s="1"/>
  <c r="AC53" i="1"/>
  <c r="AD53" i="1"/>
  <c r="AE53" i="1"/>
  <c r="AM53" i="1"/>
  <c r="AO53" i="1" s="1"/>
  <c r="BL53" i="1"/>
  <c r="J53" i="1" s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AC54" i="1"/>
  <c r="AD54" i="1"/>
  <c r="AE54" i="1"/>
  <c r="AM54" i="1"/>
  <c r="AO54" i="1" s="1"/>
  <c r="BL54" i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CG55" i="1" s="1"/>
  <c r="AC55" i="1"/>
  <c r="AD55" i="1"/>
  <c r="AE55" i="1"/>
  <c r="AM55" i="1"/>
  <c r="AO55" i="1" s="1"/>
  <c r="BL55" i="1"/>
  <c r="BM55" i="1" s="1"/>
  <c r="AI55" i="1" s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CG56" i="1" s="1"/>
  <c r="AC56" i="1"/>
  <c r="AD56" i="1"/>
  <c r="AE56" i="1"/>
  <c r="AM56" i="1"/>
  <c r="AO56" i="1" s="1"/>
  <c r="BL56" i="1"/>
  <c r="J56" i="1" s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CG57" i="1" s="1"/>
  <c r="AC57" i="1"/>
  <c r="AD57" i="1"/>
  <c r="AE57" i="1"/>
  <c r="AM57" i="1"/>
  <c r="AO57" i="1" s="1"/>
  <c r="BL57" i="1"/>
  <c r="BM57" i="1" s="1"/>
  <c r="AI57" i="1" s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AC58" i="1"/>
  <c r="AD58" i="1"/>
  <c r="AE58" i="1"/>
  <c r="AM58" i="1"/>
  <c r="AO58" i="1" s="1"/>
  <c r="BL58" i="1"/>
  <c r="J58" i="1" s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CG59" i="1" s="1"/>
  <c r="AC59" i="1"/>
  <c r="AD59" i="1"/>
  <c r="AE59" i="1"/>
  <c r="AM59" i="1"/>
  <c r="AO59" i="1" s="1"/>
  <c r="BL59" i="1"/>
  <c r="BM59" i="1" s="1"/>
  <c r="AI59" i="1" s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CG60" i="1" s="1"/>
  <c r="AC60" i="1"/>
  <c r="AD60" i="1"/>
  <c r="AE60" i="1"/>
  <c r="AM60" i="1"/>
  <c r="AO60" i="1" s="1"/>
  <c r="BL60" i="1"/>
  <c r="J60" i="1" s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CG61" i="1" s="1"/>
  <c r="AC61" i="1"/>
  <c r="AD61" i="1"/>
  <c r="AE61" i="1"/>
  <c r="AM61" i="1"/>
  <c r="AO61" i="1" s="1"/>
  <c r="BL61" i="1"/>
  <c r="BM61" i="1" s="1"/>
  <c r="AI61" i="1" s="1"/>
  <c r="BN61" i="1"/>
  <c r="BO61" i="1"/>
  <c r="BP61" i="1"/>
  <c r="BU61" i="1"/>
  <c r="BV61" i="1" s="1"/>
  <c r="BX61" i="1"/>
  <c r="CF61" i="1"/>
  <c r="T61" i="1" s="1"/>
  <c r="CH61" i="1"/>
  <c r="U61" i="1" s="1"/>
  <c r="CI61" i="1"/>
  <c r="CJ61" i="1"/>
  <c r="V62" i="1"/>
  <c r="AA62" i="1"/>
  <c r="AC62" i="1"/>
  <c r="AD62" i="1"/>
  <c r="AE62" i="1"/>
  <c r="AM62" i="1"/>
  <c r="AO62" i="1" s="1"/>
  <c r="BL62" i="1"/>
  <c r="J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CG63" i="1" s="1"/>
  <c r="AC63" i="1"/>
  <c r="AD63" i="1"/>
  <c r="AE63" i="1"/>
  <c r="AM63" i="1"/>
  <c r="AO63" i="1" s="1"/>
  <c r="BL63" i="1"/>
  <c r="BM63" i="1" s="1"/>
  <c r="AI63" i="1" s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CG64" i="1" s="1"/>
  <c r="AC64" i="1"/>
  <c r="AD64" i="1"/>
  <c r="AE64" i="1"/>
  <c r="AM64" i="1"/>
  <c r="AO64" i="1" s="1"/>
  <c r="BL64" i="1"/>
  <c r="J64" i="1" s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CG65" i="1" s="1"/>
  <c r="AC65" i="1"/>
  <c r="AD65" i="1"/>
  <c r="AE65" i="1"/>
  <c r="AM65" i="1"/>
  <c r="AO65" i="1" s="1"/>
  <c r="BL65" i="1"/>
  <c r="BM65" i="1" s="1"/>
  <c r="AI65" i="1" s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AC66" i="1"/>
  <c r="AD66" i="1"/>
  <c r="AE66" i="1"/>
  <c r="AM66" i="1"/>
  <c r="AO66" i="1" s="1"/>
  <c r="BL66" i="1"/>
  <c r="J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CG67" i="1" s="1"/>
  <c r="AC67" i="1"/>
  <c r="AD67" i="1"/>
  <c r="AE67" i="1"/>
  <c r="AM67" i="1"/>
  <c r="AO67" i="1" s="1"/>
  <c r="BL67" i="1"/>
  <c r="BM67" i="1" s="1"/>
  <c r="AI67" i="1" s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J68" i="1" s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V69" i="1"/>
  <c r="AA69" i="1"/>
  <c r="CG69" i="1" s="1"/>
  <c r="AC69" i="1"/>
  <c r="AD69" i="1"/>
  <c r="AE69" i="1"/>
  <c r="AM69" i="1"/>
  <c r="AO69" i="1" s="1"/>
  <c r="BL69" i="1"/>
  <c r="BM69" i="1" s="1"/>
  <c r="BN69" i="1"/>
  <c r="BO69" i="1"/>
  <c r="BP69" i="1"/>
  <c r="BU69" i="1"/>
  <c r="BV69" i="1" s="1"/>
  <c r="BX69" i="1"/>
  <c r="CF69" i="1"/>
  <c r="T69" i="1" s="1"/>
  <c r="CH69" i="1"/>
  <c r="U69" i="1" s="1"/>
  <c r="CI69" i="1"/>
  <c r="CJ69" i="1"/>
  <c r="V70" i="1"/>
  <c r="AA70" i="1"/>
  <c r="AC70" i="1"/>
  <c r="AD70" i="1"/>
  <c r="AE70" i="1"/>
  <c r="AM70" i="1"/>
  <c r="AO70" i="1" s="1"/>
  <c r="BL70" i="1"/>
  <c r="BM70" i="1" s="1"/>
  <c r="AI70" i="1" s="1"/>
  <c r="BN70" i="1"/>
  <c r="BO70" i="1"/>
  <c r="BP70" i="1"/>
  <c r="BU70" i="1"/>
  <c r="BV70" i="1" s="1"/>
  <c r="BX70" i="1"/>
  <c r="CF70" i="1"/>
  <c r="T70" i="1" s="1"/>
  <c r="CH70" i="1"/>
  <c r="U70" i="1" s="1"/>
  <c r="CI70" i="1"/>
  <c r="CJ70" i="1"/>
  <c r="V71" i="1"/>
  <c r="AA71" i="1"/>
  <c r="CG71" i="1" s="1"/>
  <c r="AC71" i="1"/>
  <c r="AD71" i="1"/>
  <c r="AE71" i="1"/>
  <c r="AM71" i="1"/>
  <c r="AO71" i="1" s="1"/>
  <c r="BL71" i="1"/>
  <c r="BM71" i="1" s="1"/>
  <c r="BN71" i="1"/>
  <c r="BO71" i="1"/>
  <c r="BP71" i="1"/>
  <c r="BU71" i="1"/>
  <c r="BV71" i="1" s="1"/>
  <c r="BX71" i="1"/>
  <c r="CF71" i="1"/>
  <c r="T71" i="1" s="1"/>
  <c r="CH71" i="1"/>
  <c r="U71" i="1" s="1"/>
  <c r="CI71" i="1"/>
  <c r="CJ71" i="1"/>
  <c r="V72" i="1"/>
  <c r="AA72" i="1"/>
  <c r="AC72" i="1"/>
  <c r="AD72" i="1"/>
  <c r="AE72" i="1"/>
  <c r="AM72" i="1"/>
  <c r="AO72" i="1" s="1"/>
  <c r="BL72" i="1"/>
  <c r="J72" i="1" s="1"/>
  <c r="BN72" i="1"/>
  <c r="BO72" i="1"/>
  <c r="BP72" i="1"/>
  <c r="BU72" i="1"/>
  <c r="BV72" i="1" s="1"/>
  <c r="BX72" i="1"/>
  <c r="CF72" i="1"/>
  <c r="T72" i="1" s="1"/>
  <c r="CH72" i="1"/>
  <c r="U72" i="1" s="1"/>
  <c r="CI72" i="1"/>
  <c r="CJ72" i="1"/>
  <c r="V73" i="1"/>
  <c r="AA73" i="1"/>
  <c r="CG73" i="1" s="1"/>
  <c r="AC73" i="1"/>
  <c r="AD73" i="1"/>
  <c r="AE73" i="1"/>
  <c r="AM73" i="1"/>
  <c r="AO73" i="1" s="1"/>
  <c r="BL73" i="1"/>
  <c r="BM73" i="1" s="1"/>
  <c r="BN73" i="1"/>
  <c r="BO73" i="1"/>
  <c r="BP73" i="1"/>
  <c r="BU73" i="1"/>
  <c r="BV73" i="1" s="1"/>
  <c r="BX73" i="1"/>
  <c r="CF73" i="1"/>
  <c r="T73" i="1" s="1"/>
  <c r="CH73" i="1"/>
  <c r="U73" i="1" s="1"/>
  <c r="CI73" i="1"/>
  <c r="CJ73" i="1"/>
  <c r="V74" i="1"/>
  <c r="AA74" i="1"/>
  <c r="CG74" i="1" s="1"/>
  <c r="AC74" i="1"/>
  <c r="AD74" i="1"/>
  <c r="AE74" i="1"/>
  <c r="AM74" i="1"/>
  <c r="AO74" i="1" s="1"/>
  <c r="BL74" i="1"/>
  <c r="J74" i="1" s="1"/>
  <c r="BN74" i="1"/>
  <c r="BO74" i="1"/>
  <c r="BP74" i="1"/>
  <c r="BU74" i="1"/>
  <c r="BV74" i="1" s="1"/>
  <c r="BX74" i="1"/>
  <c r="CF74" i="1"/>
  <c r="T74" i="1" s="1"/>
  <c r="CH74" i="1"/>
  <c r="U74" i="1" s="1"/>
  <c r="CI74" i="1"/>
  <c r="CJ74" i="1"/>
  <c r="V75" i="1"/>
  <c r="AA75" i="1"/>
  <c r="CG75" i="1" s="1"/>
  <c r="AC75" i="1"/>
  <c r="AD75" i="1"/>
  <c r="AE75" i="1"/>
  <c r="AM75" i="1"/>
  <c r="AO75" i="1" s="1"/>
  <c r="BL75" i="1"/>
  <c r="J75" i="1" s="1"/>
  <c r="BN75" i="1"/>
  <c r="BO75" i="1"/>
  <c r="BP75" i="1"/>
  <c r="BU75" i="1"/>
  <c r="BV75" i="1" s="1"/>
  <c r="BX75" i="1"/>
  <c r="CF75" i="1"/>
  <c r="T75" i="1" s="1"/>
  <c r="CH75" i="1"/>
  <c r="U75" i="1" s="1"/>
  <c r="CI75" i="1"/>
  <c r="CJ75" i="1"/>
  <c r="V76" i="1"/>
  <c r="AA76" i="1"/>
  <c r="CG76" i="1" s="1"/>
  <c r="AC76" i="1"/>
  <c r="AD76" i="1"/>
  <c r="AE76" i="1"/>
  <c r="AM76" i="1"/>
  <c r="AO76" i="1" s="1"/>
  <c r="BL76" i="1"/>
  <c r="BM76" i="1" s="1"/>
  <c r="BN76" i="1"/>
  <c r="BO76" i="1"/>
  <c r="BP76" i="1"/>
  <c r="BU76" i="1"/>
  <c r="BV76" i="1" s="1"/>
  <c r="BX76" i="1"/>
  <c r="CF76" i="1"/>
  <c r="T76" i="1" s="1"/>
  <c r="CH76" i="1"/>
  <c r="U76" i="1" s="1"/>
  <c r="CI76" i="1"/>
  <c r="CJ76" i="1"/>
  <c r="V77" i="1"/>
  <c r="AA77" i="1"/>
  <c r="CG77" i="1" s="1"/>
  <c r="AC77" i="1"/>
  <c r="AD77" i="1"/>
  <c r="AE77" i="1"/>
  <c r="AM77" i="1"/>
  <c r="AO77" i="1" s="1"/>
  <c r="BL77" i="1"/>
  <c r="BM77" i="1" s="1"/>
  <c r="AI77" i="1" s="1"/>
  <c r="BN77" i="1"/>
  <c r="BO77" i="1"/>
  <c r="BP77" i="1"/>
  <c r="BU77" i="1"/>
  <c r="BV77" i="1" s="1"/>
  <c r="BX77" i="1"/>
  <c r="CF77" i="1"/>
  <c r="T77" i="1" s="1"/>
  <c r="CH77" i="1"/>
  <c r="U77" i="1" s="1"/>
  <c r="CI77" i="1"/>
  <c r="CJ77" i="1"/>
  <c r="V78" i="1"/>
  <c r="AA78" i="1"/>
  <c r="CG78" i="1" s="1"/>
  <c r="AC78" i="1"/>
  <c r="AD78" i="1"/>
  <c r="AE78" i="1"/>
  <c r="AM78" i="1"/>
  <c r="AO78" i="1" s="1"/>
  <c r="BL78" i="1"/>
  <c r="BM78" i="1" s="1"/>
  <c r="BN78" i="1"/>
  <c r="BO78" i="1"/>
  <c r="BP78" i="1"/>
  <c r="BU78" i="1"/>
  <c r="BV78" i="1" s="1"/>
  <c r="BX78" i="1"/>
  <c r="CF78" i="1"/>
  <c r="T78" i="1" s="1"/>
  <c r="CH78" i="1"/>
  <c r="U78" i="1" s="1"/>
  <c r="CI78" i="1"/>
  <c r="CJ78" i="1"/>
  <c r="V79" i="1"/>
  <c r="AA79" i="1"/>
  <c r="CG79" i="1" s="1"/>
  <c r="AC79" i="1"/>
  <c r="AD79" i="1"/>
  <c r="AE79" i="1"/>
  <c r="AM79" i="1"/>
  <c r="AO79" i="1" s="1"/>
  <c r="BL79" i="1"/>
  <c r="BM79" i="1" s="1"/>
  <c r="AI79" i="1" s="1"/>
  <c r="BN79" i="1"/>
  <c r="BO79" i="1"/>
  <c r="BP79" i="1"/>
  <c r="BU79" i="1"/>
  <c r="BV79" i="1" s="1"/>
  <c r="BX79" i="1"/>
  <c r="CF79" i="1"/>
  <c r="T79" i="1" s="1"/>
  <c r="CH79" i="1"/>
  <c r="U79" i="1" s="1"/>
  <c r="CI79" i="1"/>
  <c r="CJ79" i="1"/>
  <c r="V80" i="1"/>
  <c r="AA80" i="1"/>
  <c r="CG80" i="1" s="1"/>
  <c r="AC80" i="1"/>
  <c r="AD80" i="1"/>
  <c r="AE80" i="1"/>
  <c r="AM80" i="1"/>
  <c r="AO80" i="1" s="1"/>
  <c r="BL80" i="1"/>
  <c r="BM80" i="1" s="1"/>
  <c r="BN80" i="1"/>
  <c r="BO80" i="1"/>
  <c r="BP80" i="1"/>
  <c r="BU80" i="1"/>
  <c r="BV80" i="1" s="1"/>
  <c r="BX80" i="1"/>
  <c r="CF80" i="1"/>
  <c r="T80" i="1" s="1"/>
  <c r="CH80" i="1"/>
  <c r="U80" i="1" s="1"/>
  <c r="CI80" i="1"/>
  <c r="CJ80" i="1"/>
  <c r="V81" i="1"/>
  <c r="AA81" i="1"/>
  <c r="CG81" i="1" s="1"/>
  <c r="AC81" i="1"/>
  <c r="AD81" i="1"/>
  <c r="AE81" i="1"/>
  <c r="AM81" i="1"/>
  <c r="AO81" i="1" s="1"/>
  <c r="BL81" i="1"/>
  <c r="BM81" i="1" s="1"/>
  <c r="AI81" i="1" s="1"/>
  <c r="BN81" i="1"/>
  <c r="BO81" i="1"/>
  <c r="BP81" i="1"/>
  <c r="BU81" i="1"/>
  <c r="BV81" i="1" s="1"/>
  <c r="BX81" i="1"/>
  <c r="CF81" i="1"/>
  <c r="T81" i="1" s="1"/>
  <c r="CH81" i="1"/>
  <c r="U81" i="1" s="1"/>
  <c r="CI81" i="1"/>
  <c r="CJ81" i="1"/>
  <c r="V82" i="1"/>
  <c r="AA82" i="1"/>
  <c r="CG82" i="1" s="1"/>
  <c r="AC82" i="1"/>
  <c r="AD82" i="1"/>
  <c r="AE82" i="1"/>
  <c r="AM82" i="1"/>
  <c r="AO82" i="1" s="1"/>
  <c r="BL82" i="1"/>
  <c r="BN82" i="1"/>
  <c r="BO82" i="1"/>
  <c r="BP82" i="1"/>
  <c r="BU82" i="1"/>
  <c r="BV82" i="1" s="1"/>
  <c r="BX82" i="1"/>
  <c r="CF82" i="1"/>
  <c r="T82" i="1" s="1"/>
  <c r="CH82" i="1"/>
  <c r="U82" i="1" s="1"/>
  <c r="CI82" i="1"/>
  <c r="CJ82" i="1"/>
  <c r="V83" i="1"/>
  <c r="AA83" i="1"/>
  <c r="CG83" i="1" s="1"/>
  <c r="AC83" i="1"/>
  <c r="AD83" i="1"/>
  <c r="AE83" i="1"/>
  <c r="AM83" i="1"/>
  <c r="AO83" i="1" s="1"/>
  <c r="BL83" i="1"/>
  <c r="BM83" i="1" s="1"/>
  <c r="AI83" i="1" s="1"/>
  <c r="BN83" i="1"/>
  <c r="BO83" i="1"/>
  <c r="BP83" i="1"/>
  <c r="BU83" i="1"/>
  <c r="BV83" i="1" s="1"/>
  <c r="BX83" i="1"/>
  <c r="CF83" i="1"/>
  <c r="T83" i="1" s="1"/>
  <c r="CH83" i="1"/>
  <c r="U83" i="1" s="1"/>
  <c r="CI83" i="1"/>
  <c r="CJ83" i="1"/>
  <c r="V84" i="1"/>
  <c r="AA84" i="1"/>
  <c r="CG84" i="1" s="1"/>
  <c r="AC84" i="1"/>
  <c r="AD84" i="1"/>
  <c r="AE84" i="1"/>
  <c r="AM84" i="1"/>
  <c r="AO84" i="1" s="1"/>
  <c r="BL84" i="1"/>
  <c r="BN84" i="1"/>
  <c r="BO84" i="1"/>
  <c r="BP84" i="1"/>
  <c r="BU84" i="1"/>
  <c r="BV84" i="1" s="1"/>
  <c r="BX84" i="1"/>
  <c r="CF84" i="1"/>
  <c r="T84" i="1" s="1"/>
  <c r="CH84" i="1"/>
  <c r="U84" i="1" s="1"/>
  <c r="CI84" i="1"/>
  <c r="CJ84" i="1"/>
  <c r="V85" i="1"/>
  <c r="AA85" i="1"/>
  <c r="CG85" i="1" s="1"/>
  <c r="AC85" i="1"/>
  <c r="AD85" i="1"/>
  <c r="AE85" i="1"/>
  <c r="AM85" i="1"/>
  <c r="AO85" i="1" s="1"/>
  <c r="BL85" i="1"/>
  <c r="BM85" i="1" s="1"/>
  <c r="AI85" i="1" s="1"/>
  <c r="BN85" i="1"/>
  <c r="BO85" i="1"/>
  <c r="BP85" i="1"/>
  <c r="BU85" i="1"/>
  <c r="BV85" i="1" s="1"/>
  <c r="BX85" i="1"/>
  <c r="CF85" i="1"/>
  <c r="T85" i="1" s="1"/>
  <c r="CH85" i="1"/>
  <c r="U85" i="1" s="1"/>
  <c r="CI85" i="1"/>
  <c r="CJ85" i="1"/>
  <c r="V86" i="1"/>
  <c r="AA86" i="1"/>
  <c r="CG86" i="1" s="1"/>
  <c r="AC86" i="1"/>
  <c r="AD86" i="1"/>
  <c r="AE86" i="1"/>
  <c r="AM86" i="1"/>
  <c r="AO86" i="1" s="1"/>
  <c r="BL86" i="1"/>
  <c r="BN86" i="1"/>
  <c r="BO86" i="1"/>
  <c r="BP86" i="1"/>
  <c r="BU86" i="1"/>
  <c r="BV86" i="1" s="1"/>
  <c r="BX86" i="1"/>
  <c r="CF86" i="1"/>
  <c r="T86" i="1" s="1"/>
  <c r="CH86" i="1"/>
  <c r="U86" i="1" s="1"/>
  <c r="CI86" i="1"/>
  <c r="CJ86" i="1"/>
  <c r="V87" i="1"/>
  <c r="AA87" i="1"/>
  <c r="CG87" i="1" s="1"/>
  <c r="AC87" i="1"/>
  <c r="AD87" i="1"/>
  <c r="AE87" i="1"/>
  <c r="AM87" i="1"/>
  <c r="AO87" i="1" s="1"/>
  <c r="BL87" i="1"/>
  <c r="J87" i="1" s="1"/>
  <c r="BN87" i="1"/>
  <c r="BO87" i="1"/>
  <c r="BP87" i="1"/>
  <c r="BU87" i="1"/>
  <c r="BV87" i="1" s="1"/>
  <c r="BX87" i="1"/>
  <c r="CF87" i="1"/>
  <c r="T87" i="1" s="1"/>
  <c r="CH87" i="1"/>
  <c r="U87" i="1" s="1"/>
  <c r="CI87" i="1"/>
  <c r="CJ87" i="1"/>
  <c r="V88" i="1"/>
  <c r="AA88" i="1"/>
  <c r="CG88" i="1" s="1"/>
  <c r="AC88" i="1"/>
  <c r="AD88" i="1"/>
  <c r="AE88" i="1"/>
  <c r="AM88" i="1"/>
  <c r="AO88" i="1" s="1"/>
  <c r="BL88" i="1"/>
  <c r="BN88" i="1"/>
  <c r="BO88" i="1"/>
  <c r="BP88" i="1"/>
  <c r="BU88" i="1"/>
  <c r="BV88" i="1" s="1"/>
  <c r="BX88" i="1"/>
  <c r="CF88" i="1"/>
  <c r="T88" i="1" s="1"/>
  <c r="CH88" i="1"/>
  <c r="U88" i="1" s="1"/>
  <c r="CI88" i="1"/>
  <c r="CJ88" i="1"/>
  <c r="V89" i="1"/>
  <c r="AA89" i="1"/>
  <c r="CG89" i="1" s="1"/>
  <c r="AC89" i="1"/>
  <c r="AD89" i="1"/>
  <c r="AE89" i="1"/>
  <c r="AM89" i="1"/>
  <c r="AO89" i="1" s="1"/>
  <c r="BL89" i="1"/>
  <c r="J89" i="1" s="1"/>
  <c r="BN89" i="1"/>
  <c r="BO89" i="1"/>
  <c r="BP89" i="1"/>
  <c r="BU89" i="1"/>
  <c r="BV89" i="1" s="1"/>
  <c r="BX89" i="1"/>
  <c r="CF89" i="1"/>
  <c r="T89" i="1" s="1"/>
  <c r="CH89" i="1"/>
  <c r="U89" i="1" s="1"/>
  <c r="CI89" i="1"/>
  <c r="CJ89" i="1"/>
  <c r="V90" i="1"/>
  <c r="AA90" i="1"/>
  <c r="CG90" i="1" s="1"/>
  <c r="AC90" i="1"/>
  <c r="AD90" i="1"/>
  <c r="AE90" i="1"/>
  <c r="AM90" i="1"/>
  <c r="AO90" i="1" s="1"/>
  <c r="BL90" i="1"/>
  <c r="BN90" i="1"/>
  <c r="BO90" i="1"/>
  <c r="BP90" i="1"/>
  <c r="BU90" i="1"/>
  <c r="BV90" i="1" s="1"/>
  <c r="BX90" i="1"/>
  <c r="CF90" i="1"/>
  <c r="T90" i="1" s="1"/>
  <c r="CH90" i="1"/>
  <c r="U90" i="1" s="1"/>
  <c r="CI90" i="1"/>
  <c r="CJ90" i="1"/>
  <c r="BM52" i="1" l="1"/>
  <c r="AI52" i="1" s="1"/>
  <c r="BY81" i="1"/>
  <c r="BM41" i="1"/>
  <c r="AI41" i="1" s="1"/>
  <c r="J40" i="1"/>
  <c r="CD40" i="1" s="1"/>
  <c r="CD7" i="1"/>
  <c r="BM5" i="1"/>
  <c r="AI5" i="1" s="1"/>
  <c r="AH40" i="1"/>
  <c r="BY25" i="1"/>
  <c r="AB89" i="1"/>
  <c r="BY79" i="1"/>
  <c r="BY70" i="1"/>
  <c r="BY6" i="1"/>
  <c r="AB87" i="1"/>
  <c r="BM72" i="1"/>
  <c r="AI72" i="1" s="1"/>
  <c r="BY38" i="1"/>
  <c r="BY19" i="1"/>
  <c r="BY64" i="1"/>
  <c r="BY30" i="1"/>
  <c r="BY5" i="1"/>
  <c r="AH5" i="1"/>
  <c r="AH79" i="1"/>
  <c r="AH75" i="1"/>
  <c r="BM58" i="1"/>
  <c r="AI58" i="1" s="1"/>
  <c r="BQ57" i="1"/>
  <c r="AK57" i="1" s="1"/>
  <c r="BR57" i="1" s="1"/>
  <c r="AJ57" i="1" s="1"/>
  <c r="AH34" i="1"/>
  <c r="AB31" i="1"/>
  <c r="AH19" i="1"/>
  <c r="BM15" i="1"/>
  <c r="AI15" i="1" s="1"/>
  <c r="BY41" i="1"/>
  <c r="BY29" i="1"/>
  <c r="AB7" i="1"/>
  <c r="AH72" i="1"/>
  <c r="AH69" i="1"/>
  <c r="AH52" i="1"/>
  <c r="AH33" i="1"/>
  <c r="AH31" i="1"/>
  <c r="AH89" i="1"/>
  <c r="CD66" i="1"/>
  <c r="AH65" i="1"/>
  <c r="BM47" i="1"/>
  <c r="AI47" i="1" s="1"/>
  <c r="AH43" i="1"/>
  <c r="AH38" i="1"/>
  <c r="CD33" i="1"/>
  <c r="BY31" i="1"/>
  <c r="J29" i="1"/>
  <c r="CD29" i="1" s="1"/>
  <c r="BY23" i="1"/>
  <c r="BY21" i="1"/>
  <c r="J21" i="1"/>
  <c r="AB21" i="1" s="1"/>
  <c r="BY89" i="1"/>
  <c r="BM89" i="1"/>
  <c r="AI89" i="1" s="1"/>
  <c r="AH87" i="1"/>
  <c r="BM66" i="1"/>
  <c r="AI66" i="1" s="1"/>
  <c r="AH54" i="1"/>
  <c r="BM45" i="1"/>
  <c r="AI45" i="1" s="1"/>
  <c r="BQ41" i="1"/>
  <c r="AK41" i="1" s="1"/>
  <c r="BR41" i="1" s="1"/>
  <c r="BS41" i="1" s="1"/>
  <c r="BT41" i="1" s="1"/>
  <c r="BW41" i="1" s="1"/>
  <c r="K41" i="1" s="1"/>
  <c r="BZ41" i="1" s="1"/>
  <c r="L41" i="1" s="1"/>
  <c r="BQ40" i="1"/>
  <c r="AK40" i="1" s="1"/>
  <c r="BR40" i="1" s="1"/>
  <c r="BS40" i="1" s="1"/>
  <c r="BT40" i="1" s="1"/>
  <c r="BW40" i="1" s="1"/>
  <c r="K40" i="1" s="1"/>
  <c r="BZ40" i="1" s="1"/>
  <c r="L40" i="1" s="1"/>
  <c r="BY37" i="1"/>
  <c r="AH35" i="1"/>
  <c r="BY33" i="1"/>
  <c r="BM33" i="1"/>
  <c r="AI33" i="1" s="1"/>
  <c r="AH22" i="1"/>
  <c r="BY18" i="1"/>
  <c r="BY17" i="1"/>
  <c r="AH14" i="1"/>
  <c r="AH12" i="1"/>
  <c r="AH13" i="1"/>
  <c r="AH85" i="1"/>
  <c r="AH82" i="1"/>
  <c r="AH80" i="1"/>
  <c r="J79" i="1"/>
  <c r="AB79" i="1" s="1"/>
  <c r="BY72" i="1"/>
  <c r="J65" i="1"/>
  <c r="AB65" i="1" s="1"/>
  <c r="CD62" i="1"/>
  <c r="AH61" i="1"/>
  <c r="BY60" i="1"/>
  <c r="BY54" i="1"/>
  <c r="J38" i="1"/>
  <c r="CD38" i="1" s="1"/>
  <c r="BY36" i="1"/>
  <c r="BY35" i="1"/>
  <c r="J19" i="1"/>
  <c r="CD19" i="1" s="1"/>
  <c r="BY16" i="1"/>
  <c r="BY77" i="1"/>
  <c r="CD58" i="1"/>
  <c r="AH51" i="1"/>
  <c r="BY44" i="1"/>
  <c r="BY43" i="1"/>
  <c r="BY40" i="1"/>
  <c r="AH36" i="1"/>
  <c r="BY34" i="1"/>
  <c r="BY32" i="1"/>
  <c r="BQ29" i="1"/>
  <c r="AK29" i="1" s="1"/>
  <c r="BR29" i="1" s="1"/>
  <c r="AJ29" i="1" s="1"/>
  <c r="BY27" i="1"/>
  <c r="BY26" i="1"/>
  <c r="J24" i="1"/>
  <c r="AB24" i="1" s="1"/>
  <c r="AH17" i="1"/>
  <c r="BY7" i="1"/>
  <c r="BM7" i="1"/>
  <c r="AI7" i="1" s="1"/>
  <c r="AB5" i="1"/>
  <c r="AH83" i="1"/>
  <c r="BQ78" i="1"/>
  <c r="AK78" i="1" s="1"/>
  <c r="BR78" i="1" s="1"/>
  <c r="BS78" i="1" s="1"/>
  <c r="BT78" i="1" s="1"/>
  <c r="BW78" i="1" s="1"/>
  <c r="K78" i="1" s="1"/>
  <c r="BZ78" i="1" s="1"/>
  <c r="AH77" i="1"/>
  <c r="BY53" i="1"/>
  <c r="BY52" i="1"/>
  <c r="AH49" i="1"/>
  <c r="AH46" i="1"/>
  <c r="AH42" i="1"/>
  <c r="BY15" i="1"/>
  <c r="AH15" i="1"/>
  <c r="AH7" i="1"/>
  <c r="BY85" i="1"/>
  <c r="BY83" i="1"/>
  <c r="BQ65" i="1"/>
  <c r="AK65" i="1" s="1"/>
  <c r="BR65" i="1" s="1"/>
  <c r="AJ65" i="1" s="1"/>
  <c r="J61" i="1"/>
  <c r="AB61" i="1" s="1"/>
  <c r="AH57" i="1"/>
  <c r="BY56" i="1"/>
  <c r="AH48" i="1"/>
  <c r="BY87" i="1"/>
  <c r="BM87" i="1"/>
  <c r="AI87" i="1" s="1"/>
  <c r="AH84" i="1"/>
  <c r="J83" i="1"/>
  <c r="AB83" i="1" s="1"/>
  <c r="AH81" i="1"/>
  <c r="AH78" i="1"/>
  <c r="AH76" i="1"/>
  <c r="BY74" i="1"/>
  <c r="CD74" i="1"/>
  <c r="AH73" i="1"/>
  <c r="CD72" i="1"/>
  <c r="BY68" i="1"/>
  <c r="CD68" i="1"/>
  <c r="BM62" i="1"/>
  <c r="AI62" i="1" s="1"/>
  <c r="BQ61" i="1"/>
  <c r="AK61" i="1" s="1"/>
  <c r="BR61" i="1" s="1"/>
  <c r="AJ61" i="1" s="1"/>
  <c r="J57" i="1"/>
  <c r="AB57" i="1" s="1"/>
  <c r="AH50" i="1"/>
  <c r="BY49" i="1"/>
  <c r="AH44" i="1"/>
  <c r="BY42" i="1"/>
  <c r="BY39" i="1"/>
  <c r="BM37" i="1"/>
  <c r="AI37" i="1" s="1"/>
  <c r="CD31" i="1"/>
  <c r="J17" i="1"/>
  <c r="AB17" i="1" s="1"/>
  <c r="CD5" i="1"/>
  <c r="AH4" i="1"/>
  <c r="BQ70" i="1"/>
  <c r="AK70" i="1" s="1"/>
  <c r="BR70" i="1" s="1"/>
  <c r="AJ70" i="1" s="1"/>
  <c r="J49" i="1"/>
  <c r="AB49" i="1" s="1"/>
  <c r="BM49" i="1"/>
  <c r="AI49" i="1" s="1"/>
  <c r="J18" i="1"/>
  <c r="CD18" i="1" s="1"/>
  <c r="BM18" i="1"/>
  <c r="AI18" i="1" s="1"/>
  <c r="J16" i="1"/>
  <c r="CD16" i="1" s="1"/>
  <c r="BM16" i="1"/>
  <c r="AI16" i="1" s="1"/>
  <c r="AH90" i="1"/>
  <c r="AH86" i="1"/>
  <c r="BY84" i="1"/>
  <c r="BY80" i="1"/>
  <c r="BY76" i="1"/>
  <c r="BM75" i="1"/>
  <c r="AI75" i="1" s="1"/>
  <c r="BM74" i="1"/>
  <c r="AI74" i="1" s="1"/>
  <c r="BY73" i="1"/>
  <c r="AH71" i="1"/>
  <c r="AH70" i="1"/>
  <c r="BM68" i="1"/>
  <c r="AI68" i="1" s="1"/>
  <c r="BY67" i="1"/>
  <c r="AH67" i="1"/>
  <c r="BY66" i="1"/>
  <c r="AH66" i="1"/>
  <c r="BM64" i="1"/>
  <c r="AI64" i="1" s="1"/>
  <c r="BY63" i="1"/>
  <c r="AH63" i="1"/>
  <c r="BY62" i="1"/>
  <c r="AH62" i="1"/>
  <c r="BM60" i="1"/>
  <c r="AI60" i="1" s="1"/>
  <c r="BY59" i="1"/>
  <c r="AH59" i="1"/>
  <c r="BY58" i="1"/>
  <c r="AH58" i="1"/>
  <c r="BM56" i="1"/>
  <c r="AI56" i="1" s="1"/>
  <c r="BY55" i="1"/>
  <c r="AH55" i="1"/>
  <c r="AB52" i="1"/>
  <c r="CD52" i="1"/>
  <c r="BY50" i="1"/>
  <c r="BM50" i="1"/>
  <c r="AI50" i="1" s="1"/>
  <c r="J50" i="1"/>
  <c r="AB50" i="1" s="1"/>
  <c r="BY48" i="1"/>
  <c r="BM48" i="1"/>
  <c r="AI48" i="1" s="1"/>
  <c r="J48" i="1"/>
  <c r="AB48" i="1" s="1"/>
  <c r="BY46" i="1"/>
  <c r="BM46" i="1"/>
  <c r="AI46" i="1" s="1"/>
  <c r="J46" i="1"/>
  <c r="AB46" i="1" s="1"/>
  <c r="BQ25" i="1"/>
  <c r="AK25" i="1" s="1"/>
  <c r="BR25" i="1" s="1"/>
  <c r="BS25" i="1" s="1"/>
  <c r="BT25" i="1" s="1"/>
  <c r="BW25" i="1" s="1"/>
  <c r="K25" i="1" s="1"/>
  <c r="BY13" i="1"/>
  <c r="J13" i="1"/>
  <c r="CD13" i="1" s="1"/>
  <c r="BM13" i="1"/>
  <c r="AI13" i="1" s="1"/>
  <c r="BY11" i="1"/>
  <c r="J11" i="1"/>
  <c r="CD11" i="1" s="1"/>
  <c r="BM11" i="1"/>
  <c r="AI11" i="1" s="1"/>
  <c r="BY3" i="1"/>
  <c r="J3" i="1"/>
  <c r="CD3" i="1" s="1"/>
  <c r="BM3" i="1"/>
  <c r="AI3" i="1" s="1"/>
  <c r="AB64" i="1"/>
  <c r="BQ85" i="1"/>
  <c r="AK85" i="1" s="1"/>
  <c r="BR85" i="1" s="1"/>
  <c r="BS85" i="1" s="1"/>
  <c r="BT85" i="1" s="1"/>
  <c r="BW85" i="1" s="1"/>
  <c r="K85" i="1" s="1"/>
  <c r="BZ85" i="1" s="1"/>
  <c r="J85" i="1"/>
  <c r="BQ77" i="1"/>
  <c r="AK77" i="1" s="1"/>
  <c r="BR77" i="1" s="1"/>
  <c r="BS77" i="1" s="1"/>
  <c r="BT77" i="1" s="1"/>
  <c r="BW77" i="1" s="1"/>
  <c r="K77" i="1" s="1"/>
  <c r="J77" i="1"/>
  <c r="AB77" i="1" s="1"/>
  <c r="BM54" i="1"/>
  <c r="AI54" i="1" s="1"/>
  <c r="J54" i="1"/>
  <c r="CD54" i="1" s="1"/>
  <c r="BM42" i="1"/>
  <c r="AI42" i="1" s="1"/>
  <c r="J42" i="1"/>
  <c r="AB42" i="1" s="1"/>
  <c r="BM34" i="1"/>
  <c r="AI34" i="1" s="1"/>
  <c r="J34" i="1"/>
  <c r="CD34" i="1" s="1"/>
  <c r="CD89" i="1"/>
  <c r="BQ79" i="1"/>
  <c r="AK79" i="1" s="1"/>
  <c r="BR79" i="1" s="1"/>
  <c r="BS79" i="1" s="1"/>
  <c r="BT79" i="1" s="1"/>
  <c r="BW79" i="1" s="1"/>
  <c r="K79" i="1" s="1"/>
  <c r="BZ79" i="1" s="1"/>
  <c r="J70" i="1"/>
  <c r="CD70" i="1" s="1"/>
  <c r="AB60" i="1"/>
  <c r="AB56" i="1"/>
  <c r="AH27" i="1"/>
  <c r="CG27" i="1"/>
  <c r="AB27" i="1" s="1"/>
  <c r="AH23" i="1"/>
  <c r="CG23" i="1"/>
  <c r="AB23" i="1" s="1"/>
  <c r="CD87" i="1"/>
  <c r="BQ81" i="1"/>
  <c r="AK81" i="1" s="1"/>
  <c r="BR81" i="1" s="1"/>
  <c r="BS81" i="1" s="1"/>
  <c r="BT81" i="1" s="1"/>
  <c r="BW81" i="1" s="1"/>
  <c r="K81" i="1" s="1"/>
  <c r="J81" i="1"/>
  <c r="AB81" i="1" s="1"/>
  <c r="AH88" i="1"/>
  <c r="BY78" i="1"/>
  <c r="BY75" i="1"/>
  <c r="AB74" i="1"/>
  <c r="AH74" i="1"/>
  <c r="AB68" i="1"/>
  <c r="AH68" i="1"/>
  <c r="J67" i="1"/>
  <c r="CD67" i="1" s="1"/>
  <c r="BY65" i="1"/>
  <c r="CD64" i="1"/>
  <c r="AH64" i="1"/>
  <c r="J63" i="1"/>
  <c r="AB63" i="1" s="1"/>
  <c r="BY61" i="1"/>
  <c r="CD60" i="1"/>
  <c r="AH60" i="1"/>
  <c r="J59" i="1"/>
  <c r="AB59" i="1" s="1"/>
  <c r="BY57" i="1"/>
  <c r="CD56" i="1"/>
  <c r="AH56" i="1"/>
  <c r="J55" i="1"/>
  <c r="AB55" i="1" s="1"/>
  <c r="CG54" i="1"/>
  <c r="J25" i="1"/>
  <c r="CD25" i="1" s="1"/>
  <c r="BY51" i="1"/>
  <c r="BY45" i="1"/>
  <c r="AH45" i="1"/>
  <c r="J44" i="1"/>
  <c r="AB44" i="1" s="1"/>
  <c r="BM43" i="1"/>
  <c r="AI43" i="1" s="1"/>
  <c r="BM39" i="1"/>
  <c r="AI39" i="1" s="1"/>
  <c r="AH37" i="1"/>
  <c r="J36" i="1"/>
  <c r="AB36" i="1" s="1"/>
  <c r="BM35" i="1"/>
  <c r="AI35" i="1" s="1"/>
  <c r="BM31" i="1"/>
  <c r="AI31" i="1" s="1"/>
  <c r="AH30" i="1"/>
  <c r="AH29" i="1"/>
  <c r="J28" i="1"/>
  <c r="AB28" i="1" s="1"/>
  <c r="BM27" i="1"/>
  <c r="AI27" i="1" s="1"/>
  <c r="AH26" i="1"/>
  <c r="AH25" i="1"/>
  <c r="BM23" i="1"/>
  <c r="AI23" i="1" s="1"/>
  <c r="BY22" i="1"/>
  <c r="AB22" i="1"/>
  <c r="AH21" i="1"/>
  <c r="BY20" i="1"/>
  <c r="BM20" i="1"/>
  <c r="AI20" i="1" s="1"/>
  <c r="AH18" i="1"/>
  <c r="AH16" i="1"/>
  <c r="BY14" i="1"/>
  <c r="AH10" i="1"/>
  <c r="BY9" i="1"/>
  <c r="BM9" i="1"/>
  <c r="AI9" i="1" s="1"/>
  <c r="BQ8" i="1"/>
  <c r="AK8" i="1" s="1"/>
  <c r="BR8" i="1" s="1"/>
  <c r="BS8" i="1" s="1"/>
  <c r="BT8" i="1" s="1"/>
  <c r="BW8" i="1" s="1"/>
  <c r="K8" i="1" s="1"/>
  <c r="BZ8" i="1" s="1"/>
  <c r="AB20" i="1"/>
  <c r="AH53" i="1"/>
  <c r="BY47" i="1"/>
  <c r="AH41" i="1"/>
  <c r="AB33" i="1"/>
  <c r="AH32" i="1"/>
  <c r="J30" i="1"/>
  <c r="AB30" i="1" s="1"/>
  <c r="BY28" i="1"/>
  <c r="AH28" i="1"/>
  <c r="CD27" i="1"/>
  <c r="J26" i="1"/>
  <c r="AB26" i="1" s="1"/>
  <c r="BY24" i="1"/>
  <c r="AH24" i="1"/>
  <c r="AH20" i="1"/>
  <c r="AB15" i="1"/>
  <c r="BY12" i="1"/>
  <c r="AH9" i="1"/>
  <c r="AH8" i="1"/>
  <c r="AH6" i="1"/>
  <c r="BY4" i="1"/>
  <c r="BM86" i="1"/>
  <c r="BQ86" i="1" s="1"/>
  <c r="AK86" i="1" s="1"/>
  <c r="BR86" i="1" s="1"/>
  <c r="J86" i="1"/>
  <c r="BM84" i="1"/>
  <c r="BQ84" i="1" s="1"/>
  <c r="AK84" i="1" s="1"/>
  <c r="BR84" i="1" s="1"/>
  <c r="J84" i="1"/>
  <c r="BQ83" i="1"/>
  <c r="AK83" i="1" s="1"/>
  <c r="BR83" i="1" s="1"/>
  <c r="BY82" i="1"/>
  <c r="AI80" i="1"/>
  <c r="AI76" i="1"/>
  <c r="BY90" i="1"/>
  <c r="BM90" i="1"/>
  <c r="BQ90" i="1" s="1"/>
  <c r="AK90" i="1" s="1"/>
  <c r="BR90" i="1" s="1"/>
  <c r="J90" i="1"/>
  <c r="BY88" i="1"/>
  <c r="BM82" i="1"/>
  <c r="BQ82" i="1" s="1"/>
  <c r="AK82" i="1" s="1"/>
  <c r="BR82" i="1" s="1"/>
  <c r="J82" i="1"/>
  <c r="BQ80" i="1"/>
  <c r="AK80" i="1" s="1"/>
  <c r="BR80" i="1" s="1"/>
  <c r="BQ76" i="1"/>
  <c r="AK76" i="1" s="1"/>
  <c r="BR76" i="1" s="1"/>
  <c r="AJ78" i="1"/>
  <c r="BM88" i="1"/>
  <c r="BQ88" i="1" s="1"/>
  <c r="AK88" i="1" s="1"/>
  <c r="BR88" i="1" s="1"/>
  <c r="J88" i="1"/>
  <c r="BY86" i="1"/>
  <c r="AI78" i="1"/>
  <c r="J80" i="1"/>
  <c r="J78" i="1"/>
  <c r="J76" i="1"/>
  <c r="AI73" i="1"/>
  <c r="J73" i="1"/>
  <c r="CG72" i="1"/>
  <c r="AB72" i="1" s="1"/>
  <c r="AI71" i="1"/>
  <c r="J71" i="1"/>
  <c r="CG70" i="1"/>
  <c r="AI69" i="1"/>
  <c r="J69" i="1"/>
  <c r="AB35" i="1"/>
  <c r="CD35" i="1"/>
  <c r="AI30" i="1"/>
  <c r="AB75" i="1"/>
  <c r="CD75" i="1"/>
  <c r="BQ73" i="1"/>
  <c r="AK73" i="1" s="1"/>
  <c r="BR73" i="1" s="1"/>
  <c r="BQ71" i="1"/>
  <c r="AK71" i="1" s="1"/>
  <c r="BR71" i="1" s="1"/>
  <c r="BQ69" i="1"/>
  <c r="AK69" i="1" s="1"/>
  <c r="BR69" i="1" s="1"/>
  <c r="BQ67" i="1"/>
  <c r="AK67" i="1" s="1"/>
  <c r="BR67" i="1" s="1"/>
  <c r="BQ63" i="1"/>
  <c r="AK63" i="1" s="1"/>
  <c r="BR63" i="1" s="1"/>
  <c r="BQ59" i="1"/>
  <c r="AK59" i="1" s="1"/>
  <c r="BR59" i="1" s="1"/>
  <c r="BQ55" i="1"/>
  <c r="AK55" i="1" s="1"/>
  <c r="BR55" i="1" s="1"/>
  <c r="AB43" i="1"/>
  <c r="CD43" i="1"/>
  <c r="BY71" i="1"/>
  <c r="BY69" i="1"/>
  <c r="CG66" i="1"/>
  <c r="AB66" i="1" s="1"/>
  <c r="CG62" i="1"/>
  <c r="AB62" i="1" s="1"/>
  <c r="CG58" i="1"/>
  <c r="AB58" i="1" s="1"/>
  <c r="BM53" i="1"/>
  <c r="BQ53" i="1" s="1"/>
  <c r="AK53" i="1" s="1"/>
  <c r="BR53" i="1" s="1"/>
  <c r="AH47" i="1"/>
  <c r="AB45" i="1"/>
  <c r="CD45" i="1"/>
  <c r="AH39" i="1"/>
  <c r="AB37" i="1"/>
  <c r="CD37" i="1"/>
  <c r="AI26" i="1"/>
  <c r="AB53" i="1"/>
  <c r="CD53" i="1"/>
  <c r="BQ52" i="1"/>
  <c r="AK52" i="1" s="1"/>
  <c r="BR52" i="1" s="1"/>
  <c r="BM51" i="1"/>
  <c r="AB47" i="1"/>
  <c r="CD47" i="1"/>
  <c r="BQ44" i="1"/>
  <c r="AK44" i="1" s="1"/>
  <c r="BR44" i="1" s="1"/>
  <c r="AB39" i="1"/>
  <c r="CD39" i="1"/>
  <c r="BQ36" i="1"/>
  <c r="AK36" i="1" s="1"/>
  <c r="BR36" i="1" s="1"/>
  <c r="AI17" i="1"/>
  <c r="AB51" i="1"/>
  <c r="CD51" i="1"/>
  <c r="AB41" i="1"/>
  <c r="CD41" i="1"/>
  <c r="BQ38" i="1"/>
  <c r="AK38" i="1" s="1"/>
  <c r="BR38" i="1" s="1"/>
  <c r="BQ30" i="1"/>
  <c r="AK30" i="1" s="1"/>
  <c r="BR30" i="1" s="1"/>
  <c r="BQ26" i="1"/>
  <c r="AK26" i="1" s="1"/>
  <c r="BR26" i="1" s="1"/>
  <c r="AO20" i="1"/>
  <c r="CD20" i="1" s="1"/>
  <c r="AI32" i="1"/>
  <c r="J32" i="1"/>
  <c r="CG29" i="1"/>
  <c r="CG25" i="1"/>
  <c r="BQ32" i="1"/>
  <c r="AK32" i="1" s="1"/>
  <c r="BR32" i="1" s="1"/>
  <c r="BQ28" i="1"/>
  <c r="AK28" i="1" s="1"/>
  <c r="BR28" i="1" s="1"/>
  <c r="BQ24" i="1"/>
  <c r="AK24" i="1" s="1"/>
  <c r="BR24" i="1" s="1"/>
  <c r="CD23" i="1"/>
  <c r="CD22" i="1"/>
  <c r="BQ21" i="1"/>
  <c r="AK21" i="1" s="1"/>
  <c r="BR21" i="1" s="1"/>
  <c r="BQ17" i="1"/>
  <c r="AK17" i="1" s="1"/>
  <c r="BR17" i="1" s="1"/>
  <c r="AH11" i="1"/>
  <c r="CG11" i="1"/>
  <c r="J10" i="1"/>
  <c r="AH3" i="1"/>
  <c r="CG3" i="1"/>
  <c r="BM22" i="1"/>
  <c r="CG16" i="1"/>
  <c r="CD15" i="1"/>
  <c r="AB9" i="1"/>
  <c r="BQ19" i="1"/>
  <c r="AK19" i="1" s="1"/>
  <c r="BR19" i="1" s="1"/>
  <c r="AI12" i="1"/>
  <c r="J12" i="1"/>
  <c r="BQ10" i="1"/>
  <c r="AK10" i="1" s="1"/>
  <c r="BR10" i="1" s="1"/>
  <c r="BY8" i="1"/>
  <c r="AI4" i="1"/>
  <c r="J4" i="1"/>
  <c r="AI14" i="1"/>
  <c r="J14" i="1"/>
  <c r="BQ12" i="1"/>
  <c r="AK12" i="1" s="1"/>
  <c r="BR12" i="1" s="1"/>
  <c r="BY10" i="1"/>
  <c r="CD9" i="1"/>
  <c r="AI6" i="1"/>
  <c r="J6" i="1"/>
  <c r="BQ4" i="1"/>
  <c r="AK4" i="1" s="1"/>
  <c r="BR4" i="1" s="1"/>
  <c r="BQ14" i="1"/>
  <c r="AK14" i="1" s="1"/>
  <c r="BR14" i="1" s="1"/>
  <c r="AI8" i="1"/>
  <c r="J8" i="1"/>
  <c r="BQ6" i="1"/>
  <c r="AK6" i="1" s="1"/>
  <c r="BR6" i="1" s="1"/>
  <c r="BQ34" i="1" l="1"/>
  <c r="AK34" i="1" s="1"/>
  <c r="BR34" i="1" s="1"/>
  <c r="BQ5" i="1"/>
  <c r="AK5" i="1" s="1"/>
  <c r="BR5" i="1" s="1"/>
  <c r="BS5" i="1" s="1"/>
  <c r="BT5" i="1" s="1"/>
  <c r="BW5" i="1" s="1"/>
  <c r="K5" i="1" s="1"/>
  <c r="BZ5" i="1" s="1"/>
  <c r="L5" i="1" s="1"/>
  <c r="CB5" i="1" s="1"/>
  <c r="AB34" i="1"/>
  <c r="AB40" i="1"/>
  <c r="BQ58" i="1"/>
  <c r="AK58" i="1" s="1"/>
  <c r="BR58" i="1" s="1"/>
  <c r="BS58" i="1" s="1"/>
  <c r="BT58" i="1" s="1"/>
  <c r="BW58" i="1" s="1"/>
  <c r="K58" i="1" s="1"/>
  <c r="BZ58" i="1" s="1"/>
  <c r="L58" i="1" s="1"/>
  <c r="CA58" i="1" s="1"/>
  <c r="CD65" i="1"/>
  <c r="AB70" i="1"/>
  <c r="CD24" i="1"/>
  <c r="BQ3" i="1"/>
  <c r="AK3" i="1" s="1"/>
  <c r="BR3" i="1" s="1"/>
  <c r="BS3" i="1" s="1"/>
  <c r="BT3" i="1" s="1"/>
  <c r="BW3" i="1" s="1"/>
  <c r="K3" i="1" s="1"/>
  <c r="BZ3" i="1" s="1"/>
  <c r="L3" i="1" s="1"/>
  <c r="CD21" i="1"/>
  <c r="AJ40" i="1"/>
  <c r="BS65" i="1"/>
  <c r="BT65" i="1" s="1"/>
  <c r="BW65" i="1" s="1"/>
  <c r="K65" i="1" s="1"/>
  <c r="BZ65" i="1" s="1"/>
  <c r="L65" i="1" s="1"/>
  <c r="CB65" i="1" s="1"/>
  <c r="BS57" i="1"/>
  <c r="BT57" i="1" s="1"/>
  <c r="BW57" i="1" s="1"/>
  <c r="K57" i="1" s="1"/>
  <c r="BZ57" i="1" s="1"/>
  <c r="L57" i="1" s="1"/>
  <c r="CA57" i="1" s="1"/>
  <c r="AB29" i="1"/>
  <c r="AB19" i="1"/>
  <c r="BQ46" i="1"/>
  <c r="AK46" i="1" s="1"/>
  <c r="BR46" i="1" s="1"/>
  <c r="AJ46" i="1" s="1"/>
  <c r="BS61" i="1"/>
  <c r="BT61" i="1" s="1"/>
  <c r="BW61" i="1" s="1"/>
  <c r="K61" i="1" s="1"/>
  <c r="BZ61" i="1" s="1"/>
  <c r="L61" i="1" s="1"/>
  <c r="BQ7" i="1"/>
  <c r="AK7" i="1" s="1"/>
  <c r="BR7" i="1" s="1"/>
  <c r="AJ7" i="1" s="1"/>
  <c r="BQ18" i="1"/>
  <c r="AK18" i="1" s="1"/>
  <c r="BR18" i="1" s="1"/>
  <c r="AJ18" i="1" s="1"/>
  <c r="BQ72" i="1"/>
  <c r="AK72" i="1" s="1"/>
  <c r="BR72" i="1" s="1"/>
  <c r="AB38" i="1"/>
  <c r="CD57" i="1"/>
  <c r="AB11" i="1"/>
  <c r="BS70" i="1"/>
  <c r="BT70" i="1" s="1"/>
  <c r="BW70" i="1" s="1"/>
  <c r="K70" i="1" s="1"/>
  <c r="BZ70" i="1" s="1"/>
  <c r="L70" i="1" s="1"/>
  <c r="CA70" i="1" s="1"/>
  <c r="AB3" i="1"/>
  <c r="CD50" i="1"/>
  <c r="BQ87" i="1"/>
  <c r="AK87" i="1" s="1"/>
  <c r="BR87" i="1" s="1"/>
  <c r="BS87" i="1" s="1"/>
  <c r="BT87" i="1" s="1"/>
  <c r="BW87" i="1" s="1"/>
  <c r="K87" i="1" s="1"/>
  <c r="BZ87" i="1" s="1"/>
  <c r="L87" i="1" s="1"/>
  <c r="BQ74" i="1"/>
  <c r="AK74" i="1" s="1"/>
  <c r="BR74" i="1" s="1"/>
  <c r="CD46" i="1"/>
  <c r="AB18" i="1"/>
  <c r="BQ20" i="1"/>
  <c r="AK20" i="1" s="1"/>
  <c r="BR20" i="1" s="1"/>
  <c r="BS20" i="1" s="1"/>
  <c r="BT20" i="1" s="1"/>
  <c r="BW20" i="1" s="1"/>
  <c r="K20" i="1" s="1"/>
  <c r="BZ20" i="1" s="1"/>
  <c r="L20" i="1" s="1"/>
  <c r="AJ41" i="1"/>
  <c r="CD42" i="1"/>
  <c r="CD17" i="1"/>
  <c r="BS29" i="1"/>
  <c r="BT29" i="1" s="1"/>
  <c r="BW29" i="1" s="1"/>
  <c r="K29" i="1" s="1"/>
  <c r="BZ29" i="1" s="1"/>
  <c r="L29" i="1" s="1"/>
  <c r="CD36" i="1"/>
  <c r="CD44" i="1"/>
  <c r="BQ62" i="1"/>
  <c r="AK62" i="1" s="1"/>
  <c r="BR62" i="1" s="1"/>
  <c r="BS62" i="1" s="1"/>
  <c r="BT62" i="1" s="1"/>
  <c r="BW62" i="1" s="1"/>
  <c r="K62" i="1" s="1"/>
  <c r="BZ62" i="1" s="1"/>
  <c r="L62" i="1" s="1"/>
  <c r="BQ50" i="1"/>
  <c r="AK50" i="1" s="1"/>
  <c r="BR50" i="1" s="1"/>
  <c r="BS50" i="1" s="1"/>
  <c r="BT50" i="1" s="1"/>
  <c r="BW50" i="1" s="1"/>
  <c r="K50" i="1" s="1"/>
  <c r="BZ50" i="1" s="1"/>
  <c r="L50" i="1" s="1"/>
  <c r="AJ79" i="1"/>
  <c r="L8" i="1"/>
  <c r="CB8" i="1" s="1"/>
  <c r="BQ47" i="1"/>
  <c r="AK47" i="1" s="1"/>
  <c r="BR47" i="1" s="1"/>
  <c r="BQ15" i="1"/>
  <c r="AK15" i="1" s="1"/>
  <c r="BR15" i="1" s="1"/>
  <c r="BQ48" i="1"/>
  <c r="AK48" i="1" s="1"/>
  <c r="BR48" i="1" s="1"/>
  <c r="BQ89" i="1"/>
  <c r="AK89" i="1" s="1"/>
  <c r="BR89" i="1" s="1"/>
  <c r="BQ45" i="1"/>
  <c r="AK45" i="1" s="1"/>
  <c r="BR45" i="1" s="1"/>
  <c r="BS45" i="1" s="1"/>
  <c r="BT45" i="1" s="1"/>
  <c r="BW45" i="1" s="1"/>
  <c r="K45" i="1" s="1"/>
  <c r="BZ45" i="1" s="1"/>
  <c r="L45" i="1" s="1"/>
  <c r="AB67" i="1"/>
  <c r="BQ49" i="1"/>
  <c r="AK49" i="1" s="1"/>
  <c r="BR49" i="1" s="1"/>
  <c r="BQ66" i="1"/>
  <c r="AK66" i="1" s="1"/>
  <c r="BR66" i="1" s="1"/>
  <c r="AB54" i="1"/>
  <c r="CD79" i="1"/>
  <c r="L79" i="1"/>
  <c r="CB79" i="1" s="1"/>
  <c r="L85" i="1"/>
  <c r="CA85" i="1" s="1"/>
  <c r="BQ33" i="1"/>
  <c r="AK33" i="1" s="1"/>
  <c r="BR33" i="1" s="1"/>
  <c r="BQ75" i="1"/>
  <c r="AK75" i="1" s="1"/>
  <c r="BR75" i="1" s="1"/>
  <c r="BQ13" i="1"/>
  <c r="AK13" i="1" s="1"/>
  <c r="BR13" i="1" s="1"/>
  <c r="CD26" i="1"/>
  <c r="AJ5" i="1"/>
  <c r="CD55" i="1"/>
  <c r="CD59" i="1"/>
  <c r="CD63" i="1"/>
  <c r="CD61" i="1"/>
  <c r="BQ31" i="1"/>
  <c r="AK31" i="1" s="1"/>
  <c r="BR31" i="1" s="1"/>
  <c r="CD30" i="1"/>
  <c r="CD83" i="1"/>
  <c r="CD28" i="1"/>
  <c r="BQ37" i="1"/>
  <c r="AK37" i="1" s="1"/>
  <c r="BR37" i="1" s="1"/>
  <c r="BS37" i="1" s="1"/>
  <c r="BT37" i="1" s="1"/>
  <c r="BW37" i="1" s="1"/>
  <c r="K37" i="1" s="1"/>
  <c r="AJ85" i="1"/>
  <c r="BQ43" i="1"/>
  <c r="AK43" i="1" s="1"/>
  <c r="BR43" i="1" s="1"/>
  <c r="BS43" i="1" s="1"/>
  <c r="BT43" i="1" s="1"/>
  <c r="BW43" i="1" s="1"/>
  <c r="K43" i="1" s="1"/>
  <c r="BZ43" i="1" s="1"/>
  <c r="L43" i="1" s="1"/>
  <c r="CA43" i="1" s="1"/>
  <c r="BQ42" i="1"/>
  <c r="AK42" i="1" s="1"/>
  <c r="BR42" i="1" s="1"/>
  <c r="AJ42" i="1" s="1"/>
  <c r="BQ39" i="1"/>
  <c r="AK39" i="1" s="1"/>
  <c r="BR39" i="1" s="1"/>
  <c r="BQ16" i="1"/>
  <c r="AK16" i="1" s="1"/>
  <c r="BR16" i="1" s="1"/>
  <c r="BZ81" i="1"/>
  <c r="L81" i="1" s="1"/>
  <c r="CA81" i="1" s="1"/>
  <c r="CC81" i="1"/>
  <c r="BZ77" i="1"/>
  <c r="L77" i="1" s="1"/>
  <c r="CB77" i="1" s="1"/>
  <c r="CC77" i="1"/>
  <c r="AB16" i="1"/>
  <c r="AB25" i="1"/>
  <c r="CD49" i="1"/>
  <c r="AJ77" i="1"/>
  <c r="AJ81" i="1"/>
  <c r="BQ27" i="1"/>
  <c r="AK27" i="1" s="1"/>
  <c r="BR27" i="1" s="1"/>
  <c r="BQ11" i="1"/>
  <c r="AK11" i="1" s="1"/>
  <c r="BR11" i="1" s="1"/>
  <c r="BQ35" i="1"/>
  <c r="AK35" i="1" s="1"/>
  <c r="BR35" i="1" s="1"/>
  <c r="AB85" i="1"/>
  <c r="CD85" i="1"/>
  <c r="CD77" i="1"/>
  <c r="BQ56" i="1"/>
  <c r="AK56" i="1" s="1"/>
  <c r="BR56" i="1" s="1"/>
  <c r="BQ64" i="1"/>
  <c r="AK64" i="1" s="1"/>
  <c r="BR64" i="1" s="1"/>
  <c r="AJ8" i="1"/>
  <c r="CD48" i="1"/>
  <c r="AB13" i="1"/>
  <c r="AJ25" i="1"/>
  <c r="CC8" i="1"/>
  <c r="CC78" i="1"/>
  <c r="CC79" i="1"/>
  <c r="BQ23" i="1"/>
  <c r="AK23" i="1" s="1"/>
  <c r="BR23" i="1" s="1"/>
  <c r="BQ54" i="1"/>
  <c r="AK54" i="1" s="1"/>
  <c r="BR54" i="1" s="1"/>
  <c r="BQ9" i="1"/>
  <c r="AK9" i="1" s="1"/>
  <c r="BR9" i="1" s="1"/>
  <c r="CD81" i="1"/>
  <c r="BQ60" i="1"/>
  <c r="AK60" i="1" s="1"/>
  <c r="BR60" i="1" s="1"/>
  <c r="BQ68" i="1"/>
  <c r="AK68" i="1" s="1"/>
  <c r="BR68" i="1" s="1"/>
  <c r="BS88" i="1"/>
  <c r="BT88" i="1" s="1"/>
  <c r="BW88" i="1" s="1"/>
  <c r="K88" i="1" s="1"/>
  <c r="BZ88" i="1" s="1"/>
  <c r="L88" i="1" s="1"/>
  <c r="AJ88" i="1"/>
  <c r="BS53" i="1"/>
  <c r="BT53" i="1" s="1"/>
  <c r="BW53" i="1" s="1"/>
  <c r="K53" i="1" s="1"/>
  <c r="BZ53" i="1" s="1"/>
  <c r="L53" i="1" s="1"/>
  <c r="AJ53" i="1"/>
  <c r="BS86" i="1"/>
  <c r="BT86" i="1" s="1"/>
  <c r="BW86" i="1" s="1"/>
  <c r="K86" i="1" s="1"/>
  <c r="BZ86" i="1" s="1"/>
  <c r="L86" i="1" s="1"/>
  <c r="AJ86" i="1"/>
  <c r="AJ21" i="1"/>
  <c r="BS21" i="1"/>
  <c r="BT21" i="1" s="1"/>
  <c r="BW21" i="1" s="1"/>
  <c r="K21" i="1" s="1"/>
  <c r="BZ21" i="1" s="1"/>
  <c r="L21" i="1" s="1"/>
  <c r="AJ38" i="1"/>
  <c r="BS38" i="1"/>
  <c r="BT38" i="1" s="1"/>
  <c r="BW38" i="1" s="1"/>
  <c r="K38" i="1" s="1"/>
  <c r="BZ38" i="1" s="1"/>
  <c r="L38" i="1" s="1"/>
  <c r="AJ44" i="1"/>
  <c r="BS44" i="1"/>
  <c r="BT44" i="1" s="1"/>
  <c r="BW44" i="1" s="1"/>
  <c r="K44" i="1" s="1"/>
  <c r="BZ44" i="1" s="1"/>
  <c r="L44" i="1" s="1"/>
  <c r="CA41" i="1"/>
  <c r="CB41" i="1"/>
  <c r="AJ67" i="1"/>
  <c r="BS67" i="1"/>
  <c r="BT67" i="1" s="1"/>
  <c r="BW67" i="1" s="1"/>
  <c r="K67" i="1" s="1"/>
  <c r="AB69" i="1"/>
  <c r="CD69" i="1"/>
  <c r="AB73" i="1"/>
  <c r="CD73" i="1"/>
  <c r="AI90" i="1"/>
  <c r="BS83" i="1"/>
  <c r="BT83" i="1" s="1"/>
  <c r="BW83" i="1" s="1"/>
  <c r="K83" i="1" s="1"/>
  <c r="BZ83" i="1" s="1"/>
  <c r="L83" i="1" s="1"/>
  <c r="AJ83" i="1"/>
  <c r="AB8" i="1"/>
  <c r="CD8" i="1"/>
  <c r="BS14" i="1"/>
  <c r="BT14" i="1" s="1"/>
  <c r="BW14" i="1" s="1"/>
  <c r="K14" i="1" s="1"/>
  <c r="BZ14" i="1" s="1"/>
  <c r="L14" i="1" s="1"/>
  <c r="AJ14" i="1"/>
  <c r="AI22" i="1"/>
  <c r="BS32" i="1"/>
  <c r="BT32" i="1" s="1"/>
  <c r="BW32" i="1" s="1"/>
  <c r="K32" i="1" s="1"/>
  <c r="AJ32" i="1"/>
  <c r="CC5" i="1"/>
  <c r="CE5" i="1" s="1"/>
  <c r="AJ34" i="1"/>
  <c r="BS34" i="1"/>
  <c r="BT34" i="1" s="1"/>
  <c r="BW34" i="1" s="1"/>
  <c r="K34" i="1" s="1"/>
  <c r="BZ34" i="1" s="1"/>
  <c r="L34" i="1" s="1"/>
  <c r="BQ22" i="1"/>
  <c r="AK22" i="1" s="1"/>
  <c r="BR22" i="1" s="1"/>
  <c r="AJ69" i="1"/>
  <c r="BS69" i="1"/>
  <c r="BT69" i="1" s="1"/>
  <c r="BW69" i="1" s="1"/>
  <c r="K69" i="1" s="1"/>
  <c r="BZ69" i="1" s="1"/>
  <c r="L69" i="1" s="1"/>
  <c r="AB80" i="1"/>
  <c r="CD80" i="1"/>
  <c r="L78" i="1"/>
  <c r="BS84" i="1"/>
  <c r="BT84" i="1" s="1"/>
  <c r="BW84" i="1" s="1"/>
  <c r="K84" i="1" s="1"/>
  <c r="BZ84" i="1" s="1"/>
  <c r="L84" i="1" s="1"/>
  <c r="AJ84" i="1"/>
  <c r="AB84" i="1"/>
  <c r="CD84" i="1"/>
  <c r="CC85" i="1"/>
  <c r="AB6" i="1"/>
  <c r="CD6" i="1"/>
  <c r="AB14" i="1"/>
  <c r="CD14" i="1"/>
  <c r="AJ10" i="1"/>
  <c r="BS10" i="1"/>
  <c r="BT10" i="1" s="1"/>
  <c r="BW10" i="1" s="1"/>
  <c r="K10" i="1" s="1"/>
  <c r="BZ10" i="1" s="1"/>
  <c r="L10" i="1" s="1"/>
  <c r="AJ24" i="1"/>
  <c r="BS24" i="1"/>
  <c r="BT24" i="1" s="1"/>
  <c r="BW24" i="1" s="1"/>
  <c r="K24" i="1" s="1"/>
  <c r="BZ24" i="1" s="1"/>
  <c r="L24" i="1" s="1"/>
  <c r="AJ26" i="1"/>
  <c r="BS26" i="1"/>
  <c r="BT26" i="1" s="1"/>
  <c r="BW26" i="1" s="1"/>
  <c r="K26" i="1" s="1"/>
  <c r="BZ26" i="1" s="1"/>
  <c r="L26" i="1" s="1"/>
  <c r="AI51" i="1"/>
  <c r="AI53" i="1"/>
  <c r="CB40" i="1"/>
  <c r="CA40" i="1"/>
  <c r="BQ51" i="1"/>
  <c r="AK51" i="1" s="1"/>
  <c r="BR51" i="1" s="1"/>
  <c r="AJ55" i="1"/>
  <c r="BS55" i="1"/>
  <c r="BT55" i="1" s="1"/>
  <c r="BW55" i="1" s="1"/>
  <c r="K55" i="1" s="1"/>
  <c r="BZ55" i="1" s="1"/>
  <c r="L55" i="1" s="1"/>
  <c r="AJ73" i="1"/>
  <c r="BS73" i="1"/>
  <c r="BT73" i="1" s="1"/>
  <c r="BW73" i="1" s="1"/>
  <c r="K73" i="1" s="1"/>
  <c r="BZ73" i="1" s="1"/>
  <c r="L73" i="1" s="1"/>
  <c r="AB76" i="1"/>
  <c r="CD76" i="1"/>
  <c r="BS82" i="1"/>
  <c r="BT82" i="1" s="1"/>
  <c r="BW82" i="1" s="1"/>
  <c r="K82" i="1" s="1"/>
  <c r="BZ82" i="1" s="1"/>
  <c r="L82" i="1" s="1"/>
  <c r="AJ82" i="1"/>
  <c r="AI88" i="1"/>
  <c r="AJ76" i="1"/>
  <c r="BS76" i="1"/>
  <c r="BT76" i="1" s="1"/>
  <c r="BW76" i="1" s="1"/>
  <c r="K76" i="1" s="1"/>
  <c r="BZ76" i="1" s="1"/>
  <c r="L76" i="1" s="1"/>
  <c r="BS80" i="1"/>
  <c r="BT80" i="1" s="1"/>
  <c r="BW80" i="1" s="1"/>
  <c r="K80" i="1" s="1"/>
  <c r="BZ80" i="1" s="1"/>
  <c r="L80" i="1" s="1"/>
  <c r="AJ80" i="1"/>
  <c r="AB82" i="1"/>
  <c r="CD82" i="1"/>
  <c r="AB90" i="1"/>
  <c r="CD90" i="1"/>
  <c r="AI86" i="1"/>
  <c r="BS6" i="1"/>
  <c r="BT6" i="1" s="1"/>
  <c r="BW6" i="1" s="1"/>
  <c r="K6" i="1" s="1"/>
  <c r="BZ6" i="1" s="1"/>
  <c r="L6" i="1" s="1"/>
  <c r="AJ6" i="1"/>
  <c r="AB12" i="1"/>
  <c r="CD12" i="1"/>
  <c r="AJ19" i="1"/>
  <c r="BS19" i="1"/>
  <c r="BT19" i="1" s="1"/>
  <c r="BW19" i="1" s="1"/>
  <c r="K19" i="1" s="1"/>
  <c r="AB10" i="1"/>
  <c r="CD10" i="1"/>
  <c r="AJ28" i="1"/>
  <c r="BS28" i="1"/>
  <c r="BT28" i="1" s="1"/>
  <c r="BW28" i="1" s="1"/>
  <c r="K28" i="1" s="1"/>
  <c r="BZ28" i="1" s="1"/>
  <c r="L28" i="1" s="1"/>
  <c r="CA5" i="1"/>
  <c r="AJ36" i="1"/>
  <c r="BS36" i="1"/>
  <c r="BT36" i="1" s="1"/>
  <c r="BW36" i="1" s="1"/>
  <c r="K36" i="1" s="1"/>
  <c r="AJ52" i="1"/>
  <c r="BS52" i="1"/>
  <c r="BT52" i="1" s="1"/>
  <c r="BW52" i="1" s="1"/>
  <c r="K52" i="1" s="1"/>
  <c r="BZ52" i="1" s="1"/>
  <c r="L52" i="1" s="1"/>
  <c r="AJ59" i="1"/>
  <c r="BS59" i="1"/>
  <c r="BT59" i="1" s="1"/>
  <c r="BW59" i="1" s="1"/>
  <c r="K59" i="1" s="1"/>
  <c r="BZ59" i="1" s="1"/>
  <c r="L59" i="1" s="1"/>
  <c r="AB71" i="1"/>
  <c r="CD71" i="1"/>
  <c r="AB78" i="1"/>
  <c r="CD78" i="1"/>
  <c r="BS90" i="1"/>
  <c r="BT90" i="1" s="1"/>
  <c r="BW90" i="1" s="1"/>
  <c r="K90" i="1" s="1"/>
  <c r="BZ90" i="1" s="1"/>
  <c r="L90" i="1" s="1"/>
  <c r="AJ90" i="1"/>
  <c r="AI82" i="1"/>
  <c r="BS4" i="1"/>
  <c r="BT4" i="1" s="1"/>
  <c r="BW4" i="1" s="1"/>
  <c r="K4" i="1" s="1"/>
  <c r="AJ4" i="1"/>
  <c r="BS12" i="1"/>
  <c r="BT12" i="1" s="1"/>
  <c r="BW12" i="1" s="1"/>
  <c r="K12" i="1" s="1"/>
  <c r="BZ12" i="1" s="1"/>
  <c r="L12" i="1" s="1"/>
  <c r="AJ12" i="1"/>
  <c r="AB4" i="1"/>
  <c r="CD4" i="1"/>
  <c r="AJ17" i="1"/>
  <c r="BS17" i="1"/>
  <c r="BT17" i="1" s="1"/>
  <c r="BW17" i="1" s="1"/>
  <c r="K17" i="1" s="1"/>
  <c r="BZ17" i="1" s="1"/>
  <c r="L17" i="1" s="1"/>
  <c r="AB32" i="1"/>
  <c r="CD32" i="1"/>
  <c r="AJ30" i="1"/>
  <c r="BS30" i="1"/>
  <c r="BT30" i="1" s="1"/>
  <c r="BW30" i="1" s="1"/>
  <c r="K30" i="1" s="1"/>
  <c r="BZ25" i="1"/>
  <c r="L25" i="1" s="1"/>
  <c r="CC25" i="1"/>
  <c r="CE25" i="1" s="1"/>
  <c r="CC40" i="1"/>
  <c r="CE40" i="1" s="1"/>
  <c r="CC41" i="1"/>
  <c r="CE41" i="1" s="1"/>
  <c r="AJ63" i="1"/>
  <c r="BS63" i="1"/>
  <c r="BT63" i="1" s="1"/>
  <c r="BW63" i="1" s="1"/>
  <c r="K63" i="1" s="1"/>
  <c r="AJ71" i="1"/>
  <c r="BS71" i="1"/>
  <c r="BT71" i="1" s="1"/>
  <c r="BW71" i="1" s="1"/>
  <c r="K71" i="1" s="1"/>
  <c r="BZ71" i="1" s="1"/>
  <c r="L71" i="1" s="1"/>
  <c r="CB58" i="1"/>
  <c r="AB88" i="1"/>
  <c r="CD88" i="1"/>
  <c r="AI84" i="1"/>
  <c r="AB86" i="1"/>
  <c r="CD86" i="1"/>
  <c r="CC58" i="1" l="1"/>
  <c r="CE58" i="1" s="1"/>
  <c r="CC65" i="1"/>
  <c r="CE65" i="1" s="1"/>
  <c r="AJ3" i="1"/>
  <c r="CC3" i="1"/>
  <c r="CE3" i="1" s="1"/>
  <c r="AJ58" i="1"/>
  <c r="CC70" i="1"/>
  <c r="CE70" i="1" s="1"/>
  <c r="CB70" i="1"/>
  <c r="BS7" i="1"/>
  <c r="BT7" i="1" s="1"/>
  <c r="BW7" i="1" s="1"/>
  <c r="K7" i="1" s="1"/>
  <c r="CC7" i="1" s="1"/>
  <c r="CE7" i="1" s="1"/>
  <c r="AJ62" i="1"/>
  <c r="CA65" i="1"/>
  <c r="CE78" i="1"/>
  <c r="CC73" i="1"/>
  <c r="CE73" i="1" s="1"/>
  <c r="CB57" i="1"/>
  <c r="CC86" i="1"/>
  <c r="CE86" i="1" s="1"/>
  <c r="BS46" i="1"/>
  <c r="BT46" i="1" s="1"/>
  <c r="BW46" i="1" s="1"/>
  <c r="K46" i="1" s="1"/>
  <c r="BZ46" i="1" s="1"/>
  <c r="L46" i="1" s="1"/>
  <c r="CB46" i="1" s="1"/>
  <c r="CC57" i="1"/>
  <c r="CE57" i="1" s="1"/>
  <c r="CC62" i="1"/>
  <c r="CE62" i="1" s="1"/>
  <c r="AJ50" i="1"/>
  <c r="AJ87" i="1"/>
  <c r="CB85" i="1"/>
  <c r="CA79" i="1"/>
  <c r="CB61" i="1"/>
  <c r="CA61" i="1"/>
  <c r="CA77" i="1"/>
  <c r="CC61" i="1"/>
  <c r="CE61" i="1" s="1"/>
  <c r="CA8" i="1"/>
  <c r="BS18" i="1"/>
  <c r="BT18" i="1" s="1"/>
  <c r="BW18" i="1" s="1"/>
  <c r="K18" i="1" s="1"/>
  <c r="BZ18" i="1" s="1"/>
  <c r="L18" i="1" s="1"/>
  <c r="BS72" i="1"/>
  <c r="BT72" i="1" s="1"/>
  <c r="BW72" i="1" s="1"/>
  <c r="K72" i="1" s="1"/>
  <c r="BZ72" i="1" s="1"/>
  <c r="L72" i="1" s="1"/>
  <c r="AJ72" i="1"/>
  <c r="BS42" i="1"/>
  <c r="BT42" i="1" s="1"/>
  <c r="BW42" i="1" s="1"/>
  <c r="K42" i="1" s="1"/>
  <c r="BZ42" i="1" s="1"/>
  <c r="L42" i="1" s="1"/>
  <c r="CB42" i="1" s="1"/>
  <c r="CE8" i="1"/>
  <c r="CA62" i="1"/>
  <c r="CB62" i="1"/>
  <c r="CC29" i="1"/>
  <c r="CE29" i="1" s="1"/>
  <c r="AJ20" i="1"/>
  <c r="BS74" i="1"/>
  <c r="BT74" i="1" s="1"/>
  <c r="BW74" i="1" s="1"/>
  <c r="K74" i="1" s="1"/>
  <c r="AJ74" i="1"/>
  <c r="AJ37" i="1"/>
  <c r="CC82" i="1"/>
  <c r="CE82" i="1" s="1"/>
  <c r="CB81" i="1"/>
  <c r="CC34" i="1"/>
  <c r="CE34" i="1" s="1"/>
  <c r="CC53" i="1"/>
  <c r="CE53" i="1" s="1"/>
  <c r="CE79" i="1"/>
  <c r="CB43" i="1"/>
  <c r="AJ43" i="1"/>
  <c r="BS15" i="1"/>
  <c r="BT15" i="1" s="1"/>
  <c r="BW15" i="1" s="1"/>
  <c r="K15" i="1" s="1"/>
  <c r="BZ15" i="1" s="1"/>
  <c r="L15" i="1" s="1"/>
  <c r="AJ15" i="1"/>
  <c r="CC84" i="1"/>
  <c r="CE84" i="1" s="1"/>
  <c r="AJ47" i="1"/>
  <c r="BS47" i="1"/>
  <c r="BT47" i="1" s="1"/>
  <c r="BW47" i="1" s="1"/>
  <c r="K47" i="1" s="1"/>
  <c r="AJ66" i="1"/>
  <c r="BS66" i="1"/>
  <c r="BT66" i="1" s="1"/>
  <c r="BW66" i="1" s="1"/>
  <c r="K66" i="1" s="1"/>
  <c r="AJ49" i="1"/>
  <c r="BS49" i="1"/>
  <c r="BT49" i="1" s="1"/>
  <c r="BW49" i="1" s="1"/>
  <c r="K49" i="1" s="1"/>
  <c r="BS89" i="1"/>
  <c r="BT89" i="1" s="1"/>
  <c r="BW89" i="1" s="1"/>
  <c r="K89" i="1" s="1"/>
  <c r="AJ89" i="1"/>
  <c r="CC45" i="1"/>
  <c r="CE45" i="1" s="1"/>
  <c r="CC83" i="1"/>
  <c r="CE83" i="1" s="1"/>
  <c r="CC90" i="1"/>
  <c r="CE90" i="1" s="1"/>
  <c r="AJ45" i="1"/>
  <c r="AJ33" i="1"/>
  <c r="BS33" i="1"/>
  <c r="BT33" i="1" s="1"/>
  <c r="BW33" i="1" s="1"/>
  <c r="K33" i="1" s="1"/>
  <c r="AJ48" i="1"/>
  <c r="BS48" i="1"/>
  <c r="BT48" i="1" s="1"/>
  <c r="BW48" i="1" s="1"/>
  <c r="K48" i="1" s="1"/>
  <c r="BZ48" i="1" s="1"/>
  <c r="L48" i="1" s="1"/>
  <c r="CC44" i="1"/>
  <c r="CE44" i="1" s="1"/>
  <c r="CC43" i="1"/>
  <c r="CE43" i="1" s="1"/>
  <c r="AJ16" i="1"/>
  <c r="BS16" i="1"/>
  <c r="BT16" i="1" s="1"/>
  <c r="BW16" i="1" s="1"/>
  <c r="K16" i="1" s="1"/>
  <c r="BZ16" i="1" s="1"/>
  <c r="L16" i="1" s="1"/>
  <c r="BS31" i="1"/>
  <c r="BT31" i="1" s="1"/>
  <c r="BW31" i="1" s="1"/>
  <c r="K31" i="1" s="1"/>
  <c r="BZ31" i="1" s="1"/>
  <c r="L31" i="1" s="1"/>
  <c r="AJ31" i="1"/>
  <c r="CC10" i="1"/>
  <c r="CE10" i="1" s="1"/>
  <c r="CC26" i="1"/>
  <c r="CE26" i="1" s="1"/>
  <c r="AJ39" i="1"/>
  <c r="BS39" i="1"/>
  <c r="BT39" i="1" s="1"/>
  <c r="BW39" i="1" s="1"/>
  <c r="K39" i="1" s="1"/>
  <c r="CE77" i="1"/>
  <c r="BS75" i="1"/>
  <c r="BT75" i="1" s="1"/>
  <c r="BW75" i="1" s="1"/>
  <c r="K75" i="1" s="1"/>
  <c r="BZ75" i="1" s="1"/>
  <c r="L75" i="1" s="1"/>
  <c r="AJ75" i="1"/>
  <c r="CC80" i="1"/>
  <c r="CE80" i="1" s="1"/>
  <c r="CC38" i="1"/>
  <c r="CE38" i="1" s="1"/>
  <c r="AJ13" i="1"/>
  <c r="BS13" i="1"/>
  <c r="BT13" i="1" s="1"/>
  <c r="BW13" i="1" s="1"/>
  <c r="K13" i="1" s="1"/>
  <c r="CC50" i="1"/>
  <c r="CE50" i="1" s="1"/>
  <c r="BS9" i="1"/>
  <c r="BT9" i="1" s="1"/>
  <c r="BW9" i="1" s="1"/>
  <c r="K9" i="1" s="1"/>
  <c r="AJ9" i="1"/>
  <c r="CC52" i="1"/>
  <c r="CE52" i="1" s="1"/>
  <c r="CE85" i="1"/>
  <c r="BS68" i="1"/>
  <c r="BT68" i="1" s="1"/>
  <c r="BW68" i="1" s="1"/>
  <c r="K68" i="1" s="1"/>
  <c r="AJ68" i="1"/>
  <c r="BS54" i="1"/>
  <c r="BT54" i="1" s="1"/>
  <c r="BW54" i="1" s="1"/>
  <c r="K54" i="1" s="1"/>
  <c r="AJ54" i="1"/>
  <c r="AJ64" i="1"/>
  <c r="BS64" i="1"/>
  <c r="BT64" i="1" s="1"/>
  <c r="BW64" i="1" s="1"/>
  <c r="K64" i="1" s="1"/>
  <c r="BS27" i="1"/>
  <c r="BT27" i="1" s="1"/>
  <c r="BW27" i="1" s="1"/>
  <c r="K27" i="1" s="1"/>
  <c r="BZ27" i="1" s="1"/>
  <c r="L27" i="1" s="1"/>
  <c r="AJ27" i="1"/>
  <c r="CC28" i="1"/>
  <c r="CE28" i="1" s="1"/>
  <c r="BS60" i="1"/>
  <c r="BT60" i="1" s="1"/>
  <c r="BW60" i="1" s="1"/>
  <c r="K60" i="1" s="1"/>
  <c r="BZ60" i="1" s="1"/>
  <c r="L60" i="1" s="1"/>
  <c r="AJ60" i="1"/>
  <c r="BS23" i="1"/>
  <c r="BT23" i="1" s="1"/>
  <c r="BW23" i="1" s="1"/>
  <c r="K23" i="1" s="1"/>
  <c r="BZ23" i="1" s="1"/>
  <c r="L23" i="1" s="1"/>
  <c r="AJ23" i="1"/>
  <c r="AJ56" i="1"/>
  <c r="BS56" i="1"/>
  <c r="BT56" i="1" s="1"/>
  <c r="BW56" i="1" s="1"/>
  <c r="K56" i="1" s="1"/>
  <c r="BZ56" i="1" s="1"/>
  <c r="L56" i="1" s="1"/>
  <c r="AJ35" i="1"/>
  <c r="BS35" i="1"/>
  <c r="BT35" i="1" s="1"/>
  <c r="BW35" i="1" s="1"/>
  <c r="K35" i="1" s="1"/>
  <c r="CE81" i="1"/>
  <c r="CC87" i="1"/>
  <c r="CE87" i="1" s="1"/>
  <c r="CC20" i="1"/>
  <c r="CE20" i="1" s="1"/>
  <c r="AJ11" i="1"/>
  <c r="BS11" i="1"/>
  <c r="BT11" i="1" s="1"/>
  <c r="BW11" i="1" s="1"/>
  <c r="K11" i="1" s="1"/>
  <c r="CB12" i="1"/>
  <c r="CA12" i="1"/>
  <c r="CB78" i="1"/>
  <c r="CA78" i="1"/>
  <c r="CB50" i="1"/>
  <c r="CA50" i="1"/>
  <c r="CA29" i="1"/>
  <c r="CB29" i="1"/>
  <c r="CC59" i="1"/>
  <c r="CE59" i="1" s="1"/>
  <c r="CB73" i="1"/>
  <c r="CA73" i="1"/>
  <c r="CB69" i="1"/>
  <c r="CA69" i="1"/>
  <c r="BZ32" i="1"/>
  <c r="L32" i="1" s="1"/>
  <c r="CC32" i="1"/>
  <c r="CE32" i="1" s="1"/>
  <c r="CB44" i="1"/>
  <c r="CA44" i="1"/>
  <c r="CA88" i="1"/>
  <c r="CB88" i="1"/>
  <c r="CC71" i="1"/>
  <c r="CE71" i="1" s="1"/>
  <c r="BZ4" i="1"/>
  <c r="L4" i="1" s="1"/>
  <c r="CC4" i="1"/>
  <c r="CE4" i="1" s="1"/>
  <c r="CA90" i="1"/>
  <c r="CB90" i="1"/>
  <c r="BZ36" i="1"/>
  <c r="L36" i="1" s="1"/>
  <c r="CC36" i="1"/>
  <c r="CE36" i="1" s="1"/>
  <c r="CB28" i="1"/>
  <c r="CA28" i="1"/>
  <c r="CB80" i="1"/>
  <c r="CA80" i="1"/>
  <c r="CA45" i="1"/>
  <c r="CB45" i="1"/>
  <c r="CA10" i="1"/>
  <c r="CB10" i="1"/>
  <c r="CB34" i="1"/>
  <c r="CA34" i="1"/>
  <c r="CA3" i="1"/>
  <c r="CB3" i="1"/>
  <c r="BZ67" i="1"/>
  <c r="L67" i="1" s="1"/>
  <c r="CC67" i="1"/>
  <c r="CE67" i="1" s="1"/>
  <c r="CC76" i="1"/>
  <c r="CE76" i="1" s="1"/>
  <c r="CA53" i="1"/>
  <c r="CB53" i="1"/>
  <c r="CC24" i="1"/>
  <c r="CE24" i="1" s="1"/>
  <c r="BZ37" i="1"/>
  <c r="L37" i="1" s="1"/>
  <c r="CC37" i="1"/>
  <c r="CE37" i="1" s="1"/>
  <c r="CA25" i="1"/>
  <c r="CB25" i="1"/>
  <c r="CB59" i="1"/>
  <c r="CA59" i="1"/>
  <c r="CA6" i="1"/>
  <c r="CB6" i="1"/>
  <c r="CB24" i="1"/>
  <c r="CA24" i="1"/>
  <c r="CB21" i="1"/>
  <c r="CA21" i="1"/>
  <c r="BZ63" i="1"/>
  <c r="L63" i="1" s="1"/>
  <c r="CC63" i="1"/>
  <c r="CE63" i="1" s="1"/>
  <c r="BZ30" i="1"/>
  <c r="L30" i="1" s="1"/>
  <c r="CC30" i="1"/>
  <c r="CE30" i="1" s="1"/>
  <c r="BZ19" i="1"/>
  <c r="L19" i="1" s="1"/>
  <c r="CC19" i="1"/>
  <c r="CE19" i="1" s="1"/>
  <c r="CA82" i="1"/>
  <c r="CB82" i="1"/>
  <c r="CA14" i="1"/>
  <c r="CB14" i="1"/>
  <c r="CA86" i="1"/>
  <c r="CB86" i="1"/>
  <c r="CC69" i="1"/>
  <c r="CE69" i="1" s="1"/>
  <c r="CB71" i="1"/>
  <c r="CA71" i="1"/>
  <c r="CB17" i="1"/>
  <c r="CA17" i="1"/>
  <c r="CC12" i="1"/>
  <c r="CE12" i="1" s="1"/>
  <c r="CB52" i="1"/>
  <c r="CA52" i="1"/>
  <c r="CA76" i="1"/>
  <c r="CB76" i="1"/>
  <c r="CC88" i="1"/>
  <c r="CE88" i="1" s="1"/>
  <c r="CB55" i="1"/>
  <c r="CA55" i="1"/>
  <c r="BS51" i="1"/>
  <c r="BT51" i="1" s="1"/>
  <c r="BW51" i="1" s="1"/>
  <c r="K51" i="1" s="1"/>
  <c r="AJ51" i="1"/>
  <c r="CB26" i="1"/>
  <c r="CA26" i="1"/>
  <c r="CC21" i="1"/>
  <c r="CE21" i="1" s="1"/>
  <c r="CA84" i="1"/>
  <c r="CB84" i="1"/>
  <c r="CA87" i="1"/>
  <c r="CB87" i="1"/>
  <c r="AJ22" i="1"/>
  <c r="BS22" i="1"/>
  <c r="BT22" i="1" s="1"/>
  <c r="BW22" i="1" s="1"/>
  <c r="K22" i="1" s="1"/>
  <c r="CC14" i="1"/>
  <c r="CE14" i="1" s="1"/>
  <c r="CA83" i="1"/>
  <c r="CB83" i="1"/>
  <c r="CB38" i="1"/>
  <c r="CA38" i="1"/>
  <c r="CA20" i="1"/>
  <c r="CB20" i="1"/>
  <c r="CC55" i="1"/>
  <c r="CE55" i="1" s="1"/>
  <c r="CC17" i="1"/>
  <c r="CE17" i="1" s="1"/>
  <c r="CC6" i="1"/>
  <c r="CE6" i="1" s="1"/>
  <c r="BZ7" i="1" l="1"/>
  <c r="L7" i="1" s="1"/>
  <c r="CA46" i="1"/>
  <c r="CC46" i="1"/>
  <c r="CE46" i="1" s="1"/>
  <c r="CA42" i="1"/>
  <c r="CC72" i="1"/>
  <c r="CE72" i="1" s="1"/>
  <c r="CC42" i="1"/>
  <c r="CE42" i="1" s="1"/>
  <c r="CC18" i="1"/>
  <c r="CE18" i="1" s="1"/>
  <c r="CA18" i="1"/>
  <c r="CB18" i="1"/>
  <c r="CA72" i="1"/>
  <c r="CB72" i="1"/>
  <c r="CC48" i="1"/>
  <c r="CE48" i="1" s="1"/>
  <c r="BZ74" i="1"/>
  <c r="L74" i="1" s="1"/>
  <c r="CC74" i="1"/>
  <c r="CE74" i="1" s="1"/>
  <c r="CB15" i="1"/>
  <c r="CA15" i="1"/>
  <c r="BZ47" i="1"/>
  <c r="L47" i="1" s="1"/>
  <c r="CC47" i="1"/>
  <c r="CE47" i="1" s="1"/>
  <c r="CC15" i="1"/>
  <c r="CE15" i="1" s="1"/>
  <c r="BZ33" i="1"/>
  <c r="L33" i="1" s="1"/>
  <c r="CC33" i="1"/>
  <c r="CE33" i="1" s="1"/>
  <c r="BZ49" i="1"/>
  <c r="L49" i="1" s="1"/>
  <c r="CC49" i="1"/>
  <c r="CE49" i="1" s="1"/>
  <c r="CC31" i="1"/>
  <c r="CE31" i="1" s="1"/>
  <c r="CA48" i="1"/>
  <c r="CB48" i="1"/>
  <c r="BZ66" i="1"/>
  <c r="L66" i="1" s="1"/>
  <c r="CC66" i="1"/>
  <c r="CE66" i="1" s="1"/>
  <c r="BZ89" i="1"/>
  <c r="L89" i="1" s="1"/>
  <c r="CC89" i="1"/>
  <c r="CE89" i="1" s="1"/>
  <c r="CC75" i="1"/>
  <c r="CE75" i="1" s="1"/>
  <c r="CB16" i="1"/>
  <c r="CA16" i="1"/>
  <c r="CC16" i="1"/>
  <c r="CE16" i="1" s="1"/>
  <c r="BZ13" i="1"/>
  <c r="L13" i="1" s="1"/>
  <c r="CC13" i="1"/>
  <c r="CE13" i="1" s="1"/>
  <c r="BZ39" i="1"/>
  <c r="L39" i="1" s="1"/>
  <c r="CC39" i="1"/>
  <c r="CE39" i="1" s="1"/>
  <c r="CB75" i="1"/>
  <c r="CA75" i="1"/>
  <c r="CB7" i="1"/>
  <c r="CA7" i="1"/>
  <c r="CA31" i="1"/>
  <c r="CB31" i="1"/>
  <c r="BZ64" i="1"/>
  <c r="L64" i="1" s="1"/>
  <c r="CC64" i="1"/>
  <c r="CE64" i="1" s="1"/>
  <c r="BZ35" i="1"/>
  <c r="L35" i="1" s="1"/>
  <c r="CC35" i="1"/>
  <c r="CE35" i="1" s="1"/>
  <c r="BZ68" i="1"/>
  <c r="L68" i="1" s="1"/>
  <c r="CC68" i="1"/>
  <c r="CE68" i="1" s="1"/>
  <c r="BZ9" i="1"/>
  <c r="L9" i="1" s="1"/>
  <c r="CC9" i="1"/>
  <c r="CE9" i="1" s="1"/>
  <c r="CA23" i="1"/>
  <c r="CB23" i="1"/>
  <c r="CC23" i="1"/>
  <c r="CE23" i="1" s="1"/>
  <c r="CB60" i="1"/>
  <c r="CA60" i="1"/>
  <c r="CC27" i="1"/>
  <c r="CE27" i="1" s="1"/>
  <c r="CA56" i="1"/>
  <c r="CB56" i="1"/>
  <c r="CC11" i="1"/>
  <c r="CE11" i="1" s="1"/>
  <c r="BZ11" i="1"/>
  <c r="L11" i="1" s="1"/>
  <c r="CC56" i="1"/>
  <c r="CE56" i="1" s="1"/>
  <c r="CA27" i="1"/>
  <c r="CB27" i="1"/>
  <c r="BZ54" i="1"/>
  <c r="L54" i="1" s="1"/>
  <c r="CC54" i="1"/>
  <c r="CE54" i="1" s="1"/>
  <c r="CC60" i="1"/>
  <c r="CE60" i="1" s="1"/>
  <c r="BZ51" i="1"/>
  <c r="L51" i="1" s="1"/>
  <c r="CC51" i="1"/>
  <c r="CE51" i="1" s="1"/>
  <c r="CB36" i="1"/>
  <c r="CA36" i="1"/>
  <c r="CA32" i="1"/>
  <c r="CB32" i="1"/>
  <c r="CB30" i="1"/>
  <c r="CA30" i="1"/>
  <c r="CA37" i="1"/>
  <c r="CB37" i="1"/>
  <c r="CB4" i="1"/>
  <c r="CA4" i="1"/>
  <c r="BZ22" i="1"/>
  <c r="L22" i="1" s="1"/>
  <c r="CC22" i="1"/>
  <c r="CE22" i="1" s="1"/>
  <c r="CB19" i="1"/>
  <c r="CA19" i="1"/>
  <c r="CB63" i="1"/>
  <c r="CA63" i="1"/>
  <c r="CB67" i="1"/>
  <c r="CA67" i="1"/>
  <c r="CB74" i="1" l="1"/>
  <c r="CA74" i="1"/>
  <c r="CA47" i="1"/>
  <c r="CB47" i="1"/>
  <c r="CA49" i="1"/>
  <c r="CB49" i="1"/>
  <c r="CA66" i="1"/>
  <c r="CB66" i="1"/>
  <c r="CB89" i="1"/>
  <c r="CA89" i="1"/>
  <c r="CB33" i="1"/>
  <c r="CA33" i="1"/>
  <c r="CB39" i="1"/>
  <c r="CA39" i="1"/>
  <c r="CB13" i="1"/>
  <c r="CA13" i="1"/>
  <c r="CB9" i="1"/>
  <c r="CA9" i="1"/>
  <c r="CB35" i="1"/>
  <c r="CA35" i="1"/>
  <c r="CA54" i="1"/>
  <c r="CB54" i="1"/>
  <c r="CA11" i="1"/>
  <c r="CB11" i="1"/>
  <c r="CB68" i="1"/>
  <c r="CA68" i="1"/>
  <c r="CA64" i="1"/>
  <c r="CB64" i="1"/>
  <c r="CB22" i="1"/>
  <c r="CA22" i="1"/>
  <c r="CA51" i="1"/>
  <c r="CB51" i="1"/>
</calcChain>
</file>

<file path=xl/sharedStrings.xml><?xml version="1.0" encoding="utf-8"?>
<sst xmlns="http://schemas.openxmlformats.org/spreadsheetml/2006/main" count="615" uniqueCount="188">
  <si>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</si>
  <si>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</si>
  <si>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</si>
  <si>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</si>
  <si>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</si>
  <si>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</si>
  <si>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</si>
  <si>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</si>
  <si>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</si>
  <si>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</si>
  <si>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</si>
  <si>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</si>
  <si>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</si>
  <si>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</si>
  <si>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</si>
  <si>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</si>
  <si>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</si>
  <si>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</si>
  <si>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</si>
  <si>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</si>
  <si>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</si>
  <si>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</si>
  <si>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</si>
  <si>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</si>
  <si>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</si>
  <si>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</si>
  <si>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</si>
  <si>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</si>
  <si>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</si>
  <si>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</si>
  <si>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</si>
  <si>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</si>
  <si>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</si>
  <si>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</si>
  <si>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</si>
  <si>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</si>
  <si>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</si>
  <si>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</si>
  <si>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</si>
  <si>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</si>
  <si>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</si>
  <si>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</si>
  <si>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</si>
  <si>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</si>
  <si>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</si>
  <si>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</si>
  <si>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</si>
  <si>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</si>
  <si>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</si>
  <si>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</si>
  <si>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</si>
  <si>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</si>
  <si>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</si>
  <si>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</si>
  <si>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</si>
  <si>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</si>
  <si>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</si>
  <si>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</si>
  <si>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</si>
  <si>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</si>
  <si>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</si>
  <si>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</si>
  <si>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</si>
  <si>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</si>
  <si>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</si>
  <si>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</si>
  <si>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</si>
  <si>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</si>
  <si>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</si>
  <si>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</si>
  <si>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</si>
  <si>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</si>
  <si>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</si>
  <si>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</si>
  <si>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</si>
  <si>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</si>
  <si>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</si>
  <si>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</si>
  <si>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</si>
  <si>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</si>
  <si>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</si>
  <si>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</si>
  <si>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</si>
  <si>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</si>
  <si>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</si>
  <si>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</si>
  <si>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</si>
  <si>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</si>
  <si>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</si>
  <si>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</si>
  <si>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08:36:14</t>
  </si>
  <si>
    <t>0</t>
  </si>
  <si>
    <t>08:39:56</t>
  </si>
  <si>
    <t>08:42:22</t>
  </si>
  <si>
    <t>08:44:44</t>
  </si>
  <si>
    <t>08:47:06</t>
  </si>
  <si>
    <t>08:49:28</t>
  </si>
  <si>
    <t>08:53:10</t>
  </si>
  <si>
    <t>08:55:33</t>
  </si>
  <si>
    <t>08:58:05</t>
  </si>
  <si>
    <t>09:00:59</t>
  </si>
  <si>
    <t>09:03:27</t>
  </si>
  <si>
    <t>09:17:04</t>
  </si>
  <si>
    <t>09:19:27</t>
  </si>
  <si>
    <t>09:21:49</t>
  </si>
  <si>
    <t>09:24:11</t>
  </si>
  <si>
    <t>09:26:33</t>
  </si>
  <si>
    <t>09:29:00</t>
  </si>
  <si>
    <t>09:32:42</t>
  </si>
  <si>
    <t>09:36:24</t>
  </si>
  <si>
    <t>09:38:53</t>
  </si>
  <si>
    <t>09:41:50</t>
  </si>
  <si>
    <t>09:44:14</t>
  </si>
  <si>
    <t>09:56:37</t>
  </si>
  <si>
    <t>09:59:01</t>
  </si>
  <si>
    <t>10:01:32</t>
  </si>
  <si>
    <t>10:03:54</t>
  </si>
  <si>
    <t>10:06:28</t>
  </si>
  <si>
    <t>10:08:51</t>
  </si>
  <si>
    <t>10:12:33</t>
  </si>
  <si>
    <t>10:16:15</t>
  </si>
  <si>
    <t>10:19:57</t>
  </si>
  <si>
    <t>10:23:30</t>
  </si>
  <si>
    <t>10:26:01</t>
  </si>
  <si>
    <t>10:36:48</t>
  </si>
  <si>
    <t>10:39:10</t>
  </si>
  <si>
    <t>10:42:52</t>
  </si>
  <si>
    <t>10:45:54</t>
  </si>
  <si>
    <t>10:49:16</t>
  </si>
  <si>
    <t>10:51:43</t>
  </si>
  <si>
    <t>10:54:28</t>
  </si>
  <si>
    <t>10:58:10</t>
  </si>
  <si>
    <t>11:01:52</t>
  </si>
  <si>
    <t>11:04:33</t>
  </si>
  <si>
    <t>11:06:59</t>
  </si>
  <si>
    <t>11:16:43</t>
  </si>
  <si>
    <t>11:19:05</t>
  </si>
  <si>
    <t>11:22:47</t>
  </si>
  <si>
    <t>11:26:29</t>
  </si>
  <si>
    <t>11:30:12</t>
  </si>
  <si>
    <t>11:33:54</t>
  </si>
  <si>
    <t>11:37:36</t>
  </si>
  <si>
    <t>11:40:34</t>
  </si>
  <si>
    <t>11:42:59</t>
  </si>
  <si>
    <t>11:45:30</t>
  </si>
  <si>
    <t>11:48:48</t>
  </si>
  <si>
    <t>12:00:41</t>
  </si>
  <si>
    <t>12:03:31</t>
  </si>
  <si>
    <t>12:07:13</t>
  </si>
  <si>
    <t>12:09:43</t>
  </si>
  <si>
    <t>12:12:29</t>
  </si>
  <si>
    <t>12:14:53</t>
  </si>
  <si>
    <t>12:18:35</t>
  </si>
  <si>
    <t>12:22:17</t>
  </si>
  <si>
    <t>12:25:59</t>
  </si>
  <si>
    <t>12:29:41</t>
  </si>
  <si>
    <t>12:32:24</t>
  </si>
  <si>
    <t>12:46:10</t>
  </si>
  <si>
    <t>12:48:32</t>
  </si>
  <si>
    <t>12:50:54</t>
  </si>
  <si>
    <t>12:54:37</t>
  </si>
  <si>
    <t>12:58:19</t>
  </si>
  <si>
    <t>13:00:53</t>
  </si>
  <si>
    <t>13:04:35</t>
  </si>
  <si>
    <t>13:08:16</t>
  </si>
  <si>
    <t>13:10:38</t>
  </si>
  <si>
    <t>13:13:22</t>
  </si>
  <si>
    <t>13:15:46</t>
  </si>
  <si>
    <t>13:43:49</t>
  </si>
  <si>
    <t>13:46:11</t>
  </si>
  <si>
    <t>13:48:44</t>
  </si>
  <si>
    <t>13:51:18</t>
  </si>
  <si>
    <t>13:53:58</t>
  </si>
  <si>
    <t>13:56:20</t>
  </si>
  <si>
    <t>13:58:52</t>
  </si>
  <si>
    <t>14:01:24</t>
  </si>
  <si>
    <t>14:05:06</t>
  </si>
  <si>
    <t>14:08:48</t>
  </si>
  <si>
    <t>14:12:30</t>
  </si>
  <si>
    <t>ID</t>
  </si>
  <si>
    <t>T3 Aug 4 SSuDouble Plot1 Leaf3</t>
  </si>
  <si>
    <t>T3 Aug 4 SSuDouble Plot2 Leaf2</t>
  </si>
  <si>
    <t>T3 Aug 4 SSuDouble Plot3 Leaf3</t>
  </si>
  <si>
    <t>T3 Aug 4 SSuDouble Plot4 Leaf2</t>
  </si>
  <si>
    <t>T3 Aug 4 SSuSingle Plot4 Leaf3</t>
  </si>
  <si>
    <t>T3 Aug 4 SSuSingle Plot2 Leaf1</t>
  </si>
  <si>
    <t>T3 Aug 4 SSuSingle Plot3 Leaf3</t>
  </si>
  <si>
    <t>T3 Aug 4 SSuSingle Plot1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</si>
</sst>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0"/>
  <sheetViews>
    <sheetView tabSelected="1" workbookViewId="0">
      <selection sqref="A1:XFD3"/>
    </sheetView>
  </sheetViews>
  <sheetFormatPr defaultRowHeight="14.5" x14ac:dyDescent="0.35"/>
  <cols>
    <col min="1" max="1" width="27.54296875" customWidth="1"/>
  </cols>
  <sheetData>
    <row r="1" spans="1:88" x14ac:dyDescent="0.35">
      <c r="A1" t="s">
        <v>179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180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1240.5000176085159</v>
      </c>
      <c r="I3" s="1">
        <v>0</v>
      </c>
      <c r="J3">
        <f t="shared" ref="J3:J13" si="0">(AS3-AT3*(1000-AU3)/(1000-AV3))*BL3</f>
        <v>4.0554810886875776</v>
      </c>
      <c r="K3">
        <f t="shared" ref="K3:K13" si="1">IF(BW3&lt;&gt;0,1/(1/BW3-1/AO3),0)</f>
        <v>0.54614692411721455</v>
      </c>
      <c r="L3">
        <f t="shared" ref="L3:L13" si="2">((BZ3-BM3/2)*AT3-J3)/(BZ3+BM3/2)</f>
        <v>372.33248191674318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9.8964471817016602</v>
      </c>
      <c r="AA3">
        <f t="shared" ref="AA3:AA13" si="6">(Z3*Y3+(100-Z3)*X3)/100</f>
        <v>0.87494822359085089</v>
      </c>
      <c r="AB3">
        <f t="shared" ref="AB3:AB13" si="7">(J3-W3)/CG3</f>
        <v>3.3996067198218474E-3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8.7258770909617684</v>
      </c>
      <c r="AJ3">
        <f t="shared" ref="AJ3:AJ13" si="13">(BR3-BX3)</f>
        <v>1.6233879100946846</v>
      </c>
      <c r="AK3">
        <f t="shared" ref="AK3:AK13" si="14">(AQ3+BQ3*I3)</f>
        <v>28.572589874267578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29.967514038085938</v>
      </c>
      <c r="AQ3" s="1">
        <v>28.572589874267578</v>
      </c>
      <c r="AR3" s="1">
        <v>30.065629959106445</v>
      </c>
      <c r="AS3" s="1">
        <v>400.114990234375</v>
      </c>
      <c r="AT3" s="1">
        <v>395.11465454101563</v>
      </c>
      <c r="AU3" s="1">
        <v>17.534019470214844</v>
      </c>
      <c r="AV3" s="1">
        <v>23.214183807373047</v>
      </c>
      <c r="AW3" s="1">
        <v>40.848644256591797</v>
      </c>
      <c r="AX3" s="1">
        <v>54.089035034179688</v>
      </c>
      <c r="AY3" s="1">
        <v>300.10797119140625</v>
      </c>
      <c r="AZ3" s="1">
        <v>1699.6185302734375</v>
      </c>
      <c r="BA3" s="1">
        <v>235.60426330566406</v>
      </c>
      <c r="BB3" s="1">
        <v>99.076637268066406</v>
      </c>
      <c r="BC3" s="1">
        <v>3.7903311252593994</v>
      </c>
      <c r="BD3" s="1">
        <v>-7.5521893799304962E-2</v>
      </c>
      <c r="BE3" s="1">
        <v>0.25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1.5005398559570311</v>
      </c>
      <c r="BM3">
        <f t="shared" ref="BM3:BM13" si="18">(AV3-AU3)/(1000-AV3)*BL3</f>
        <v>8.7258770909617676E-3</v>
      </c>
      <c r="BN3">
        <f t="shared" ref="BN3:BN13" si="19">(AQ3+273.15)</f>
        <v>301.72258987426756</v>
      </c>
      <c r="BO3">
        <f t="shared" ref="BO3:BO13" si="20">(AP3+273.15)</f>
        <v>303.11751403808591</v>
      </c>
      <c r="BP3">
        <f t="shared" ref="BP3:BP13" si="21">(AZ3*BH3+BA3*BI3)*BJ3</f>
        <v>271.93895876544047</v>
      </c>
      <c r="BQ3">
        <f t="shared" ref="BQ3:BQ13" si="22">((BP3+0.00000010773*(BO3^4-BN3^4))-BM3*44100)/(AM3*51.4+0.00000043092*BN3^3)</f>
        <v>-0.3840913914739128</v>
      </c>
      <c r="BR3">
        <f t="shared" ref="BR3:BR13" si="23">0.61365*EXP(17.502*AK3/(240.97+AK3))</f>
        <v>3.9233711786520047</v>
      </c>
      <c r="BS3">
        <f t="shared" ref="BS3:BS13" si="24">BR3*1000/BB3</f>
        <v>39.599357495720682</v>
      </c>
      <c r="BT3">
        <f t="shared" ref="BT3:BT13" si="25">(BS3-AV3)</f>
        <v>16.385173688347635</v>
      </c>
      <c r="BU3">
        <f t="shared" ref="BU3:BU13" si="26">IF(I3,AQ3,(AP3+AQ3)/2)</f>
        <v>29.270051956176758</v>
      </c>
      <c r="BV3">
        <f t="shared" ref="BV3:BV13" si="27">0.61365*EXP(17.502*BU3/(240.97+BU3))</f>
        <v>4.0850495852240885</v>
      </c>
      <c r="BW3">
        <f t="shared" ref="BW3:BW13" si="28">IF(BT3&lt;&gt;0,(1000-(BS3+AV3)/2)/BT3*BM3,0)</f>
        <v>0.5158215366641421</v>
      </c>
      <c r="BX3">
        <f t="shared" ref="BX3:BX13" si="29">AV3*BB3/1000</f>
        <v>2.29998326855732</v>
      </c>
      <c r="BY3">
        <f t="shared" ref="BY3:BY13" si="30">(BV3-BX3)</f>
        <v>1.7850663166667684</v>
      </c>
      <c r="BZ3">
        <f t="shared" ref="BZ3:BZ13" si="31">1/(1.6/K3+1.37/AO3)</f>
        <v>0.32498242832511565</v>
      </c>
      <c r="CA3">
        <f t="shared" ref="CA3:CA13" si="32">L3*BB3*0.001</f>
        <v>36.889450253984059</v>
      </c>
      <c r="CB3">
        <f t="shared" ref="CB3:CB13" si="33">L3/AT3</f>
        <v>0.94234035016813711</v>
      </c>
      <c r="CC3">
        <f t="shared" ref="CC3:CC13" si="34">(1-BM3*BB3/BR3/K3)*100</f>
        <v>59.652980348090601</v>
      </c>
      <c r="CD3">
        <f t="shared" ref="CD3:CD13" si="35">(AT3-J3/(AO3/1.35))</f>
        <v>394.52530419285551</v>
      </c>
      <c r="CE3">
        <f t="shared" ref="CE3:CE13" si="36">J3*CC3/100/CD3</f>
        <v>6.131964949129722E-3</v>
      </c>
      <c r="CF3">
        <f t="shared" ref="CF3:CF13" si="37">(P3-O3)</f>
        <v>0</v>
      </c>
      <c r="CG3">
        <f t="shared" ref="CG3:CG13" si="38">AZ3*AA3</f>
        <v>1487.0782138448369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180</v>
      </c>
      <c r="B4" s="1">
        <v>2</v>
      </c>
      <c r="C4" s="1" t="s">
        <v>92</v>
      </c>
      <c r="D4" s="1" t="s">
        <v>0</v>
      </c>
      <c r="E4" s="1">
        <v>0</v>
      </c>
      <c r="F4" s="1" t="s">
        <v>91</v>
      </c>
      <c r="G4" s="1" t="s">
        <v>0</v>
      </c>
      <c r="H4" s="1">
        <v>1462.5000176085159</v>
      </c>
      <c r="I4" s="1">
        <v>0</v>
      </c>
      <c r="J4">
        <f t="shared" si="0"/>
        <v>1.4736666351232683</v>
      </c>
      <c r="K4">
        <f t="shared" si="1"/>
        <v>0.35500389289273943</v>
      </c>
      <c r="L4">
        <f t="shared" si="2"/>
        <v>185.00881443479977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9.8964471817016602</v>
      </c>
      <c r="AA4">
        <f t="shared" si="6"/>
        <v>0.87494822359085089</v>
      </c>
      <c r="AB4">
        <f t="shared" si="7"/>
        <v>1.6629901957478964E-3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7.0939438184613248</v>
      </c>
      <c r="AJ4">
        <f t="shared" si="13"/>
        <v>1.9881169257340363</v>
      </c>
      <c r="AK4">
        <f t="shared" si="14"/>
        <v>29.923171997070313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30.011646270751953</v>
      </c>
      <c r="AQ4" s="1">
        <v>29.923171997070313</v>
      </c>
      <c r="AR4" s="1">
        <v>30.061666488647461</v>
      </c>
      <c r="AS4" s="1">
        <v>200.11343383789063</v>
      </c>
      <c r="AT4" s="1">
        <v>198.19435119628906</v>
      </c>
      <c r="AU4" s="1">
        <v>18.125461578369141</v>
      </c>
      <c r="AV4" s="1">
        <v>22.745546340942383</v>
      </c>
      <c r="AW4" s="1">
        <v>42.120712280273438</v>
      </c>
      <c r="AX4" s="1">
        <v>52.861099243164063</v>
      </c>
      <c r="AY4" s="1">
        <v>300.10653686523438</v>
      </c>
      <c r="AZ4" s="1">
        <v>1700.0791015625</v>
      </c>
      <c r="BA4" s="1">
        <v>239.868896484375</v>
      </c>
      <c r="BB4" s="1">
        <v>99.077323913574219</v>
      </c>
      <c r="BC4" s="1">
        <v>3.2425527572631836</v>
      </c>
      <c r="BD4" s="1">
        <v>-6.319718062877655E-2</v>
      </c>
      <c r="BE4" s="1">
        <v>0.5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1.5005326843261717</v>
      </c>
      <c r="BM4">
        <f t="shared" si="18"/>
        <v>7.0939438184613249E-3</v>
      </c>
      <c r="BN4">
        <f t="shared" si="19"/>
        <v>303.07317199707029</v>
      </c>
      <c r="BO4">
        <f t="shared" si="20"/>
        <v>303.16164627075193</v>
      </c>
      <c r="BP4">
        <f t="shared" si="21"/>
        <v>272.01265017004334</v>
      </c>
      <c r="BQ4">
        <f t="shared" si="22"/>
        <v>-0.15860320376990836</v>
      </c>
      <c r="BR4">
        <f t="shared" si="23"/>
        <v>4.2416847881467978</v>
      </c>
      <c r="BS4">
        <f t="shared" si="24"/>
        <v>42.811862700761338</v>
      </c>
      <c r="BT4">
        <f t="shared" si="25"/>
        <v>20.066316359818956</v>
      </c>
      <c r="BU4">
        <f t="shared" si="26"/>
        <v>29.967409133911133</v>
      </c>
      <c r="BV4">
        <f t="shared" si="27"/>
        <v>4.2524807446507999</v>
      </c>
      <c r="BW4">
        <f t="shared" si="28"/>
        <v>0.34193687606200801</v>
      </c>
      <c r="BX4">
        <f t="shared" si="29"/>
        <v>2.2535678624127615</v>
      </c>
      <c r="BY4">
        <f t="shared" si="30"/>
        <v>1.9989128822380384</v>
      </c>
      <c r="BZ4">
        <f t="shared" si="31"/>
        <v>0.21484733995956318</v>
      </c>
      <c r="CA4">
        <f t="shared" si="32"/>
        <v>18.330178234623002</v>
      </c>
      <c r="CB4">
        <f t="shared" si="33"/>
        <v>0.93347168230627064</v>
      </c>
      <c r="CC4">
        <f t="shared" si="34"/>
        <v>53.324335955802397</v>
      </c>
      <c r="CD4">
        <f t="shared" si="35"/>
        <v>197.98019511332654</v>
      </c>
      <c r="CE4">
        <f t="shared" si="36"/>
        <v>3.9691997824928124E-3</v>
      </c>
      <c r="CF4">
        <f t="shared" si="37"/>
        <v>0</v>
      </c>
      <c r="CG4">
        <f t="shared" si="38"/>
        <v>1487.4811898760393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180</v>
      </c>
      <c r="B5" s="1">
        <v>3</v>
      </c>
      <c r="C5" s="1" t="s">
        <v>93</v>
      </c>
      <c r="D5" s="1" t="s">
        <v>0</v>
      </c>
      <c r="E5" s="1">
        <v>0</v>
      </c>
      <c r="F5" s="1" t="s">
        <v>91</v>
      </c>
      <c r="G5" s="1" t="s">
        <v>0</v>
      </c>
      <c r="H5" s="1">
        <v>1608.5000176085159</v>
      </c>
      <c r="I5" s="1">
        <v>0</v>
      </c>
      <c r="J5">
        <f t="shared" si="0"/>
        <v>-2.8438939966260812</v>
      </c>
      <c r="K5">
        <f t="shared" si="1"/>
        <v>0.31633843074203333</v>
      </c>
      <c r="L5">
        <f t="shared" si="2"/>
        <v>64.508745564795589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9.8964471817016602</v>
      </c>
      <c r="AA5">
        <f t="shared" si="6"/>
        <v>0.87494822359085089</v>
      </c>
      <c r="AB5">
        <f t="shared" si="7"/>
        <v>-1.2396056969876279E-3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6.6235379358304201</v>
      </c>
      <c r="AJ5">
        <f t="shared" si="13"/>
        <v>2.0736965421283973</v>
      </c>
      <c r="AK5">
        <f t="shared" si="14"/>
        <v>30.312419891357422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30.040340423583984</v>
      </c>
      <c r="AQ5" s="1">
        <v>30.312419891357422</v>
      </c>
      <c r="AR5" s="1">
        <v>30.059755325317383</v>
      </c>
      <c r="AS5" s="1">
        <v>50.041793823242188</v>
      </c>
      <c r="AT5" s="1">
        <v>51.708747863769531</v>
      </c>
      <c r="AU5" s="1">
        <v>18.535528182983398</v>
      </c>
      <c r="AV5" s="1">
        <v>22.848657608032227</v>
      </c>
      <c r="AW5" s="1">
        <v>43.001495361328125</v>
      </c>
      <c r="AX5" s="1">
        <v>53.010040283203125</v>
      </c>
      <c r="AY5" s="1">
        <v>300.11614990234375</v>
      </c>
      <c r="AZ5" s="1">
        <v>1700.0826416015625</v>
      </c>
      <c r="BA5" s="1">
        <v>266.96035766601563</v>
      </c>
      <c r="BB5" s="1">
        <v>99.078384399414063</v>
      </c>
      <c r="BC5" s="1">
        <v>2.3383173942565918</v>
      </c>
      <c r="BD5" s="1">
        <v>-7.2241157293319702E-2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1.5005807495117187</v>
      </c>
      <c r="BM5">
        <f t="shared" si="18"/>
        <v>6.6235379358304198E-3</v>
      </c>
      <c r="BN5">
        <f t="shared" si="19"/>
        <v>303.4624198913574</v>
      </c>
      <c r="BO5">
        <f t="shared" si="20"/>
        <v>303.19034042358396</v>
      </c>
      <c r="BP5">
        <f t="shared" si="21"/>
        <v>272.01321657628068</v>
      </c>
      <c r="BQ5">
        <f t="shared" si="22"/>
        <v>-9.3133906659184959E-2</v>
      </c>
      <c r="BR5">
        <f t="shared" si="23"/>
        <v>4.3375046236276109</v>
      </c>
      <c r="BS5">
        <f t="shared" si="24"/>
        <v>43.778515868222641</v>
      </c>
      <c r="BT5">
        <f t="shared" si="25"/>
        <v>20.929858260190414</v>
      </c>
      <c r="BU5">
        <f t="shared" si="26"/>
        <v>30.176380157470703</v>
      </c>
      <c r="BV5">
        <f t="shared" si="27"/>
        <v>4.3038039729179225</v>
      </c>
      <c r="BW5">
        <f t="shared" si="28"/>
        <v>0.305921045938015</v>
      </c>
      <c r="BX5">
        <f t="shared" si="29"/>
        <v>2.2638080814992136</v>
      </c>
      <c r="BY5">
        <f t="shared" si="30"/>
        <v>2.0399958914187089</v>
      </c>
      <c r="BZ5">
        <f t="shared" si="31"/>
        <v>0.19211007422004087</v>
      </c>
      <c r="CA5">
        <f t="shared" si="32"/>
        <v>6.3914222901928142</v>
      </c>
      <c r="CB5">
        <f t="shared" si="33"/>
        <v>1.2475402756753768</v>
      </c>
      <c r="CC5">
        <f t="shared" si="34"/>
        <v>52.172570781174308</v>
      </c>
      <c r="CD5">
        <f t="shared" si="35"/>
        <v>52.122028034577689</v>
      </c>
      <c r="CE5">
        <f t="shared" si="36"/>
        <v>-2.8466517215082317E-2</v>
      </c>
      <c r="CF5">
        <f t="shared" si="37"/>
        <v>0</v>
      </c>
      <c r="CG5">
        <f t="shared" si="38"/>
        <v>1487.4842872269282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180</v>
      </c>
      <c r="B6" s="1">
        <v>4</v>
      </c>
      <c r="C6" s="1" t="s">
        <v>94</v>
      </c>
      <c r="D6" s="1" t="s">
        <v>0</v>
      </c>
      <c r="E6" s="1">
        <v>0</v>
      </c>
      <c r="F6" s="1" t="s">
        <v>91</v>
      </c>
      <c r="G6" s="1" t="s">
        <v>0</v>
      </c>
      <c r="H6" s="1">
        <v>1750.5000176085159</v>
      </c>
      <c r="I6" s="1">
        <v>0</v>
      </c>
      <c r="J6">
        <f t="shared" si="0"/>
        <v>0.67015804009784496</v>
      </c>
      <c r="K6">
        <f t="shared" si="1"/>
        <v>0.31036180579544714</v>
      </c>
      <c r="L6">
        <f t="shared" si="2"/>
        <v>92.28568873388636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9.8964471817016602</v>
      </c>
      <c r="AA6">
        <f t="shared" si="6"/>
        <v>0.87494822359085089</v>
      </c>
      <c r="AB6">
        <f t="shared" si="7"/>
        <v>1.1229978812627584E-3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6.4513492539833575</v>
      </c>
      <c r="AJ6">
        <f t="shared" si="13"/>
        <v>2.0568717152979525</v>
      </c>
      <c r="AK6">
        <f t="shared" si="14"/>
        <v>30.375581741333008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30.037492752075195</v>
      </c>
      <c r="AQ6" s="1">
        <v>30.375581741333008</v>
      </c>
      <c r="AR6" s="1">
        <v>30.057489395141602</v>
      </c>
      <c r="AS6" s="1">
        <v>99.985939025878906</v>
      </c>
      <c r="AT6" s="1">
        <v>99.113235473632813</v>
      </c>
      <c r="AU6" s="1">
        <v>18.977750778198242</v>
      </c>
      <c r="AV6" s="1">
        <v>23.177309036254883</v>
      </c>
      <c r="AW6" s="1">
        <v>44.034824371337891</v>
      </c>
      <c r="AX6" s="1">
        <v>53.780658721923828</v>
      </c>
      <c r="AY6" s="1">
        <v>300.11843872070313</v>
      </c>
      <c r="AZ6" s="1">
        <v>1699.7939453125</v>
      </c>
      <c r="BA6" s="1">
        <v>315.01376342773438</v>
      </c>
      <c r="BB6" s="1">
        <v>99.077842712402344</v>
      </c>
      <c r="BC6" s="1">
        <v>2.7969958782196045</v>
      </c>
      <c r="BD6" s="1">
        <v>-6.9706670939922333E-2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1.5005921936035154</v>
      </c>
      <c r="BM6">
        <f t="shared" si="18"/>
        <v>6.4513492539833572E-3</v>
      </c>
      <c r="BN6">
        <f t="shared" si="19"/>
        <v>303.52558174133299</v>
      </c>
      <c r="BO6">
        <f t="shared" si="20"/>
        <v>303.18749275207517</v>
      </c>
      <c r="BP6">
        <f t="shared" si="21"/>
        <v>271.96702517106314</v>
      </c>
      <c r="BQ6">
        <f t="shared" si="22"/>
        <v>-6.6207703948373414E-2</v>
      </c>
      <c r="BR6">
        <f t="shared" si="23"/>
        <v>4.3532294944887555</v>
      </c>
      <c r="BS6">
        <f t="shared" si="24"/>
        <v>43.937467503456531</v>
      </c>
      <c r="BT6">
        <f t="shared" si="25"/>
        <v>20.760158467201649</v>
      </c>
      <c r="BU6">
        <f t="shared" si="26"/>
        <v>30.206537246704102</v>
      </c>
      <c r="BV6">
        <f t="shared" si="27"/>
        <v>4.3112549341536077</v>
      </c>
      <c r="BW6">
        <f t="shared" si="28"/>
        <v>0.3003280939330622</v>
      </c>
      <c r="BX6">
        <f t="shared" si="29"/>
        <v>2.296357779190803</v>
      </c>
      <c r="BY6">
        <f t="shared" si="30"/>
        <v>2.0148971549628047</v>
      </c>
      <c r="BZ6">
        <f t="shared" si="31"/>
        <v>0.18858145430951043</v>
      </c>
      <c r="CA6">
        <f t="shared" si="32"/>
        <v>9.1434669529817132</v>
      </c>
      <c r="CB6">
        <f t="shared" si="33"/>
        <v>0.931113673091998</v>
      </c>
      <c r="CC6">
        <f t="shared" si="34"/>
        <v>52.690619351894227</v>
      </c>
      <c r="CD6">
        <f t="shared" si="35"/>
        <v>99.015846812308354</v>
      </c>
      <c r="CE6">
        <f t="shared" si="36"/>
        <v>3.5662011014602171E-3</v>
      </c>
      <c r="CF6">
        <f t="shared" si="37"/>
        <v>0</v>
      </c>
      <c r="CG6">
        <f t="shared" si="38"/>
        <v>1487.2316929216558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180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1892.5000176085159</v>
      </c>
      <c r="I7" s="1">
        <v>0</v>
      </c>
      <c r="J7">
        <f t="shared" si="0"/>
        <v>6.137667071045013</v>
      </c>
      <c r="K7">
        <f t="shared" si="1"/>
        <v>0.31058440972892148</v>
      </c>
      <c r="L7">
        <f t="shared" si="2"/>
        <v>252.76878640277923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9.8964471817016602</v>
      </c>
      <c r="AA7">
        <f t="shared" si="6"/>
        <v>0.87494822359085089</v>
      </c>
      <c r="AB7">
        <f t="shared" si="7"/>
        <v>4.8042893943485163E-3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6.4130508644041742</v>
      </c>
      <c r="AJ7">
        <f t="shared" si="13"/>
        <v>2.0427019750373172</v>
      </c>
      <c r="AK7">
        <f t="shared" si="14"/>
        <v>30.45091438293457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30.049110412597656</v>
      </c>
      <c r="AQ7" s="1">
        <v>30.45091438293457</v>
      </c>
      <c r="AR7" s="1">
        <v>30.057460784912109</v>
      </c>
      <c r="AS7" s="1">
        <v>299.94216918945313</v>
      </c>
      <c r="AT7" s="1">
        <v>294.5931396484375</v>
      </c>
      <c r="AU7" s="1">
        <v>19.337041854858398</v>
      </c>
      <c r="AV7" s="1">
        <v>23.51014518737793</v>
      </c>
      <c r="AW7" s="1">
        <v>44.840621948242188</v>
      </c>
      <c r="AX7" s="1">
        <v>54.518054962158203</v>
      </c>
      <c r="AY7" s="1">
        <v>300.12576293945313</v>
      </c>
      <c r="AZ7" s="1">
        <v>1698.0277099609375</v>
      </c>
      <c r="BA7" s="1">
        <v>376.98977661132813</v>
      </c>
      <c r="BB7" s="1">
        <v>99.078392028808594</v>
      </c>
      <c r="BC7" s="1">
        <v>3.8916981220245361</v>
      </c>
      <c r="BD7" s="1">
        <v>-6.4683385193347931E-2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1.5006288146972653</v>
      </c>
      <c r="BM7">
        <f t="shared" si="18"/>
        <v>6.4130508644041741E-3</v>
      </c>
      <c r="BN7">
        <f t="shared" si="19"/>
        <v>303.60091438293455</v>
      </c>
      <c r="BO7">
        <f t="shared" si="20"/>
        <v>303.19911041259763</v>
      </c>
      <c r="BP7">
        <f t="shared" si="21"/>
        <v>271.68442752112969</v>
      </c>
      <c r="BQ7">
        <f t="shared" si="22"/>
        <v>-6.3662293874377329E-2</v>
      </c>
      <c r="BR7">
        <f t="shared" si="23"/>
        <v>4.3720493565665555</v>
      </c>
      <c r="BS7">
        <f t="shared" si="24"/>
        <v>44.127173110513482</v>
      </c>
      <c r="BT7">
        <f t="shared" si="25"/>
        <v>20.617027923135552</v>
      </c>
      <c r="BU7">
        <f t="shared" si="26"/>
        <v>30.250012397766113</v>
      </c>
      <c r="BV7">
        <f t="shared" si="27"/>
        <v>4.3220161929081389</v>
      </c>
      <c r="BW7">
        <f t="shared" si="28"/>
        <v>0.30053653253110063</v>
      </c>
      <c r="BX7">
        <f t="shared" si="29"/>
        <v>2.3293473815292383</v>
      </c>
      <c r="BY7">
        <f t="shared" si="30"/>
        <v>1.9926688113789006</v>
      </c>
      <c r="BZ7">
        <f t="shared" si="31"/>
        <v>0.1887129482000228</v>
      </c>
      <c r="CA7">
        <f t="shared" si="32"/>
        <v>25.043924911860746</v>
      </c>
      <c r="CB7">
        <f t="shared" si="33"/>
        <v>0.85802672358368304</v>
      </c>
      <c r="CC7">
        <f t="shared" si="34"/>
        <v>53.207211547906887</v>
      </c>
      <c r="CD7">
        <f t="shared" si="35"/>
        <v>293.70120200994097</v>
      </c>
      <c r="CE7">
        <f t="shared" si="36"/>
        <v>1.111906073331837E-2</v>
      </c>
      <c r="CF7">
        <f t="shared" si="37"/>
        <v>0</v>
      </c>
      <c r="CG7">
        <f t="shared" si="38"/>
        <v>1485.6863284383628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180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2034.5000176085159</v>
      </c>
      <c r="I8" s="1">
        <v>0</v>
      </c>
      <c r="J8">
        <f t="shared" si="0"/>
        <v>7.3336948385565464</v>
      </c>
      <c r="K8">
        <f t="shared" si="1"/>
        <v>0.29633057695992332</v>
      </c>
      <c r="L8">
        <f t="shared" si="2"/>
        <v>340.10340167517336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9.8710861206054688</v>
      </c>
      <c r="AA8">
        <f t="shared" si="6"/>
        <v>0.87493554306030275</v>
      </c>
      <c r="AB8">
        <f t="shared" si="7"/>
        <v>5.6031718646201E-3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6.208213639058882</v>
      </c>
      <c r="AJ8">
        <f t="shared" si="13"/>
        <v>2.068911446455961</v>
      </c>
      <c r="AK8">
        <f t="shared" si="14"/>
        <v>30.614873886108398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30.073459625244141</v>
      </c>
      <c r="AQ8" s="1">
        <v>30.614873886108398</v>
      </c>
      <c r="AR8" s="1">
        <v>30.077335357666016</v>
      </c>
      <c r="AS8" s="1">
        <v>399.92681884765625</v>
      </c>
      <c r="AT8" s="1">
        <v>393.4119873046875</v>
      </c>
      <c r="AU8" s="1">
        <v>19.621973037719727</v>
      </c>
      <c r="AV8" s="1">
        <v>23.66126823425293</v>
      </c>
      <c r="AW8" s="1">
        <v>45.438701629638672</v>
      </c>
      <c r="AX8" s="1">
        <v>54.793891906738281</v>
      </c>
      <c r="AY8" s="1">
        <v>300.11767578125</v>
      </c>
      <c r="AZ8" s="1">
        <v>1699.91650390625</v>
      </c>
      <c r="BA8" s="1">
        <v>448.81234741210938</v>
      </c>
      <c r="BB8" s="1">
        <v>99.079391479492188</v>
      </c>
      <c r="BC8" s="1">
        <v>4.1771488189697266</v>
      </c>
      <c r="BD8" s="1">
        <v>-6.0784861445426941E-2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1.50058837890625</v>
      </c>
      <c r="BM8">
        <f t="shared" si="18"/>
        <v>6.208213639058882E-3</v>
      </c>
      <c r="BN8">
        <f t="shared" si="19"/>
        <v>303.76487388610838</v>
      </c>
      <c r="BO8">
        <f t="shared" si="20"/>
        <v>303.22345962524412</v>
      </c>
      <c r="BP8">
        <f t="shared" si="21"/>
        <v>271.98663454562484</v>
      </c>
      <c r="BQ8">
        <f t="shared" si="22"/>
        <v>-3.3160840408432764E-2</v>
      </c>
      <c r="BR8">
        <f t="shared" si="23"/>
        <v>4.41325550473878</v>
      </c>
      <c r="BS8">
        <f t="shared" si="24"/>
        <v>44.54261818566227</v>
      </c>
      <c r="BT8">
        <f t="shared" si="25"/>
        <v>20.881349951409341</v>
      </c>
      <c r="BU8">
        <f t="shared" si="26"/>
        <v>30.34416675567627</v>
      </c>
      <c r="BV8">
        <f t="shared" si="27"/>
        <v>4.345402173824886</v>
      </c>
      <c r="BW8">
        <f t="shared" si="28"/>
        <v>0.28717020231250379</v>
      </c>
      <c r="BX8">
        <f t="shared" si="29"/>
        <v>2.344344058282819</v>
      </c>
      <c r="BY8">
        <f t="shared" si="30"/>
        <v>2.001058115542067</v>
      </c>
      <c r="BZ8">
        <f t="shared" si="31"/>
        <v>0.18028249757948639</v>
      </c>
      <c r="CA8">
        <f t="shared" si="32"/>
        <v>33.697238078081476</v>
      </c>
      <c r="CB8">
        <f t="shared" si="33"/>
        <v>0.86449679381978772</v>
      </c>
      <c r="CC8">
        <f t="shared" si="34"/>
        <v>52.96572587415509</v>
      </c>
      <c r="CD8">
        <f t="shared" si="35"/>
        <v>392.34624059994769</v>
      </c>
      <c r="CE8">
        <f t="shared" si="36"/>
        <v>9.9002980089659062E-3</v>
      </c>
      <c r="CF8">
        <f t="shared" si="37"/>
        <v>0</v>
      </c>
      <c r="CG8">
        <f t="shared" si="38"/>
        <v>1487.3173695023861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180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2256.5000176085159</v>
      </c>
      <c r="I9" s="1">
        <v>0</v>
      </c>
      <c r="J9">
        <f t="shared" si="0"/>
        <v>13.068829337554522</v>
      </c>
      <c r="K9">
        <f t="shared" si="1"/>
        <v>0.25154345900405994</v>
      </c>
      <c r="L9">
        <f t="shared" si="2"/>
        <v>580.61769048401106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9.8710861206054688</v>
      </c>
      <c r="AA9">
        <f t="shared" si="6"/>
        <v>0.87493554306030275</v>
      </c>
      <c r="AB9">
        <f t="shared" si="7"/>
        <v>9.4673036703124217E-3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5.5685542715582859</v>
      </c>
      <c r="AJ9">
        <f t="shared" si="13"/>
        <v>2.1744136822711049</v>
      </c>
      <c r="AK9">
        <f t="shared" si="14"/>
        <v>31.051227569580078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30.117923736572266</v>
      </c>
      <c r="AQ9" s="1">
        <v>31.051227569580078</v>
      </c>
      <c r="AR9" s="1">
        <v>30.058982849121094</v>
      </c>
      <c r="AS9" s="1">
        <v>699.936767578125</v>
      </c>
      <c r="AT9" s="1">
        <v>688.67266845703125</v>
      </c>
      <c r="AU9" s="1">
        <v>20.099348068237305</v>
      </c>
      <c r="AV9" s="1">
        <v>23.722024917602539</v>
      </c>
      <c r="AW9" s="1">
        <v>46.420604705810547</v>
      </c>
      <c r="AX9" s="1">
        <v>54.790153503417969</v>
      </c>
      <c r="AY9" s="1">
        <v>300.13479614257813</v>
      </c>
      <c r="AZ9" s="1">
        <v>1698.4610595703125</v>
      </c>
      <c r="BA9" s="1">
        <v>581.0283203125</v>
      </c>
      <c r="BB9" s="1">
        <v>99.07073974609375</v>
      </c>
      <c r="BC9" s="1">
        <v>4.8793888092041016</v>
      </c>
      <c r="BD9" s="1">
        <v>-5.2308317273855209E-2</v>
      </c>
      <c r="BE9" s="1">
        <v>0.75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1.5006739807128904</v>
      </c>
      <c r="BM9">
        <f t="shared" si="18"/>
        <v>5.5685542715582861E-3</v>
      </c>
      <c r="BN9">
        <f t="shared" si="19"/>
        <v>304.20122756958006</v>
      </c>
      <c r="BO9">
        <f t="shared" si="20"/>
        <v>303.26792373657224</v>
      </c>
      <c r="BP9">
        <f t="shared" si="21"/>
        <v>271.75376345707991</v>
      </c>
      <c r="BQ9">
        <f t="shared" si="22"/>
        <v>5.9435868828271565E-2</v>
      </c>
      <c r="BR9">
        <f t="shared" si="23"/>
        <v>4.5245722391332572</v>
      </c>
      <c r="BS9">
        <f t="shared" si="24"/>
        <v>45.670116633116756</v>
      </c>
      <c r="BT9">
        <f t="shared" si="25"/>
        <v>21.948091715514217</v>
      </c>
      <c r="BU9">
        <f t="shared" si="26"/>
        <v>30.584575653076172</v>
      </c>
      <c r="BV9">
        <f t="shared" si="27"/>
        <v>4.4056155964301311</v>
      </c>
      <c r="BW9">
        <f t="shared" si="28"/>
        <v>0.2449118305185618</v>
      </c>
      <c r="BX9">
        <f t="shared" si="29"/>
        <v>2.3501585568621524</v>
      </c>
      <c r="BY9">
        <f t="shared" si="30"/>
        <v>2.0554570395679788</v>
      </c>
      <c r="BZ9">
        <f t="shared" si="31"/>
        <v>0.15365220348075467</v>
      </c>
      <c r="CA9">
        <f t="shared" si="32"/>
        <v>57.52222410591947</v>
      </c>
      <c r="CB9">
        <f t="shared" si="33"/>
        <v>0.84309675275030593</v>
      </c>
      <c r="CC9">
        <f t="shared" si="34"/>
        <v>51.527289276356036</v>
      </c>
      <c r="CD9">
        <f t="shared" si="35"/>
        <v>686.77348092497311</v>
      </c>
      <c r="CE9">
        <f t="shared" si="36"/>
        <v>9.8052905140212643E-3</v>
      </c>
      <c r="CF9">
        <f t="shared" si="37"/>
        <v>0</v>
      </c>
      <c r="CG9">
        <f t="shared" si="38"/>
        <v>1486.0439495219287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180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2399.5000176085159</v>
      </c>
      <c r="I10" s="1">
        <v>0</v>
      </c>
      <c r="J10">
        <f t="shared" si="0"/>
        <v>16.362566478220185</v>
      </c>
      <c r="K10">
        <f t="shared" si="1"/>
        <v>0.24309434063153409</v>
      </c>
      <c r="L10">
        <f t="shared" si="2"/>
        <v>842.01214753674765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9.8710861206054688</v>
      </c>
      <c r="AA10">
        <f t="shared" si="6"/>
        <v>0.87493554306030275</v>
      </c>
      <c r="AB10">
        <f t="shared" si="7"/>
        <v>1.1682338918962075E-2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5.3982277005462453</v>
      </c>
      <c r="AJ10">
        <f t="shared" si="13"/>
        <v>2.1786842776229829</v>
      </c>
      <c r="AK10">
        <f t="shared" si="14"/>
        <v>31.127841949462891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30.142026901245117</v>
      </c>
      <c r="AQ10" s="1">
        <v>31.127841949462891</v>
      </c>
      <c r="AR10" s="1">
        <v>30.052942276000977</v>
      </c>
      <c r="AS10" s="1">
        <v>999.75848388671875</v>
      </c>
      <c r="AT10" s="1">
        <v>985.310302734375</v>
      </c>
      <c r="AU10" s="1">
        <v>20.368927001953125</v>
      </c>
      <c r="AV10" s="1">
        <v>23.88031005859375</v>
      </c>
      <c r="AW10" s="1">
        <v>46.974845886230469</v>
      </c>
      <c r="AX10" s="1">
        <v>55.074337005615234</v>
      </c>
      <c r="AY10" s="1">
        <v>300.127685546875</v>
      </c>
      <c r="AZ10" s="1">
        <v>1698.666259765625</v>
      </c>
      <c r="BA10" s="1">
        <v>668.5830078125</v>
      </c>
      <c r="BB10" s="1">
        <v>99.064170837402344</v>
      </c>
      <c r="BC10" s="1">
        <v>5.0688357353210449</v>
      </c>
      <c r="BD10" s="1">
        <v>-5.0137944519519806E-2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1.5006384277343749</v>
      </c>
      <c r="BM10">
        <f t="shared" si="18"/>
        <v>5.3982277005462454E-3</v>
      </c>
      <c r="BN10">
        <f t="shared" si="19"/>
        <v>304.27784194946287</v>
      </c>
      <c r="BO10">
        <f t="shared" si="20"/>
        <v>303.29202690124509</v>
      </c>
      <c r="BP10">
        <f t="shared" si="21"/>
        <v>271.78659548759606</v>
      </c>
      <c r="BQ10">
        <f t="shared" si="22"/>
        <v>8.6953207687684872E-2</v>
      </c>
      <c r="BR10">
        <f t="shared" si="23"/>
        <v>4.5443673929176516</v>
      </c>
      <c r="BS10">
        <f t="shared" si="24"/>
        <v>45.872966527691311</v>
      </c>
      <c r="BT10">
        <f t="shared" si="25"/>
        <v>21.992656469097561</v>
      </c>
      <c r="BU10">
        <f t="shared" si="26"/>
        <v>30.634934425354004</v>
      </c>
      <c r="BV10">
        <f t="shared" si="27"/>
        <v>4.4183202567095057</v>
      </c>
      <c r="BW10">
        <f t="shared" si="28"/>
        <v>0.23689524150622335</v>
      </c>
      <c r="BX10">
        <f t="shared" si="29"/>
        <v>2.3656831152946687</v>
      </c>
      <c r="BY10">
        <f t="shared" si="30"/>
        <v>2.052637141414837</v>
      </c>
      <c r="BZ10">
        <f t="shared" si="31"/>
        <v>0.14860427046875607</v>
      </c>
      <c r="CA10">
        <f t="shared" si="32"/>
        <v>83.413235230748398</v>
      </c>
      <c r="CB10">
        <f t="shared" si="33"/>
        <v>0.85456545536979089</v>
      </c>
      <c r="CC10">
        <f t="shared" si="34"/>
        <v>51.591734158136816</v>
      </c>
      <c r="CD10">
        <f t="shared" si="35"/>
        <v>982.93246295659094</v>
      </c>
      <c r="CE10">
        <f t="shared" si="36"/>
        <v>8.588313151749653E-3</v>
      </c>
      <c r="CF10">
        <f t="shared" si="37"/>
        <v>0</v>
      </c>
      <c r="CG10">
        <f t="shared" si="38"/>
        <v>1486.2234864662505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180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2551.5000176085159</v>
      </c>
      <c r="I11" s="1">
        <v>0</v>
      </c>
      <c r="J11">
        <f t="shared" si="0"/>
        <v>19.150351444737229</v>
      </c>
      <c r="K11">
        <f t="shared" si="1"/>
        <v>0.2593122845372981</v>
      </c>
      <c r="L11">
        <f t="shared" si="2"/>
        <v>1119.2315948361372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9.8710861206054688</v>
      </c>
      <c r="AA11">
        <f t="shared" si="6"/>
        <v>0.87493554306030275</v>
      </c>
      <c r="AB11">
        <f t="shared" si="7"/>
        <v>1.3544450391855858E-2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5.559232949782654</v>
      </c>
      <c r="AJ11">
        <f t="shared" si="13"/>
        <v>2.1068433414675081</v>
      </c>
      <c r="AK11">
        <f t="shared" si="14"/>
        <v>30.98145866394043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30.145883560180664</v>
      </c>
      <c r="AQ11" s="1">
        <v>30.98145866394043</v>
      </c>
      <c r="AR11" s="1">
        <v>30.044572830200195</v>
      </c>
      <c r="AS11" s="1">
        <v>1299.9024658203125</v>
      </c>
      <c r="AT11" s="1">
        <v>1282.390625</v>
      </c>
      <c r="AU11" s="1">
        <v>20.610910415649414</v>
      </c>
      <c r="AV11" s="1">
        <v>24.225671768188477</v>
      </c>
      <c r="AW11" s="1">
        <v>47.521167755126953</v>
      </c>
      <c r="AX11" s="1">
        <v>55.854076385498047</v>
      </c>
      <c r="AY11" s="1">
        <v>300.13360595703125</v>
      </c>
      <c r="AZ11" s="1">
        <v>1700.3768310546875</v>
      </c>
      <c r="BA11" s="1">
        <v>763.4915771484375</v>
      </c>
      <c r="BB11" s="1">
        <v>99.058876037597656</v>
      </c>
      <c r="BC11" s="1">
        <v>4.8965640068054199</v>
      </c>
      <c r="BD11" s="1">
        <v>-4.9379296600818634E-2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1.5006680297851562</v>
      </c>
      <c r="BM11">
        <f t="shared" si="18"/>
        <v>5.5592329497826543E-3</v>
      </c>
      <c r="BN11">
        <f t="shared" si="19"/>
        <v>304.13145866394041</v>
      </c>
      <c r="BO11">
        <f t="shared" si="20"/>
        <v>303.29588356018064</v>
      </c>
      <c r="BP11">
        <f t="shared" si="21"/>
        <v>272.06028688772858</v>
      </c>
      <c r="BQ11">
        <f t="shared" si="22"/>
        <v>6.7010504543807484E-2</v>
      </c>
      <c r="BR11">
        <f t="shared" si="23"/>
        <v>4.5066111580800197</v>
      </c>
      <c r="BS11">
        <f t="shared" si="24"/>
        <v>45.494269048333862</v>
      </c>
      <c r="BT11">
        <f t="shared" si="25"/>
        <v>21.268597280145386</v>
      </c>
      <c r="BU11">
        <f t="shared" si="26"/>
        <v>30.563671112060547</v>
      </c>
      <c r="BV11">
        <f t="shared" si="27"/>
        <v>4.400351092329517</v>
      </c>
      <c r="BW11">
        <f t="shared" si="28"/>
        <v>0.25227043339944816</v>
      </c>
      <c r="BX11">
        <f t="shared" si="29"/>
        <v>2.3997678166125116</v>
      </c>
      <c r="BY11">
        <f t="shared" si="30"/>
        <v>2.0005832757170054</v>
      </c>
      <c r="BZ11">
        <f t="shared" si="31"/>
        <v>0.15828691864324959</v>
      </c>
      <c r="CA11">
        <f t="shared" si="32"/>
        <v>110.86982381023564</v>
      </c>
      <c r="CB11">
        <f t="shared" si="33"/>
        <v>0.87276963276001585</v>
      </c>
      <c r="CC11">
        <f t="shared" si="34"/>
        <v>52.876765785906969</v>
      </c>
      <c r="CD11">
        <f t="shared" si="35"/>
        <v>1279.607658924082</v>
      </c>
      <c r="CE11">
        <f t="shared" si="36"/>
        <v>7.9134306597742291E-3</v>
      </c>
      <c r="CF11">
        <f t="shared" si="37"/>
        <v>0</v>
      </c>
      <c r="CG11">
        <f t="shared" si="38"/>
        <v>1487.7201260859897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180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2725.5000176085159</v>
      </c>
      <c r="I12" s="1">
        <v>0</v>
      </c>
      <c r="J12">
        <f t="shared" si="0"/>
        <v>21.885062829334494</v>
      </c>
      <c r="K12">
        <f t="shared" si="1"/>
        <v>0.28644402074618991</v>
      </c>
      <c r="L12">
        <f t="shared" si="2"/>
        <v>1500.2177621046717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9.8710861206054688</v>
      </c>
      <c r="AA12">
        <f t="shared" si="6"/>
        <v>0.87493554306030275</v>
      </c>
      <c r="AB12">
        <f t="shared" si="7"/>
        <v>1.5388465099792763E-2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5.8268076345140178</v>
      </c>
      <c r="AJ12">
        <f t="shared" si="13"/>
        <v>2.0049493443737409</v>
      </c>
      <c r="AK12">
        <f t="shared" si="14"/>
        <v>30.736795425415039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30.149736404418945</v>
      </c>
      <c r="AQ12" s="1">
        <v>30.736795425415039</v>
      </c>
      <c r="AR12" s="1">
        <v>30.051483154296875</v>
      </c>
      <c r="AS12" s="1">
        <v>1699.890380859375</v>
      </c>
      <c r="AT12" s="1">
        <v>1678.788818359375</v>
      </c>
      <c r="AU12" s="1">
        <v>20.836965560913086</v>
      </c>
      <c r="AV12" s="1">
        <v>24.624092102050781</v>
      </c>
      <c r="AW12" s="1">
        <v>48.030628204345703</v>
      </c>
      <c r="AX12" s="1">
        <v>56.75933837890625</v>
      </c>
      <c r="AY12" s="1">
        <v>300.13931274414063</v>
      </c>
      <c r="AZ12" s="1">
        <v>1699.733154296875</v>
      </c>
      <c r="BA12" s="1">
        <v>869.9857177734375</v>
      </c>
      <c r="BB12" s="1">
        <v>99.05609130859375</v>
      </c>
      <c r="BC12" s="1">
        <v>4.2437381744384766</v>
      </c>
      <c r="BD12" s="1">
        <v>-4.8576302826404572E-2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1.500696563720703</v>
      </c>
      <c r="BM12">
        <f t="shared" si="18"/>
        <v>5.8268076345140175E-3</v>
      </c>
      <c r="BN12">
        <f t="shared" si="19"/>
        <v>303.88679542541502</v>
      </c>
      <c r="BO12">
        <f t="shared" si="20"/>
        <v>303.29973640441892</v>
      </c>
      <c r="BP12">
        <f t="shared" si="21"/>
        <v>271.95729860878055</v>
      </c>
      <c r="BQ12">
        <f t="shared" si="22"/>
        <v>3.1559534693584954E-2</v>
      </c>
      <c r="BR12">
        <f t="shared" si="23"/>
        <v>4.4441156600257052</v>
      </c>
      <c r="BS12">
        <f t="shared" si="24"/>
        <v>44.864637815969928</v>
      </c>
      <c r="BT12">
        <f t="shared" si="25"/>
        <v>20.240545713919147</v>
      </c>
      <c r="BU12">
        <f t="shared" si="26"/>
        <v>30.443265914916992</v>
      </c>
      <c r="BV12">
        <f t="shared" si="27"/>
        <v>4.3701353619668586</v>
      </c>
      <c r="BW12">
        <f t="shared" si="28"/>
        <v>0.27787585290483152</v>
      </c>
      <c r="BX12">
        <f t="shared" si="29"/>
        <v>2.4391663156519643</v>
      </c>
      <c r="BY12">
        <f t="shared" si="30"/>
        <v>1.9309690463148943</v>
      </c>
      <c r="BZ12">
        <f t="shared" si="31"/>
        <v>0.17442240298740067</v>
      </c>
      <c r="CA12">
        <f t="shared" si="32"/>
        <v>148.60570762581455</v>
      </c>
      <c r="CB12">
        <f t="shared" si="33"/>
        <v>0.89363101880246321</v>
      </c>
      <c r="CC12">
        <f t="shared" si="34"/>
        <v>54.659453207150378</v>
      </c>
      <c r="CD12">
        <f t="shared" si="35"/>
        <v>1675.6084387408009</v>
      </c>
      <c r="CE12">
        <f t="shared" si="36"/>
        <v>7.1390519407654902E-3</v>
      </c>
      <c r="CF12">
        <f t="shared" si="37"/>
        <v>0</v>
      </c>
      <c r="CG12">
        <f t="shared" si="38"/>
        <v>1487.1569504123377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180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2873.5000176085159</v>
      </c>
      <c r="I13" s="1">
        <v>0</v>
      </c>
      <c r="J13">
        <f t="shared" si="0"/>
        <v>23.310588946027337</v>
      </c>
      <c r="K13">
        <f t="shared" si="1"/>
        <v>0.30645053003427392</v>
      </c>
      <c r="L13">
        <f t="shared" si="2"/>
        <v>1790.774738473234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9.8710861206054688</v>
      </c>
      <c r="AA13">
        <f t="shared" si="6"/>
        <v>0.87493554306030275</v>
      </c>
      <c r="AB13">
        <f t="shared" si="7"/>
        <v>1.6337787717966977E-2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5.9830168549737186</v>
      </c>
      <c r="AJ13">
        <f t="shared" si="13"/>
        <v>1.9283628266228172</v>
      </c>
      <c r="AK13">
        <f t="shared" si="14"/>
        <v>30.562747955322266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30.163173675537109</v>
      </c>
      <c r="AQ13" s="1">
        <v>30.562747955322266</v>
      </c>
      <c r="AR13" s="1">
        <v>30.054477691650391</v>
      </c>
      <c r="AS13" s="1">
        <v>1999.8338623046875</v>
      </c>
      <c r="AT13" s="1">
        <v>1976.4200439453125</v>
      </c>
      <c r="AU13" s="1">
        <v>21.066469192504883</v>
      </c>
      <c r="AV13" s="1">
        <v>24.953973770141602</v>
      </c>
      <c r="AW13" s="1">
        <v>48.519996643066406</v>
      </c>
      <c r="AX13" s="1">
        <v>57.472782135009766</v>
      </c>
      <c r="AY13" s="1">
        <v>300.12655639648438</v>
      </c>
      <c r="AZ13" s="1">
        <v>1700.6939697265625</v>
      </c>
      <c r="BA13" s="1">
        <v>952.91632080078125</v>
      </c>
      <c r="BB13" s="1">
        <v>99.052597045898438</v>
      </c>
      <c r="BC13" s="1">
        <v>3.3872013092041016</v>
      </c>
      <c r="BD13" s="1">
        <v>-5.1805347204208374E-2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1.5006327819824217</v>
      </c>
      <c r="BM13">
        <f t="shared" si="18"/>
        <v>5.9830168549737184E-3</v>
      </c>
      <c r="BN13">
        <f t="shared" si="19"/>
        <v>303.71274795532224</v>
      </c>
      <c r="BO13">
        <f t="shared" si="20"/>
        <v>303.31317367553709</v>
      </c>
      <c r="BP13">
        <f t="shared" si="21"/>
        <v>272.1110290740944</v>
      </c>
      <c r="BQ13">
        <f t="shared" si="22"/>
        <v>1.3738106530239299E-2</v>
      </c>
      <c r="BR13">
        <f t="shared" si="23"/>
        <v>4.4001187351705724</v>
      </c>
      <c r="BS13">
        <f t="shared" si="24"/>
        <v>44.422043100310333</v>
      </c>
      <c r="BT13">
        <f t="shared" si="25"/>
        <v>19.468069330168731</v>
      </c>
      <c r="BU13">
        <f t="shared" si="26"/>
        <v>30.362960815429688</v>
      </c>
      <c r="BV13">
        <f t="shared" si="27"/>
        <v>4.3500834044426444</v>
      </c>
      <c r="BW13">
        <f t="shared" si="28"/>
        <v>0.29666413335041453</v>
      </c>
      <c r="BX13">
        <f t="shared" si="29"/>
        <v>2.4717559085477552</v>
      </c>
      <c r="BY13">
        <f t="shared" si="30"/>
        <v>1.8783274958948892</v>
      </c>
      <c r="BZ13">
        <f t="shared" si="31"/>
        <v>0.18627017687133401</v>
      </c>
      <c r="CA13">
        <f t="shared" si="32"/>
        <v>177.38088856996339</v>
      </c>
      <c r="CB13">
        <f t="shared" si="33"/>
        <v>0.906069913609308</v>
      </c>
      <c r="CC13">
        <f t="shared" si="34"/>
        <v>56.049752982748387</v>
      </c>
      <c r="CD13">
        <f t="shared" si="35"/>
        <v>1973.0325041169356</v>
      </c>
      <c r="CE13">
        <f t="shared" si="36"/>
        <v>6.6220538667303274E-3</v>
      </c>
      <c r="CF13">
        <f t="shared" si="37"/>
        <v>0</v>
      </c>
      <c r="CG13">
        <f t="shared" si="38"/>
        <v>1487.997601982092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181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3690.5000176085159</v>
      </c>
      <c r="I14" s="1">
        <v>0</v>
      </c>
      <c r="J14">
        <f t="shared" ref="J14:J24" si="42">(AS14-AT14*(1000-AU14)/(1000-AV14))*BL14</f>
        <v>6.9371504006966953</v>
      </c>
      <c r="K14">
        <f t="shared" ref="K14:K24" si="43">IF(BW14&lt;&gt;0,1/(1/BW14-1/AO14),0)</f>
        <v>0.58349480452075431</v>
      </c>
      <c r="L14">
        <f t="shared" ref="L14:L24" si="44">((BZ14-BM14/2)*AT14-J14)/(BZ14+BM14/2)</f>
        <v>365.35925561982464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9.8710861206054688</v>
      </c>
      <c r="AA14">
        <f t="shared" ref="AA14:AA24" si="48">(Z14*Y14+(100-Z14)*X14)/100</f>
        <v>0.87493554306030275</v>
      </c>
      <c r="AB14">
        <f t="shared" ref="AB14:AB24" si="49">(J14-W14)/CG14</f>
        <v>5.3355921696506643E-3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7.3646900176920385</v>
      </c>
      <c r="AJ14">
        <f t="shared" ref="AJ14:AJ24" si="55">(BR14-BX14)</f>
        <v>1.2814725355780685</v>
      </c>
      <c r="AK14">
        <f t="shared" ref="AK14:AK24" si="56">(AQ14+BQ14*I14)</f>
        <v>29.573299407958984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30.203447341918945</v>
      </c>
      <c r="AQ14" s="1">
        <v>29.573299407958984</v>
      </c>
      <c r="AR14" s="1">
        <v>30.048107147216797</v>
      </c>
      <c r="AS14" s="1">
        <v>400.0325927734375</v>
      </c>
      <c r="AT14" s="1">
        <v>393.47900390625</v>
      </c>
      <c r="AU14" s="1">
        <v>24.268760681152344</v>
      </c>
      <c r="AV14" s="1">
        <v>29.03376579284668</v>
      </c>
      <c r="AW14" s="1">
        <v>55.763584136962891</v>
      </c>
      <c r="AX14" s="1">
        <v>66.713760375976563</v>
      </c>
      <c r="AY14" s="1">
        <v>300.14093017578125</v>
      </c>
      <c r="AZ14" s="1">
        <v>1700.22314453125</v>
      </c>
      <c r="BA14" s="1">
        <v>85.438583374023438</v>
      </c>
      <c r="BB14" s="1">
        <v>99.045539855957031</v>
      </c>
      <c r="BC14" s="1">
        <v>4.3906698226928711</v>
      </c>
      <c r="BD14" s="1">
        <v>-9.5925755798816681E-2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1.5007046508789061</v>
      </c>
      <c r="BM14">
        <f t="shared" ref="BM14:BM24" si="60">(AV14-AU14)/(1000-AV14)*BL14</f>
        <v>7.3646900176920381E-3</v>
      </c>
      <c r="BN14">
        <f t="shared" ref="BN14:BN24" si="61">(AQ14+273.15)</f>
        <v>302.72329940795896</v>
      </c>
      <c r="BO14">
        <f t="shared" ref="BO14:BO24" si="62">(AP14+273.15)</f>
        <v>303.35344734191892</v>
      </c>
      <c r="BP14">
        <f t="shared" ref="BP14:BP24" si="63">(AZ14*BH14+BA14*BI14)*BJ14</f>
        <v>272.03569704452821</v>
      </c>
      <c r="BQ14">
        <f t="shared" ref="BQ14:BQ24" si="64">((BP14+0.00000010773*(BO14^4-BN14^4))-BM14*44100)/(AM14*51.4+0.00000043092*BN14^3)</f>
        <v>-0.18025672222542785</v>
      </c>
      <c r="BR14">
        <f t="shared" ref="BR14:BR24" si="65">0.61365*EXP(17.502*AK14/(240.97+AK14))</f>
        <v>4.1571375425819861</v>
      </c>
      <c r="BS14">
        <f t="shared" ref="BS14:BS24" si="66">BR14*1000/BB14</f>
        <v>41.971981258598369</v>
      </c>
      <c r="BT14">
        <f t="shared" ref="BT14:BT24" si="67">(BS14-AV14)</f>
        <v>12.938215465751689</v>
      </c>
      <c r="BU14">
        <f t="shared" ref="BU14:BU24" si="68">IF(I14,AQ14,(AP14+AQ14)/2)</f>
        <v>29.888373374938965</v>
      </c>
      <c r="BV14">
        <f t="shared" ref="BV14:BV24" si="69">0.61365*EXP(17.502*BU14/(240.97+BU14))</f>
        <v>4.2332090699639044</v>
      </c>
      <c r="BW14">
        <f t="shared" ref="BW14:BW24" si="70">IF(BT14&lt;&gt;0,(1000-(BS14+AV14)/2)/BT14*BM14,0)</f>
        <v>0.54901098055141107</v>
      </c>
      <c r="BX14">
        <f t="shared" ref="BX14:BX24" si="71">AV14*BB14/1000</f>
        <v>2.8756650070039176</v>
      </c>
      <c r="BY14">
        <f t="shared" ref="BY14:BY24" si="72">(BV14-BX14)</f>
        <v>1.3575440629599869</v>
      </c>
      <c r="BZ14">
        <f t="shared" ref="BZ14:BZ24" si="73">1/(1.6/K14+1.37/AO14)</f>
        <v>0.34607189861943854</v>
      </c>
      <c r="CA14">
        <f t="shared" ref="CA14:CA24" si="74">L14*BB14*0.001</f>
        <v>36.187204714236131</v>
      </c>
      <c r="CB14">
        <f t="shared" ref="CB14:CB24" si="75">L14/AT14</f>
        <v>0.92853558129590785</v>
      </c>
      <c r="CC14">
        <f t="shared" ref="CC14:CC24" si="76">(1-BM14*BB14/BR14/K14)*100</f>
        <v>69.928298051154215</v>
      </c>
      <c r="CD14">
        <f t="shared" ref="CD14:CD24" si="77">(AT14-J14/(AO14/1.35))</f>
        <v>392.4708838054575</v>
      </c>
      <c r="CE14">
        <f t="shared" ref="CE14:CE24" si="78">J14*CC14/100/CD14</f>
        <v>1.2360232079943577E-2</v>
      </c>
      <c r="CF14">
        <f t="shared" ref="CF14:CF24" si="79">(P14-O14)</f>
        <v>0</v>
      </c>
      <c r="CG14">
        <f t="shared" ref="CG14:CG24" si="80">AZ14*AA14</f>
        <v>1487.5856602841448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181</v>
      </c>
      <c r="B15" s="1">
        <v>13</v>
      </c>
      <c r="C15" s="1" t="s">
        <v>103</v>
      </c>
      <c r="D15" s="1" t="s">
        <v>0</v>
      </c>
      <c r="E15" s="1">
        <v>0</v>
      </c>
      <c r="F15" s="1" t="s">
        <v>91</v>
      </c>
      <c r="G15" s="1" t="s">
        <v>0</v>
      </c>
      <c r="H15" s="1">
        <v>3833.5000176085159</v>
      </c>
      <c r="I15" s="1">
        <v>0</v>
      </c>
      <c r="J15">
        <f t="shared" si="42"/>
        <v>0.4627805935299027</v>
      </c>
      <c r="K15">
        <f t="shared" si="43"/>
        <v>0.53165870153442174</v>
      </c>
      <c r="L15">
        <f t="shared" si="44"/>
        <v>192.95247161296393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9.8710861206054688</v>
      </c>
      <c r="AA15">
        <f t="shared" si="48"/>
        <v>0.87493554306030275</v>
      </c>
      <c r="AB15">
        <f t="shared" si="49"/>
        <v>9.8338889933639807E-4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6.9438040113665735</v>
      </c>
      <c r="AJ15">
        <f t="shared" si="55"/>
        <v>1.3187473158096701</v>
      </c>
      <c r="AK15">
        <f t="shared" si="56"/>
        <v>29.740339279174805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30.193275451660156</v>
      </c>
      <c r="AQ15" s="1">
        <v>29.740339279174805</v>
      </c>
      <c r="AR15" s="1">
        <v>30.049287796020508</v>
      </c>
      <c r="AS15" s="1">
        <v>199.93403625488281</v>
      </c>
      <c r="AT15" s="1">
        <v>198.70622253417969</v>
      </c>
      <c r="AU15" s="1">
        <v>24.571172714233398</v>
      </c>
      <c r="AV15" s="1">
        <v>29.063791275024414</v>
      </c>
      <c r="AW15" s="1">
        <v>56.485893249511719</v>
      </c>
      <c r="AX15" s="1">
        <v>66.816574096679688</v>
      </c>
      <c r="AY15" s="1">
        <v>300.1363525390625</v>
      </c>
      <c r="AZ15" s="1">
        <v>1700.1131591796875</v>
      </c>
      <c r="BA15" s="1">
        <v>85.056983947753906</v>
      </c>
      <c r="BB15" s="1">
        <v>99.043190002441406</v>
      </c>
      <c r="BC15" s="1">
        <v>3.6224362850189209</v>
      </c>
      <c r="BD15" s="1">
        <v>-0.11639246344566345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1.5006817626953124</v>
      </c>
      <c r="BM15">
        <f t="shared" si="60"/>
        <v>6.943804011366574E-3</v>
      </c>
      <c r="BN15">
        <f t="shared" si="61"/>
        <v>302.89033927917478</v>
      </c>
      <c r="BO15">
        <f t="shared" si="62"/>
        <v>303.34327545166013</v>
      </c>
      <c r="BP15">
        <f t="shared" si="63"/>
        <v>272.01809938867154</v>
      </c>
      <c r="BQ15">
        <f t="shared" si="64"/>
        <v>-0.1147408740998927</v>
      </c>
      <c r="BR15">
        <f t="shared" si="65"/>
        <v>4.197317917253212</v>
      </c>
      <c r="BS15">
        <f t="shared" si="66"/>
        <v>42.378662451701608</v>
      </c>
      <c r="BT15">
        <f t="shared" si="67"/>
        <v>13.314871176677194</v>
      </c>
      <c r="BU15">
        <f t="shared" si="68"/>
        <v>29.96680736541748</v>
      </c>
      <c r="BV15">
        <f t="shared" si="69"/>
        <v>4.2523337241258865</v>
      </c>
      <c r="BW15">
        <f t="shared" si="70"/>
        <v>0.50287852763535235</v>
      </c>
      <c r="BX15">
        <f t="shared" si="71"/>
        <v>2.8785706014435419</v>
      </c>
      <c r="BY15">
        <f t="shared" si="72"/>
        <v>1.3737631226823446</v>
      </c>
      <c r="BZ15">
        <f t="shared" si="73"/>
        <v>0.31676400738208682</v>
      </c>
      <c r="CA15">
        <f t="shared" si="74"/>
        <v>19.11062830740347</v>
      </c>
      <c r="CB15">
        <f t="shared" si="75"/>
        <v>0.97104393185157534</v>
      </c>
      <c r="CC15">
        <f t="shared" si="76"/>
        <v>69.181089425666272</v>
      </c>
      <c r="CD15">
        <f t="shared" si="77"/>
        <v>198.63897036410316</v>
      </c>
      <c r="CE15">
        <f t="shared" si="78"/>
        <v>1.6117514889837947E-3</v>
      </c>
      <c r="CF15">
        <f t="shared" si="79"/>
        <v>0</v>
      </c>
      <c r="CG15">
        <f t="shared" si="80"/>
        <v>1487.4894301908469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181</v>
      </c>
      <c r="B16" s="1">
        <v>14</v>
      </c>
      <c r="C16" s="1" t="s">
        <v>104</v>
      </c>
      <c r="D16" s="1" t="s">
        <v>0</v>
      </c>
      <c r="E16" s="1">
        <v>0</v>
      </c>
      <c r="F16" s="1" t="s">
        <v>91</v>
      </c>
      <c r="G16" s="1" t="s">
        <v>0</v>
      </c>
      <c r="H16" s="1">
        <v>3975.5000176085159</v>
      </c>
      <c r="I16" s="1">
        <v>0</v>
      </c>
      <c r="J16">
        <f t="shared" si="42"/>
        <v>-3.1959778523787263</v>
      </c>
      <c r="K16">
        <f t="shared" si="43"/>
        <v>0.52860019173673145</v>
      </c>
      <c r="L16">
        <f t="shared" si="44"/>
        <v>60.943217210714614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9.8710861206054688</v>
      </c>
      <c r="AA16">
        <f t="shared" si="48"/>
        <v>0.87493554306030275</v>
      </c>
      <c r="AB16">
        <f t="shared" si="49"/>
        <v>-1.4766021929794085E-3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6.7794038364339038</v>
      </c>
      <c r="AJ16">
        <f t="shared" si="55"/>
        <v>1.2942117775992359</v>
      </c>
      <c r="AK16">
        <f t="shared" si="56"/>
        <v>29.800724029541016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30.208284378051758</v>
      </c>
      <c r="AQ16" s="1">
        <v>29.800724029541016</v>
      </c>
      <c r="AR16" s="1">
        <v>30.05024528503418</v>
      </c>
      <c r="AS16" s="1">
        <v>50.118827819824219</v>
      </c>
      <c r="AT16" s="1">
        <v>52.013526916503906</v>
      </c>
      <c r="AU16" s="1">
        <v>25.074464797973633</v>
      </c>
      <c r="AV16" s="1">
        <v>29.458906173706055</v>
      </c>
      <c r="AW16" s="1">
        <v>57.592903137207031</v>
      </c>
      <c r="AX16" s="1">
        <v>67.665252685546875</v>
      </c>
      <c r="AY16" s="1">
        <v>300.13812255859375</v>
      </c>
      <c r="AZ16" s="1">
        <v>1699.7630615234375</v>
      </c>
      <c r="BA16" s="1">
        <v>80.235389709472656</v>
      </c>
      <c r="BB16" s="1">
        <v>99.043540954589844</v>
      </c>
      <c r="BC16" s="1">
        <v>2.5222244262695313</v>
      </c>
      <c r="BD16" s="1">
        <v>-0.13541425764560699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1.5006906127929687</v>
      </c>
      <c r="BM16">
        <f t="shared" si="60"/>
        <v>6.7794038364339037E-3</v>
      </c>
      <c r="BN16">
        <f t="shared" si="61"/>
        <v>302.95072402954099</v>
      </c>
      <c r="BO16">
        <f t="shared" si="62"/>
        <v>303.35828437805174</v>
      </c>
      <c r="BP16">
        <f t="shared" si="63"/>
        <v>271.96208376492359</v>
      </c>
      <c r="BQ16">
        <f t="shared" si="64"/>
        <v>-8.8209616769732463E-2</v>
      </c>
      <c r="BR16">
        <f t="shared" si="65"/>
        <v>4.211926157692111</v>
      </c>
      <c r="BS16">
        <f t="shared" si="66"/>
        <v>42.526005402242468</v>
      </c>
      <c r="BT16">
        <f t="shared" si="67"/>
        <v>13.067099228536414</v>
      </c>
      <c r="BU16">
        <f t="shared" si="68"/>
        <v>30.004504203796387</v>
      </c>
      <c r="BV16">
        <f t="shared" si="69"/>
        <v>4.2615521507774918</v>
      </c>
      <c r="BW16">
        <f t="shared" si="70"/>
        <v>0.50014133429935193</v>
      </c>
      <c r="BX16">
        <f t="shared" si="71"/>
        <v>2.9177143800928751</v>
      </c>
      <c r="BY16">
        <f t="shared" si="72"/>
        <v>1.3438377706846167</v>
      </c>
      <c r="BZ16">
        <f t="shared" si="73"/>
        <v>0.31502639704749119</v>
      </c>
      <c r="CA16">
        <f t="shared" si="74"/>
        <v>6.0360320297138781</v>
      </c>
      <c r="CB16">
        <f t="shared" si="75"/>
        <v>1.1716801536751262</v>
      </c>
      <c r="CC16">
        <f t="shared" si="76"/>
        <v>69.841509630874612</v>
      </c>
      <c r="CD16">
        <f t="shared" si="77"/>
        <v>52.477972593556984</v>
      </c>
      <c r="CE16">
        <f t="shared" si="78"/>
        <v>-4.2534401945317483E-2</v>
      </c>
      <c r="CF16">
        <f t="shared" si="79"/>
        <v>0</v>
      </c>
      <c r="CG16">
        <f t="shared" si="80"/>
        <v>1487.1831173078515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181</v>
      </c>
      <c r="B17" s="1">
        <v>15</v>
      </c>
      <c r="C17" s="1" t="s">
        <v>105</v>
      </c>
      <c r="D17" s="1" t="s">
        <v>0</v>
      </c>
      <c r="E17" s="1">
        <v>0</v>
      </c>
      <c r="F17" s="1" t="s">
        <v>91</v>
      </c>
      <c r="G17" s="1" t="s">
        <v>0</v>
      </c>
      <c r="H17" s="1">
        <v>4117.5000176085159</v>
      </c>
      <c r="I17" s="1">
        <v>0</v>
      </c>
      <c r="J17">
        <f t="shared" si="42"/>
        <v>0.38844460364588446</v>
      </c>
      <c r="K17">
        <f t="shared" si="43"/>
        <v>0.54604157268114561</v>
      </c>
      <c r="L17">
        <f t="shared" si="44"/>
        <v>96.039777800870326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9.8710861206054688</v>
      </c>
      <c r="AA17">
        <f t="shared" si="48"/>
        <v>0.87493554306030275</v>
      </c>
      <c r="AB17">
        <f t="shared" si="49"/>
        <v>9.3339104490853251E-4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6.7903061797121502</v>
      </c>
      <c r="AJ17">
        <f t="shared" si="55"/>
        <v>1.2564442083125349</v>
      </c>
      <c r="AK17">
        <f t="shared" si="56"/>
        <v>29.94023323059082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30.214820861816406</v>
      </c>
      <c r="AQ17" s="1">
        <v>29.94023323059082</v>
      </c>
      <c r="AR17" s="1">
        <v>30.046735763549805</v>
      </c>
      <c r="AS17" s="1">
        <v>99.984207153320313</v>
      </c>
      <c r="AT17" s="1">
        <v>99.276153564453125</v>
      </c>
      <c r="AU17" s="1">
        <v>25.793916702270508</v>
      </c>
      <c r="AV17" s="1">
        <v>30.182174682617188</v>
      </c>
      <c r="AW17" s="1">
        <v>59.226905822753906</v>
      </c>
      <c r="AX17" s="1">
        <v>69.302902221679688</v>
      </c>
      <c r="AY17" s="1">
        <v>300.135498046875</v>
      </c>
      <c r="AZ17" s="1">
        <v>1700.1563720703125</v>
      </c>
      <c r="BA17" s="1">
        <v>95.818511962890625</v>
      </c>
      <c r="BB17" s="1">
        <v>99.045265197753906</v>
      </c>
      <c r="BC17" s="1">
        <v>2.9249801635742188</v>
      </c>
      <c r="BD17" s="1">
        <v>-0.23422282934188843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1.5006774902343749</v>
      </c>
      <c r="BM17">
        <f t="shared" si="60"/>
        <v>6.79030617971215E-3</v>
      </c>
      <c r="BN17">
        <f t="shared" si="61"/>
        <v>303.0902332305908</v>
      </c>
      <c r="BO17">
        <f t="shared" si="62"/>
        <v>303.36482086181638</v>
      </c>
      <c r="BP17">
        <f t="shared" si="63"/>
        <v>272.025013451017</v>
      </c>
      <c r="BQ17">
        <f t="shared" si="64"/>
        <v>-9.6227585585060227E-2</v>
      </c>
      <c r="BR17">
        <f t="shared" si="65"/>
        <v>4.2458457039972881</v>
      </c>
      <c r="BS17">
        <f t="shared" si="66"/>
        <v>42.86773017892402</v>
      </c>
      <c r="BT17">
        <f t="shared" si="67"/>
        <v>12.685555496306833</v>
      </c>
      <c r="BU17">
        <f t="shared" si="68"/>
        <v>30.077527046203613</v>
      </c>
      <c r="BV17">
        <f t="shared" si="69"/>
        <v>4.2794587930536299</v>
      </c>
      <c r="BW17">
        <f t="shared" si="70"/>
        <v>0.51572755890843436</v>
      </c>
      <c r="BX17">
        <f t="shared" si="71"/>
        <v>2.9894014956847532</v>
      </c>
      <c r="BY17">
        <f t="shared" si="72"/>
        <v>1.2900572973688766</v>
      </c>
      <c r="BZ17">
        <f t="shared" si="73"/>
        <v>0.32492274332039883</v>
      </c>
      <c r="CA17">
        <f t="shared" si="74"/>
        <v>9.5122852618205602</v>
      </c>
      <c r="CB17">
        <f t="shared" si="75"/>
        <v>0.96740027038334397</v>
      </c>
      <c r="CC17">
        <f t="shared" si="76"/>
        <v>70.990973146071084</v>
      </c>
      <c r="CD17">
        <f t="shared" si="77"/>
        <v>99.219704044064983</v>
      </c>
      <c r="CE17">
        <f t="shared" si="78"/>
        <v>2.7792927515601397E-3</v>
      </c>
      <c r="CF17">
        <f t="shared" si="79"/>
        <v>0</v>
      </c>
      <c r="CG17">
        <f t="shared" si="80"/>
        <v>1487.527238684773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181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4259.5000176085159</v>
      </c>
      <c r="I18" s="1">
        <v>0</v>
      </c>
      <c r="J18">
        <f t="shared" si="42"/>
        <v>5.9824018094034566</v>
      </c>
      <c r="K18">
        <f t="shared" si="43"/>
        <v>0.54080575591351987</v>
      </c>
      <c r="L18">
        <f t="shared" si="44"/>
        <v>270.24712773318959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9.8710861206054688</v>
      </c>
      <c r="AA18">
        <f t="shared" si="48"/>
        <v>0.87493554306030275</v>
      </c>
      <c r="AB18">
        <f t="shared" si="49"/>
        <v>4.6957107678271435E-3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6.6738806270126361</v>
      </c>
      <c r="AJ18">
        <f t="shared" si="55"/>
        <v>1.2460844964506728</v>
      </c>
      <c r="AK18">
        <f t="shared" si="56"/>
        <v>29.956048965454102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30.231330871582031</v>
      </c>
      <c r="AQ18" s="1">
        <v>29.956048965454102</v>
      </c>
      <c r="AR18" s="1">
        <v>30.047483444213867</v>
      </c>
      <c r="AS18" s="1">
        <v>299.98049926757813</v>
      </c>
      <c r="AT18" s="1">
        <v>294.68389892578125</v>
      </c>
      <c r="AU18" s="1">
        <v>26.01347541809082</v>
      </c>
      <c r="AV18" s="1">
        <v>30.325531005859375</v>
      </c>
      <c r="AW18" s="1">
        <v>59.672931671142578</v>
      </c>
      <c r="AX18" s="1">
        <v>69.567848205566406</v>
      </c>
      <c r="AY18" s="1">
        <v>300.1580810546875</v>
      </c>
      <c r="AZ18" s="1">
        <v>1699.5245361328125</v>
      </c>
      <c r="BA18" s="1">
        <v>100.72429656982422</v>
      </c>
      <c r="BB18" s="1">
        <v>99.045967102050781</v>
      </c>
      <c r="BC18" s="1">
        <v>4.0513978004455566</v>
      </c>
      <c r="BD18" s="1">
        <v>-0.23388542234897614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1.5007904052734375</v>
      </c>
      <c r="BM18">
        <f t="shared" si="60"/>
        <v>6.6738806270126363E-3</v>
      </c>
      <c r="BN18">
        <f t="shared" si="61"/>
        <v>303.10604896545408</v>
      </c>
      <c r="BO18">
        <f t="shared" si="62"/>
        <v>303.38133087158201</v>
      </c>
      <c r="BP18">
        <f t="shared" si="63"/>
        <v>271.92391970327662</v>
      </c>
      <c r="BQ18">
        <f t="shared" si="64"/>
        <v>-7.6118277046273844E-2</v>
      </c>
      <c r="BR18">
        <f t="shared" si="65"/>
        <v>4.2497060428092412</v>
      </c>
      <c r="BS18">
        <f t="shared" si="66"/>
        <v>42.906401614824048</v>
      </c>
      <c r="BT18">
        <f t="shared" si="67"/>
        <v>12.580870608964673</v>
      </c>
      <c r="BU18">
        <f t="shared" si="68"/>
        <v>30.093689918518066</v>
      </c>
      <c r="BV18">
        <f t="shared" si="69"/>
        <v>4.2834310994240035</v>
      </c>
      <c r="BW18">
        <f t="shared" si="70"/>
        <v>0.51105446027187207</v>
      </c>
      <c r="BX18">
        <f t="shared" si="71"/>
        <v>3.0036215463585685</v>
      </c>
      <c r="BY18">
        <f t="shared" si="72"/>
        <v>1.279809553065435</v>
      </c>
      <c r="BZ18">
        <f t="shared" si="73"/>
        <v>0.32195509237314696</v>
      </c>
      <c r="CA18">
        <f t="shared" si="74"/>
        <v>26.766888122885213</v>
      </c>
      <c r="CB18">
        <f t="shared" si="75"/>
        <v>0.91707463053912464</v>
      </c>
      <c r="CC18">
        <f t="shared" si="76"/>
        <v>71.238267979872404</v>
      </c>
      <c r="CD18">
        <f t="shared" si="77"/>
        <v>293.81452473512348</v>
      </c>
      <c r="CE18">
        <f t="shared" si="78"/>
        <v>1.4504931083504416E-2</v>
      </c>
      <c r="CF18">
        <f t="shared" si="79"/>
        <v>0</v>
      </c>
      <c r="CG18">
        <f t="shared" si="80"/>
        <v>1486.9744229656715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181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4406.5000176085159</v>
      </c>
      <c r="I19" s="1">
        <v>0</v>
      </c>
      <c r="J19">
        <f t="shared" si="42"/>
        <v>6.8407478858835802</v>
      </c>
      <c r="K19">
        <f t="shared" si="43"/>
        <v>0.51879869732628525</v>
      </c>
      <c r="L19">
        <f t="shared" si="44"/>
        <v>363.95126710491957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9.8710861206054688</v>
      </c>
      <c r="AA19">
        <f t="shared" si="48"/>
        <v>0.87493554306030275</v>
      </c>
      <c r="AB19">
        <f t="shared" si="49"/>
        <v>5.2741129119289777E-3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6.3939754236104811</v>
      </c>
      <c r="AJ19">
        <f t="shared" si="55"/>
        <v>1.2413068404873782</v>
      </c>
      <c r="AK19">
        <f t="shared" si="56"/>
        <v>30.055736541748047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30.230802536010742</v>
      </c>
      <c r="AQ19" s="1">
        <v>30.055736541748047</v>
      </c>
      <c r="AR19" s="1">
        <v>30.048755645751953</v>
      </c>
      <c r="AS19" s="1">
        <v>400.12298583984375</v>
      </c>
      <c r="AT19" s="1">
        <v>393.88662719726563</v>
      </c>
      <c r="AU19" s="1">
        <v>26.490642547607422</v>
      </c>
      <c r="AV19" s="1">
        <v>30.620687484741211</v>
      </c>
      <c r="AW19" s="1">
        <v>60.768795013427734</v>
      </c>
      <c r="AX19" s="1">
        <v>70.246063232421875</v>
      </c>
      <c r="AY19" s="1">
        <v>300.15109252929688</v>
      </c>
      <c r="AZ19" s="1">
        <v>1699.151123046875</v>
      </c>
      <c r="BA19" s="1">
        <v>99.043067932128906</v>
      </c>
      <c r="BB19" s="1">
        <v>99.044204711914063</v>
      </c>
      <c r="BC19" s="1">
        <v>4.393707275390625</v>
      </c>
      <c r="BD19" s="1">
        <v>-0.23288510739803314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1.5007554626464843</v>
      </c>
      <c r="BM19">
        <f t="shared" si="60"/>
        <v>6.3939754236104814E-3</v>
      </c>
      <c r="BN19">
        <f t="shared" si="61"/>
        <v>303.20573654174802</v>
      </c>
      <c r="BO19">
        <f t="shared" si="62"/>
        <v>303.38080253601072</v>
      </c>
      <c r="BP19">
        <f t="shared" si="63"/>
        <v>271.86417361086205</v>
      </c>
      <c r="BQ19">
        <f t="shared" si="64"/>
        <v>-3.1925088448033968E-2</v>
      </c>
      <c r="BR19">
        <f t="shared" si="65"/>
        <v>4.2741084801456317</v>
      </c>
      <c r="BS19">
        <f t="shared" si="66"/>
        <v>43.153544344947399</v>
      </c>
      <c r="BT19">
        <f t="shared" si="67"/>
        <v>12.532856860206188</v>
      </c>
      <c r="BU19">
        <f t="shared" si="68"/>
        <v>30.143269538879395</v>
      </c>
      <c r="BV19">
        <f t="shared" si="69"/>
        <v>4.2956362044234391</v>
      </c>
      <c r="BW19">
        <f t="shared" si="70"/>
        <v>0.49135805025876467</v>
      </c>
      <c r="BX19">
        <f t="shared" si="71"/>
        <v>3.0328016396582536</v>
      </c>
      <c r="BY19">
        <f t="shared" si="72"/>
        <v>1.2628345647651855</v>
      </c>
      <c r="BZ19">
        <f t="shared" si="73"/>
        <v>0.30945164156807847</v>
      </c>
      <c r="CA19">
        <f t="shared" si="74"/>
        <v>36.047263804300172</v>
      </c>
      <c r="CB19">
        <f t="shared" si="75"/>
        <v>0.92400005985134936</v>
      </c>
      <c r="CC19">
        <f t="shared" si="76"/>
        <v>71.440170253812255</v>
      </c>
      <c r="CD19">
        <f t="shared" si="77"/>
        <v>392.89251649620309</v>
      </c>
      <c r="CE19">
        <f t="shared" si="78"/>
        <v>1.2438623112223417E-2</v>
      </c>
      <c r="CF19">
        <f t="shared" si="79"/>
        <v>0</v>
      </c>
      <c r="CG19">
        <f t="shared" si="80"/>
        <v>1486.6477105845408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181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4628.5000176085159</v>
      </c>
      <c r="I20" s="1">
        <v>0</v>
      </c>
      <c r="J20">
        <f t="shared" si="42"/>
        <v>11.669037594388355</v>
      </c>
      <c r="K20">
        <f t="shared" si="43"/>
        <v>0.36315102733113486</v>
      </c>
      <c r="L20">
        <f t="shared" si="44"/>
        <v>620.92792011672839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9.8710861206054688</v>
      </c>
      <c r="AA20">
        <f t="shared" si="48"/>
        <v>0.87493554306030275</v>
      </c>
      <c r="AB20">
        <f t="shared" si="49"/>
        <v>8.5222954888907014E-3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5.274734702846442</v>
      </c>
      <c r="AJ20">
        <f t="shared" si="55"/>
        <v>1.4381843420665996</v>
      </c>
      <c r="AK20">
        <f t="shared" si="56"/>
        <v>30.846771240234375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30.236135482788086</v>
      </c>
      <c r="AQ20" s="1">
        <v>30.846771240234375</v>
      </c>
      <c r="AR20" s="1">
        <v>30.04817008972168</v>
      </c>
      <c r="AS20" s="1">
        <v>700.00189208984375</v>
      </c>
      <c r="AT20" s="1">
        <v>689.80157470703125</v>
      </c>
      <c r="AU20" s="1">
        <v>27.225240707397461</v>
      </c>
      <c r="AV20" s="1">
        <v>30.632434844970703</v>
      </c>
      <c r="AW20" s="1">
        <v>62.441169738769531</v>
      </c>
      <c r="AX20" s="1">
        <v>70.259658813476563</v>
      </c>
      <c r="AY20" s="1">
        <v>300.13885498046875</v>
      </c>
      <c r="AZ20" s="1">
        <v>1699.06884765625</v>
      </c>
      <c r="BA20" s="1">
        <v>101.99085235595703</v>
      </c>
      <c r="BB20" s="1">
        <v>99.043022155761719</v>
      </c>
      <c r="BC20" s="1">
        <v>5.0225095748901367</v>
      </c>
      <c r="BD20" s="1">
        <v>-0.21099713444709778</v>
      </c>
      <c r="BE20" s="1">
        <v>0.75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1.5006942749023435</v>
      </c>
      <c r="BM20">
        <f t="shared" si="60"/>
        <v>5.2747347028464422E-3</v>
      </c>
      <c r="BN20">
        <f t="shared" si="61"/>
        <v>303.99677124023435</v>
      </c>
      <c r="BO20">
        <f t="shared" si="62"/>
        <v>303.38613548278806</v>
      </c>
      <c r="BP20">
        <f t="shared" si="63"/>
        <v>271.85100954865629</v>
      </c>
      <c r="BQ20">
        <f t="shared" si="64"/>
        <v>0.12702734361561568</v>
      </c>
      <c r="BR20">
        <f t="shared" si="65"/>
        <v>4.4721132651019602</v>
      </c>
      <c r="BS20">
        <f t="shared" si="66"/>
        <v>45.153239145598903</v>
      </c>
      <c r="BT20">
        <f t="shared" si="67"/>
        <v>14.5208043006282</v>
      </c>
      <c r="BU20">
        <f t="shared" si="68"/>
        <v>30.54145336151123</v>
      </c>
      <c r="BV20">
        <f t="shared" si="69"/>
        <v>4.3947618844040806</v>
      </c>
      <c r="BW20">
        <f t="shared" si="70"/>
        <v>0.34948890815494021</v>
      </c>
      <c r="BX20">
        <f t="shared" si="71"/>
        <v>3.0339289230353605</v>
      </c>
      <c r="BY20">
        <f t="shared" si="72"/>
        <v>1.36083296136872</v>
      </c>
      <c r="BZ20">
        <f t="shared" si="73"/>
        <v>0.21961826856090322</v>
      </c>
      <c r="CA20">
        <f t="shared" si="74"/>
        <v>61.498577749252178</v>
      </c>
      <c r="CB20">
        <f t="shared" si="75"/>
        <v>0.90015439640079897</v>
      </c>
      <c r="CC20">
        <f t="shared" si="76"/>
        <v>67.831972334946002</v>
      </c>
      <c r="CD20">
        <f t="shared" si="77"/>
        <v>688.10580761588892</v>
      </c>
      <c r="CE20">
        <f t="shared" si="78"/>
        <v>1.1503083196179648E-2</v>
      </c>
      <c r="CF20">
        <f t="shared" si="79"/>
        <v>0</v>
      </c>
      <c r="CG20">
        <f t="shared" si="80"/>
        <v>1486.5757249209639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181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4850.5000176085159</v>
      </c>
      <c r="I21" s="1">
        <v>0</v>
      </c>
      <c r="J21">
        <f t="shared" si="42"/>
        <v>14.832973905253077</v>
      </c>
      <c r="K21">
        <f t="shared" si="43"/>
        <v>0.226674645951742</v>
      </c>
      <c r="L21">
        <f t="shared" si="44"/>
        <v>854.68979018876564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9.8710861206054688</v>
      </c>
      <c r="AA21">
        <f t="shared" si="48"/>
        <v>0.87493554306030275</v>
      </c>
      <c r="AB21">
        <f t="shared" si="49"/>
        <v>1.0650806136179618E-2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3.916332857962693</v>
      </c>
      <c r="AJ21">
        <f t="shared" si="55"/>
        <v>1.6853810342077082</v>
      </c>
      <c r="AK21">
        <f t="shared" si="56"/>
        <v>31.571987152099609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30.251672744750977</v>
      </c>
      <c r="AQ21" s="1">
        <v>31.571987152099609</v>
      </c>
      <c r="AR21" s="1">
        <v>30.046665191650391</v>
      </c>
      <c r="AS21" s="1">
        <v>1000.0342407226563</v>
      </c>
      <c r="AT21" s="1">
        <v>987.57244873046875</v>
      </c>
      <c r="AU21" s="1">
        <v>27.508426666259766</v>
      </c>
      <c r="AV21" s="1">
        <v>30.03980827331543</v>
      </c>
      <c r="AW21" s="1">
        <v>63.027996063232422</v>
      </c>
      <c r="AX21" s="1">
        <v>68.830474853515625</v>
      </c>
      <c r="AY21" s="1">
        <v>300.1275634765625</v>
      </c>
      <c r="AZ21" s="1">
        <v>1699.0413818359375</v>
      </c>
      <c r="BA21" s="1">
        <v>101.98748779296875</v>
      </c>
      <c r="BB21" s="1">
        <v>99.043067932128906</v>
      </c>
      <c r="BC21" s="1">
        <v>5.1886687278747559</v>
      </c>
      <c r="BD21" s="1">
        <v>-0.20381024479866028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1.5006378173828123</v>
      </c>
      <c r="BM21">
        <f t="shared" si="60"/>
        <v>3.9163328579626929E-3</v>
      </c>
      <c r="BN21">
        <f t="shared" si="61"/>
        <v>304.72198715209959</v>
      </c>
      <c r="BO21">
        <f t="shared" si="62"/>
        <v>303.40167274475095</v>
      </c>
      <c r="BP21">
        <f t="shared" si="63"/>
        <v>271.84661501750452</v>
      </c>
      <c r="BQ21">
        <f t="shared" si="64"/>
        <v>0.33132456767114182</v>
      </c>
      <c r="BR21">
        <f t="shared" si="65"/>
        <v>4.6606158056898161</v>
      </c>
      <c r="BS21">
        <f t="shared" si="66"/>
        <v>47.056456377982848</v>
      </c>
      <c r="BT21">
        <f t="shared" si="67"/>
        <v>17.016648104667418</v>
      </c>
      <c r="BU21">
        <f t="shared" si="68"/>
        <v>30.911829948425293</v>
      </c>
      <c r="BV21">
        <f t="shared" si="69"/>
        <v>4.4887481164243761</v>
      </c>
      <c r="BW21">
        <f t="shared" si="70"/>
        <v>0.22127539557510592</v>
      </c>
      <c r="BX21">
        <f t="shared" si="71"/>
        <v>2.9752347714821079</v>
      </c>
      <c r="BY21">
        <f t="shared" si="72"/>
        <v>1.5135133449422682</v>
      </c>
      <c r="BZ21">
        <f t="shared" si="73"/>
        <v>0.13877228358655599</v>
      </c>
      <c r="CA21">
        <f t="shared" si="74"/>
        <v>84.651098950562911</v>
      </c>
      <c r="CB21">
        <f t="shared" si="75"/>
        <v>0.86544515421372403</v>
      </c>
      <c r="CC21">
        <f t="shared" si="76"/>
        <v>63.283825005260873</v>
      </c>
      <c r="CD21">
        <f t="shared" si="77"/>
        <v>985.41689230099962</v>
      </c>
      <c r="CE21">
        <f t="shared" si="78"/>
        <v>9.5257888540529589E-3</v>
      </c>
      <c r="CF21">
        <f t="shared" si="79"/>
        <v>0</v>
      </c>
      <c r="CG21">
        <f t="shared" si="80"/>
        <v>1486.5516940985531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181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4999.5000176085159</v>
      </c>
      <c r="I22" s="1">
        <v>0</v>
      </c>
      <c r="J22">
        <f t="shared" si="42"/>
        <v>16.998203426710173</v>
      </c>
      <c r="K22">
        <f t="shared" si="43"/>
        <v>0.21958180976607081</v>
      </c>
      <c r="L22">
        <f t="shared" si="44"/>
        <v>1126.0408389562565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9.8710861206054688</v>
      </c>
      <c r="AA22">
        <f t="shared" si="48"/>
        <v>0.87493554306030275</v>
      </c>
      <c r="AB22">
        <f t="shared" si="49"/>
        <v>1.2106789281717713E-2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3.6962456946914086</v>
      </c>
      <c r="AJ22">
        <f t="shared" si="55"/>
        <v>1.6404353350893235</v>
      </c>
      <c r="AK22">
        <f t="shared" si="56"/>
        <v>31.57354736328125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30.264629364013672</v>
      </c>
      <c r="AQ22" s="1">
        <v>31.57354736328125</v>
      </c>
      <c r="AR22" s="1">
        <v>30.04850959777832</v>
      </c>
      <c r="AS22" s="1">
        <v>1300.032470703125</v>
      </c>
      <c r="AT22" s="1">
        <v>1285.5391845703125</v>
      </c>
      <c r="AU22" s="1">
        <v>28.109762191772461</v>
      </c>
      <c r="AV22" s="1">
        <v>30.497682571411133</v>
      </c>
      <c r="AW22" s="1">
        <v>64.358123779296875</v>
      </c>
      <c r="AX22" s="1">
        <v>69.826171875</v>
      </c>
      <c r="AY22" s="1">
        <v>300.13720703125</v>
      </c>
      <c r="AZ22" s="1">
        <v>1699.1202392578125</v>
      </c>
      <c r="BA22" s="1">
        <v>108.64885711669922</v>
      </c>
      <c r="BB22" s="1">
        <v>99.043373107910156</v>
      </c>
      <c r="BC22" s="1">
        <v>5.0624723434448242</v>
      </c>
      <c r="BD22" s="1">
        <v>-0.20245631039142609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1.5006860351562497</v>
      </c>
      <c r="BM22">
        <f t="shared" si="60"/>
        <v>3.6962456946914085E-3</v>
      </c>
      <c r="BN22">
        <f t="shared" si="61"/>
        <v>304.72354736328123</v>
      </c>
      <c r="BO22">
        <f t="shared" si="62"/>
        <v>303.41462936401365</v>
      </c>
      <c r="BP22">
        <f t="shared" si="63"/>
        <v>271.8592322047225</v>
      </c>
      <c r="BQ22">
        <f t="shared" si="64"/>
        <v>0.37059834904543532</v>
      </c>
      <c r="BR22">
        <f t="shared" si="65"/>
        <v>4.6610286889362049</v>
      </c>
      <c r="BS22">
        <f t="shared" si="66"/>
        <v>47.060480097521527</v>
      </c>
      <c r="BT22">
        <f t="shared" si="67"/>
        <v>16.562797526110394</v>
      </c>
      <c r="BU22">
        <f t="shared" si="68"/>
        <v>30.919088363647461</v>
      </c>
      <c r="BV22">
        <f t="shared" si="69"/>
        <v>4.4906073573296812</v>
      </c>
      <c r="BW22">
        <f t="shared" si="70"/>
        <v>0.21451138774496412</v>
      </c>
      <c r="BX22">
        <f t="shared" si="71"/>
        <v>3.0205933538468814</v>
      </c>
      <c r="BY22">
        <f t="shared" si="72"/>
        <v>1.4700140034827998</v>
      </c>
      <c r="BZ22">
        <f t="shared" si="73"/>
        <v>0.13451612606884211</v>
      </c>
      <c r="CA22">
        <f t="shared" si="74"/>
        <v>111.52688294748869</v>
      </c>
      <c r="CB22">
        <f t="shared" si="75"/>
        <v>0.87592883396442889</v>
      </c>
      <c r="CC22">
        <f t="shared" si="76"/>
        <v>64.230891329912936</v>
      </c>
      <c r="CD22">
        <f t="shared" si="77"/>
        <v>1283.0689728029411</v>
      </c>
      <c r="CE22">
        <f t="shared" si="78"/>
        <v>8.5093613846779492E-3</v>
      </c>
      <c r="CF22">
        <f t="shared" si="79"/>
        <v>0</v>
      </c>
      <c r="CG22">
        <f t="shared" si="80"/>
        <v>1486.6206892597856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181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5176.5000176085159</v>
      </c>
      <c r="I23" s="1">
        <v>0</v>
      </c>
      <c r="J23">
        <f t="shared" si="42"/>
        <v>19.772308127571634</v>
      </c>
      <c r="K23">
        <f t="shared" si="43"/>
        <v>0.21882581425407491</v>
      </c>
      <c r="L23">
        <f t="shared" si="44"/>
        <v>1491.5564157915753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9.8710861206054688</v>
      </c>
      <c r="AA23">
        <f t="shared" si="48"/>
        <v>0.87493554306030275</v>
      </c>
      <c r="AB23">
        <f t="shared" si="49"/>
        <v>1.3959184589287337E-2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3.6759759692856044</v>
      </c>
      <c r="AJ23">
        <f t="shared" si="55"/>
        <v>1.6362965877663003</v>
      </c>
      <c r="AK23">
        <f t="shared" si="56"/>
        <v>31.699069976806641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30.307546615600586</v>
      </c>
      <c r="AQ23" s="1">
        <v>31.699069976806641</v>
      </c>
      <c r="AR23" s="1">
        <v>30.051626205444336</v>
      </c>
      <c r="AS23" s="1">
        <v>1699.8565673828125</v>
      </c>
      <c r="AT23" s="1">
        <v>1682.5595703125</v>
      </c>
      <c r="AU23" s="1">
        <v>28.502742767333984</v>
      </c>
      <c r="AV23" s="1">
        <v>30.876640319824219</v>
      </c>
      <c r="AW23" s="1">
        <v>65.096717834472656</v>
      </c>
      <c r="AX23" s="1">
        <v>70.520042419433594</v>
      </c>
      <c r="AY23" s="1">
        <v>300.13714599609375</v>
      </c>
      <c r="AZ23" s="1">
        <v>1700.781982421875</v>
      </c>
      <c r="BA23" s="1">
        <v>69.618156433105469</v>
      </c>
      <c r="BB23" s="1">
        <v>99.041023254394531</v>
      </c>
      <c r="BC23" s="1">
        <v>4.4855861663818359</v>
      </c>
      <c r="BD23" s="1">
        <v>-0.19769270718097687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1.5006857299804688</v>
      </c>
      <c r="BM23">
        <f t="shared" si="60"/>
        <v>3.6759759692856046E-3</v>
      </c>
      <c r="BN23">
        <f t="shared" si="61"/>
        <v>304.84906997680662</v>
      </c>
      <c r="BO23">
        <f t="shared" si="62"/>
        <v>303.45754661560056</v>
      </c>
      <c r="BP23">
        <f t="shared" si="63"/>
        <v>272.12511110502965</v>
      </c>
      <c r="BQ23">
        <f t="shared" si="64"/>
        <v>0.37115390863259984</v>
      </c>
      <c r="BR23">
        <f t="shared" si="65"/>
        <v>4.6943506396995867</v>
      </c>
      <c r="BS23">
        <f t="shared" si="66"/>
        <v>47.39804260343498</v>
      </c>
      <c r="BT23">
        <f t="shared" si="67"/>
        <v>16.521402283610762</v>
      </c>
      <c r="BU23">
        <f t="shared" si="68"/>
        <v>31.003308296203613</v>
      </c>
      <c r="BV23">
        <f t="shared" si="69"/>
        <v>4.5122293654904908</v>
      </c>
      <c r="BW23">
        <f t="shared" si="70"/>
        <v>0.21378984555534863</v>
      </c>
      <c r="BX23">
        <f t="shared" si="71"/>
        <v>3.0580540519332864</v>
      </c>
      <c r="BY23">
        <f t="shared" si="72"/>
        <v>1.4541753135572044</v>
      </c>
      <c r="BZ23">
        <f t="shared" si="73"/>
        <v>0.13406215848172459</v>
      </c>
      <c r="CA23">
        <f t="shared" si="74"/>
        <v>147.72527366165477</v>
      </c>
      <c r="CB23">
        <f t="shared" si="75"/>
        <v>0.88648059902838994</v>
      </c>
      <c r="CC23">
        <f t="shared" si="76"/>
        <v>64.558368683637752</v>
      </c>
      <c r="CD23">
        <f t="shared" si="77"/>
        <v>1679.6862202896339</v>
      </c>
      <c r="CE23">
        <f t="shared" si="78"/>
        <v>7.5994429340865283E-3</v>
      </c>
      <c r="CF23">
        <f t="shared" si="79"/>
        <v>0</v>
      </c>
      <c r="CG23">
        <f t="shared" si="80"/>
        <v>1488.0746074174615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181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5320.5000176085159</v>
      </c>
      <c r="I24" s="1">
        <v>0</v>
      </c>
      <c r="J24">
        <f t="shared" si="42"/>
        <v>22.111653098944185</v>
      </c>
      <c r="K24">
        <f t="shared" si="43"/>
        <v>0.22145883665158184</v>
      </c>
      <c r="L24">
        <f t="shared" si="44"/>
        <v>1765.4295197642007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9.8710861206054688</v>
      </c>
      <c r="AA24">
        <f t="shared" si="48"/>
        <v>0.87493554306030275</v>
      </c>
      <c r="AB24">
        <f t="shared" si="49"/>
        <v>1.5538811066879528E-2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3.776298381282738</v>
      </c>
      <c r="AJ24">
        <f t="shared" si="55"/>
        <v>1.6609526212797214</v>
      </c>
      <c r="AK24">
        <f t="shared" si="56"/>
        <v>31.841011047363281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30.351839065551758</v>
      </c>
      <c r="AQ24" s="1">
        <v>31.841011047363281</v>
      </c>
      <c r="AR24" s="1">
        <v>30.050359725952148</v>
      </c>
      <c r="AS24" s="1">
        <v>2000.3062744140625</v>
      </c>
      <c r="AT24" s="1">
        <v>1980.587646484375</v>
      </c>
      <c r="AU24" s="1">
        <v>28.572782516479492</v>
      </c>
      <c r="AV24" s="1">
        <v>31.011171340942383</v>
      </c>
      <c r="AW24" s="1">
        <v>65.092643737792969</v>
      </c>
      <c r="AX24" s="1">
        <v>70.648834228515625</v>
      </c>
      <c r="AY24" s="1">
        <v>300.13186645507813</v>
      </c>
      <c r="AZ24" s="1">
        <v>1699.9539794921875</v>
      </c>
      <c r="BA24" s="1">
        <v>123.80130004882813</v>
      </c>
      <c r="BB24" s="1">
        <v>99.039413452148438</v>
      </c>
      <c r="BC24" s="1">
        <v>3.7374844551086426</v>
      </c>
      <c r="BD24" s="1">
        <v>-0.19499075412750244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1.5006593322753905</v>
      </c>
      <c r="BM24">
        <f t="shared" si="60"/>
        <v>3.776298381282738E-3</v>
      </c>
      <c r="BN24">
        <f t="shared" si="61"/>
        <v>304.99101104736326</v>
      </c>
      <c r="BO24">
        <f t="shared" si="62"/>
        <v>303.50183906555174</v>
      </c>
      <c r="BP24">
        <f t="shared" si="63"/>
        <v>271.99263063924082</v>
      </c>
      <c r="BQ24">
        <f t="shared" si="64"/>
        <v>0.34818867486314298</v>
      </c>
      <c r="BR24">
        <f t="shared" si="65"/>
        <v>4.7322808413507307</v>
      </c>
      <c r="BS24">
        <f t="shared" si="66"/>
        <v>47.781793898013788</v>
      </c>
      <c r="BT24">
        <f t="shared" si="67"/>
        <v>16.770622557071405</v>
      </c>
      <c r="BU24">
        <f t="shared" si="68"/>
        <v>31.09642505645752</v>
      </c>
      <c r="BV24">
        <f t="shared" si="69"/>
        <v>4.5362409839030207</v>
      </c>
      <c r="BW24">
        <f t="shared" si="70"/>
        <v>0.21630237609807798</v>
      </c>
      <c r="BX24">
        <f t="shared" si="71"/>
        <v>3.0713282200710093</v>
      </c>
      <c r="BY24">
        <f t="shared" si="72"/>
        <v>1.4649127638320114</v>
      </c>
      <c r="BZ24">
        <f t="shared" si="73"/>
        <v>0.13564299347838016</v>
      </c>
      <c r="CA24">
        <f t="shared" si="74"/>
        <v>174.84710412855452</v>
      </c>
      <c r="CB24">
        <f t="shared" si="75"/>
        <v>0.89136652088985358</v>
      </c>
      <c r="CC24">
        <f t="shared" si="76"/>
        <v>64.312934533253582</v>
      </c>
      <c r="CD24">
        <f t="shared" si="77"/>
        <v>1977.3743383299839</v>
      </c>
      <c r="CE24">
        <f t="shared" si="78"/>
        <v>7.19168480448388E-3</v>
      </c>
      <c r="CF24">
        <f t="shared" si="79"/>
        <v>0</v>
      </c>
      <c r="CG24">
        <f t="shared" si="80"/>
        <v>1487.3501582245199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182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6063.5000176085159</v>
      </c>
      <c r="I25" s="1">
        <v>0</v>
      </c>
      <c r="J25">
        <f t="shared" ref="J25:J35" si="84">(AS25-AT25*(1000-AU25)/(1000-AV25))*BL25</f>
        <v>6.9622429829305554</v>
      </c>
      <c r="K25">
        <f t="shared" ref="K25:K35" si="85">IF(BW25&lt;&gt;0,1/(1/BW25-1/AO25),0)</f>
        <v>0.50398991263691195</v>
      </c>
      <c r="L25">
        <f t="shared" ref="L25:L35" si="86">((BZ25-BM25/2)*AT25-J25)/(BZ25+BM25/2)</f>
        <v>359.86927907661737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9.8207521438598633</v>
      </c>
      <c r="AA25">
        <f t="shared" ref="AA25:AA35" si="90">(Z25*Y25+(100-Z25)*X25)/100</f>
        <v>0.8749103760719299</v>
      </c>
      <c r="AB25">
        <f t="shared" ref="AB25:AB35" si="91">(J25-W25)/CG25</f>
        <v>5.3564925967728829E-3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8.1033379937570924</v>
      </c>
      <c r="AJ25">
        <f t="shared" ref="AJ25:AJ35" si="97">(BR25-BX25)</f>
        <v>1.6144471618829361</v>
      </c>
      <c r="AK25">
        <f t="shared" ref="AK25:AK35" si="98">(AQ25+BQ25*I25)</f>
        <v>31.305082321166992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30.622674942016602</v>
      </c>
      <c r="AQ25" s="1">
        <v>31.305082321166992</v>
      </c>
      <c r="AR25" s="1">
        <v>30.074951171875</v>
      </c>
      <c r="AS25" s="1">
        <v>399.89590454101563</v>
      </c>
      <c r="AT25" s="1">
        <v>393.13442993164063</v>
      </c>
      <c r="AU25" s="1">
        <v>24.815498352050781</v>
      </c>
      <c r="AV25" s="1">
        <v>30.052413940429688</v>
      </c>
      <c r="AW25" s="1">
        <v>55.664073944091797</v>
      </c>
      <c r="AX25" s="1">
        <v>67.409835815429688</v>
      </c>
      <c r="AY25" s="1">
        <v>300.1695556640625</v>
      </c>
      <c r="AZ25" s="1">
        <v>1698.9920654296875</v>
      </c>
      <c r="BA25" s="1">
        <v>1189.748046875</v>
      </c>
      <c r="BB25" s="1">
        <v>99.027114868164063</v>
      </c>
      <c r="BC25" s="1">
        <v>5.2671842575073242</v>
      </c>
      <c r="BD25" s="1">
        <v>-0.17479021847248077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1.5008477783203122</v>
      </c>
      <c r="BM25">
        <f t="shared" ref="BM25:BM35" si="102">(AV25-AU25)/(1000-AV25)*BL25</f>
        <v>8.1033379937570926E-3</v>
      </c>
      <c r="BN25">
        <f t="shared" ref="BN25:BN35" si="103">(AQ25+273.15)</f>
        <v>304.45508232116697</v>
      </c>
      <c r="BO25">
        <f t="shared" ref="BO25:BO35" si="104">(AP25+273.15)</f>
        <v>303.77267494201658</v>
      </c>
      <c r="BP25">
        <f t="shared" ref="BP25:BP35" si="105">(AZ25*BH25+BA25*BI25)*BJ25</f>
        <v>271.83872439268089</v>
      </c>
      <c r="BQ25">
        <f t="shared" ref="BQ25:BQ35" si="106">((BP25+0.00000010773*(BO25^4-BN25^4))-BM25*44100)/(AM25*51.4+0.00000043092*BN25^3)</f>
        <v>-0.37380156622604843</v>
      </c>
      <c r="BR25">
        <f t="shared" ref="BR25:BR35" si="107">0.61365*EXP(17.502*AK25/(240.97+AK25))</f>
        <v>4.5904510092274817</v>
      </c>
      <c r="BS25">
        <f t="shared" ref="BS25:BS35" si="108">BR25*1000/BB25</f>
        <v>46.355495818885579</v>
      </c>
      <c r="BT25">
        <f t="shared" ref="BT25:BT35" si="109">(BS25-AV25)</f>
        <v>16.303081878455892</v>
      </c>
      <c r="BU25">
        <f t="shared" ref="BU25:BU35" si="110">IF(I25,AQ25,(AP25+AQ25)/2)</f>
        <v>30.963878631591797</v>
      </c>
      <c r="BV25">
        <f t="shared" ref="BV25:BV35" si="111">0.61365*EXP(17.502*BU25/(240.97+BU25))</f>
        <v>4.5020952195955184</v>
      </c>
      <c r="BW25">
        <f t="shared" ref="BW25:BW35" si="112">IF(BT25&lt;&gt;0,(1000-(BS25+AV25)/2)/BT25*BM25,0)</f>
        <v>0.47805430241801306</v>
      </c>
      <c r="BX25">
        <f t="shared" ref="BX25:BX35" si="113">AV25*BB25/1000</f>
        <v>2.9760038473445456</v>
      </c>
      <c r="BY25">
        <f t="shared" ref="BY25:BY35" si="114">(BV25-BX25)</f>
        <v>1.5260913722509728</v>
      </c>
      <c r="BZ25">
        <f t="shared" ref="BZ25:BZ35" si="115">1/(1.6/K25+1.37/AO25)</f>
        <v>0.30101065252622511</v>
      </c>
      <c r="CA25">
        <f t="shared" ref="CA25:CA35" si="116">L25*BB25*0.001</f>
        <v>35.636816436643585</v>
      </c>
      <c r="CB25">
        <f t="shared" ref="CB25:CB35" si="117">L25/AT25</f>
        <v>0.91538479379481597</v>
      </c>
      <c r="CC25">
        <f t="shared" ref="CC25:CC35" si="118">(1-BM25*BB25/BR25/K25)*100</f>
        <v>65.315065466896016</v>
      </c>
      <c r="CD25">
        <f t="shared" ref="CD25:CD35" si="119">(AT25-J25/(AO25/1.35))</f>
        <v>392.12266332831183</v>
      </c>
      <c r="CE25">
        <f t="shared" ref="CE25:CE35" si="120">J25*CC25/100/CD25</f>
        <v>1.1596864929120607E-2</v>
      </c>
      <c r="CF25">
        <f t="shared" ref="CF25:CF35" si="121">(P25-O25)</f>
        <v>0</v>
      </c>
      <c r="CG25">
        <f t="shared" ref="CG25:CG35" si="122">AZ25*AA25</f>
        <v>1486.4657869083128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182</v>
      </c>
      <c r="B26" s="1">
        <v>24</v>
      </c>
      <c r="C26" s="1" t="s">
        <v>114</v>
      </c>
      <c r="D26" s="1" t="s">
        <v>0</v>
      </c>
      <c r="E26" s="1">
        <v>0</v>
      </c>
      <c r="F26" s="1" t="s">
        <v>91</v>
      </c>
      <c r="G26" s="1" t="s">
        <v>0</v>
      </c>
      <c r="H26" s="1">
        <v>6207.5000176085159</v>
      </c>
      <c r="I26" s="1">
        <v>0</v>
      </c>
      <c r="J26">
        <f t="shared" si="84"/>
        <v>-0.4515899225587125</v>
      </c>
      <c r="K26">
        <f t="shared" si="85"/>
        <v>0.47109650436651102</v>
      </c>
      <c r="L26">
        <f t="shared" si="86"/>
        <v>195.27795601788927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9.8207521438598633</v>
      </c>
      <c r="AA26">
        <f t="shared" si="90"/>
        <v>0.8749103760719299</v>
      </c>
      <c r="AB26">
        <f t="shared" si="91"/>
        <v>3.685693444943133E-4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8.0307819926209483</v>
      </c>
      <c r="AJ26">
        <f t="shared" si="97"/>
        <v>1.7061412440704324</v>
      </c>
      <c r="AK26">
        <f t="shared" si="98"/>
        <v>31.431005477905273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30.678947448730469</v>
      </c>
      <c r="AQ26" s="1">
        <v>31.431005477905273</v>
      </c>
      <c r="AR26" s="1">
        <v>30.063329696655273</v>
      </c>
      <c r="AS26" s="1">
        <v>200.05776977539063</v>
      </c>
      <c r="AT26" s="1">
        <v>199.29225158691406</v>
      </c>
      <c r="AU26" s="1">
        <v>24.266990661621094</v>
      </c>
      <c r="AV26" s="1">
        <v>29.460380554199219</v>
      </c>
      <c r="AW26" s="1">
        <v>54.255970001220703</v>
      </c>
      <c r="AX26" s="1">
        <v>65.865982055664063</v>
      </c>
      <c r="AY26" s="1">
        <v>300.15817260742188</v>
      </c>
      <c r="AZ26" s="1">
        <v>1700.68017578125</v>
      </c>
      <c r="BA26" s="1">
        <v>1219.8116455078125</v>
      </c>
      <c r="BB26" s="1">
        <v>99.024429321289063</v>
      </c>
      <c r="BC26" s="1">
        <v>4.2238912582397461</v>
      </c>
      <c r="BD26" s="1">
        <v>-5.0382070243358612E-2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1.5007908630371092</v>
      </c>
      <c r="BM26">
        <f t="shared" si="102"/>
        <v>8.030781992620948E-3</v>
      </c>
      <c r="BN26">
        <f t="shared" si="103"/>
        <v>304.58100547790525</v>
      </c>
      <c r="BO26">
        <f t="shared" si="104"/>
        <v>303.82894744873045</v>
      </c>
      <c r="BP26">
        <f t="shared" si="105"/>
        <v>272.10882204289373</v>
      </c>
      <c r="BQ26">
        <f t="shared" si="106"/>
        <v>-0.36334774542463932</v>
      </c>
      <c r="BR26">
        <f t="shared" si="107"/>
        <v>4.6234386160380119</v>
      </c>
      <c r="BS26">
        <f t="shared" si="108"/>
        <v>46.68987892913843</v>
      </c>
      <c r="BT26">
        <f t="shared" si="109"/>
        <v>17.229498374939212</v>
      </c>
      <c r="BU26">
        <f t="shared" si="110"/>
        <v>31.054976463317871</v>
      </c>
      <c r="BV26">
        <f t="shared" si="111"/>
        <v>4.5255391047920881</v>
      </c>
      <c r="BW26">
        <f t="shared" si="112"/>
        <v>0.44835947966779405</v>
      </c>
      <c r="BX26">
        <f t="shared" si="113"/>
        <v>2.9172973719675794</v>
      </c>
      <c r="BY26">
        <f t="shared" si="114"/>
        <v>1.6082417328245087</v>
      </c>
      <c r="BZ26">
        <f t="shared" si="115"/>
        <v>0.28218244446438689</v>
      </c>
      <c r="CA26">
        <f t="shared" si="116"/>
        <v>19.337288153699269</v>
      </c>
      <c r="CB26">
        <f t="shared" si="117"/>
        <v>0.97985724213028869</v>
      </c>
      <c r="CC26">
        <f t="shared" si="118"/>
        <v>63.488875657940724</v>
      </c>
      <c r="CD26">
        <f t="shared" si="119"/>
        <v>199.35787750706149</v>
      </c>
      <c r="CE26">
        <f t="shared" si="120"/>
        <v>-1.438164210024438E-3</v>
      </c>
      <c r="CF26">
        <f t="shared" si="121"/>
        <v>0</v>
      </c>
      <c r="CG26">
        <f t="shared" si="122"/>
        <v>1487.9427321708492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182</v>
      </c>
      <c r="B27" s="1">
        <v>25</v>
      </c>
      <c r="C27" s="1" t="s">
        <v>115</v>
      </c>
      <c r="D27" s="1" t="s">
        <v>0</v>
      </c>
      <c r="E27" s="1">
        <v>0</v>
      </c>
      <c r="F27" s="1" t="s">
        <v>91</v>
      </c>
      <c r="G27" s="1" t="s">
        <v>0</v>
      </c>
      <c r="H27" s="1">
        <v>6358.5000176085159</v>
      </c>
      <c r="I27" s="1">
        <v>0</v>
      </c>
      <c r="J27">
        <f t="shared" si="84"/>
        <v>-4.3150604076149444</v>
      </c>
      <c r="K27">
        <f t="shared" si="85"/>
        <v>0.48514991958608189</v>
      </c>
      <c r="L27">
        <f t="shared" si="86"/>
        <v>65.725305694945192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9.8207521438598633</v>
      </c>
      <c r="AA27">
        <f t="shared" si="90"/>
        <v>0.8749103760719299</v>
      </c>
      <c r="AB27">
        <f t="shared" si="91"/>
        <v>-2.2284017379510519E-3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8.4940713490815885</v>
      </c>
      <c r="AJ27">
        <f t="shared" si="97"/>
        <v>1.754701411117924</v>
      </c>
      <c r="AK27">
        <f t="shared" si="98"/>
        <v>31.542331695556641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30.754249572753906</v>
      </c>
      <c r="AQ27" s="1">
        <v>31.542331695556641</v>
      </c>
      <c r="AR27" s="1">
        <v>30.057106018066406</v>
      </c>
      <c r="AS27" s="1">
        <v>50.011989593505859</v>
      </c>
      <c r="AT27" s="1">
        <v>52.589370727539063</v>
      </c>
      <c r="AU27" s="1">
        <v>23.772867202758789</v>
      </c>
      <c r="AV27" s="1">
        <v>29.266597747802734</v>
      </c>
      <c r="AW27" s="1">
        <v>52.921379089355469</v>
      </c>
      <c r="AX27" s="1">
        <v>65.149833679199219</v>
      </c>
      <c r="AY27" s="1">
        <v>300.17776489257813</v>
      </c>
      <c r="AZ27" s="1">
        <v>1700.3345947265625</v>
      </c>
      <c r="BA27" s="1">
        <v>1233.0927734375</v>
      </c>
      <c r="BB27" s="1">
        <v>99.023216247558594</v>
      </c>
      <c r="BC27" s="1">
        <v>2.9282464981079102</v>
      </c>
      <c r="BD27" s="1">
        <v>-4.8630550503730774E-2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1.5008888244628904</v>
      </c>
      <c r="BM27">
        <f t="shared" si="102"/>
        <v>8.4940713490815889E-3</v>
      </c>
      <c r="BN27">
        <f t="shared" si="103"/>
        <v>304.69233169555662</v>
      </c>
      <c r="BO27">
        <f t="shared" si="104"/>
        <v>303.90424957275388</v>
      </c>
      <c r="BP27">
        <f t="shared" si="105"/>
        <v>272.05352907537963</v>
      </c>
      <c r="BQ27">
        <f t="shared" si="106"/>
        <v>-0.44674502729630494</v>
      </c>
      <c r="BR27">
        <f t="shared" si="107"/>
        <v>4.6527740487289053</v>
      </c>
      <c r="BS27">
        <f t="shared" si="108"/>
        <v>46.986698928228556</v>
      </c>
      <c r="BT27">
        <f t="shared" si="109"/>
        <v>17.720101180425821</v>
      </c>
      <c r="BU27">
        <f t="shared" si="110"/>
        <v>31.148290634155273</v>
      </c>
      <c r="BV27">
        <f t="shared" si="111"/>
        <v>4.5496635344936749</v>
      </c>
      <c r="BW27">
        <f t="shared" si="112"/>
        <v>0.46107078027422455</v>
      </c>
      <c r="BX27">
        <f t="shared" si="113"/>
        <v>2.8980726376109813</v>
      </c>
      <c r="BY27">
        <f t="shared" si="114"/>
        <v>1.6515908968826936</v>
      </c>
      <c r="BZ27">
        <f t="shared" si="115"/>
        <v>0.29023999932147532</v>
      </c>
      <c r="CA27">
        <f t="shared" si="116"/>
        <v>6.5083311587674526</v>
      </c>
      <c r="CB27">
        <f t="shared" si="117"/>
        <v>1.2497830794641422</v>
      </c>
      <c r="CC27">
        <f t="shared" si="118"/>
        <v>62.738099105026393</v>
      </c>
      <c r="CD27">
        <f t="shared" si="119"/>
        <v>53.216443643907368</v>
      </c>
      <c r="CE27">
        <f t="shared" si="120"/>
        <v>-5.087124748669971E-2</v>
      </c>
      <c r="CF27">
        <f t="shared" si="121"/>
        <v>0</v>
      </c>
      <c r="CG27">
        <f t="shared" si="122"/>
        <v>1487.6403797203293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182</v>
      </c>
      <c r="B28" s="1">
        <v>26</v>
      </c>
      <c r="C28" s="1" t="s">
        <v>116</v>
      </c>
      <c r="D28" s="1" t="s">
        <v>0</v>
      </c>
      <c r="E28" s="1">
        <v>0</v>
      </c>
      <c r="F28" s="1" t="s">
        <v>91</v>
      </c>
      <c r="G28" s="1" t="s">
        <v>0</v>
      </c>
      <c r="H28" s="1">
        <v>6500.5000176085159</v>
      </c>
      <c r="I28" s="1">
        <v>0</v>
      </c>
      <c r="J28">
        <f t="shared" si="84"/>
        <v>2.2381900809732003E-2</v>
      </c>
      <c r="K28">
        <f t="shared" si="85"/>
        <v>0.49027952874667685</v>
      </c>
      <c r="L28">
        <f t="shared" si="86"/>
        <v>96.428668113509971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9.8207521438598633</v>
      </c>
      <c r="AA28">
        <f t="shared" si="90"/>
        <v>0.8749103760719299</v>
      </c>
      <c r="AB28">
        <f t="shared" si="91"/>
        <v>6.8753151030533414E-4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8.7452839279251506</v>
      </c>
      <c r="AJ28">
        <f t="shared" si="97"/>
        <v>1.7887411408328782</v>
      </c>
      <c r="AK28">
        <f t="shared" si="98"/>
        <v>31.589408874511719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30.808238983154297</v>
      </c>
      <c r="AQ28" s="1">
        <v>31.589408874511719</v>
      </c>
      <c r="AR28" s="1">
        <v>30.055652618408203</v>
      </c>
      <c r="AS28" s="1">
        <v>100.02039337158203</v>
      </c>
      <c r="AT28" s="1">
        <v>99.426132202148438</v>
      </c>
      <c r="AU28" s="1">
        <v>23.390604019165039</v>
      </c>
      <c r="AV28" s="1">
        <v>29.048263549804688</v>
      </c>
      <c r="AW28" s="1">
        <v>51.909858703613281</v>
      </c>
      <c r="AX28" s="1">
        <v>64.463417053222656</v>
      </c>
      <c r="AY28" s="1">
        <v>300.16824340820313</v>
      </c>
      <c r="AZ28" s="1">
        <v>1699.64013671875</v>
      </c>
      <c r="BA28" s="1">
        <v>1247.460205078125</v>
      </c>
      <c r="BB28" s="1">
        <v>99.024398803710938</v>
      </c>
      <c r="BC28" s="1">
        <v>3.5589959621429443</v>
      </c>
      <c r="BD28" s="1">
        <v>-4.4673658907413483E-2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1.5008412170410155</v>
      </c>
      <c r="BM28">
        <f t="shared" si="102"/>
        <v>8.7452839279251512E-3</v>
      </c>
      <c r="BN28">
        <f t="shared" si="103"/>
        <v>304.7394088745117</v>
      </c>
      <c r="BO28">
        <f t="shared" si="104"/>
        <v>303.95823898315427</v>
      </c>
      <c r="BP28">
        <f t="shared" si="105"/>
        <v>271.9424157966132</v>
      </c>
      <c r="BQ28">
        <f t="shared" si="106"/>
        <v>-0.49100988745045765</v>
      </c>
      <c r="BR28">
        <f t="shared" si="107"/>
        <v>4.6652279751440373</v>
      </c>
      <c r="BS28">
        <f t="shared" si="108"/>
        <v>47.111904050956056</v>
      </c>
      <c r="BT28">
        <f t="shared" si="109"/>
        <v>18.063640501151369</v>
      </c>
      <c r="BU28">
        <f t="shared" si="110"/>
        <v>31.198823928833008</v>
      </c>
      <c r="BV28">
        <f t="shared" si="111"/>
        <v>4.5627745537718587</v>
      </c>
      <c r="BW28">
        <f t="shared" si="112"/>
        <v>0.46570140623400069</v>
      </c>
      <c r="BX28">
        <f t="shared" si="113"/>
        <v>2.8764868343111591</v>
      </c>
      <c r="BY28">
        <f t="shared" si="114"/>
        <v>1.6862877194606996</v>
      </c>
      <c r="BZ28">
        <f t="shared" si="115"/>
        <v>0.29317609603545386</v>
      </c>
      <c r="CA28">
        <f t="shared" si="116"/>
        <v>9.5487908873828964</v>
      </c>
      <c r="CB28">
        <f t="shared" si="117"/>
        <v>0.96985235146687421</v>
      </c>
      <c r="CC28">
        <f t="shared" si="118"/>
        <v>62.138353421949866</v>
      </c>
      <c r="CD28">
        <f t="shared" si="119"/>
        <v>99.422879621074514</v>
      </c>
      <c r="CE28">
        <f t="shared" si="120"/>
        <v>1.3988474967439516E-4</v>
      </c>
      <c r="CF28">
        <f t="shared" si="121"/>
        <v>0</v>
      </c>
      <c r="CG28">
        <f t="shared" si="122"/>
        <v>1487.032791203548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182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6654.5000176085159</v>
      </c>
      <c r="I29" s="1">
        <v>0</v>
      </c>
      <c r="J29">
        <f t="shared" si="84"/>
        <v>5.7614848108710373</v>
      </c>
      <c r="K29">
        <f t="shared" si="85"/>
        <v>0.49399907758959732</v>
      </c>
      <c r="L29">
        <f t="shared" si="86"/>
        <v>266.34379891663787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9.8207521438598633</v>
      </c>
      <c r="AA29">
        <f t="shared" si="90"/>
        <v>0.8749103760719299</v>
      </c>
      <c r="AB29">
        <f t="shared" si="91"/>
        <v>4.5483681888882918E-3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8.9196591473196474</v>
      </c>
      <c r="AJ29">
        <f t="shared" si="97"/>
        <v>1.8116087409968418</v>
      </c>
      <c r="AK29">
        <f t="shared" si="98"/>
        <v>31.592498779296875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30.839014053344727</v>
      </c>
      <c r="AQ29" s="1">
        <v>31.592498779296875</v>
      </c>
      <c r="AR29" s="1">
        <v>30.053859710693359</v>
      </c>
      <c r="AS29" s="1">
        <v>299.90908813476563</v>
      </c>
      <c r="AT29" s="1">
        <v>294.3216552734375</v>
      </c>
      <c r="AU29" s="1">
        <v>23.053682327270508</v>
      </c>
      <c r="AV29" s="1">
        <v>28.824871063232422</v>
      </c>
      <c r="AW29" s="1">
        <v>51.073329925537109</v>
      </c>
      <c r="AX29" s="1">
        <v>63.858043670654297</v>
      </c>
      <c r="AY29" s="1">
        <v>300.19989013671875</v>
      </c>
      <c r="AZ29" s="1">
        <v>1699.115478515625</v>
      </c>
      <c r="BA29" s="1">
        <v>1237.4642333984375</v>
      </c>
      <c r="BB29" s="1">
        <v>99.026901245117188</v>
      </c>
      <c r="BC29" s="1">
        <v>5.1764430999755859</v>
      </c>
      <c r="BD29" s="1">
        <v>-3.9513424038887024E-2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1.5009994506835938</v>
      </c>
      <c r="BM29">
        <f t="shared" si="102"/>
        <v>8.9196591473196477E-3</v>
      </c>
      <c r="BN29">
        <f t="shared" si="103"/>
        <v>304.74249877929685</v>
      </c>
      <c r="BO29">
        <f t="shared" si="104"/>
        <v>303.9890140533447</v>
      </c>
      <c r="BP29">
        <f t="shared" si="105"/>
        <v>271.85847048598953</v>
      </c>
      <c r="BQ29">
        <f t="shared" si="106"/>
        <v>-0.52065393331346477</v>
      </c>
      <c r="BR29">
        <f t="shared" si="107"/>
        <v>4.6660464011787948</v>
      </c>
      <c r="BS29">
        <f t="shared" si="108"/>
        <v>47.118978201984966</v>
      </c>
      <c r="BT29">
        <f t="shared" si="109"/>
        <v>18.294107138752544</v>
      </c>
      <c r="BU29">
        <f t="shared" si="110"/>
        <v>31.215756416320801</v>
      </c>
      <c r="BV29">
        <f t="shared" si="111"/>
        <v>4.5671750940685412</v>
      </c>
      <c r="BW29">
        <f t="shared" si="112"/>
        <v>0.46905609863035902</v>
      </c>
      <c r="BX29">
        <f t="shared" si="113"/>
        <v>2.854437660181953</v>
      </c>
      <c r="BY29">
        <f t="shared" si="114"/>
        <v>1.7127374338865882</v>
      </c>
      <c r="BZ29">
        <f t="shared" si="115"/>
        <v>0.29530343851341528</v>
      </c>
      <c r="CA29">
        <f t="shared" si="116"/>
        <v>26.375201072567247</v>
      </c>
      <c r="CB29">
        <f t="shared" si="117"/>
        <v>0.90494122380900921</v>
      </c>
      <c r="CC29">
        <f t="shared" si="118"/>
        <v>61.67993326581778</v>
      </c>
      <c r="CD29">
        <f t="shared" si="119"/>
        <v>293.48438516788144</v>
      </c>
      <c r="CE29">
        <f t="shared" si="120"/>
        <v>1.2108582827780351E-2</v>
      </c>
      <c r="CF29">
        <f t="shared" si="121"/>
        <v>0</v>
      </c>
      <c r="CG29">
        <f t="shared" si="122"/>
        <v>1486.5737622977426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182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6797.5000176085159</v>
      </c>
      <c r="I30" s="1">
        <v>0</v>
      </c>
      <c r="J30">
        <f t="shared" si="84"/>
        <v>6.3173572132635671</v>
      </c>
      <c r="K30">
        <f t="shared" si="85"/>
        <v>0.48445400582479331</v>
      </c>
      <c r="L30">
        <f t="shared" si="86"/>
        <v>359.96511110528701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9.8207521438598633</v>
      </c>
      <c r="AA30">
        <f t="shared" si="90"/>
        <v>0.8749103760719299</v>
      </c>
      <c r="AB30">
        <f t="shared" si="91"/>
        <v>4.9241979269786318E-3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8.996994027588066</v>
      </c>
      <c r="AJ30">
        <f t="shared" si="97"/>
        <v>1.8614190292644883</v>
      </c>
      <c r="AK30">
        <f t="shared" si="98"/>
        <v>31.705427169799805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30.894853591918945</v>
      </c>
      <c r="AQ30" s="1">
        <v>31.705427169799805</v>
      </c>
      <c r="AR30" s="1">
        <v>30.05705451965332</v>
      </c>
      <c r="AS30" s="1">
        <v>400.022216796875</v>
      </c>
      <c r="AT30" s="1">
        <v>393.45449829101563</v>
      </c>
      <c r="AU30" s="1">
        <v>22.801589965820313</v>
      </c>
      <c r="AV30" s="1">
        <v>28.624534606933594</v>
      </c>
      <c r="AW30" s="1">
        <v>50.354110717773438</v>
      </c>
      <c r="AX30" s="1">
        <v>63.212394714355469</v>
      </c>
      <c r="AY30" s="1">
        <v>300.17318725585938</v>
      </c>
      <c r="AZ30" s="1">
        <v>1698.45947265625</v>
      </c>
      <c r="BA30" s="1">
        <v>1263.767333984375</v>
      </c>
      <c r="BB30" s="1">
        <v>99.027801513671875</v>
      </c>
      <c r="BC30" s="1">
        <v>5.9918622970581055</v>
      </c>
      <c r="BD30" s="1">
        <v>-3.425772488117218E-2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1.5008659362792967</v>
      </c>
      <c r="BM30">
        <f t="shared" si="102"/>
        <v>8.9969940275880667E-3</v>
      </c>
      <c r="BN30">
        <f t="shared" si="103"/>
        <v>304.85542716979978</v>
      </c>
      <c r="BO30">
        <f t="shared" si="104"/>
        <v>304.04485359191892</v>
      </c>
      <c r="BP30">
        <f t="shared" si="105"/>
        <v>271.75350955083559</v>
      </c>
      <c r="BQ30">
        <f t="shared" si="106"/>
        <v>-0.53743069008237132</v>
      </c>
      <c r="BR30">
        <f t="shared" si="107"/>
        <v>4.6960437607411398</v>
      </c>
      <c r="BS30">
        <f t="shared" si="108"/>
        <v>47.42146840544369</v>
      </c>
      <c r="BT30">
        <f t="shared" si="109"/>
        <v>18.796933798510096</v>
      </c>
      <c r="BU30">
        <f t="shared" si="110"/>
        <v>31.300140380859375</v>
      </c>
      <c r="BV30">
        <f t="shared" si="111"/>
        <v>4.5891605789444974</v>
      </c>
      <c r="BW30">
        <f t="shared" si="112"/>
        <v>0.46044218716203222</v>
      </c>
      <c r="BX30">
        <f t="shared" si="113"/>
        <v>2.8346247314766515</v>
      </c>
      <c r="BY30">
        <f t="shared" si="114"/>
        <v>1.7545358474678459</v>
      </c>
      <c r="BZ30">
        <f t="shared" si="115"/>
        <v>0.28984146596755622</v>
      </c>
      <c r="CA30">
        <f t="shared" si="116"/>
        <v>35.646553574381208</v>
      </c>
      <c r="CB30">
        <f t="shared" si="117"/>
        <v>0.9148837099812277</v>
      </c>
      <c r="CC30">
        <f t="shared" si="118"/>
        <v>60.837547324411531</v>
      </c>
      <c r="CD30">
        <f t="shared" si="119"/>
        <v>392.53644773383905</v>
      </c>
      <c r="CE30">
        <f t="shared" si="120"/>
        <v>9.7910021004656636E-3</v>
      </c>
      <c r="CF30">
        <f t="shared" si="121"/>
        <v>0</v>
      </c>
      <c r="CG30">
        <f t="shared" si="122"/>
        <v>1485.9998159646113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182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7019.5000176085159</v>
      </c>
      <c r="I31" s="1">
        <v>0</v>
      </c>
      <c r="J31">
        <f t="shared" si="84"/>
        <v>11.177584069474241</v>
      </c>
      <c r="K31">
        <f t="shared" si="85"/>
        <v>0.42503643702773175</v>
      </c>
      <c r="L31">
        <f t="shared" si="86"/>
        <v>622.95250526678717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9.8207521438598633</v>
      </c>
      <c r="AA31">
        <f t="shared" si="90"/>
        <v>0.8749103760719299</v>
      </c>
      <c r="AB31">
        <f t="shared" si="91"/>
        <v>8.1859755487180101E-3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8.5377122064919391</v>
      </c>
      <c r="AJ31">
        <f t="shared" si="97"/>
        <v>2.0005529386939935</v>
      </c>
      <c r="AK31">
        <f t="shared" si="98"/>
        <v>32.030269622802734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30.928333282470703</v>
      </c>
      <c r="AQ31" s="1">
        <v>32.030269622802734</v>
      </c>
      <c r="AR31" s="1">
        <v>30.051965713500977</v>
      </c>
      <c r="AS31" s="1">
        <v>699.9432373046875</v>
      </c>
      <c r="AT31" s="1">
        <v>688.5791015625</v>
      </c>
      <c r="AU31" s="1">
        <v>22.574077606201172</v>
      </c>
      <c r="AV31" s="1">
        <v>28.10260009765625</v>
      </c>
      <c r="AW31" s="1">
        <v>49.751567840576172</v>
      </c>
      <c r="AX31" s="1">
        <v>61.937801361083984</v>
      </c>
      <c r="AY31" s="1">
        <v>300.18075561523438</v>
      </c>
      <c r="AZ31" s="1">
        <v>1700.30615234375</v>
      </c>
      <c r="BA31" s="1">
        <v>1288.92578125</v>
      </c>
      <c r="BB31" s="1">
        <v>99.019927978515625</v>
      </c>
      <c r="BC31" s="1">
        <v>7.367548942565918</v>
      </c>
      <c r="BD31" s="1">
        <v>-1.9840553402900696E-2</v>
      </c>
      <c r="BE31" s="1">
        <v>0.5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1.5009037780761718</v>
      </c>
      <c r="BM31">
        <f t="shared" si="102"/>
        <v>8.5377122064919393E-3</v>
      </c>
      <c r="BN31">
        <f t="shared" si="103"/>
        <v>305.18026962280271</v>
      </c>
      <c r="BO31">
        <f t="shared" si="104"/>
        <v>304.07833328247068</v>
      </c>
      <c r="BP31">
        <f t="shared" si="105"/>
        <v>272.04897829423135</v>
      </c>
      <c r="BQ31">
        <f t="shared" si="106"/>
        <v>-0.46968387543074719</v>
      </c>
      <c r="BR31">
        <f t="shared" si="107"/>
        <v>4.7832703763729416</v>
      </c>
      <c r="BS31">
        <f t="shared" si="108"/>
        <v>48.306138713924014</v>
      </c>
      <c r="BT31">
        <f t="shared" si="109"/>
        <v>20.203538616267764</v>
      </c>
      <c r="BU31">
        <f t="shared" si="110"/>
        <v>31.479301452636719</v>
      </c>
      <c r="BV31">
        <f t="shared" si="111"/>
        <v>4.6361451875822537</v>
      </c>
      <c r="BW31">
        <f t="shared" si="112"/>
        <v>0.406440398953821</v>
      </c>
      <c r="BX31">
        <f t="shared" si="113"/>
        <v>2.7827174376789481</v>
      </c>
      <c r="BY31">
        <f t="shared" si="114"/>
        <v>1.8534277499033056</v>
      </c>
      <c r="BZ31">
        <f t="shared" si="115"/>
        <v>0.25563300126511912</v>
      </c>
      <c r="CA31">
        <f t="shared" si="116"/>
        <v>61.684712205553147</v>
      </c>
      <c r="CB31">
        <f t="shared" si="117"/>
        <v>0.90469272717281835</v>
      </c>
      <c r="CC31">
        <f t="shared" si="118"/>
        <v>58.41726746393757</v>
      </c>
      <c r="CD31">
        <f t="shared" si="119"/>
        <v>686.95475344722729</v>
      </c>
      <c r="CE31">
        <f t="shared" si="120"/>
        <v>9.505195428235521E-3</v>
      </c>
      <c r="CF31">
        <f t="shared" si="121"/>
        <v>0</v>
      </c>
      <c r="CG31">
        <f t="shared" si="122"/>
        <v>1487.6154951844865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182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7241.5000176085159</v>
      </c>
      <c r="I32" s="1">
        <v>0</v>
      </c>
      <c r="J32">
        <f t="shared" si="84"/>
        <v>13.637575699331396</v>
      </c>
      <c r="K32">
        <f t="shared" si="85"/>
        <v>0.33548222678106515</v>
      </c>
      <c r="L32">
        <f t="shared" si="86"/>
        <v>883.97471943061203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9.8207521438598633</v>
      </c>
      <c r="AA32">
        <f t="shared" si="90"/>
        <v>0.8749103760719299</v>
      </c>
      <c r="AB32">
        <f t="shared" si="91"/>
        <v>9.8498293368944074E-3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7.6013278141815235</v>
      </c>
      <c r="AJ32">
        <f t="shared" si="97"/>
        <v>2.2346341712828579</v>
      </c>
      <c r="AK32">
        <f t="shared" si="98"/>
        <v>32.631977081298828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30.994726181030273</v>
      </c>
      <c r="AQ32" s="1">
        <v>32.631977081298828</v>
      </c>
      <c r="AR32" s="1">
        <v>30.058103561401367</v>
      </c>
      <c r="AS32" s="1">
        <v>1000.0504760742188</v>
      </c>
      <c r="AT32" s="1">
        <v>985.9703369140625</v>
      </c>
      <c r="AU32" s="1">
        <v>22.482513427734375</v>
      </c>
      <c r="AV32" s="1">
        <v>27.408361434936523</v>
      </c>
      <c r="AW32" s="1">
        <v>49.361690521240234</v>
      </c>
      <c r="AX32" s="1">
        <v>60.180252075195313</v>
      </c>
      <c r="AY32" s="1">
        <v>300.17117309570313</v>
      </c>
      <c r="AZ32" s="1">
        <v>1698.5443115234375</v>
      </c>
      <c r="BA32" s="1">
        <v>1313.88916015625</v>
      </c>
      <c r="BB32" s="1">
        <v>99.018608093261719</v>
      </c>
      <c r="BC32" s="1">
        <v>8.1247329711914063</v>
      </c>
      <c r="BD32" s="1">
        <v>1.3498992193490267E-3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1.5008558654785153</v>
      </c>
      <c r="BM32">
        <f t="shared" si="102"/>
        <v>7.6013278141815232E-3</v>
      </c>
      <c r="BN32">
        <f t="shared" si="103"/>
        <v>305.78197708129881</v>
      </c>
      <c r="BO32">
        <f t="shared" si="104"/>
        <v>304.14472618103025</v>
      </c>
      <c r="BP32">
        <f t="shared" si="105"/>
        <v>271.76708376928218</v>
      </c>
      <c r="BQ32">
        <f t="shared" si="106"/>
        <v>-0.33242987688089848</v>
      </c>
      <c r="BR32">
        <f t="shared" si="107"/>
        <v>4.9485719706873059</v>
      </c>
      <c r="BS32">
        <f t="shared" si="108"/>
        <v>49.976181911448819</v>
      </c>
      <c r="BT32">
        <f t="shared" si="109"/>
        <v>22.567820476512296</v>
      </c>
      <c r="BU32">
        <f t="shared" si="110"/>
        <v>31.813351631164551</v>
      </c>
      <c r="BV32">
        <f t="shared" si="111"/>
        <v>4.7248686933624278</v>
      </c>
      <c r="BW32">
        <f t="shared" si="112"/>
        <v>0.32378913953712452</v>
      </c>
      <c r="BX32">
        <f t="shared" si="113"/>
        <v>2.713937799404448</v>
      </c>
      <c r="BY32">
        <f t="shared" si="114"/>
        <v>2.0109308939579797</v>
      </c>
      <c r="BZ32">
        <f t="shared" si="115"/>
        <v>0.20338725226688667</v>
      </c>
      <c r="CA32">
        <f t="shared" si="116"/>
        <v>87.529946307650761</v>
      </c>
      <c r="CB32">
        <f t="shared" si="117"/>
        <v>0.89655305675555996</v>
      </c>
      <c r="CC32">
        <f t="shared" si="118"/>
        <v>54.662572769652897</v>
      </c>
      <c r="CD32">
        <f t="shared" si="119"/>
        <v>983.98849806172996</v>
      </c>
      <c r="CE32">
        <f t="shared" si="120"/>
        <v>7.5759521125986383E-3</v>
      </c>
      <c r="CF32">
        <f t="shared" si="121"/>
        <v>0</v>
      </c>
      <c r="CG32">
        <f t="shared" si="122"/>
        <v>1486.074042369808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182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7463.5000176085159</v>
      </c>
      <c r="I33" s="1">
        <v>0</v>
      </c>
      <c r="J33">
        <f t="shared" si="84"/>
        <v>15.580804480586767</v>
      </c>
      <c r="K33">
        <f t="shared" si="85"/>
        <v>0.25612003821847384</v>
      </c>
      <c r="L33">
        <f t="shared" si="86"/>
        <v>1134.4078573680122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9.8207521438598633</v>
      </c>
      <c r="AA33">
        <f t="shared" si="90"/>
        <v>0.8749103760719299</v>
      </c>
      <c r="AB33">
        <f t="shared" si="91"/>
        <v>1.1144092948682927E-2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6.482732774337606</v>
      </c>
      <c r="AJ33">
        <f t="shared" si="97"/>
        <v>2.4743713254441118</v>
      </c>
      <c r="AK33">
        <f t="shared" si="98"/>
        <v>33.228702545166016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31.021100997924805</v>
      </c>
      <c r="AQ33" s="1">
        <v>33.228702545166016</v>
      </c>
      <c r="AR33" s="1">
        <v>30.051952362060547</v>
      </c>
      <c r="AS33" s="1">
        <v>1300.09765625</v>
      </c>
      <c r="AT33" s="1">
        <v>1284.1700439453125</v>
      </c>
      <c r="AU33" s="1">
        <v>22.489234924316406</v>
      </c>
      <c r="AV33" s="1">
        <v>26.693174362182617</v>
      </c>
      <c r="AW33" s="1">
        <v>49.298812866210938</v>
      </c>
      <c r="AX33" s="1">
        <v>58.518192291259766</v>
      </c>
      <c r="AY33" s="1">
        <v>300.17977905273438</v>
      </c>
      <c r="AZ33" s="1">
        <v>1700.5809326171875</v>
      </c>
      <c r="BA33" s="1">
        <v>1332.7244873046875</v>
      </c>
      <c r="BB33" s="1">
        <v>99.014869689941406</v>
      </c>
      <c r="BC33" s="1">
        <v>8.5715351104736328</v>
      </c>
      <c r="BD33" s="1">
        <v>1.3513538055121899E-2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1.5008988952636717</v>
      </c>
      <c r="BM33">
        <f t="shared" si="102"/>
        <v>6.4827327743376059E-3</v>
      </c>
      <c r="BN33">
        <f t="shared" si="103"/>
        <v>306.37870254516599</v>
      </c>
      <c r="BO33">
        <f t="shared" si="104"/>
        <v>304.17110099792478</v>
      </c>
      <c r="BP33">
        <f t="shared" si="105"/>
        <v>272.09294313699866</v>
      </c>
      <c r="BQ33">
        <f t="shared" si="106"/>
        <v>-0.16269832606131773</v>
      </c>
      <c r="BR33">
        <f t="shared" si="107"/>
        <v>5.1173925065265085</v>
      </c>
      <c r="BS33">
        <f t="shared" si="108"/>
        <v>51.683070659500828</v>
      </c>
      <c r="BT33">
        <f t="shared" si="109"/>
        <v>24.989896297318211</v>
      </c>
      <c r="BU33">
        <f t="shared" si="110"/>
        <v>32.12490177154541</v>
      </c>
      <c r="BV33">
        <f t="shared" si="111"/>
        <v>4.8089447921082353</v>
      </c>
      <c r="BW33">
        <f t="shared" si="112"/>
        <v>0.24924819911478566</v>
      </c>
      <c r="BX33">
        <f t="shared" si="113"/>
        <v>2.6430211810823967</v>
      </c>
      <c r="BY33">
        <f t="shared" si="114"/>
        <v>2.1659236110258386</v>
      </c>
      <c r="BZ33">
        <f t="shared" si="115"/>
        <v>0.15638327758098364</v>
      </c>
      <c r="CA33">
        <f t="shared" si="116"/>
        <v>112.32324617253937</v>
      </c>
      <c r="CB33">
        <f t="shared" si="117"/>
        <v>0.88337822760824491</v>
      </c>
      <c r="CC33">
        <f t="shared" si="118"/>
        <v>51.025923724873223</v>
      </c>
      <c r="CD33">
        <f t="shared" si="119"/>
        <v>1281.9058113316128</v>
      </c>
      <c r="CE33">
        <f t="shared" si="120"/>
        <v>6.2018982515784889E-3</v>
      </c>
      <c r="CF33">
        <f t="shared" si="121"/>
        <v>0</v>
      </c>
      <c r="CG33">
        <f t="shared" si="122"/>
        <v>1487.8559032968567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182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7676.5000176085159</v>
      </c>
      <c r="I34" s="1">
        <v>0</v>
      </c>
      <c r="J34">
        <f t="shared" si="84"/>
        <v>17.973692772596582</v>
      </c>
      <c r="K34">
        <f t="shared" si="85"/>
        <v>0.20639076335595072</v>
      </c>
      <c r="L34">
        <f t="shared" si="86"/>
        <v>1469.4726326126556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9.8207521438598633</v>
      </c>
      <c r="AA34">
        <f t="shared" si="90"/>
        <v>0.8749103760719299</v>
      </c>
      <c r="AB34">
        <f t="shared" si="91"/>
        <v>1.2759594442808586E-2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5.6425244535049321</v>
      </c>
      <c r="AJ34">
        <f t="shared" si="97"/>
        <v>2.6572275977284185</v>
      </c>
      <c r="AK34">
        <f t="shared" si="98"/>
        <v>33.710506439208984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31.064176559448242</v>
      </c>
      <c r="AQ34" s="1">
        <v>33.710506439208984</v>
      </c>
      <c r="AR34" s="1">
        <v>30.058448791503906</v>
      </c>
      <c r="AS34" s="1">
        <v>1699.9886474609375</v>
      </c>
      <c r="AT34" s="1">
        <v>1681.69140625</v>
      </c>
      <c r="AU34" s="1">
        <v>22.599967956542969</v>
      </c>
      <c r="AV34" s="1">
        <v>26.260623931884766</v>
      </c>
      <c r="AW34" s="1">
        <v>49.418991088867188</v>
      </c>
      <c r="AX34" s="1">
        <v>57.425540924072266</v>
      </c>
      <c r="AY34" s="1">
        <v>300.18380737304688</v>
      </c>
      <c r="AZ34" s="1">
        <v>1699.618408203125</v>
      </c>
      <c r="BA34" s="1">
        <v>1357.3424072265625</v>
      </c>
      <c r="BB34" s="1">
        <v>99.011619567871094</v>
      </c>
      <c r="BC34" s="1">
        <v>8.5659933090209961</v>
      </c>
      <c r="BD34" s="1">
        <v>1.9017096608877182E-2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1.5009190368652343</v>
      </c>
      <c r="BM34">
        <f t="shared" si="102"/>
        <v>5.6425244535049318E-3</v>
      </c>
      <c r="BN34">
        <f t="shared" si="103"/>
        <v>306.86050643920896</v>
      </c>
      <c r="BO34">
        <f t="shared" si="104"/>
        <v>304.21417655944822</v>
      </c>
      <c r="BP34">
        <f t="shared" si="105"/>
        <v>271.93893923419091</v>
      </c>
      <c r="BQ34">
        <f t="shared" si="106"/>
        <v>-3.7513205091897261E-2</v>
      </c>
      <c r="BR34">
        <f t="shared" si="107"/>
        <v>5.2573345040871242</v>
      </c>
      <c r="BS34">
        <f t="shared" si="108"/>
        <v>53.098156832828032</v>
      </c>
      <c r="BT34">
        <f t="shared" si="109"/>
        <v>26.837532900943266</v>
      </c>
      <c r="BU34">
        <f t="shared" si="110"/>
        <v>32.387341499328613</v>
      </c>
      <c r="BV34">
        <f t="shared" si="111"/>
        <v>4.8807753407072347</v>
      </c>
      <c r="BW34">
        <f t="shared" si="112"/>
        <v>0.20190501649210341</v>
      </c>
      <c r="BX34">
        <f t="shared" si="113"/>
        <v>2.6001069063587057</v>
      </c>
      <c r="BY34">
        <f t="shared" si="114"/>
        <v>2.2806684343485291</v>
      </c>
      <c r="BZ34">
        <f t="shared" si="115"/>
        <v>0.12658612800980426</v>
      </c>
      <c r="CA34">
        <f t="shared" si="116"/>
        <v>145.49486526564226</v>
      </c>
      <c r="CB34">
        <f t="shared" si="117"/>
        <v>0.87380635183801614</v>
      </c>
      <c r="CC34">
        <f t="shared" si="118"/>
        <v>48.512269804428328</v>
      </c>
      <c r="CD34">
        <f t="shared" si="119"/>
        <v>1679.0794344859594</v>
      </c>
      <c r="CE34">
        <f t="shared" si="120"/>
        <v>5.1929921554488556E-3</v>
      </c>
      <c r="CF34">
        <f t="shared" si="121"/>
        <v>0</v>
      </c>
      <c r="CG34">
        <f t="shared" si="122"/>
        <v>1487.0137806997709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182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7827.5000176085159</v>
      </c>
      <c r="I35" s="1">
        <v>0</v>
      </c>
      <c r="J35">
        <f t="shared" si="84"/>
        <v>18.830291965622656</v>
      </c>
      <c r="K35">
        <f t="shared" si="85"/>
        <v>0.18745191667758382</v>
      </c>
      <c r="L35">
        <f t="shared" si="86"/>
        <v>1731.8428631449451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9.8207521438598633</v>
      </c>
      <c r="AA35">
        <f t="shared" si="90"/>
        <v>0.8749103760719299</v>
      </c>
      <c r="AB35">
        <f t="shared" si="91"/>
        <v>1.33362933264819E-2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5.2718723101636629</v>
      </c>
      <c r="AJ35">
        <f t="shared" si="97"/>
        <v>2.7276944016918612</v>
      </c>
      <c r="AK35">
        <f t="shared" si="98"/>
        <v>33.8824462890625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31.077810287475586</v>
      </c>
      <c r="AQ35" s="1">
        <v>33.8824462890625</v>
      </c>
      <c r="AR35" s="1">
        <v>30.061407089233398</v>
      </c>
      <c r="AS35" s="1">
        <v>1999.8099365234375</v>
      </c>
      <c r="AT35" s="1">
        <v>1980.309326171875</v>
      </c>
      <c r="AU35" s="1">
        <v>22.639909744262695</v>
      </c>
      <c r="AV35" s="1">
        <v>26.060640335083008</v>
      </c>
      <c r="AW35" s="1">
        <v>49.468997955322266</v>
      </c>
      <c r="AX35" s="1">
        <v>56.945068359375</v>
      </c>
      <c r="AY35" s="1">
        <v>300.19808959960938</v>
      </c>
      <c r="AZ35" s="1">
        <v>1699.5361328125</v>
      </c>
      <c r="BA35" s="1">
        <v>900.52484130859375</v>
      </c>
      <c r="BB35" s="1">
        <v>99.01446533203125</v>
      </c>
      <c r="BC35" s="1">
        <v>8.3407554626464844</v>
      </c>
      <c r="BD35" s="1">
        <v>2.7789564803242683E-2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1.5009904479980467</v>
      </c>
      <c r="BM35">
        <f t="shared" si="102"/>
        <v>5.2718723101636625E-3</v>
      </c>
      <c r="BN35">
        <f t="shared" si="103"/>
        <v>307.03244628906248</v>
      </c>
      <c r="BO35">
        <f t="shared" si="104"/>
        <v>304.22781028747556</v>
      </c>
      <c r="BP35">
        <f t="shared" si="105"/>
        <v>271.92577517198515</v>
      </c>
      <c r="BQ35">
        <f t="shared" si="106"/>
        <v>1.9632733288122508E-2</v>
      </c>
      <c r="BR35">
        <f t="shared" si="107"/>
        <v>5.3080747706804727</v>
      </c>
      <c r="BS35">
        <f t="shared" si="108"/>
        <v>53.609083812961885</v>
      </c>
      <c r="BT35">
        <f t="shared" si="109"/>
        <v>27.548443477878877</v>
      </c>
      <c r="BU35">
        <f t="shared" si="110"/>
        <v>32.480128288269043</v>
      </c>
      <c r="BV35">
        <f t="shared" si="111"/>
        <v>4.906393860784501</v>
      </c>
      <c r="BW35">
        <f t="shared" si="112"/>
        <v>0.18374424703453987</v>
      </c>
      <c r="BX35">
        <f t="shared" si="113"/>
        <v>2.5803803689886116</v>
      </c>
      <c r="BY35">
        <f t="shared" si="114"/>
        <v>2.3260134917958895</v>
      </c>
      <c r="BZ35">
        <f t="shared" si="115"/>
        <v>0.11516760767632277</v>
      </c>
      <c r="CA35">
        <f t="shared" si="116"/>
        <v>171.4774951333909</v>
      </c>
      <c r="CB35">
        <f t="shared" si="117"/>
        <v>0.87453148872088637</v>
      </c>
      <c r="CC35">
        <f t="shared" si="118"/>
        <v>47.538994275350866</v>
      </c>
      <c r="CD35">
        <f t="shared" si="119"/>
        <v>1977.5728717579086</v>
      </c>
      <c r="CE35">
        <f t="shared" si="120"/>
        <v>4.5266253129836957E-3</v>
      </c>
      <c r="CF35">
        <f t="shared" si="121"/>
        <v>0</v>
      </c>
      <c r="CG35">
        <f t="shared" si="122"/>
        <v>1486.9417971068178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183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8474.5000176085159</v>
      </c>
      <c r="I36" s="1">
        <v>0</v>
      </c>
      <c r="J36">
        <f t="shared" ref="J36:J46" si="126">(AS36-AT36*(1000-AU36)/(1000-AV36))*BL36</f>
        <v>-0.4131238055656658</v>
      </c>
      <c r="K36">
        <f t="shared" ref="K36:K46" si="127">IF(BW36&lt;&gt;0,1/(1/BW36-1/AO36),0)</f>
        <v>0.37661945496822508</v>
      </c>
      <c r="L36">
        <f t="shared" ref="L36:L46" si="128">((BZ36-BM36/2)*AT36-J36)/(BZ36+BM36/2)</f>
        <v>386.93172175179268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9.7709293365478516</v>
      </c>
      <c r="AA36">
        <f t="shared" ref="AA36:AA46" si="132">(Z36*Y36+(100-Z36)*X36)/100</f>
        <v>0.87488546466827399</v>
      </c>
      <c r="AB36">
        <f t="shared" ref="AB36:AB46" si="133">(J36-W36)/CG36</f>
        <v>3.9435418997425136E-4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7.6006023036699748</v>
      </c>
      <c r="AJ36">
        <f t="shared" ref="AJ36:AJ46" si="139">(BR36-BX36)</f>
        <v>1.9985034508907145</v>
      </c>
      <c r="AK36">
        <f t="shared" ref="AK36:AK46" si="140">(AQ36+BQ36*I36)</f>
        <v>32.268547058105469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31.091428756713867</v>
      </c>
      <c r="AQ36" s="1">
        <v>32.268547058105469</v>
      </c>
      <c r="AR36" s="1">
        <v>30.061594009399414</v>
      </c>
      <c r="AS36" s="1">
        <v>399.97348022460938</v>
      </c>
      <c r="AT36" s="1">
        <v>398.23214721679688</v>
      </c>
      <c r="AU36" s="1">
        <v>23.860687255859375</v>
      </c>
      <c r="AV36" s="1">
        <v>28.778766632080078</v>
      </c>
      <c r="AW36" s="1">
        <v>52.097202301025391</v>
      </c>
      <c r="AX36" s="1">
        <v>62.844829559326172</v>
      </c>
      <c r="AY36" s="1">
        <v>300.19305419921875</v>
      </c>
      <c r="AZ36" s="1">
        <v>1701.0177001953125</v>
      </c>
      <c r="BA36" s="1">
        <v>1626.586181640625</v>
      </c>
      <c r="BB36" s="1">
        <v>99.018928527832031</v>
      </c>
      <c r="BC36" s="1">
        <v>6.1405267715454102</v>
      </c>
      <c r="BD36" s="1">
        <v>-1.5599087812006474E-2</v>
      </c>
      <c r="BE36" s="1">
        <v>0.5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1.5009652709960934</v>
      </c>
      <c r="BM36">
        <f t="shared" ref="BM36:BM46" si="144">(AV36-AU36)/(1000-AV36)*BL36</f>
        <v>7.6006023036699752E-3</v>
      </c>
      <c r="BN36">
        <f t="shared" ref="BN36:BN46" si="145">(AQ36+273.15)</f>
        <v>305.41854705810545</v>
      </c>
      <c r="BO36">
        <f t="shared" ref="BO36:BO46" si="146">(AP36+273.15)</f>
        <v>304.24142875671384</v>
      </c>
      <c r="BP36">
        <f t="shared" ref="BP36:BP46" si="147">(AZ36*BH36+BA36*BI36)*BJ36</f>
        <v>272.16282594793665</v>
      </c>
      <c r="BQ36">
        <f t="shared" ref="BQ36:BQ46" si="148">((BP36+0.00000010773*(BO36^4-BN36^4))-BM36*44100)/(AM36*51.4+0.00000043092*BN36^3)</f>
        <v>-0.30830529489042879</v>
      </c>
      <c r="BR36">
        <f t="shared" ref="BR36:BR46" si="149">0.61365*EXP(17.502*AK36/(240.97+AK36))</f>
        <v>4.8481460871518092</v>
      </c>
      <c r="BS36">
        <f t="shared" ref="BS36:BS46" si="150">BR36*1000/BB36</f>
        <v>48.961811233789533</v>
      </c>
      <c r="BT36">
        <f t="shared" ref="BT36:BT46" si="151">(BS36-AV36)</f>
        <v>20.183044601709454</v>
      </c>
      <c r="BU36">
        <f t="shared" ref="BU36:BU46" si="152">IF(I36,AQ36,(AP36+AQ36)/2)</f>
        <v>31.679987907409668</v>
      </c>
      <c r="BV36">
        <f t="shared" ref="BV36:BV46" si="153">0.61365*EXP(17.502*BU36/(240.97+BU36))</f>
        <v>4.6892716743521579</v>
      </c>
      <c r="BW36">
        <f t="shared" ref="BW36:BW46" si="154">IF(BT36&lt;&gt;0,(1000-(BS36+AV36)/2)/BT36*BM36,0)</f>
        <v>0.36194562516317602</v>
      </c>
      <c r="BX36">
        <f t="shared" ref="BX36:BX46" si="155">AV36*BB36/1000</f>
        <v>2.8496426362610947</v>
      </c>
      <c r="BY36">
        <f t="shared" ref="BY36:BY46" si="156">(BV36-BX36)</f>
        <v>1.8396290380910632</v>
      </c>
      <c r="BZ36">
        <f t="shared" ref="BZ36:BZ46" si="157">1/(1.6/K36+1.37/AO36)</f>
        <v>0.22749013813825852</v>
      </c>
      <c r="CA36">
        <f t="shared" ref="CA36:CA46" si="158">L36*BB36*0.001</f>
        <v>38.313564501291751</v>
      </c>
      <c r="CB36">
        <f t="shared" ref="CB36:CB46" si="159">L36/AT36</f>
        <v>0.97162352275178765</v>
      </c>
      <c r="CC36">
        <f t="shared" ref="CC36:CC46" si="160">(1-BM36*BB36/BR36/K36)*100</f>
        <v>58.781917588986687</v>
      </c>
      <c r="CD36">
        <f t="shared" ref="CD36:CD46" si="161">(AT36-J36/(AO36/1.35))</f>
        <v>398.29218316649531</v>
      </c>
      <c r="CE36">
        <f t="shared" ref="CE36:CE46" si="162">J36*CC36/100/CD36</f>
        <v>-6.0970841304857271E-4</v>
      </c>
      <c r="CF36">
        <f t="shared" ref="CF36:CF46" si="163">(P36-O36)</f>
        <v>0</v>
      </c>
      <c r="CG36">
        <f t="shared" ref="CG36:CG46" si="164">AZ36*AA36</f>
        <v>1488.1956610443347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183</v>
      </c>
      <c r="B37" s="1">
        <v>35</v>
      </c>
      <c r="C37" s="1" t="s">
        <v>125</v>
      </c>
      <c r="D37" s="1" t="s">
        <v>0</v>
      </c>
      <c r="E37" s="1">
        <v>0</v>
      </c>
      <c r="F37" s="1" t="s">
        <v>91</v>
      </c>
      <c r="G37" s="1" t="s">
        <v>0</v>
      </c>
      <c r="H37" s="1">
        <v>8616.5000176085159</v>
      </c>
      <c r="I37" s="1">
        <v>0</v>
      </c>
      <c r="J37">
        <f t="shared" si="126"/>
        <v>-1.8544508992895223</v>
      </c>
      <c r="K37">
        <f t="shared" si="127"/>
        <v>0.29116729417322484</v>
      </c>
      <c r="L37">
        <f t="shared" si="128"/>
        <v>203.23153767308392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9.7709293365478516</v>
      </c>
      <c r="AA37">
        <f t="shared" si="132"/>
        <v>0.87488546466827399</v>
      </c>
      <c r="AB37">
        <f t="shared" si="133"/>
        <v>-5.7405849550678937E-4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6.6918492250773234</v>
      </c>
      <c r="AJ37">
        <f t="shared" si="139"/>
        <v>2.2533475359728832</v>
      </c>
      <c r="AK37">
        <f t="shared" si="140"/>
        <v>33.102176666259766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31.120405197143555</v>
      </c>
      <c r="AQ37" s="1">
        <v>33.102176666259766</v>
      </c>
      <c r="AR37" s="1">
        <v>30.06358528137207</v>
      </c>
      <c r="AS37" s="1">
        <v>200.04571533203125</v>
      </c>
      <c r="AT37" s="1">
        <v>200.38783264160156</v>
      </c>
      <c r="AU37" s="1">
        <v>24.22711181640625</v>
      </c>
      <c r="AV37" s="1">
        <v>28.558324813842773</v>
      </c>
      <c r="AW37" s="1">
        <v>52.809116363525391</v>
      </c>
      <c r="AX37" s="1">
        <v>62.250995635986328</v>
      </c>
      <c r="AY37" s="1">
        <v>300.18109130859375</v>
      </c>
      <c r="AZ37" s="1">
        <v>1701.2955322265625</v>
      </c>
      <c r="BA37" s="1">
        <v>1633.4608154296875</v>
      </c>
      <c r="BB37" s="1">
        <v>99.019699096679688</v>
      </c>
      <c r="BC37" s="1">
        <v>4.8710117340087891</v>
      </c>
      <c r="BD37" s="1">
        <v>-0.13011352717876434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1.5009054565429685</v>
      </c>
      <c r="BM37">
        <f t="shared" si="144"/>
        <v>6.6918492250773237E-3</v>
      </c>
      <c r="BN37">
        <f t="shared" si="145"/>
        <v>306.25217666625974</v>
      </c>
      <c r="BO37">
        <f t="shared" si="146"/>
        <v>304.27040519714353</v>
      </c>
      <c r="BP37">
        <f t="shared" si="147"/>
        <v>272.20727907194305</v>
      </c>
      <c r="BQ37">
        <f t="shared" si="148"/>
        <v>-0.18793812840995253</v>
      </c>
      <c r="BR37">
        <f t="shared" si="149"/>
        <v>5.0811842657448354</v>
      </c>
      <c r="BS37">
        <f t="shared" si="150"/>
        <v>51.314882918233558</v>
      </c>
      <c r="BT37">
        <f t="shared" si="151"/>
        <v>22.756558104390784</v>
      </c>
      <c r="BU37">
        <f t="shared" si="152"/>
        <v>32.11129093170166</v>
      </c>
      <c r="BV37">
        <f t="shared" si="153"/>
        <v>4.8052446985838504</v>
      </c>
      <c r="BW37">
        <f t="shared" si="154"/>
        <v>0.28231859422557209</v>
      </c>
      <c r="BX37">
        <f t="shared" si="155"/>
        <v>2.8278367297719522</v>
      </c>
      <c r="BY37">
        <f t="shared" si="156"/>
        <v>1.9774079688118982</v>
      </c>
      <c r="BZ37">
        <f t="shared" si="157"/>
        <v>0.17722334365795805</v>
      </c>
      <c r="CA37">
        <f t="shared" si="158"/>
        <v>20.123925707344295</v>
      </c>
      <c r="CB37">
        <f t="shared" si="159"/>
        <v>1.0141910064797617</v>
      </c>
      <c r="CC37">
        <f t="shared" si="160"/>
        <v>55.212150070669395</v>
      </c>
      <c r="CD37">
        <f t="shared" si="161"/>
        <v>200.65732502961706</v>
      </c>
      <c r="CE37">
        <f t="shared" si="162"/>
        <v>-5.1026406005934936E-3</v>
      </c>
      <c r="CF37">
        <f t="shared" si="163"/>
        <v>0</v>
      </c>
      <c r="CG37">
        <f t="shared" si="164"/>
        <v>1488.4387322500947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183</v>
      </c>
      <c r="B38" s="1">
        <v>36</v>
      </c>
      <c r="C38" s="1" t="s">
        <v>126</v>
      </c>
      <c r="D38" s="1" t="s">
        <v>0</v>
      </c>
      <c r="E38" s="1">
        <v>0</v>
      </c>
      <c r="F38" s="1" t="s">
        <v>91</v>
      </c>
      <c r="G38" s="1" t="s">
        <v>0</v>
      </c>
      <c r="H38" s="1">
        <v>8838.5000176085159</v>
      </c>
      <c r="I38" s="1">
        <v>0</v>
      </c>
      <c r="J38">
        <f t="shared" si="126"/>
        <v>-4.2727293839763183</v>
      </c>
      <c r="K38">
        <f t="shared" si="127"/>
        <v>0.33057778403326321</v>
      </c>
      <c r="L38">
        <f t="shared" si="128"/>
        <v>71.811530520282105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9.7709293365478516</v>
      </c>
      <c r="AA38">
        <f t="shared" si="132"/>
        <v>0.87488546466827399</v>
      </c>
      <c r="AB38">
        <f t="shared" si="133"/>
        <v>-2.1990766600336045E-3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6.9458122457940057</v>
      </c>
      <c r="AJ38">
        <f t="shared" si="139"/>
        <v>2.0684229616363559</v>
      </c>
      <c r="AK38">
        <f t="shared" si="140"/>
        <v>32.766433715820313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31.108251571655273</v>
      </c>
      <c r="AQ38" s="1">
        <v>32.766433715820313</v>
      </c>
      <c r="AR38" s="1">
        <v>30.057973861694336</v>
      </c>
      <c r="AS38" s="1">
        <v>50.05426025390625</v>
      </c>
      <c r="AT38" s="1">
        <v>52.65728759765625</v>
      </c>
      <c r="AU38" s="1">
        <v>24.97706413269043</v>
      </c>
      <c r="AV38" s="1">
        <v>29.468343734741211</v>
      </c>
      <c r="AW38" s="1">
        <v>54.477210998535156</v>
      </c>
      <c r="AX38" s="1">
        <v>64.272781372070313</v>
      </c>
      <c r="AY38" s="1">
        <v>300.18753051757813</v>
      </c>
      <c r="AZ38" s="1">
        <v>1701.0556640625</v>
      </c>
      <c r="BA38" s="1">
        <v>1646.0294189453125</v>
      </c>
      <c r="BB38" s="1">
        <v>99.013343811035156</v>
      </c>
      <c r="BC38" s="1">
        <v>3.3934381008148193</v>
      </c>
      <c r="BD38" s="1">
        <v>-0.15017922222614288</v>
      </c>
      <c r="BE38" s="1">
        <v>0.5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1.5009376525878904</v>
      </c>
      <c r="BM38">
        <f t="shared" si="144"/>
        <v>6.9458122457940058E-3</v>
      </c>
      <c r="BN38">
        <f t="shared" si="145"/>
        <v>305.91643371582029</v>
      </c>
      <c r="BO38">
        <f t="shared" si="146"/>
        <v>304.25825157165525</v>
      </c>
      <c r="BP38">
        <f t="shared" si="147"/>
        <v>272.16890016655088</v>
      </c>
      <c r="BQ38">
        <f t="shared" si="148"/>
        <v>-0.21679105709494734</v>
      </c>
      <c r="BR38">
        <f t="shared" si="149"/>
        <v>4.9861822113860512</v>
      </c>
      <c r="BS38">
        <f t="shared" si="150"/>
        <v>50.358689237907896</v>
      </c>
      <c r="BT38">
        <f t="shared" si="151"/>
        <v>20.890345503166685</v>
      </c>
      <c r="BU38">
        <f t="shared" si="152"/>
        <v>31.937342643737793</v>
      </c>
      <c r="BV38">
        <f t="shared" si="153"/>
        <v>4.7581747903690417</v>
      </c>
      <c r="BW38">
        <f t="shared" si="154"/>
        <v>0.31921829407750718</v>
      </c>
      <c r="BX38">
        <f t="shared" si="155"/>
        <v>2.9177592497496954</v>
      </c>
      <c r="BY38">
        <f t="shared" si="156"/>
        <v>1.8404155406193463</v>
      </c>
      <c r="BZ38">
        <f t="shared" si="157"/>
        <v>0.20050183549088496</v>
      </c>
      <c r="CA38">
        <f t="shared" si="158"/>
        <v>7.1102997610013361</v>
      </c>
      <c r="CB38">
        <f t="shared" si="159"/>
        <v>1.3637529351868554</v>
      </c>
      <c r="CC38">
        <f t="shared" si="160"/>
        <v>58.27705475400542</v>
      </c>
      <c r="CD38">
        <f t="shared" si="161"/>
        <v>53.278208887873717</v>
      </c>
      <c r="CE38">
        <f t="shared" si="162"/>
        <v>-4.6736196553279659E-2</v>
      </c>
      <c r="CF38">
        <f t="shared" si="163"/>
        <v>0</v>
      </c>
      <c r="CG38">
        <f t="shared" si="164"/>
        <v>1488.2288750799196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183</v>
      </c>
      <c r="B39" s="1">
        <v>37</v>
      </c>
      <c r="C39" s="1" t="s">
        <v>127</v>
      </c>
      <c r="D39" s="1" t="s">
        <v>0</v>
      </c>
      <c r="E39" s="1">
        <v>0</v>
      </c>
      <c r="F39" s="1" t="s">
        <v>91</v>
      </c>
      <c r="G39" s="1" t="s">
        <v>0</v>
      </c>
      <c r="H39" s="1">
        <v>9020.5000176085159</v>
      </c>
      <c r="I39" s="1">
        <v>0</v>
      </c>
      <c r="J39">
        <f t="shared" si="126"/>
        <v>8.6512593708759217E-2</v>
      </c>
      <c r="K39">
        <f t="shared" si="127"/>
        <v>0.36892994167525528</v>
      </c>
      <c r="L39">
        <f t="shared" si="128"/>
        <v>96.10900417018901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9.7709293365478516</v>
      </c>
      <c r="AA39">
        <f t="shared" si="132"/>
        <v>0.87488546466827399</v>
      </c>
      <c r="AB39">
        <f t="shared" si="133"/>
        <v>7.3022532853948342E-4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7.259326787766982</v>
      </c>
      <c r="AJ39">
        <f t="shared" si="139"/>
        <v>1.9443103931533687</v>
      </c>
      <c r="AK39">
        <f t="shared" si="140"/>
        <v>32.613338470458984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31.104480743408203</v>
      </c>
      <c r="AQ39" s="1">
        <v>32.613338470458984</v>
      </c>
      <c r="AR39" s="1">
        <v>30.04429817199707</v>
      </c>
      <c r="AS39" s="1">
        <v>100.22360229492188</v>
      </c>
      <c r="AT39" s="1">
        <v>99.683807373046875</v>
      </c>
      <c r="AU39" s="1">
        <v>25.600343704223633</v>
      </c>
      <c r="AV39" s="1">
        <v>30.290651321411133</v>
      </c>
      <c r="AW39" s="1">
        <v>55.846988677978516</v>
      </c>
      <c r="AX39" s="1">
        <v>66.078582763671875</v>
      </c>
      <c r="AY39" s="1">
        <v>300.16952514648438</v>
      </c>
      <c r="AZ39" s="1">
        <v>1700.6959228515625</v>
      </c>
      <c r="BA39" s="1">
        <v>1658.520751953125</v>
      </c>
      <c r="BB39" s="1">
        <v>99.009674072265625</v>
      </c>
      <c r="BC39" s="1">
        <v>3.9815752506256104</v>
      </c>
      <c r="BD39" s="1">
        <v>-0.15787242352962494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1.5008476257324219</v>
      </c>
      <c r="BM39">
        <f t="shared" si="144"/>
        <v>7.2593267877669818E-3</v>
      </c>
      <c r="BN39">
        <f t="shared" si="145"/>
        <v>305.76333847045896</v>
      </c>
      <c r="BO39">
        <f t="shared" si="146"/>
        <v>304.25448074340818</v>
      </c>
      <c r="BP39">
        <f t="shared" si="147"/>
        <v>272.11134157408742</v>
      </c>
      <c r="BQ39">
        <f t="shared" si="148"/>
        <v>-0.26477094961933806</v>
      </c>
      <c r="BR39">
        <f t="shared" si="149"/>
        <v>4.943377907922927</v>
      </c>
      <c r="BS39">
        <f t="shared" si="150"/>
        <v>49.928231299042885</v>
      </c>
      <c r="BT39">
        <f t="shared" si="151"/>
        <v>19.637579977631752</v>
      </c>
      <c r="BU39">
        <f t="shared" si="152"/>
        <v>31.858909606933594</v>
      </c>
      <c r="BV39">
        <f t="shared" si="153"/>
        <v>4.7370826761237099</v>
      </c>
      <c r="BW39">
        <f t="shared" si="154"/>
        <v>0.35483798176549186</v>
      </c>
      <c r="BX39">
        <f t="shared" si="155"/>
        <v>2.9990675147695582</v>
      </c>
      <c r="BY39">
        <f t="shared" si="156"/>
        <v>1.7380151613541517</v>
      </c>
      <c r="BZ39">
        <f t="shared" si="157"/>
        <v>0.22299817621162138</v>
      </c>
      <c r="CA39">
        <f t="shared" si="158"/>
        <v>9.5157211783004314</v>
      </c>
      <c r="CB39">
        <f t="shared" si="159"/>
        <v>0.96413857679532777</v>
      </c>
      <c r="CC39">
        <f t="shared" si="160"/>
        <v>60.590015645229499</v>
      </c>
      <c r="CD39">
        <f t="shared" si="161"/>
        <v>99.67123519576198</v>
      </c>
      <c r="CE39">
        <f t="shared" si="162"/>
        <v>5.2590894414299236E-4</v>
      </c>
      <c r="CF39">
        <f t="shared" si="163"/>
        <v>0</v>
      </c>
      <c r="CG39">
        <f t="shared" si="164"/>
        <v>1487.9141427234283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183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9222.5000176085159</v>
      </c>
      <c r="I40" s="1">
        <v>0</v>
      </c>
      <c r="J40">
        <f t="shared" si="126"/>
        <v>5.0773171860837296</v>
      </c>
      <c r="K40">
        <f t="shared" si="127"/>
        <v>0.41526150206907408</v>
      </c>
      <c r="L40">
        <f t="shared" si="128"/>
        <v>266.26212985065041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9.7709293365478516</v>
      </c>
      <c r="AA40">
        <f t="shared" si="132"/>
        <v>0.87488546466827399</v>
      </c>
      <c r="AB40">
        <f t="shared" si="133"/>
        <v>4.0851992883972101E-3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7.6374209503882771</v>
      </c>
      <c r="AJ40">
        <f t="shared" si="139"/>
        <v>1.8255254440822331</v>
      </c>
      <c r="AK40">
        <f t="shared" si="140"/>
        <v>32.489917755126953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31.136800765991211</v>
      </c>
      <c r="AQ40" s="1">
        <v>32.489917755126953</v>
      </c>
      <c r="AR40" s="1">
        <v>30.052501678466797</v>
      </c>
      <c r="AS40" s="1">
        <v>300.03494262695313</v>
      </c>
      <c r="AT40" s="1">
        <v>295.1502685546875</v>
      </c>
      <c r="AU40" s="1">
        <v>26.21514892578125</v>
      </c>
      <c r="AV40" s="1">
        <v>31.145160675048828</v>
      </c>
      <c r="AW40" s="1">
        <v>57.082736968994141</v>
      </c>
      <c r="AX40" s="1">
        <v>67.816543579101563</v>
      </c>
      <c r="AY40" s="1">
        <v>300.1839599609375</v>
      </c>
      <c r="AZ40" s="1">
        <v>1700.3857421875</v>
      </c>
      <c r="BA40" s="1">
        <v>1672.2020263671875</v>
      </c>
      <c r="BB40" s="1">
        <v>99.00665283203125</v>
      </c>
      <c r="BC40" s="1">
        <v>5.6528077125549316</v>
      </c>
      <c r="BD40" s="1">
        <v>-0.1735837310552597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1.5009197998046875</v>
      </c>
      <c r="BM40">
        <f t="shared" si="144"/>
        <v>7.6374209503882774E-3</v>
      </c>
      <c r="BN40">
        <f t="shared" si="145"/>
        <v>305.63991775512693</v>
      </c>
      <c r="BO40">
        <f t="shared" si="146"/>
        <v>304.28680076599119</v>
      </c>
      <c r="BP40">
        <f t="shared" si="147"/>
        <v>272.06171266894671</v>
      </c>
      <c r="BQ40">
        <f t="shared" si="148"/>
        <v>-0.3237863904019575</v>
      </c>
      <c r="BR40">
        <f t="shared" si="149"/>
        <v>4.9091035544346244</v>
      </c>
      <c r="BS40">
        <f t="shared" si="150"/>
        <v>49.583572558130157</v>
      </c>
      <c r="BT40">
        <f t="shared" si="151"/>
        <v>18.438411883081329</v>
      </c>
      <c r="BU40">
        <f t="shared" si="152"/>
        <v>31.813359260559082</v>
      </c>
      <c r="BV40">
        <f t="shared" si="153"/>
        <v>4.7248707364869382</v>
      </c>
      <c r="BW40">
        <f t="shared" si="154"/>
        <v>0.39749308875492895</v>
      </c>
      <c r="BX40">
        <f t="shared" si="155"/>
        <v>3.0835781103523914</v>
      </c>
      <c r="BY40">
        <f t="shared" si="156"/>
        <v>1.6412926261345469</v>
      </c>
      <c r="BZ40">
        <f t="shared" si="157"/>
        <v>0.24997071174297905</v>
      </c>
      <c r="CA40">
        <f t="shared" si="158"/>
        <v>26.361722252440572</v>
      </c>
      <c r="CB40">
        <f t="shared" si="159"/>
        <v>0.9021239626665476</v>
      </c>
      <c r="CC40">
        <f t="shared" si="160"/>
        <v>62.907402866615605</v>
      </c>
      <c r="CD40">
        <f t="shared" si="161"/>
        <v>294.41242301037352</v>
      </c>
      <c r="CE40">
        <f t="shared" si="162"/>
        <v>1.0848755444511467E-2</v>
      </c>
      <c r="CF40">
        <f t="shared" si="163"/>
        <v>0</v>
      </c>
      <c r="CG40">
        <f t="shared" si="164"/>
        <v>1487.6427701690188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183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9369.5000176085159</v>
      </c>
      <c r="I41" s="1">
        <v>0</v>
      </c>
      <c r="J41">
        <f t="shared" si="126"/>
        <v>5.1109194185127942</v>
      </c>
      <c r="K41">
        <f t="shared" si="127"/>
        <v>0.43840983922729793</v>
      </c>
      <c r="L41">
        <f t="shared" si="128"/>
        <v>363.77490550452575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9.7709293365478516</v>
      </c>
      <c r="AA41">
        <f t="shared" si="132"/>
        <v>0.87488546466827399</v>
      </c>
      <c r="AB41">
        <f t="shared" si="133"/>
        <v>4.1099085568879704E-3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7.8103104808048629</v>
      </c>
      <c r="AJ41">
        <f t="shared" si="139"/>
        <v>1.7719668726161979</v>
      </c>
      <c r="AK41">
        <f t="shared" si="140"/>
        <v>32.496829986572266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31.164577484130859</v>
      </c>
      <c r="AQ41" s="1">
        <v>32.496829986572266</v>
      </c>
      <c r="AR41" s="1">
        <v>30.047712326049805</v>
      </c>
      <c r="AS41" s="1">
        <v>399.88140869140625</v>
      </c>
      <c r="AT41" s="1">
        <v>394.42376708984375</v>
      </c>
      <c r="AU41" s="1">
        <v>26.666669845581055</v>
      </c>
      <c r="AV41" s="1">
        <v>31.705362319946289</v>
      </c>
      <c r="AW41" s="1">
        <v>57.972888946533203</v>
      </c>
      <c r="AX41" s="1">
        <v>68.927871704101563</v>
      </c>
      <c r="AY41" s="1">
        <v>300.18429565429688</v>
      </c>
      <c r="AZ41" s="1">
        <v>1699.5079345703125</v>
      </c>
      <c r="BA41" s="1">
        <v>1685.6654052734375</v>
      </c>
      <c r="BB41" s="1">
        <v>99.006935119628906</v>
      </c>
      <c r="BC41" s="1">
        <v>6.4025149345397949</v>
      </c>
      <c r="BD41" s="1">
        <v>-0.15486520528793335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1.5009214782714844</v>
      </c>
      <c r="BM41">
        <f t="shared" si="144"/>
        <v>7.8103104808048629E-3</v>
      </c>
      <c r="BN41">
        <f t="shared" si="145"/>
        <v>305.64682998657224</v>
      </c>
      <c r="BO41">
        <f t="shared" si="146"/>
        <v>304.31457748413084</v>
      </c>
      <c r="BP41">
        <f t="shared" si="147"/>
        <v>271.921263453336</v>
      </c>
      <c r="BQ41">
        <f t="shared" si="148"/>
        <v>-0.35371021174227107</v>
      </c>
      <c r="BR41">
        <f t="shared" si="149"/>
        <v>4.911017622771447</v>
      </c>
      <c r="BS41">
        <f t="shared" si="150"/>
        <v>49.602763855254409</v>
      </c>
      <c r="BT41">
        <f t="shared" si="151"/>
        <v>17.89740153530812</v>
      </c>
      <c r="BU41">
        <f t="shared" si="152"/>
        <v>31.830703735351563</v>
      </c>
      <c r="BV41">
        <f t="shared" si="153"/>
        <v>4.7295175137248791</v>
      </c>
      <c r="BW41">
        <f t="shared" si="154"/>
        <v>0.41865237313934361</v>
      </c>
      <c r="BX41">
        <f t="shared" si="155"/>
        <v>3.1390507501552491</v>
      </c>
      <c r="BY41">
        <f t="shared" si="156"/>
        <v>1.5904667635696299</v>
      </c>
      <c r="BZ41">
        <f t="shared" si="157"/>
        <v>0.26336387456320903</v>
      </c>
      <c r="CA41">
        <f t="shared" si="158"/>
        <v>36.01623846743572</v>
      </c>
      <c r="CB41">
        <f t="shared" si="159"/>
        <v>0.92229458733825065</v>
      </c>
      <c r="CC41">
        <f t="shared" si="160"/>
        <v>64.084482359560184</v>
      </c>
      <c r="CD41">
        <f t="shared" si="161"/>
        <v>393.68103840418399</v>
      </c>
      <c r="CE41">
        <f t="shared" si="162"/>
        <v>8.3196952193706607E-3</v>
      </c>
      <c r="CF41">
        <f t="shared" si="163"/>
        <v>0</v>
      </c>
      <c r="CG41">
        <f t="shared" si="164"/>
        <v>1486.8747890439665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183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9534.5000176085159</v>
      </c>
      <c r="I42" s="1">
        <v>0</v>
      </c>
      <c r="J42">
        <f t="shared" si="126"/>
        <v>9.608345431210461</v>
      </c>
      <c r="K42">
        <f t="shared" si="127"/>
        <v>0.43697782023149495</v>
      </c>
      <c r="L42">
        <f t="shared" si="128"/>
        <v>633.54361955901811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9.7709293365478516</v>
      </c>
      <c r="AA42">
        <f t="shared" si="132"/>
        <v>0.87488546466827399</v>
      </c>
      <c r="AB42">
        <f t="shared" si="133"/>
        <v>7.1335681888529965E-3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7.7775797312235948</v>
      </c>
      <c r="AJ42">
        <f t="shared" si="139"/>
        <v>1.7695353322662943</v>
      </c>
      <c r="AK42">
        <f t="shared" si="140"/>
        <v>32.605632781982422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31.162235260009766</v>
      </c>
      <c r="AQ42" s="1">
        <v>32.605632781982422</v>
      </c>
      <c r="AR42" s="1">
        <v>30.047296524047852</v>
      </c>
      <c r="AS42" s="1">
        <v>699.71893310546875</v>
      </c>
      <c r="AT42" s="1">
        <v>689.74267578125</v>
      </c>
      <c r="AU42" s="1">
        <v>27.017978668212891</v>
      </c>
      <c r="AV42" s="1">
        <v>32.034088134765625</v>
      </c>
      <c r="AW42" s="1">
        <v>58.747814178466797</v>
      </c>
      <c r="AX42" s="1">
        <v>69.656051635742188</v>
      </c>
      <c r="AY42" s="1">
        <v>300.170166015625</v>
      </c>
      <c r="AZ42" s="1">
        <v>1699.7679443359375</v>
      </c>
      <c r="BA42" s="1">
        <v>1700.68896484375</v>
      </c>
      <c r="BB42" s="1">
        <v>99.010047912597656</v>
      </c>
      <c r="BC42" s="1">
        <v>7.8604769706726074</v>
      </c>
      <c r="BD42" s="1">
        <v>-0.13110822439193726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1.5008508300781247</v>
      </c>
      <c r="BM42">
        <f t="shared" si="144"/>
        <v>7.7775797312235944E-3</v>
      </c>
      <c r="BN42">
        <f t="shared" si="145"/>
        <v>305.7556327819824</v>
      </c>
      <c r="BO42">
        <f t="shared" si="146"/>
        <v>304.31223526000974</v>
      </c>
      <c r="BP42">
        <f t="shared" si="147"/>
        <v>271.96286501490613</v>
      </c>
      <c r="BQ42">
        <f t="shared" si="148"/>
        <v>-0.35322516370177798</v>
      </c>
      <c r="BR42">
        <f t="shared" si="149"/>
        <v>4.941231933325815</v>
      </c>
      <c r="BS42">
        <f t="shared" si="150"/>
        <v>49.906368469670355</v>
      </c>
      <c r="BT42">
        <f t="shared" si="151"/>
        <v>17.87228033490473</v>
      </c>
      <c r="BU42">
        <f t="shared" si="152"/>
        <v>31.883934020996094</v>
      </c>
      <c r="BV42">
        <f t="shared" si="153"/>
        <v>4.7438033500497374</v>
      </c>
      <c r="BW42">
        <f t="shared" si="154"/>
        <v>0.41734632482399575</v>
      </c>
      <c r="BX42">
        <f t="shared" si="155"/>
        <v>3.1716966010595207</v>
      </c>
      <c r="BY42">
        <f t="shared" si="156"/>
        <v>1.5721067489902167</v>
      </c>
      <c r="BZ42">
        <f t="shared" si="157"/>
        <v>0.26253693135857331</v>
      </c>
      <c r="CA42">
        <f t="shared" si="158"/>
        <v>62.727184127258923</v>
      </c>
      <c r="CB42">
        <f t="shared" si="159"/>
        <v>0.91852170643410314</v>
      </c>
      <c r="CC42">
        <f t="shared" si="160"/>
        <v>64.336077350071079</v>
      </c>
      <c r="CD42">
        <f t="shared" si="161"/>
        <v>688.34637245710871</v>
      </c>
      <c r="CE42">
        <f t="shared" si="162"/>
        <v>8.9804098576414942E-3</v>
      </c>
      <c r="CF42">
        <f t="shared" si="163"/>
        <v>0</v>
      </c>
      <c r="CG42">
        <f t="shared" si="164"/>
        <v>1487.1022678085835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183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9756.5000176085159</v>
      </c>
      <c r="I43" s="1">
        <v>0</v>
      </c>
      <c r="J43">
        <f t="shared" si="126"/>
        <v>12.057584545388179</v>
      </c>
      <c r="K43">
        <f t="shared" si="127"/>
        <v>0.35920352388247051</v>
      </c>
      <c r="L43">
        <f t="shared" si="128"/>
        <v>901.08980924921082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9.7709293365478516</v>
      </c>
      <c r="AA43">
        <f t="shared" si="132"/>
        <v>0.87488546466827399</v>
      </c>
      <c r="AB43">
        <f t="shared" si="133"/>
        <v>8.7806069465259911E-3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7.0545694940460297</v>
      </c>
      <c r="AJ43">
        <f t="shared" si="139"/>
        <v>1.9353799146908224</v>
      </c>
      <c r="AK43">
        <f t="shared" si="140"/>
        <v>33.151756286621094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31.172571182250977</v>
      </c>
      <c r="AQ43" s="1">
        <v>33.151756286621094</v>
      </c>
      <c r="AR43" s="1">
        <v>30.050455093383789</v>
      </c>
      <c r="AS43" s="1">
        <v>999.90087890625</v>
      </c>
      <c r="AT43" s="1">
        <v>987.226806640625</v>
      </c>
      <c r="AU43" s="1">
        <v>27.367090225219727</v>
      </c>
      <c r="AV43" s="1">
        <v>31.917409896850586</v>
      </c>
      <c r="AW43" s="1">
        <v>59.469917297363281</v>
      </c>
      <c r="AX43" s="1">
        <v>69.3616943359375</v>
      </c>
      <c r="AY43" s="1">
        <v>300.17257690429688</v>
      </c>
      <c r="AZ43" s="1">
        <v>1699.758056640625</v>
      </c>
      <c r="BA43" s="1">
        <v>1693.329833984375</v>
      </c>
      <c r="BB43" s="1">
        <v>99.004463195800781</v>
      </c>
      <c r="BC43" s="1">
        <v>8.9075660705566406</v>
      </c>
      <c r="BD43" s="1">
        <v>-0.10981611162424088</v>
      </c>
      <c r="BE43" s="1">
        <v>0.5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1.5008628845214842</v>
      </c>
      <c r="BM43">
        <f t="shared" si="144"/>
        <v>7.0545694940460299E-3</v>
      </c>
      <c r="BN43">
        <f t="shared" si="145"/>
        <v>306.30175628662107</v>
      </c>
      <c r="BO43">
        <f t="shared" si="146"/>
        <v>304.32257118225095</v>
      </c>
      <c r="BP43">
        <f t="shared" si="147"/>
        <v>271.96128298369149</v>
      </c>
      <c r="BQ43">
        <f t="shared" si="148"/>
        <v>-0.25253136580026297</v>
      </c>
      <c r="BR43">
        <f t="shared" si="149"/>
        <v>5.0953459481288537</v>
      </c>
      <c r="BS43">
        <f t="shared" si="150"/>
        <v>51.465820667617841</v>
      </c>
      <c r="BT43">
        <f t="shared" si="151"/>
        <v>19.548410770767255</v>
      </c>
      <c r="BU43">
        <f t="shared" si="152"/>
        <v>32.162163734436035</v>
      </c>
      <c r="BV43">
        <f t="shared" si="153"/>
        <v>4.8190871121990035</v>
      </c>
      <c r="BW43">
        <f t="shared" si="154"/>
        <v>0.34583134025544809</v>
      </c>
      <c r="BX43">
        <f t="shared" si="155"/>
        <v>3.1599660334380313</v>
      </c>
      <c r="BY43">
        <f t="shared" si="156"/>
        <v>1.6591210787609723</v>
      </c>
      <c r="BZ43">
        <f t="shared" si="157"/>
        <v>0.21730749281994693</v>
      </c>
      <c r="CA43">
        <f t="shared" si="158"/>
        <v>89.211912855924652</v>
      </c>
      <c r="CB43">
        <f t="shared" si="159"/>
        <v>0.91274852261708272</v>
      </c>
      <c r="CC43">
        <f t="shared" si="160"/>
        <v>61.839766356631308</v>
      </c>
      <c r="CD43">
        <f t="shared" si="161"/>
        <v>985.47457515577935</v>
      </c>
      <c r="CE43">
        <f t="shared" si="162"/>
        <v>7.5662856243071154E-3</v>
      </c>
      <c r="CF43">
        <f t="shared" si="163"/>
        <v>0</v>
      </c>
      <c r="CG43">
        <f t="shared" si="164"/>
        <v>1487.0936172076756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183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9978.5000176085159</v>
      </c>
      <c r="I44" s="1">
        <v>0</v>
      </c>
      <c r="J44">
        <f t="shared" si="126"/>
        <v>13.828833169010291</v>
      </c>
      <c r="K44">
        <f t="shared" si="127"/>
        <v>0.26325886898904588</v>
      </c>
      <c r="L44">
        <f t="shared" si="128"/>
        <v>1154.1427937108413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10.008773803710938</v>
      </c>
      <c r="AA44">
        <f t="shared" si="132"/>
        <v>0.87500438690185545</v>
      </c>
      <c r="AB44">
        <f t="shared" si="133"/>
        <v>9.975301343588568E-3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5.982393564712349</v>
      </c>
      <c r="AJ44">
        <f t="shared" si="139"/>
        <v>2.2145957353161716</v>
      </c>
      <c r="AK44">
        <f t="shared" si="140"/>
        <v>33.982288360595703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31.299209594726563</v>
      </c>
      <c r="AQ44" s="1">
        <v>33.982288360595703</v>
      </c>
      <c r="AR44" s="1">
        <v>30.142541885375977</v>
      </c>
      <c r="AS44" s="1">
        <v>1299.9984130859375</v>
      </c>
      <c r="AT44" s="1">
        <v>1285.659912109375</v>
      </c>
      <c r="AU44" s="1">
        <v>27.686809539794922</v>
      </c>
      <c r="AV44" s="1">
        <v>31.547027587890625</v>
      </c>
      <c r="AW44" s="1">
        <v>59.729927062988281</v>
      </c>
      <c r="AX44" s="1">
        <v>68.060890197753906</v>
      </c>
      <c r="AY44" s="1">
        <v>300.17303466796875</v>
      </c>
      <c r="AZ44" s="1">
        <v>1698.911376953125</v>
      </c>
      <c r="BA44" s="1">
        <v>1719.2569580078125</v>
      </c>
      <c r="BB44" s="1">
        <v>98.999435424804688</v>
      </c>
      <c r="BC44" s="1">
        <v>9.4792461395263672</v>
      </c>
      <c r="BD44" s="1">
        <v>-6.007322296500206E-2</v>
      </c>
      <c r="BE44" s="1">
        <v>0.75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1.5008651733398435</v>
      </c>
      <c r="BM44">
        <f t="shared" si="144"/>
        <v>5.9823935647123488E-3</v>
      </c>
      <c r="BN44">
        <f t="shared" si="145"/>
        <v>307.13228836059568</v>
      </c>
      <c r="BO44">
        <f t="shared" si="146"/>
        <v>304.44920959472654</v>
      </c>
      <c r="BP44">
        <f t="shared" si="147"/>
        <v>271.82581423671945</v>
      </c>
      <c r="BQ44">
        <f t="shared" si="148"/>
        <v>-9.9742716609138124E-2</v>
      </c>
      <c r="BR44">
        <f t="shared" si="149"/>
        <v>5.3377336558480817</v>
      </c>
      <c r="BS44">
        <f t="shared" si="150"/>
        <v>53.916809049909922</v>
      </c>
      <c r="BT44">
        <f t="shared" si="151"/>
        <v>22.369781462019297</v>
      </c>
      <c r="BU44">
        <f t="shared" si="152"/>
        <v>32.640748977661133</v>
      </c>
      <c r="BV44">
        <f t="shared" si="153"/>
        <v>4.9510180975088272</v>
      </c>
      <c r="BW44">
        <f t="shared" si="154"/>
        <v>0.25600403925611698</v>
      </c>
      <c r="BX44">
        <f t="shared" si="155"/>
        <v>3.1231379205319101</v>
      </c>
      <c r="BY44">
        <f t="shared" si="156"/>
        <v>1.8278801769769171</v>
      </c>
      <c r="BZ44">
        <f t="shared" si="157"/>
        <v>0.16063888434829915</v>
      </c>
      <c r="CA44">
        <f t="shared" si="158"/>
        <v>114.2594849769801</v>
      </c>
      <c r="CB44">
        <f t="shared" si="159"/>
        <v>0.89770458177952028</v>
      </c>
      <c r="CC44">
        <f t="shared" si="160"/>
        <v>57.852891233430668</v>
      </c>
      <c r="CD44">
        <f t="shared" si="161"/>
        <v>1283.6502793519844</v>
      </c>
      <c r="CE44">
        <f t="shared" si="162"/>
        <v>6.2325229393155905E-3</v>
      </c>
      <c r="CF44">
        <f t="shared" si="163"/>
        <v>0</v>
      </c>
      <c r="CG44">
        <f t="shared" si="164"/>
        <v>1486.5549077914561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183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10139.500017608516</v>
      </c>
      <c r="I45" s="1">
        <v>0</v>
      </c>
      <c r="J45">
        <f t="shared" si="126"/>
        <v>16.128456254814733</v>
      </c>
      <c r="K45">
        <f t="shared" si="127"/>
        <v>0.22648252878394032</v>
      </c>
      <c r="L45">
        <f t="shared" si="128"/>
        <v>1504.7768243829198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10.008773803710938</v>
      </c>
      <c r="AA45">
        <f t="shared" si="132"/>
        <v>0.87500438690185545</v>
      </c>
      <c r="AB45">
        <f t="shared" si="133"/>
        <v>1.1514332597582047E-2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5.3951585838767961</v>
      </c>
      <c r="AJ45">
        <f t="shared" si="139"/>
        <v>2.3119447754729503</v>
      </c>
      <c r="AK45">
        <f t="shared" si="140"/>
        <v>34.238502502441406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31.31134033203125</v>
      </c>
      <c r="AQ45" s="1">
        <v>34.238502502441406</v>
      </c>
      <c r="AR45" s="1">
        <v>30.155620574951172</v>
      </c>
      <c r="AS45" s="1">
        <v>1699.9117431640625</v>
      </c>
      <c r="AT45" s="1">
        <v>1683.116455078125</v>
      </c>
      <c r="AU45" s="1">
        <v>27.85670280456543</v>
      </c>
      <c r="AV45" s="1">
        <v>31.338518142700195</v>
      </c>
      <c r="AW45" s="1">
        <v>60.056320190429688</v>
      </c>
      <c r="AX45" s="1">
        <v>67.564926147460938</v>
      </c>
      <c r="AY45" s="1">
        <v>300.19296264648438</v>
      </c>
      <c r="AZ45" s="1">
        <v>1700.0794677734375</v>
      </c>
      <c r="BA45" s="1">
        <v>1725.6483154296875</v>
      </c>
      <c r="BB45" s="1">
        <v>99.001480102539063</v>
      </c>
      <c r="BC45" s="1">
        <v>9.8192605972290039</v>
      </c>
      <c r="BD45" s="1">
        <v>-4.6584930270910263E-2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1.5009648132324216</v>
      </c>
      <c r="BM45">
        <f t="shared" si="144"/>
        <v>5.3951585838767965E-3</v>
      </c>
      <c r="BN45">
        <f t="shared" si="145"/>
        <v>307.38850250244138</v>
      </c>
      <c r="BO45">
        <f t="shared" si="146"/>
        <v>304.46134033203123</v>
      </c>
      <c r="BP45">
        <f t="shared" si="147"/>
        <v>272.01270876379203</v>
      </c>
      <c r="BQ45">
        <f t="shared" si="148"/>
        <v>-8.0778098619530524E-3</v>
      </c>
      <c r="BR45">
        <f t="shared" si="149"/>
        <v>5.4145044558205431</v>
      </c>
      <c r="BS45">
        <f t="shared" si="150"/>
        <v>54.691146538542291</v>
      </c>
      <c r="BT45">
        <f t="shared" si="151"/>
        <v>23.352628395842096</v>
      </c>
      <c r="BU45">
        <f t="shared" si="152"/>
        <v>32.774921417236328</v>
      </c>
      <c r="BV45">
        <f t="shared" si="153"/>
        <v>4.9885647171327214</v>
      </c>
      <c r="BW45">
        <f t="shared" si="154"/>
        <v>0.22109231793623507</v>
      </c>
      <c r="BX45">
        <f t="shared" si="155"/>
        <v>3.1025596803475928</v>
      </c>
      <c r="BY45">
        <f t="shared" si="156"/>
        <v>1.8860050367851287</v>
      </c>
      <c r="BZ45">
        <f t="shared" si="157"/>
        <v>0.13865707276617817</v>
      </c>
      <c r="CA45">
        <f t="shared" si="158"/>
        <v>148.97513283790755</v>
      </c>
      <c r="CB45">
        <f t="shared" si="159"/>
        <v>0.89404201345834555</v>
      </c>
      <c r="CC45">
        <f t="shared" si="160"/>
        <v>56.44354947299103</v>
      </c>
      <c r="CD45">
        <f t="shared" si="161"/>
        <v>1680.7726366503744</v>
      </c>
      <c r="CE45">
        <f t="shared" si="162"/>
        <v>5.4162430937467294E-3</v>
      </c>
      <c r="CF45">
        <f t="shared" si="163"/>
        <v>0</v>
      </c>
      <c r="CG45">
        <f t="shared" si="164"/>
        <v>1487.5769923835294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183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10285.500017608516</v>
      </c>
      <c r="I46" s="1">
        <v>0</v>
      </c>
      <c r="J46">
        <f t="shared" si="126"/>
        <v>16.758281131271197</v>
      </c>
      <c r="K46">
        <f t="shared" si="127"/>
        <v>0.20673937704335585</v>
      </c>
      <c r="L46">
        <f t="shared" si="128"/>
        <v>1775.6052565481752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10.008773803710938</v>
      </c>
      <c r="AA46">
        <f t="shared" si="132"/>
        <v>0.87500438690185545</v>
      </c>
      <c r="AB46">
        <f t="shared" si="133"/>
        <v>1.1940332132681168E-2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5.0174111771939724</v>
      </c>
      <c r="AJ46">
        <f t="shared" si="139"/>
        <v>2.3503031946272976</v>
      </c>
      <c r="AK46">
        <f t="shared" si="140"/>
        <v>34.326957702636719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31.287073135375977</v>
      </c>
      <c r="AQ46" s="1">
        <v>34.326957702636719</v>
      </c>
      <c r="AR46" s="1">
        <v>30.139490127563477</v>
      </c>
      <c r="AS46" s="1">
        <v>1999.911865234375</v>
      </c>
      <c r="AT46" s="1">
        <v>1982.12060546875</v>
      </c>
      <c r="AU46" s="1">
        <v>27.982793807983398</v>
      </c>
      <c r="AV46" s="1">
        <v>31.221298217773438</v>
      </c>
      <c r="AW46" s="1">
        <v>60.411861419677734</v>
      </c>
      <c r="AX46" s="1">
        <v>67.404640197753906</v>
      </c>
      <c r="AY46" s="1">
        <v>300.185546875</v>
      </c>
      <c r="AZ46" s="1">
        <v>1699.7078857421875</v>
      </c>
      <c r="BA46" s="1">
        <v>1740.9332275390625</v>
      </c>
      <c r="BB46" s="1">
        <v>99.0006103515625</v>
      </c>
      <c r="BC46" s="1">
        <v>9.5811929702758789</v>
      </c>
      <c r="BD46" s="1">
        <v>-4.1752472519874573E-2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1.5009277343749998</v>
      </c>
      <c r="BM46">
        <f t="shared" si="144"/>
        <v>5.0174111771939724E-3</v>
      </c>
      <c r="BN46">
        <f t="shared" si="145"/>
        <v>307.4769577026367</v>
      </c>
      <c r="BO46">
        <f t="shared" si="146"/>
        <v>304.43707313537595</v>
      </c>
      <c r="BP46">
        <f t="shared" si="147"/>
        <v>271.95325564012091</v>
      </c>
      <c r="BQ46">
        <f t="shared" si="148"/>
        <v>5.2400901942878525E-2</v>
      </c>
      <c r="BR46">
        <f t="shared" si="149"/>
        <v>5.4412307741550183</v>
      </c>
      <c r="BS46">
        <f t="shared" si="150"/>
        <v>54.961588164280855</v>
      </c>
      <c r="BT46">
        <f t="shared" si="151"/>
        <v>23.740289946507417</v>
      </c>
      <c r="BU46">
        <f t="shared" si="152"/>
        <v>32.807015419006348</v>
      </c>
      <c r="BV46">
        <f t="shared" si="153"/>
        <v>4.9975824906546453</v>
      </c>
      <c r="BW46">
        <f t="shared" si="154"/>
        <v>0.20223862890066469</v>
      </c>
      <c r="BX46">
        <f t="shared" si="155"/>
        <v>3.0909275795277207</v>
      </c>
      <c r="BY46">
        <f t="shared" si="156"/>
        <v>1.9066549111269246</v>
      </c>
      <c r="BZ46">
        <f t="shared" si="157"/>
        <v>0.12679594586356521</v>
      </c>
      <c r="CA46">
        <f t="shared" si="158"/>
        <v>175.78600414171208</v>
      </c>
      <c r="CB46">
        <f t="shared" si="159"/>
        <v>0.89581090658621343</v>
      </c>
      <c r="CC46">
        <f t="shared" si="160"/>
        <v>55.843238319279429</v>
      </c>
      <c r="CD46">
        <f t="shared" si="161"/>
        <v>1979.6852596729505</v>
      </c>
      <c r="CE46">
        <f t="shared" si="162"/>
        <v>4.7271993487978184E-3</v>
      </c>
      <c r="CF46">
        <f t="shared" si="163"/>
        <v>0</v>
      </c>
      <c r="CG46">
        <f t="shared" si="164"/>
        <v>1487.2518564760917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184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10869.500017608516</v>
      </c>
      <c r="I47" s="1">
        <v>0</v>
      </c>
      <c r="J47">
        <f t="shared" ref="J47:J57" si="168">(AS47-AT47*(1000-AU47)/(1000-AV47))*BL47</f>
        <v>1.9754145978425401</v>
      </c>
      <c r="K47">
        <f t="shared" ref="K47:K57" si="169">IF(BW47&lt;&gt;0,1/(1/BW47-1/AO47),0)</f>
        <v>0.11585835688983227</v>
      </c>
      <c r="L47">
        <f t="shared" ref="L47:L57" si="170">((BZ47-BM47/2)*AT47-J47)/(BZ47+BM47/2)</f>
        <v>354.41579007256104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9.7709293365478516</v>
      </c>
      <c r="AA47">
        <f t="shared" ref="AA47:AA57" si="174">(Z47*Y47+(100-Z47)*X47)/100</f>
        <v>0.87488546466827399</v>
      </c>
      <c r="AB47">
        <f t="shared" ref="AB47:AB57" si="175">(J47-W47)/CG47</f>
        <v>2.0000913477765652E-3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2.9996097770379375</v>
      </c>
      <c r="AJ47">
        <f t="shared" ref="AJ47:AJ57" si="181">(BR47-BX47)</f>
        <v>2.4816871811014254</v>
      </c>
      <c r="AK47">
        <f t="shared" ref="AK47:AK57" si="182">(AQ47+BQ47*I47)</f>
        <v>34.732200622558594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30.942544937133789</v>
      </c>
      <c r="AQ47" s="1">
        <v>34.732200622558594</v>
      </c>
      <c r="AR47" s="1">
        <v>30.08984375</v>
      </c>
      <c r="AS47" s="1">
        <v>399.84375</v>
      </c>
      <c r="AT47" s="1">
        <v>397.73257446289063</v>
      </c>
      <c r="AU47" s="1">
        <v>29.210424423217773</v>
      </c>
      <c r="AV47" s="1">
        <v>31.146842956542969</v>
      </c>
      <c r="AW47" s="1">
        <v>64.30804443359375</v>
      </c>
      <c r="AX47" s="1">
        <v>68.572090148925781</v>
      </c>
      <c r="AY47" s="1">
        <v>300.16046142578125</v>
      </c>
      <c r="AZ47" s="1">
        <v>1700.3818359375</v>
      </c>
      <c r="BA47" s="1">
        <v>1173.9986572265625</v>
      </c>
      <c r="BB47" s="1">
        <v>98.9974365234375</v>
      </c>
      <c r="BC47" s="1">
        <v>6.4101619720458984</v>
      </c>
      <c r="BD47" s="1">
        <v>-6.509631872177124E-2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1.5008023071289061</v>
      </c>
      <c r="BM47">
        <f t="shared" ref="BM47:BM57" si="186">(AV47-AU47)/(1000-AV47)*BL47</f>
        <v>2.9996097770379373E-3</v>
      </c>
      <c r="BN47">
        <f t="shared" ref="BN47:BN57" si="187">(AQ47+273.15)</f>
        <v>307.88220062255857</v>
      </c>
      <c r="BO47">
        <f t="shared" ref="BO47:BO57" si="188">(AP47+273.15)</f>
        <v>304.09254493713377</v>
      </c>
      <c r="BP47">
        <f t="shared" ref="BP47:BP57" si="189">(AZ47*BH47+BA47*BI47)*BJ47</f>
        <v>272.06108766896068</v>
      </c>
      <c r="BQ47">
        <f t="shared" ref="BQ47:BQ57" si="190">((BP47+0.00000010773*(BO47^4-BN47^4))-BM47*44100)/(AM47*51.4+0.00000043092*BN47^3)</f>
        <v>0.37000924679606473</v>
      </c>
      <c r="BR47">
        <f t="shared" ref="BR47:BR57" si="191">0.61365*EXP(17.502*AK47/(240.97+AK47))</f>
        <v>5.5651447895972641</v>
      </c>
      <c r="BS47">
        <f t="shared" ref="BS47:BS57" si="192">BR47*1000/BB47</f>
        <v>56.21503934881914</v>
      </c>
      <c r="BT47">
        <f t="shared" ref="BT47:BT57" si="193">(BS47-AV47)</f>
        <v>25.068196392276171</v>
      </c>
      <c r="BU47">
        <f t="shared" ref="BU47:BU57" si="194">IF(I47,AQ47,(AP47+AQ47)/2)</f>
        <v>32.837372779846191</v>
      </c>
      <c r="BV47">
        <f t="shared" ref="BV47:BV57" si="195">0.61365*EXP(17.502*BU47/(240.97+BU47))</f>
        <v>5.006125353732668</v>
      </c>
      <c r="BW47">
        <f t="shared" ref="BW47:BW57" si="196">IF(BT47&lt;&gt;0,(1000-(BS47+AV47)/2)/BT47*BM47,0)</f>
        <v>0.1144312081331062</v>
      </c>
      <c r="BX47">
        <f t="shared" ref="BX47:BX57" si="197">AV47*BB47/1000</f>
        <v>3.0834576084958387</v>
      </c>
      <c r="BY47">
        <f t="shared" ref="BY47:BY57" si="198">(BV47-BX47)</f>
        <v>1.9226677452368293</v>
      </c>
      <c r="BZ47">
        <f t="shared" ref="BZ47:BZ57" si="199">1/(1.6/K47+1.37/AO47)</f>
        <v>7.1646370697756867E-2</v>
      </c>
      <c r="CA47">
        <f t="shared" ref="CA47:CA57" si="200">L47*BB47*0.001</f>
        <v>35.086254680612313</v>
      </c>
      <c r="CB47">
        <f t="shared" ref="CB47:CB57" si="201">L47/AT47</f>
        <v>0.89109067958834953</v>
      </c>
      <c r="CC47">
        <f t="shared" ref="CC47:CC57" si="202">(1-BM47*BB47/BR47/K47)*100</f>
        <v>53.944142100819768</v>
      </c>
      <c r="CD47">
        <f t="shared" ref="CD47:CD57" si="203">(AT47-J47/(AO47/1.35))</f>
        <v>397.44550339646486</v>
      </c>
      <c r="CE47">
        <f t="shared" ref="CE47:CE57" si="204">J47*CC47/100/CD47</f>
        <v>2.6811737675580798E-3</v>
      </c>
      <c r="CF47">
        <f t="shared" ref="CF47:CF57" si="205">(P47-O47)</f>
        <v>0</v>
      </c>
      <c r="CG47">
        <f t="shared" ref="CG47:CG57" si="206">AZ47*AA47</f>
        <v>1487.6393526476725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184</v>
      </c>
      <c r="B48" s="1">
        <v>46</v>
      </c>
      <c r="C48" s="1" t="s">
        <v>136</v>
      </c>
      <c r="D48" s="1" t="s">
        <v>0</v>
      </c>
      <c r="E48" s="1">
        <v>0</v>
      </c>
      <c r="F48" s="1" t="s">
        <v>91</v>
      </c>
      <c r="G48" s="1" t="s">
        <v>0</v>
      </c>
      <c r="H48" s="1">
        <v>11011.500017608516</v>
      </c>
      <c r="I48" s="1">
        <v>0</v>
      </c>
      <c r="J48">
        <f t="shared" si="168"/>
        <v>-0.27933295247111167</v>
      </c>
      <c r="K48">
        <f t="shared" si="169"/>
        <v>0.11773201431301812</v>
      </c>
      <c r="L48">
        <f t="shared" si="170"/>
        <v>195.32729587987467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9.7709293365478516</v>
      </c>
      <c r="AA48">
        <f t="shared" si="174"/>
        <v>0.87488546466827399</v>
      </c>
      <c r="AB48">
        <f t="shared" si="175"/>
        <v>4.8452870476850432E-4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3.0214810339554026</v>
      </c>
      <c r="AJ48">
        <f t="shared" si="181"/>
        <v>2.4595407395240052</v>
      </c>
      <c r="AK48">
        <f t="shared" si="182"/>
        <v>34.791206359863281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30.974767684936523</v>
      </c>
      <c r="AQ48" s="1">
        <v>34.791206359863281</v>
      </c>
      <c r="AR48" s="1">
        <v>30.091684341430664</v>
      </c>
      <c r="AS48" s="1">
        <v>199.90397644042969</v>
      </c>
      <c r="AT48" s="1">
        <v>199.68807983398438</v>
      </c>
      <c r="AU48" s="1">
        <v>29.607444763183594</v>
      </c>
      <c r="AV48" s="1">
        <v>31.557140350341797</v>
      </c>
      <c r="AW48" s="1">
        <v>65.058357238769531</v>
      </c>
      <c r="AX48" s="1">
        <v>69.340957641601563</v>
      </c>
      <c r="AY48" s="1">
        <v>300.16293334960938</v>
      </c>
      <c r="AZ48" s="1">
        <v>1700.058837890625</v>
      </c>
      <c r="BA48" s="1">
        <v>1191.2177734375</v>
      </c>
      <c r="BB48" s="1">
        <v>98.990264892578125</v>
      </c>
      <c r="BC48" s="1">
        <v>5.0201444625854492</v>
      </c>
      <c r="BD48" s="1">
        <v>-7.1701183915138245E-2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1.5008146667480469</v>
      </c>
      <c r="BM48">
        <f t="shared" si="186"/>
        <v>3.0214810339554026E-3</v>
      </c>
      <c r="BN48">
        <f t="shared" si="187"/>
        <v>307.94120635986326</v>
      </c>
      <c r="BO48">
        <f t="shared" si="188"/>
        <v>304.1247676849365</v>
      </c>
      <c r="BP48">
        <f t="shared" si="189"/>
        <v>272.00940798261581</v>
      </c>
      <c r="BQ48">
        <f t="shared" si="190"/>
        <v>0.36455568763053564</v>
      </c>
      <c r="BR48">
        <f t="shared" si="191"/>
        <v>5.5833904220566053</v>
      </c>
      <c r="BS48">
        <f t="shared" si="192"/>
        <v>56.403429449507662</v>
      </c>
      <c r="BT48">
        <f t="shared" si="193"/>
        <v>24.846289099165865</v>
      </c>
      <c r="BU48">
        <f t="shared" si="194"/>
        <v>32.882987022399902</v>
      </c>
      <c r="BV48">
        <f t="shared" si="195"/>
        <v>5.0189855458334236</v>
      </c>
      <c r="BW48">
        <f t="shared" si="196"/>
        <v>0.11625862621711587</v>
      </c>
      <c r="BX48">
        <f t="shared" si="197"/>
        <v>3.1238496825326001</v>
      </c>
      <c r="BY48">
        <f t="shared" si="198"/>
        <v>1.8951358633008235</v>
      </c>
      <c r="BZ48">
        <f t="shared" si="199"/>
        <v>7.2792595044712471E-2</v>
      </c>
      <c r="CA48">
        <f t="shared" si="200"/>
        <v>19.335500759899777</v>
      </c>
      <c r="CB48">
        <f t="shared" si="201"/>
        <v>0.97816202170036815</v>
      </c>
      <c r="CC48">
        <f t="shared" si="202"/>
        <v>54.499120943168336</v>
      </c>
      <c r="CD48">
        <f t="shared" si="203"/>
        <v>199.72867303838882</v>
      </c>
      <c r="CE48">
        <f t="shared" si="204"/>
        <v>-7.6220405055259124E-4</v>
      </c>
      <c r="CF48">
        <f t="shared" si="205"/>
        <v>0</v>
      </c>
      <c r="CG48">
        <f t="shared" si="206"/>
        <v>1487.3567663513454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184</v>
      </c>
      <c r="B49" s="1">
        <v>47</v>
      </c>
      <c r="C49" s="1" t="s">
        <v>137</v>
      </c>
      <c r="D49" s="1" t="s">
        <v>0</v>
      </c>
      <c r="E49" s="1">
        <v>0</v>
      </c>
      <c r="F49" s="1" t="s">
        <v>91</v>
      </c>
      <c r="G49" s="1" t="s">
        <v>0</v>
      </c>
      <c r="H49" s="1">
        <v>11233.500017608516</v>
      </c>
      <c r="I49" s="1">
        <v>0</v>
      </c>
      <c r="J49">
        <f t="shared" si="168"/>
        <v>-4.1706175713499061</v>
      </c>
      <c r="K49">
        <f t="shared" si="169"/>
        <v>0.17249077212505823</v>
      </c>
      <c r="L49">
        <f t="shared" si="170"/>
        <v>89.332468367140621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9.7709293365478516</v>
      </c>
      <c r="AA49">
        <f t="shared" si="174"/>
        <v>0.87488546466827399</v>
      </c>
      <c r="AB49">
        <f t="shared" si="175"/>
        <v>-2.132572834555931E-3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3.9055256919158139</v>
      </c>
      <c r="AJ49">
        <f t="shared" si="181"/>
        <v>2.1830275470497922</v>
      </c>
      <c r="AK49">
        <f t="shared" si="182"/>
        <v>34.257400512695313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31.009666442871094</v>
      </c>
      <c r="AQ49" s="1">
        <v>34.257400512695313</v>
      </c>
      <c r="AR49" s="1">
        <v>30.093456268310547</v>
      </c>
      <c r="AS49" s="1">
        <v>50.002113342285156</v>
      </c>
      <c r="AT49" s="1">
        <v>52.643932342529297</v>
      </c>
      <c r="AU49" s="1">
        <v>30.186199188232422</v>
      </c>
      <c r="AV49" s="1">
        <v>32.703281402587891</v>
      </c>
      <c r="AW49" s="1">
        <v>66.194427490234375</v>
      </c>
      <c r="AX49" s="1">
        <v>71.710258483886719</v>
      </c>
      <c r="AY49" s="1">
        <v>300.17312622070313</v>
      </c>
      <c r="AZ49" s="1">
        <v>1699.373291015625</v>
      </c>
      <c r="BA49" s="1">
        <v>1205.6568603515625</v>
      </c>
      <c r="BB49" s="1">
        <v>98.986312866210938</v>
      </c>
      <c r="BC49" s="1">
        <v>3.4960300922393799</v>
      </c>
      <c r="BD49" s="1">
        <v>-5.0741709768772125E-2</v>
      </c>
      <c r="BE49" s="1">
        <v>0.5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1.5008656311035153</v>
      </c>
      <c r="BM49">
        <f t="shared" si="186"/>
        <v>3.9055256919158141E-3</v>
      </c>
      <c r="BN49">
        <f t="shared" si="187"/>
        <v>307.40740051269529</v>
      </c>
      <c r="BO49">
        <f t="shared" si="188"/>
        <v>304.15966644287107</v>
      </c>
      <c r="BP49">
        <f t="shared" si="189"/>
        <v>271.89972048506752</v>
      </c>
      <c r="BQ49">
        <f t="shared" si="190"/>
        <v>0.23740066903521334</v>
      </c>
      <c r="BR49">
        <f t="shared" si="191"/>
        <v>5.4202047917180947</v>
      </c>
      <c r="BS49">
        <f t="shared" si="192"/>
        <v>54.757113733936094</v>
      </c>
      <c r="BT49">
        <f t="shared" si="193"/>
        <v>22.053832331348204</v>
      </c>
      <c r="BU49">
        <f t="shared" si="194"/>
        <v>32.633533477783203</v>
      </c>
      <c r="BV49">
        <f t="shared" si="195"/>
        <v>4.9490059099002632</v>
      </c>
      <c r="BW49">
        <f t="shared" si="196"/>
        <v>0.16934636237764936</v>
      </c>
      <c r="BX49">
        <f t="shared" si="197"/>
        <v>3.2371772446683025</v>
      </c>
      <c r="BY49">
        <f t="shared" si="198"/>
        <v>1.7118286652319608</v>
      </c>
      <c r="BZ49">
        <f t="shared" si="199"/>
        <v>0.10611956084673116</v>
      </c>
      <c r="CA49">
        <f t="shared" si="200"/>
        <v>8.8426916629006733</v>
      </c>
      <c r="CB49">
        <f t="shared" si="201"/>
        <v>1.6969186075594862</v>
      </c>
      <c r="CC49">
        <f t="shared" si="202"/>
        <v>58.650231296467645</v>
      </c>
      <c r="CD49">
        <f t="shared" si="203"/>
        <v>53.250014546826598</v>
      </c>
      <c r="CE49">
        <f t="shared" si="204"/>
        <v>-4.5935702983457942E-2</v>
      </c>
      <c r="CF49">
        <f t="shared" si="205"/>
        <v>0</v>
      </c>
      <c r="CG49">
        <f t="shared" si="206"/>
        <v>1486.756991355059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184</v>
      </c>
      <c r="B50" s="1">
        <v>48</v>
      </c>
      <c r="C50" s="1" t="s">
        <v>138</v>
      </c>
      <c r="D50" s="1" t="s">
        <v>0</v>
      </c>
      <c r="E50" s="1">
        <v>0</v>
      </c>
      <c r="F50" s="1" t="s">
        <v>91</v>
      </c>
      <c r="G50" s="1" t="s">
        <v>0</v>
      </c>
      <c r="H50" s="1">
        <v>11456.000017574057</v>
      </c>
      <c r="I50" s="1">
        <v>0</v>
      </c>
      <c r="J50">
        <f t="shared" si="168"/>
        <v>0.97270829319201513</v>
      </c>
      <c r="K50">
        <f t="shared" si="169"/>
        <v>0.27657053504107171</v>
      </c>
      <c r="L50">
        <f t="shared" si="170"/>
        <v>90.409315534266142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9.9834432601928711</v>
      </c>
      <c r="AA50">
        <f t="shared" si="174"/>
        <v>0.87499172163009642</v>
      </c>
      <c r="AB50">
        <f t="shared" si="175"/>
        <v>1.3267961599556348E-3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5.1918929494411108</v>
      </c>
      <c r="AJ50">
        <f t="shared" si="181"/>
        <v>1.8308135415972506</v>
      </c>
      <c r="AK50">
        <f t="shared" si="182"/>
        <v>33.489730834960938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31.03040885925293</v>
      </c>
      <c r="AQ50" s="1">
        <v>33.489730834960938</v>
      </c>
      <c r="AR50" s="1">
        <v>30.083786010742188</v>
      </c>
      <c r="AS50" s="1">
        <v>100.08944702148438</v>
      </c>
      <c r="AT50" s="1">
        <v>99.098587036132813</v>
      </c>
      <c r="AU50" s="1">
        <v>30.623117446899414</v>
      </c>
      <c r="AV50" s="1">
        <v>33.964733123779297</v>
      </c>
      <c r="AW50" s="1">
        <v>67.07135009765625</v>
      </c>
      <c r="AX50" s="1">
        <v>74.387825012207031</v>
      </c>
      <c r="AY50" s="1">
        <v>300.18722534179688</v>
      </c>
      <c r="AZ50" s="1">
        <v>1699.239990234375</v>
      </c>
      <c r="BA50" s="1">
        <v>1228.06005859375</v>
      </c>
      <c r="BB50" s="1">
        <v>98.984672546386719</v>
      </c>
      <c r="BC50" s="1">
        <v>4.1080203056335449</v>
      </c>
      <c r="BD50" s="1">
        <v>-3.2087460160255432E-2</v>
      </c>
      <c r="BE50" s="1">
        <v>0.5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1.5009361267089842</v>
      </c>
      <c r="BM50">
        <f t="shared" si="186"/>
        <v>5.1918929494411108E-3</v>
      </c>
      <c r="BN50">
        <f t="shared" si="187"/>
        <v>306.63973083496091</v>
      </c>
      <c r="BO50">
        <f t="shared" si="188"/>
        <v>304.18040885925291</v>
      </c>
      <c r="BP50">
        <f t="shared" si="189"/>
        <v>271.87839236054424</v>
      </c>
      <c r="BQ50">
        <f t="shared" si="190"/>
        <v>5.0664789531452301E-2</v>
      </c>
      <c r="BR50">
        <f t="shared" si="191"/>
        <v>5.1928015279799586</v>
      </c>
      <c r="BS50">
        <f t="shared" si="192"/>
        <v>52.460662791468856</v>
      </c>
      <c r="BT50">
        <f t="shared" si="193"/>
        <v>18.495929667689559</v>
      </c>
      <c r="BU50">
        <f t="shared" si="194"/>
        <v>32.260069847106934</v>
      </c>
      <c r="BV50">
        <f t="shared" si="195"/>
        <v>4.8458249280889722</v>
      </c>
      <c r="BW50">
        <f t="shared" si="196"/>
        <v>0.26857461813700334</v>
      </c>
      <c r="BX50">
        <f t="shared" si="197"/>
        <v>3.361987986382708</v>
      </c>
      <c r="BY50">
        <f t="shared" si="198"/>
        <v>1.4838369417062642</v>
      </c>
      <c r="BZ50">
        <f t="shared" si="199"/>
        <v>0.16855966170313386</v>
      </c>
      <c r="CA50">
        <f t="shared" si="200"/>
        <v>8.949136493302289</v>
      </c>
      <c r="CB50">
        <f t="shared" si="201"/>
        <v>0.91231689813399219</v>
      </c>
      <c r="CC50">
        <f t="shared" si="202"/>
        <v>64.216233917742599</v>
      </c>
      <c r="CD50">
        <f t="shared" si="203"/>
        <v>98.957231187414877</v>
      </c>
      <c r="CE50">
        <f t="shared" si="204"/>
        <v>6.3121878552813183E-3</v>
      </c>
      <c r="CF50">
        <f t="shared" si="205"/>
        <v>0</v>
      </c>
      <c r="CG50">
        <f t="shared" si="206"/>
        <v>1486.8209245178839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184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11678.500017608516</v>
      </c>
      <c r="I51" s="1">
        <v>0</v>
      </c>
      <c r="J51">
        <f t="shared" si="168"/>
        <v>9.6580946513187573</v>
      </c>
      <c r="K51">
        <f t="shared" si="169"/>
        <v>0.36804217456861282</v>
      </c>
      <c r="L51">
        <f t="shared" si="170"/>
        <v>241.40852041928008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9.9834432601928711</v>
      </c>
      <c r="AA51">
        <f t="shared" si="174"/>
        <v>0.87499172163009642</v>
      </c>
      <c r="AB51">
        <f t="shared" si="175"/>
        <v>7.1704020273806283E-3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6.1388702496805321</v>
      </c>
      <c r="AJ51">
        <f t="shared" si="181"/>
        <v>1.6423532348719569</v>
      </c>
      <c r="AK51">
        <f t="shared" si="182"/>
        <v>33.153007507324219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31.067739486694336</v>
      </c>
      <c r="AQ51" s="1">
        <v>33.153007507324219</v>
      </c>
      <c r="AR51" s="1">
        <v>30.089174270629883</v>
      </c>
      <c r="AS51" s="1">
        <v>299.81204223632813</v>
      </c>
      <c r="AT51" s="1">
        <v>292.18142700195313</v>
      </c>
      <c r="AU51" s="1">
        <v>30.939533233642578</v>
      </c>
      <c r="AV51" s="1">
        <v>34.887321472167969</v>
      </c>
      <c r="AW51" s="1">
        <v>67.62384033203125</v>
      </c>
      <c r="AX51" s="1">
        <v>76.251838684082031</v>
      </c>
      <c r="AY51" s="1">
        <v>300.1529541015625</v>
      </c>
      <c r="AZ51" s="1">
        <v>1698.7603759765625</v>
      </c>
      <c r="BA51" s="1">
        <v>1241.828857421875</v>
      </c>
      <c r="BB51" s="1">
        <v>98.985832214355469</v>
      </c>
      <c r="BC51" s="1">
        <v>5.9664978981018066</v>
      </c>
      <c r="BD51" s="1">
        <v>-5.6159917265176773E-2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1.5007647705078124</v>
      </c>
      <c r="BM51">
        <f t="shared" si="186"/>
        <v>6.1388702496805317E-3</v>
      </c>
      <c r="BN51">
        <f t="shared" si="187"/>
        <v>306.3030075073242</v>
      </c>
      <c r="BO51">
        <f t="shared" si="188"/>
        <v>304.21773948669431</v>
      </c>
      <c r="BP51">
        <f t="shared" si="189"/>
        <v>271.80165408100947</v>
      </c>
      <c r="BQ51">
        <f t="shared" si="190"/>
        <v>-9.7492931616148235E-2</v>
      </c>
      <c r="BR51">
        <f t="shared" si="191"/>
        <v>5.0957037845242565</v>
      </c>
      <c r="BS51">
        <f t="shared" si="192"/>
        <v>51.479122522195148</v>
      </c>
      <c r="BT51">
        <f t="shared" si="193"/>
        <v>16.591801050027179</v>
      </c>
      <c r="BU51">
        <f t="shared" si="194"/>
        <v>32.110373497009277</v>
      </c>
      <c r="BV51">
        <f t="shared" si="195"/>
        <v>4.804995384035327</v>
      </c>
      <c r="BW51">
        <f t="shared" si="196"/>
        <v>0.35401666372241503</v>
      </c>
      <c r="BX51">
        <f t="shared" si="197"/>
        <v>3.4533505496522996</v>
      </c>
      <c r="BY51">
        <f t="shared" si="198"/>
        <v>1.3516448343830274</v>
      </c>
      <c r="BZ51">
        <f t="shared" si="199"/>
        <v>0.2224791751837592</v>
      </c>
      <c r="CA51">
        <f t="shared" si="200"/>
        <v>23.896023297338662</v>
      </c>
      <c r="CB51">
        <f t="shared" si="201"/>
        <v>0.82622815179031328</v>
      </c>
      <c r="CC51">
        <f t="shared" si="202"/>
        <v>67.598901783055169</v>
      </c>
      <c r="CD51">
        <f t="shared" si="203"/>
        <v>290.77789402501594</v>
      </c>
      <c r="CE51">
        <f t="shared" si="204"/>
        <v>2.2452758794992148E-2</v>
      </c>
      <c r="CF51">
        <f t="shared" si="205"/>
        <v>0</v>
      </c>
      <c r="CG51">
        <f t="shared" si="206"/>
        <v>1486.4012660127223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184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11900.500017608516</v>
      </c>
      <c r="I52" s="1">
        <v>0</v>
      </c>
      <c r="J52">
        <f t="shared" si="168"/>
        <v>10.864984366320366</v>
      </c>
      <c r="K52">
        <f t="shared" si="169"/>
        <v>0.32243549553316503</v>
      </c>
      <c r="L52">
        <f t="shared" si="170"/>
        <v>325.17981679111676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9.9834432601928711</v>
      </c>
      <c r="AA52">
        <f t="shared" si="174"/>
        <v>0.87499172163009642</v>
      </c>
      <c r="AB52">
        <f t="shared" si="175"/>
        <v>7.9701531949167726E-3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5.7048246941930447</v>
      </c>
      <c r="AJ52">
        <f t="shared" si="181"/>
        <v>1.7335370636290599</v>
      </c>
      <c r="AK52">
        <f t="shared" si="182"/>
        <v>33.406478881835938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31.063465118408203</v>
      </c>
      <c r="AQ52" s="1">
        <v>33.406478881835938</v>
      </c>
      <c r="AR52" s="1">
        <v>30.083417892456055</v>
      </c>
      <c r="AS52" s="1">
        <v>399.86312866210938</v>
      </c>
      <c r="AT52" s="1">
        <v>391.13702392578125</v>
      </c>
      <c r="AU52" s="1">
        <v>31.03082275390625</v>
      </c>
      <c r="AV52" s="1">
        <v>34.700050354003906</v>
      </c>
      <c r="AW52" s="1">
        <v>67.84393310546875</v>
      </c>
      <c r="AX52" s="1">
        <v>75.8717041015625</v>
      </c>
      <c r="AY52" s="1">
        <v>300.1649169921875</v>
      </c>
      <c r="AZ52" s="1">
        <v>1701.361328125</v>
      </c>
      <c r="BA52" s="1">
        <v>1259.8697509765625</v>
      </c>
      <c r="BB52" s="1">
        <v>98.994361877441406</v>
      </c>
      <c r="BC52" s="1">
        <v>6.7197265625</v>
      </c>
      <c r="BD52" s="1">
        <v>-5.1318686455488205E-2</v>
      </c>
      <c r="BE52" s="1">
        <v>0.5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1.5008245849609374</v>
      </c>
      <c r="BM52">
        <f t="shared" si="186"/>
        <v>5.7048246941930449E-3</v>
      </c>
      <c r="BN52">
        <f t="shared" si="187"/>
        <v>306.55647888183591</v>
      </c>
      <c r="BO52">
        <f t="shared" si="188"/>
        <v>304.21346511840818</v>
      </c>
      <c r="BP52">
        <f t="shared" si="189"/>
        <v>272.21780641545774</v>
      </c>
      <c r="BQ52">
        <f t="shared" si="190"/>
        <v>-3.2331782004357823E-2</v>
      </c>
      <c r="BR52">
        <f t="shared" si="191"/>
        <v>5.1686464055387615</v>
      </c>
      <c r="BS52">
        <f t="shared" si="192"/>
        <v>52.211523035400056</v>
      </c>
      <c r="BT52">
        <f t="shared" si="193"/>
        <v>17.51147268139615</v>
      </c>
      <c r="BU52">
        <f t="shared" si="194"/>
        <v>32.23497200012207</v>
      </c>
      <c r="BV52">
        <f t="shared" si="195"/>
        <v>4.838958515777561</v>
      </c>
      <c r="BW52">
        <f t="shared" si="196"/>
        <v>0.3116195392834577</v>
      </c>
      <c r="BX52">
        <f t="shared" si="197"/>
        <v>3.4351093419097016</v>
      </c>
      <c r="BY52">
        <f t="shared" si="198"/>
        <v>1.4038491738678593</v>
      </c>
      <c r="BZ52">
        <f t="shared" si="199"/>
        <v>0.19570591187798139</v>
      </c>
      <c r="CA52">
        <f t="shared" si="200"/>
        <v>32.19096845865991</v>
      </c>
      <c r="CB52">
        <f t="shared" si="201"/>
        <v>0.83137058600931635</v>
      </c>
      <c r="CC52">
        <f t="shared" si="202"/>
        <v>66.113002079387542</v>
      </c>
      <c r="CD52">
        <f t="shared" si="203"/>
        <v>389.55810340340315</v>
      </c>
      <c r="CE52">
        <f t="shared" si="204"/>
        <v>1.8439270746197403E-2</v>
      </c>
      <c r="CF52">
        <f t="shared" si="205"/>
        <v>0</v>
      </c>
      <c r="CG52">
        <f t="shared" si="206"/>
        <v>1488.6770776109611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184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12122.500017608516</v>
      </c>
      <c r="I53" s="1">
        <v>0</v>
      </c>
      <c r="J53">
        <f t="shared" si="168"/>
        <v>17.477004334890275</v>
      </c>
      <c r="K53">
        <f t="shared" si="169"/>
        <v>0.14270592173206584</v>
      </c>
      <c r="L53">
        <f t="shared" si="170"/>
        <v>466.03995402696955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9.9834432601928711</v>
      </c>
      <c r="AA53">
        <f t="shared" si="174"/>
        <v>0.87499172163009642</v>
      </c>
      <c r="AB53">
        <f t="shared" si="175"/>
        <v>1.2423595637218857E-2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3.3670783032553557</v>
      </c>
      <c r="AJ53">
        <f t="shared" si="181"/>
        <v>2.2655052505857469</v>
      </c>
      <c r="AK53">
        <f t="shared" si="182"/>
        <v>34.716438293457031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31.036712646484375</v>
      </c>
      <c r="AQ53" s="1">
        <v>34.716438293457031</v>
      </c>
      <c r="AR53" s="1">
        <v>30.103023529052734</v>
      </c>
      <c r="AS53" s="1">
        <v>699.79632568359375</v>
      </c>
      <c r="AT53" s="1">
        <v>686.61041259765625</v>
      </c>
      <c r="AU53" s="1">
        <v>31.113956451416016</v>
      </c>
      <c r="AV53" s="1">
        <v>33.282867431640625</v>
      </c>
      <c r="AW53" s="1">
        <v>68.132865905761719</v>
      </c>
      <c r="AX53" s="1">
        <v>72.88812255859375</v>
      </c>
      <c r="AY53" s="1">
        <v>300.15176391601563</v>
      </c>
      <c r="AZ53" s="1">
        <v>1699.7314453125</v>
      </c>
      <c r="BA53" s="1">
        <v>1275.3048095703125</v>
      </c>
      <c r="BB53" s="1">
        <v>98.99310302734375</v>
      </c>
      <c r="BC53" s="1">
        <v>8.5084743499755859</v>
      </c>
      <c r="BD53" s="1">
        <v>-6.00389763712883E-3</v>
      </c>
      <c r="BE53" s="1">
        <v>0.5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1.5007588195800778</v>
      </c>
      <c r="BM53">
        <f t="shared" si="186"/>
        <v>3.3670783032553556E-3</v>
      </c>
      <c r="BN53">
        <f t="shared" si="187"/>
        <v>307.86643829345701</v>
      </c>
      <c r="BO53">
        <f t="shared" si="188"/>
        <v>304.18671264648435</v>
      </c>
      <c r="BP53">
        <f t="shared" si="189"/>
        <v>271.95702517128666</v>
      </c>
      <c r="BQ53">
        <f t="shared" si="190"/>
        <v>0.31044821205994921</v>
      </c>
      <c r="BR53">
        <f t="shared" si="191"/>
        <v>5.5602795752915712</v>
      </c>
      <c r="BS53">
        <f t="shared" si="192"/>
        <v>56.168353200886301</v>
      </c>
      <c r="BT53">
        <f t="shared" si="193"/>
        <v>22.885485769245676</v>
      </c>
      <c r="BU53">
        <f t="shared" si="194"/>
        <v>32.876575469970703</v>
      </c>
      <c r="BV53">
        <f t="shared" si="195"/>
        <v>5.0171761786504261</v>
      </c>
      <c r="BW53">
        <f t="shared" si="196"/>
        <v>0.14054688214143288</v>
      </c>
      <c r="BX53">
        <f t="shared" si="197"/>
        <v>3.2947743247058243</v>
      </c>
      <c r="BY53">
        <f t="shared" si="198"/>
        <v>1.7224018539446018</v>
      </c>
      <c r="BZ53">
        <f t="shared" si="199"/>
        <v>8.8033259218246826E-2</v>
      </c>
      <c r="CA53">
        <f t="shared" si="200"/>
        <v>46.134741183850338</v>
      </c>
      <c r="CB53">
        <f t="shared" si="201"/>
        <v>0.67875456805817802</v>
      </c>
      <c r="CC53">
        <f t="shared" si="202"/>
        <v>57.993206651945918</v>
      </c>
      <c r="CD53">
        <f t="shared" si="203"/>
        <v>684.07062055712754</v>
      </c>
      <c r="CE53">
        <f t="shared" si="204"/>
        <v>1.4816416515955371E-2</v>
      </c>
      <c r="CF53">
        <f t="shared" si="205"/>
        <v>0</v>
      </c>
      <c r="CG53">
        <f t="shared" si="206"/>
        <v>1487.2509436427965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184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12301.000017642975</v>
      </c>
      <c r="I54" s="1">
        <v>0</v>
      </c>
      <c r="J54">
        <f t="shared" si="168"/>
        <v>18.986102411502671</v>
      </c>
      <c r="K54">
        <f t="shared" si="169"/>
        <v>8.0259662537318269E-2</v>
      </c>
      <c r="L54">
        <f t="shared" si="170"/>
        <v>569.95751830340305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9.9834432601928711</v>
      </c>
      <c r="AA54">
        <f t="shared" si="174"/>
        <v>0.87499172163009642</v>
      </c>
      <c r="AB54">
        <f t="shared" si="175"/>
        <v>1.3450784325577943E-2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2.1963260147747441</v>
      </c>
      <c r="AJ54">
        <f t="shared" si="181"/>
        <v>2.6074840550360712</v>
      </c>
      <c r="AK54">
        <f t="shared" si="182"/>
        <v>35.558231353759766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31.085805892944336</v>
      </c>
      <c r="AQ54" s="1">
        <v>35.558231353759766</v>
      </c>
      <c r="AR54" s="1">
        <v>30.096113204956055</v>
      </c>
      <c r="AS54" s="1">
        <v>999.6497802734375</v>
      </c>
      <c r="AT54" s="1">
        <v>985.55657958984375</v>
      </c>
      <c r="AU54" s="1">
        <v>31.091045379638672</v>
      </c>
      <c r="AV54" s="1">
        <v>32.506935119628906</v>
      </c>
      <c r="AW54" s="1">
        <v>67.888931274414063</v>
      </c>
      <c r="AX54" s="1">
        <v>70.983436584472656</v>
      </c>
      <c r="AY54" s="1">
        <v>300.15475463867188</v>
      </c>
      <c r="AZ54" s="1">
        <v>1698.1519775390625</v>
      </c>
      <c r="BA54" s="1">
        <v>1289.240234375</v>
      </c>
      <c r="BB54" s="1">
        <v>98.989913940429688</v>
      </c>
      <c r="BC54" s="1">
        <v>9.7062282562255859</v>
      </c>
      <c r="BD54" s="1">
        <v>5.302483681589365E-3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1.5007737731933593</v>
      </c>
      <c r="BM54">
        <f t="shared" si="186"/>
        <v>2.1963260147747441E-3</v>
      </c>
      <c r="BN54">
        <f t="shared" si="187"/>
        <v>308.70823135375974</v>
      </c>
      <c r="BO54">
        <f t="shared" si="188"/>
        <v>304.23580589294431</v>
      </c>
      <c r="BP54">
        <f t="shared" si="189"/>
        <v>271.70431033318528</v>
      </c>
      <c r="BQ54">
        <f t="shared" si="190"/>
        <v>0.47476255507462195</v>
      </c>
      <c r="BR54">
        <f t="shared" si="191"/>
        <v>5.825342764995268</v>
      </c>
      <c r="BS54">
        <f t="shared" si="192"/>
        <v>58.847841493233872</v>
      </c>
      <c r="BT54">
        <f t="shared" si="193"/>
        <v>26.340906373604966</v>
      </c>
      <c r="BU54">
        <f t="shared" si="194"/>
        <v>33.322018623352051</v>
      </c>
      <c r="BV54">
        <f t="shared" si="195"/>
        <v>5.1442406380844314</v>
      </c>
      <c r="BW54">
        <f t="shared" si="196"/>
        <v>7.9572188930092089E-2</v>
      </c>
      <c r="BX54">
        <f t="shared" si="197"/>
        <v>3.2178587099591969</v>
      </c>
      <c r="BY54">
        <f t="shared" si="198"/>
        <v>1.9263819281252346</v>
      </c>
      <c r="BZ54">
        <f t="shared" si="199"/>
        <v>4.9793929724532199E-2</v>
      </c>
      <c r="CA54">
        <f t="shared" si="200"/>
        <v>56.420045686554744</v>
      </c>
      <c r="CB54">
        <f t="shared" si="201"/>
        <v>0.57831029705123638</v>
      </c>
      <c r="CC54">
        <f t="shared" si="202"/>
        <v>53.49828838121902</v>
      </c>
      <c r="CD54">
        <f t="shared" si="203"/>
        <v>982.79748250081161</v>
      </c>
      <c r="CE54">
        <f t="shared" si="204"/>
        <v>1.0335028326093509E-2</v>
      </c>
      <c r="CF54">
        <f t="shared" si="205"/>
        <v>0</v>
      </c>
      <c r="CG54">
        <f t="shared" si="206"/>
        <v>1485.8689224164571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184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12446.000017642975</v>
      </c>
      <c r="I55" s="1">
        <v>0</v>
      </c>
      <c r="J55">
        <f t="shared" si="168"/>
        <v>20.792959850835036</v>
      </c>
      <c r="K55">
        <f t="shared" si="169"/>
        <v>5.8750987310778997E-2</v>
      </c>
      <c r="L55">
        <f t="shared" si="170"/>
        <v>669.93033520739846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9.9834432601928711</v>
      </c>
      <c r="AA55">
        <f t="shared" si="174"/>
        <v>0.87499172163009642</v>
      </c>
      <c r="AB55">
        <f t="shared" si="175"/>
        <v>1.4644448148162409E-2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1.7048259674012691</v>
      </c>
      <c r="AJ55">
        <f t="shared" si="181"/>
        <v>2.7574516216490754</v>
      </c>
      <c r="AK55">
        <f t="shared" si="182"/>
        <v>35.910503387451172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31.099313735961914</v>
      </c>
      <c r="AQ55" s="1">
        <v>35.910503387451172</v>
      </c>
      <c r="AR55" s="1">
        <v>30.078769683837891</v>
      </c>
      <c r="AS55" s="1">
        <v>1300.202392578125</v>
      </c>
      <c r="AT55" s="1">
        <v>1284.8890380859375</v>
      </c>
      <c r="AU55" s="1">
        <v>31.045707702636719</v>
      </c>
      <c r="AV55" s="1">
        <v>32.14508056640625</v>
      </c>
      <c r="AW55" s="1">
        <v>67.737869262695313</v>
      </c>
      <c r="AX55" s="1">
        <v>70.138359069824219</v>
      </c>
      <c r="AY55" s="1">
        <v>300.175537109375</v>
      </c>
      <c r="AZ55" s="1">
        <v>1700.7452392578125</v>
      </c>
      <c r="BA55" s="1">
        <v>1305.0902099609375</v>
      </c>
      <c r="BB55" s="1">
        <v>98.98968505859375</v>
      </c>
      <c r="BC55" s="1">
        <v>10.466738700866699</v>
      </c>
      <c r="BD55" s="1">
        <v>1.1642700992524624E-2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1.5008776855468751</v>
      </c>
      <c r="BM55">
        <f t="shared" si="186"/>
        <v>1.7048259674012692E-3</v>
      </c>
      <c r="BN55">
        <f t="shared" si="187"/>
        <v>309.06050338745115</v>
      </c>
      <c r="BO55">
        <f t="shared" si="188"/>
        <v>304.24931373596189</v>
      </c>
      <c r="BP55">
        <f t="shared" si="189"/>
        <v>272.11923219891105</v>
      </c>
      <c r="BQ55">
        <f t="shared" si="190"/>
        <v>0.54538698814436792</v>
      </c>
      <c r="BR55">
        <f t="shared" si="191"/>
        <v>5.9394830231007525</v>
      </c>
      <c r="BS55">
        <f t="shared" si="192"/>
        <v>60.001029598034052</v>
      </c>
      <c r="BT55">
        <f t="shared" si="193"/>
        <v>27.855949031627802</v>
      </c>
      <c r="BU55">
        <f t="shared" si="194"/>
        <v>33.504908561706543</v>
      </c>
      <c r="BV55">
        <f t="shared" si="195"/>
        <v>5.1972158331762675</v>
      </c>
      <c r="BW55">
        <f t="shared" si="196"/>
        <v>5.8381763437788614E-2</v>
      </c>
      <c r="BX55">
        <f t="shared" si="197"/>
        <v>3.1820314014516771</v>
      </c>
      <c r="BY55">
        <f t="shared" si="198"/>
        <v>2.0151844317245904</v>
      </c>
      <c r="BZ55">
        <f t="shared" si="199"/>
        <v>3.6521595938541832E-2</v>
      </c>
      <c r="CA55">
        <f t="shared" si="200"/>
        <v>66.316192893378513</v>
      </c>
      <c r="CB55">
        <f t="shared" si="201"/>
        <v>0.52139158740537983</v>
      </c>
      <c r="CC55">
        <f t="shared" si="202"/>
        <v>51.637785417756632</v>
      </c>
      <c r="CD55">
        <f t="shared" si="203"/>
        <v>1281.867364982455</v>
      </c>
      <c r="CE55">
        <f t="shared" si="204"/>
        <v>8.3760803052517416E-3</v>
      </c>
      <c r="CF55">
        <f t="shared" si="205"/>
        <v>0</v>
      </c>
      <c r="CG55">
        <f t="shared" si="206"/>
        <v>1488.1380049523837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184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12597.000017642975</v>
      </c>
      <c r="I56" s="1">
        <v>0</v>
      </c>
      <c r="J56">
        <f t="shared" si="168"/>
        <v>23.941405291223276</v>
      </c>
      <c r="K56">
        <f t="shared" si="169"/>
        <v>4.7567587619577897E-2</v>
      </c>
      <c r="L56">
        <f t="shared" si="170"/>
        <v>812.92225193538627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9.9834432601928711</v>
      </c>
      <c r="AA56">
        <f t="shared" si="174"/>
        <v>0.87499172163009642</v>
      </c>
      <c r="AB56">
        <f t="shared" si="175"/>
        <v>1.6765118366060115E-2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1.4271977704541501</v>
      </c>
      <c r="AJ56">
        <f t="shared" si="181"/>
        <v>2.847142796140901</v>
      </c>
      <c r="AK56">
        <f t="shared" si="182"/>
        <v>36.099288940429688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31.126155853271484</v>
      </c>
      <c r="AQ56" s="1">
        <v>36.099288940429688</v>
      </c>
      <c r="AR56" s="1">
        <v>30.085790634155273</v>
      </c>
      <c r="AS56" s="1">
        <v>1699.4512939453125</v>
      </c>
      <c r="AT56" s="1">
        <v>1681.89990234375</v>
      </c>
      <c r="AU56" s="1">
        <v>30.944927215576172</v>
      </c>
      <c r="AV56" s="1">
        <v>31.865558624267578</v>
      </c>
      <c r="AW56" s="1">
        <v>67.414138793945313</v>
      </c>
      <c r="AX56" s="1">
        <v>69.4200439453125</v>
      </c>
      <c r="AY56" s="1">
        <v>300.16775512695313</v>
      </c>
      <c r="AZ56" s="1">
        <v>1700.240478515625</v>
      </c>
      <c r="BA56" s="1">
        <v>1316.1505126953125</v>
      </c>
      <c r="BB56" s="1">
        <v>98.987899780273438</v>
      </c>
      <c r="BC56" s="1">
        <v>11.260543823242188</v>
      </c>
      <c r="BD56" s="1">
        <v>2.4084527045488358E-2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1.5008387756347654</v>
      </c>
      <c r="BM56">
        <f t="shared" si="186"/>
        <v>1.4271977704541502E-3</v>
      </c>
      <c r="BN56">
        <f t="shared" si="187"/>
        <v>309.24928894042966</v>
      </c>
      <c r="BO56">
        <f t="shared" si="188"/>
        <v>304.27615585327146</v>
      </c>
      <c r="BP56">
        <f t="shared" si="189"/>
        <v>272.03847048196621</v>
      </c>
      <c r="BQ56">
        <f t="shared" si="190"/>
        <v>0.5854360547278521</v>
      </c>
      <c r="BR56">
        <f t="shared" si="191"/>
        <v>6.001447519682328</v>
      </c>
      <c r="BS56">
        <f t="shared" si="192"/>
        <v>60.628092251718947</v>
      </c>
      <c r="BT56">
        <f t="shared" si="193"/>
        <v>28.762533627451369</v>
      </c>
      <c r="BU56">
        <f t="shared" si="194"/>
        <v>33.612722396850586</v>
      </c>
      <c r="BV56">
        <f t="shared" si="195"/>
        <v>5.2286665686242388</v>
      </c>
      <c r="BW56">
        <f t="shared" si="196"/>
        <v>4.7325260769076366E-2</v>
      </c>
      <c r="BX56">
        <f t="shared" si="197"/>
        <v>3.154304723541427</v>
      </c>
      <c r="BY56">
        <f t="shared" si="198"/>
        <v>2.0743618450828119</v>
      </c>
      <c r="BZ56">
        <f t="shared" si="199"/>
        <v>2.9599964495368926E-2</v>
      </c>
      <c r="CA56">
        <f t="shared" si="200"/>
        <v>80.469466403734216</v>
      </c>
      <c r="CB56">
        <f t="shared" si="201"/>
        <v>0.48333569126353371</v>
      </c>
      <c r="CC56">
        <f t="shared" si="202"/>
        <v>50.512088158760761</v>
      </c>
      <c r="CD56">
        <f t="shared" si="203"/>
        <v>1678.4206910651712</v>
      </c>
      <c r="CE56">
        <f t="shared" si="204"/>
        <v>7.205168413095632E-3</v>
      </c>
      <c r="CF56">
        <f t="shared" si="205"/>
        <v>0</v>
      </c>
      <c r="CG56">
        <f t="shared" si="206"/>
        <v>1487.6963434815657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184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12795.000017642975</v>
      </c>
      <c r="I57" s="1">
        <v>0</v>
      </c>
      <c r="J57">
        <f t="shared" si="168"/>
        <v>23.735531283023839</v>
      </c>
      <c r="K57">
        <f t="shared" si="169"/>
        <v>4.1725960530612546E-2</v>
      </c>
      <c r="L57">
        <f t="shared" si="170"/>
        <v>996.15056016107349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9.9834432601928711</v>
      </c>
      <c r="AA57">
        <f t="shared" si="174"/>
        <v>0.87499172163009642</v>
      </c>
      <c r="AB57">
        <f t="shared" si="175"/>
        <v>1.6626835405406659E-2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1.2631690646420703</v>
      </c>
      <c r="AJ57">
        <f t="shared" si="181"/>
        <v>2.870752607277288</v>
      </c>
      <c r="AK57">
        <f t="shared" si="182"/>
        <v>36.138320922851563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31.12353515625</v>
      </c>
      <c r="AQ57" s="1">
        <v>36.138320922851563</v>
      </c>
      <c r="AR57" s="1">
        <v>30.073694229125977</v>
      </c>
      <c r="AS57" s="1">
        <v>1999.6917724609375</v>
      </c>
      <c r="AT57" s="1">
        <v>1982.2086181640625</v>
      </c>
      <c r="AU57" s="1">
        <v>30.943576812744141</v>
      </c>
      <c r="AV57" s="1">
        <v>31.758489608764648</v>
      </c>
      <c r="AW57" s="1">
        <v>67.417457580566406</v>
      </c>
      <c r="AX57" s="1">
        <v>69.192283630371094</v>
      </c>
      <c r="AY57" s="1">
        <v>300.16775512695313</v>
      </c>
      <c r="AZ57" s="1">
        <v>1700.2301025390625</v>
      </c>
      <c r="BA57" s="1">
        <v>1335.690673828125</v>
      </c>
      <c r="BB57" s="1">
        <v>98.983802795410156</v>
      </c>
      <c r="BC57" s="1">
        <v>11.265304565429688</v>
      </c>
      <c r="BD57" s="1">
        <v>3.4692723304033279E-2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1.5008387756347654</v>
      </c>
      <c r="BM57">
        <f t="shared" si="186"/>
        <v>1.2631690646420703E-3</v>
      </c>
      <c r="BN57">
        <f t="shared" si="187"/>
        <v>309.28832092285154</v>
      </c>
      <c r="BO57">
        <f t="shared" si="188"/>
        <v>304.27353515624998</v>
      </c>
      <c r="BP57">
        <f t="shared" si="189"/>
        <v>272.03681032575332</v>
      </c>
      <c r="BQ57">
        <f t="shared" si="190"/>
        <v>0.61207605299067636</v>
      </c>
      <c r="BR57">
        <f t="shared" si="191"/>
        <v>6.0143286797913307</v>
      </c>
      <c r="BS57">
        <f t="shared" si="192"/>
        <v>60.760735695539601</v>
      </c>
      <c r="BT57">
        <f t="shared" si="193"/>
        <v>29.002246086774953</v>
      </c>
      <c r="BU57">
        <f t="shared" si="194"/>
        <v>33.630928039550781</v>
      </c>
      <c r="BV57">
        <f t="shared" si="195"/>
        <v>5.2339937018182763</v>
      </c>
      <c r="BW57">
        <f t="shared" si="196"/>
        <v>4.153938110148328E-2</v>
      </c>
      <c r="BX57">
        <f t="shared" si="197"/>
        <v>3.1435760725140427</v>
      </c>
      <c r="BY57">
        <f t="shared" si="198"/>
        <v>2.0904176293042336</v>
      </c>
      <c r="BZ57">
        <f t="shared" si="199"/>
        <v>2.5978811961265603E-2</v>
      </c>
      <c r="CA57">
        <f t="shared" si="200"/>
        <v>98.602770601521058</v>
      </c>
      <c r="CB57">
        <f t="shared" si="201"/>
        <v>0.50254577193984562</v>
      </c>
      <c r="CC57">
        <f t="shared" si="202"/>
        <v>50.176742987985698</v>
      </c>
      <c r="CD57">
        <f t="shared" si="203"/>
        <v>1978.7593248941628</v>
      </c>
      <c r="CE57">
        <f t="shared" si="204"/>
        <v>6.0187797368195994E-3</v>
      </c>
      <c r="CF57">
        <f t="shared" si="205"/>
        <v>0</v>
      </c>
      <c r="CG57">
        <f t="shared" si="206"/>
        <v>1487.6872645879696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185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13507.500017608516</v>
      </c>
      <c r="I58" s="1">
        <v>0</v>
      </c>
      <c r="J58">
        <f t="shared" ref="J58:J68" si="210">(AS58-AT58*(1000-AU58)/(1000-AV58))*BL58</f>
        <v>19.396095992921204</v>
      </c>
      <c r="K58">
        <f t="shared" ref="K58:K68" si="211">IF(BW58&lt;&gt;0,1/(1/BW58-1/AO58),0)</f>
        <v>0.53703486368143116</v>
      </c>
      <c r="L58">
        <f t="shared" ref="L58:L68" si="212">((BZ58-BM58/2)*AT58-J58)/(BZ58+BM58/2)</f>
        <v>314.55866829836265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9.7709293365478516</v>
      </c>
      <c r="AA58">
        <f t="shared" ref="AA58:AA68" si="216">(Z58*Y58+(100-Z58)*X58)/100</f>
        <v>0.87488546466827399</v>
      </c>
      <c r="AB58">
        <f t="shared" ref="AB58:AB68" si="217">(J58-W58)/CG58</f>
        <v>1.3719186676997071E-2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8.7492366329780999</v>
      </c>
      <c r="AJ58">
        <f t="shared" ref="AJ58:AJ68" si="223">(BR58-BX58)</f>
        <v>1.639195764011053</v>
      </c>
      <c r="AK58">
        <f t="shared" ref="AK58:AK68" si="224">(AQ58+BQ58*I58)</f>
        <v>31.633434295654297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30.954130172729492</v>
      </c>
      <c r="AQ58" s="1">
        <v>31.633434295654297</v>
      </c>
      <c r="AR58" s="1">
        <v>30.092842102050781</v>
      </c>
      <c r="AS58" s="1">
        <v>399.93862915039063</v>
      </c>
      <c r="AT58" s="1">
        <v>384.77215576171875</v>
      </c>
      <c r="AU58" s="1">
        <v>25.041414260864258</v>
      </c>
      <c r="AV58" s="1">
        <v>30.692026138305664</v>
      </c>
      <c r="AW58" s="1">
        <v>55.084033966064453</v>
      </c>
      <c r="AX58" s="1">
        <v>67.520835876464844</v>
      </c>
      <c r="AY58" s="1">
        <v>300.16943359375</v>
      </c>
      <c r="AZ58" s="1">
        <v>1699.2899169921875</v>
      </c>
      <c r="BA58" s="1">
        <v>1686.6151123046875</v>
      </c>
      <c r="BB58" s="1">
        <v>98.9737548828125</v>
      </c>
      <c r="BC58" s="1">
        <v>6.5267534255981445</v>
      </c>
      <c r="BD58" s="1">
        <v>-2.8609029948711395E-2</v>
      </c>
      <c r="BE58" s="1">
        <v>0.75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1.5008471679687498</v>
      </c>
      <c r="BM58">
        <f t="shared" ref="BM58:BM68" si="228">(AV58-AU58)/(1000-AV58)*BL58</f>
        <v>8.7492366329780993E-3</v>
      </c>
      <c r="BN58">
        <f t="shared" ref="BN58:BN68" si="229">(AQ58+273.15)</f>
        <v>304.78343429565427</v>
      </c>
      <c r="BO58">
        <f t="shared" ref="BO58:BO68" si="230">(AP58+273.15)</f>
        <v>304.10413017272947</v>
      </c>
      <c r="BP58">
        <f t="shared" ref="BP58:BP68" si="231">(AZ58*BH58+BA58*BI58)*BJ58</f>
        <v>271.88638064161569</v>
      </c>
      <c r="BQ58">
        <f t="shared" ref="BQ58:BQ68" si="232">((BP58+0.00000010773*(BO58^4-BN58^4))-BM58*44100)/(AM58*51.4+0.00000043092*BN58^3)</f>
        <v>-0.48701696083043217</v>
      </c>
      <c r="BR58">
        <f t="shared" ref="BR58:BR68" si="233">0.61365*EXP(17.502*AK58/(240.97+AK58))</f>
        <v>4.6769008358805921</v>
      </c>
      <c r="BS58">
        <f t="shared" ref="BS58:BS68" si="234">BR58*1000/BB58</f>
        <v>47.253949710387005</v>
      </c>
      <c r="BT58">
        <f t="shared" ref="BT58:BT68" si="235">(BS58-AV58)</f>
        <v>16.561923572081341</v>
      </c>
      <c r="BU58">
        <f t="shared" ref="BU58:BU68" si="236">IF(I58,AQ58,(AP58+AQ58)/2)</f>
        <v>31.293782234191895</v>
      </c>
      <c r="BV58">
        <f t="shared" ref="BV58:BV68" si="237">0.61365*EXP(17.502*BU58/(240.97+BU58))</f>
        <v>4.5875008161804702</v>
      </c>
      <c r="BW58">
        <f t="shared" ref="BW58:BW68" si="238">IF(BT58&lt;&gt;0,(1000-(BS58+AV58)/2)/BT58*BM58,0)</f>
        <v>0.50768575900855506</v>
      </c>
      <c r="BX58">
        <f t="shared" ref="BX58:BX68" si="239">AV58*BB58/1000</f>
        <v>3.0377050718695391</v>
      </c>
      <c r="BY58">
        <f t="shared" ref="BY58:BY68" si="240">(BV58-BX58)</f>
        <v>1.5497957443109311</v>
      </c>
      <c r="BZ58">
        <f t="shared" ref="BZ58:BZ68" si="241">1/(1.6/K58+1.37/AO58)</f>
        <v>0.31981606720303041</v>
      </c>
      <c r="CA58">
        <f t="shared" ref="CA58:CA68" si="242">L58*BB58*0.001</f>
        <v>31.133052532426067</v>
      </c>
      <c r="CB58">
        <f t="shared" ref="CB58:CB68" si="243">L58/AT58</f>
        <v>0.81751931263228461</v>
      </c>
      <c r="CC58">
        <f t="shared" ref="CC58:CC68" si="244">(1-BM58*BB58/BR58/K58)*100</f>
        <v>65.522992177840806</v>
      </c>
      <c r="CD58">
        <f t="shared" ref="CD58:CD68" si="245">(AT58-J58/(AO58/1.35))</f>
        <v>381.95347761320971</v>
      </c>
      <c r="CE58">
        <f t="shared" ref="CE58:CE68" si="246">J58*CC58/100/CD58</f>
        <v>3.32734304179267E-2</v>
      </c>
      <c r="CF58">
        <f t="shared" ref="CF58:CF68" si="247">(P58-O58)</f>
        <v>0</v>
      </c>
      <c r="CG58">
        <f t="shared" ref="CG58:CG68" si="248">AZ58*AA58</f>
        <v>1486.6840486338226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185</v>
      </c>
      <c r="B59" s="1">
        <v>57</v>
      </c>
      <c r="C59" s="1" t="s">
        <v>147</v>
      </c>
      <c r="D59" s="1" t="s">
        <v>0</v>
      </c>
      <c r="E59" s="1">
        <v>0</v>
      </c>
      <c r="F59" s="1" t="s">
        <v>91</v>
      </c>
      <c r="G59" s="1" t="s">
        <v>0</v>
      </c>
      <c r="H59" s="1">
        <v>13677.500017608516</v>
      </c>
      <c r="I59" s="1">
        <v>0</v>
      </c>
      <c r="J59">
        <f t="shared" si="210"/>
        <v>6.6779947307272671</v>
      </c>
      <c r="K59">
        <f t="shared" si="211"/>
        <v>0.34891706777134707</v>
      </c>
      <c r="L59">
        <f t="shared" si="212"/>
        <v>156.82282892240059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9.9834432601928711</v>
      </c>
      <c r="AA59">
        <f t="shared" si="216"/>
        <v>0.87499172163009642</v>
      </c>
      <c r="AB59">
        <f t="shared" si="217"/>
        <v>5.1655438175646816E-3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7.2928299169302511</v>
      </c>
      <c r="AJ59">
        <f t="shared" si="223"/>
        <v>2.0611769730584202</v>
      </c>
      <c r="AK59">
        <f t="shared" si="224"/>
        <v>32.675952911376953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30.988969802856445</v>
      </c>
      <c r="AQ59" s="1">
        <v>32.675952911376953</v>
      </c>
      <c r="AR59" s="1">
        <v>30.100915908813477</v>
      </c>
      <c r="AS59" s="1">
        <v>199.88812255859375</v>
      </c>
      <c r="AT59" s="1">
        <v>194.49369812011719</v>
      </c>
      <c r="AU59" s="1">
        <v>24.580291748046875</v>
      </c>
      <c r="AV59" s="1">
        <v>29.296960830688477</v>
      </c>
      <c r="AW59" s="1">
        <v>53.963592529296875</v>
      </c>
      <c r="AX59" s="1">
        <v>64.318084716796875</v>
      </c>
      <c r="AY59" s="1">
        <v>300.1767578125</v>
      </c>
      <c r="AZ59" s="1">
        <v>1698.7435302734375</v>
      </c>
      <c r="BA59" s="1">
        <v>1689.9014892578125</v>
      </c>
      <c r="BB59" s="1">
        <v>98.975067138671875</v>
      </c>
      <c r="BC59" s="1">
        <v>4.9985980987548828</v>
      </c>
      <c r="BD59" s="1">
        <v>-4.3840736150741577E-2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1.5008837890624998</v>
      </c>
      <c r="BM59">
        <f t="shared" si="228"/>
        <v>7.2928299169302511E-3</v>
      </c>
      <c r="BN59">
        <f t="shared" si="229"/>
        <v>305.82595291137693</v>
      </c>
      <c r="BO59">
        <f t="shared" si="230"/>
        <v>304.13896980285642</v>
      </c>
      <c r="BP59">
        <f t="shared" si="231"/>
        <v>271.79895876856972</v>
      </c>
      <c r="BQ59">
        <f t="shared" si="232"/>
        <v>-0.28054555305567547</v>
      </c>
      <c r="BR59">
        <f t="shared" si="233"/>
        <v>4.9608456382348525</v>
      </c>
      <c r="BS59">
        <f t="shared" si="234"/>
        <v>50.122175024992067</v>
      </c>
      <c r="BT59">
        <f t="shared" si="235"/>
        <v>20.825214194303591</v>
      </c>
      <c r="BU59">
        <f t="shared" si="236"/>
        <v>31.832461357116699</v>
      </c>
      <c r="BV59">
        <f t="shared" si="237"/>
        <v>4.7299886220464211</v>
      </c>
      <c r="BW59">
        <f t="shared" si="238"/>
        <v>0.33628632707525036</v>
      </c>
      <c r="BX59">
        <f t="shared" si="239"/>
        <v>2.8996686651764323</v>
      </c>
      <c r="BY59">
        <f t="shared" si="240"/>
        <v>1.8303199568699888</v>
      </c>
      <c r="BZ59">
        <f t="shared" si="241"/>
        <v>0.21127838936547697</v>
      </c>
      <c r="CA59">
        <f t="shared" si="242"/>
        <v>15.521550021471052</v>
      </c>
      <c r="CB59">
        <f t="shared" si="243"/>
        <v>0.80631316303908485</v>
      </c>
      <c r="CC59">
        <f t="shared" si="244"/>
        <v>58.29924075096995</v>
      </c>
      <c r="CD59">
        <f t="shared" si="245"/>
        <v>193.5232390220477</v>
      </c>
      <c r="CE59">
        <f t="shared" si="246"/>
        <v>2.0117585077005819E-2</v>
      </c>
      <c r="CF59">
        <f t="shared" si="247"/>
        <v>0</v>
      </c>
      <c r="CG59">
        <f t="shared" si="248"/>
        <v>1486.3865261619428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185</v>
      </c>
      <c r="B60" s="1">
        <v>58</v>
      </c>
      <c r="C60" s="1" t="s">
        <v>148</v>
      </c>
      <c r="D60" s="1" t="s">
        <v>0</v>
      </c>
      <c r="E60" s="1">
        <v>0</v>
      </c>
      <c r="F60" s="1" t="s">
        <v>91</v>
      </c>
      <c r="G60" s="1" t="s">
        <v>0</v>
      </c>
      <c r="H60" s="1">
        <v>13899.500017608516</v>
      </c>
      <c r="I60" s="1">
        <v>0</v>
      </c>
      <c r="J60">
        <f t="shared" si="210"/>
        <v>-5.0183063189608985</v>
      </c>
      <c r="K60">
        <f t="shared" si="211"/>
        <v>0.39982872876306291</v>
      </c>
      <c r="L60">
        <f t="shared" si="212"/>
        <v>71.747728938976735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9.9834432601928711</v>
      </c>
      <c r="AA60">
        <f t="shared" si="216"/>
        <v>0.87499172163009642</v>
      </c>
      <c r="AB60">
        <f t="shared" si="217"/>
        <v>-2.7036759046523092E-3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8.0151001655166176</v>
      </c>
      <c r="AJ60">
        <f t="shared" si="223"/>
        <v>1.988119025611176</v>
      </c>
      <c r="AK60">
        <f t="shared" si="224"/>
        <v>32.388408660888672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31.009490966796875</v>
      </c>
      <c r="AQ60" s="1">
        <v>32.388408660888672</v>
      </c>
      <c r="AR60" s="1">
        <v>30.098489761352539</v>
      </c>
      <c r="AS60" s="1">
        <v>49.939552307128906</v>
      </c>
      <c r="AT60" s="1">
        <v>53.000148773193359</v>
      </c>
      <c r="AU60" s="1">
        <v>24.046077728271484</v>
      </c>
      <c r="AV60" s="1">
        <v>29.230340957641602</v>
      </c>
      <c r="AW60" s="1">
        <v>52.725051879882813</v>
      </c>
      <c r="AX60" s="1">
        <v>64.089981079101563</v>
      </c>
      <c r="AY60" s="1">
        <v>300.17056274414063</v>
      </c>
      <c r="AZ60" s="1">
        <v>1698.573974609375</v>
      </c>
      <c r="BA60" s="1">
        <v>1692.109619140625</v>
      </c>
      <c r="BB60" s="1">
        <v>98.970802307128906</v>
      </c>
      <c r="BC60" s="1">
        <v>3.3752119541168213</v>
      </c>
      <c r="BD60" s="1">
        <v>-6.3791319727897644E-2</v>
      </c>
      <c r="BE60" s="1">
        <v>0.75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1.5008528137207029</v>
      </c>
      <c r="BM60">
        <f t="shared" si="228"/>
        <v>8.0151001655166185E-3</v>
      </c>
      <c r="BN60">
        <f t="shared" si="229"/>
        <v>305.53840866088865</v>
      </c>
      <c r="BO60">
        <f t="shared" si="230"/>
        <v>304.15949096679685</v>
      </c>
      <c r="BP60">
        <f t="shared" si="231"/>
        <v>271.7718298629261</v>
      </c>
      <c r="BQ60">
        <f t="shared" si="232"/>
        <v>-0.39248496228587865</v>
      </c>
      <c r="BR60">
        <f t="shared" si="233"/>
        <v>4.8810693218998962</v>
      </c>
      <c r="BS60">
        <f t="shared" si="234"/>
        <v>49.318275775443631</v>
      </c>
      <c r="BT60">
        <f t="shared" si="235"/>
        <v>20.087934817802029</v>
      </c>
      <c r="BU60">
        <f t="shared" si="236"/>
        <v>31.698949813842773</v>
      </c>
      <c r="BV60">
        <f t="shared" si="237"/>
        <v>4.6943186416304652</v>
      </c>
      <c r="BW60">
        <f t="shared" si="238"/>
        <v>0.38333022880994894</v>
      </c>
      <c r="BX60">
        <f t="shared" si="239"/>
        <v>2.8929502962887201</v>
      </c>
      <c r="BY60">
        <f t="shared" si="240"/>
        <v>1.8013683453417451</v>
      </c>
      <c r="BZ60">
        <f t="shared" si="241"/>
        <v>0.24101099509141735</v>
      </c>
      <c r="CA60">
        <f t="shared" si="242"/>
        <v>7.1009302968049379</v>
      </c>
      <c r="CB60">
        <f t="shared" si="243"/>
        <v>1.3537269347301457</v>
      </c>
      <c r="CC60">
        <f t="shared" si="244"/>
        <v>59.353133296796614</v>
      </c>
      <c r="CD60">
        <f t="shared" si="245"/>
        <v>53.729418744271157</v>
      </c>
      <c r="CE60">
        <f t="shared" si="246"/>
        <v>-5.5435590191490969E-2</v>
      </c>
      <c r="CF60">
        <f t="shared" si="247"/>
        <v>0</v>
      </c>
      <c r="CG60">
        <f t="shared" si="248"/>
        <v>1486.2381663595327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185</v>
      </c>
      <c r="B61" s="1">
        <v>59</v>
      </c>
      <c r="C61" s="1" t="s">
        <v>149</v>
      </c>
      <c r="D61" s="1" t="s">
        <v>0</v>
      </c>
      <c r="E61" s="1">
        <v>0</v>
      </c>
      <c r="F61" s="1" t="s">
        <v>91</v>
      </c>
      <c r="G61" s="1" t="s">
        <v>0</v>
      </c>
      <c r="H61" s="1">
        <v>14049.500017608516</v>
      </c>
      <c r="I61" s="1">
        <v>0</v>
      </c>
      <c r="J61">
        <f t="shared" si="210"/>
        <v>2.9424401674090856</v>
      </c>
      <c r="K61">
        <f t="shared" si="211"/>
        <v>0.44682633894674639</v>
      </c>
      <c r="L61">
        <f t="shared" si="212"/>
        <v>83.607554987078714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9.9834432601928711</v>
      </c>
      <c r="AA61">
        <f t="shared" si="216"/>
        <v>0.87499172163009642</v>
      </c>
      <c r="AB61">
        <f t="shared" si="217"/>
        <v>2.6531680380997877E-3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8.5462615137694051</v>
      </c>
      <c r="AJ61">
        <f t="shared" si="223"/>
        <v>1.9066267315800141</v>
      </c>
      <c r="AK61">
        <f t="shared" si="224"/>
        <v>32.142745971679688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31.031709671020508</v>
      </c>
      <c r="AQ61" s="1">
        <v>32.142745971679688</v>
      </c>
      <c r="AR61" s="1">
        <v>30.1002197265625</v>
      </c>
      <c r="AS61" s="1">
        <v>99.978080749511719</v>
      </c>
      <c r="AT61" s="1">
        <v>97.462516784667969</v>
      </c>
      <c r="AU61" s="1">
        <v>23.84698486328125</v>
      </c>
      <c r="AV61" s="1">
        <v>29.374153137207031</v>
      </c>
      <c r="AW61" s="1">
        <v>52.222240447998047</v>
      </c>
      <c r="AX61" s="1">
        <v>64.323974609375</v>
      </c>
      <c r="AY61" s="1">
        <v>300.1617431640625</v>
      </c>
      <c r="AZ61" s="1">
        <v>1698.2296142578125</v>
      </c>
      <c r="BA61" s="1">
        <v>1702.720458984375</v>
      </c>
      <c r="BB61" s="1">
        <v>98.970436096191406</v>
      </c>
      <c r="BC61" s="1">
        <v>3.9706225395202637</v>
      </c>
      <c r="BD61" s="1">
        <v>-5.982651561498642E-2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1.5008087158203123</v>
      </c>
      <c r="BM61">
        <f t="shared" si="228"/>
        <v>8.5462615137694049E-3</v>
      </c>
      <c r="BN61">
        <f t="shared" si="229"/>
        <v>305.29274597167966</v>
      </c>
      <c r="BO61">
        <f t="shared" si="230"/>
        <v>304.18170967102049</v>
      </c>
      <c r="BP61">
        <f t="shared" si="231"/>
        <v>271.71673220790763</v>
      </c>
      <c r="BQ61">
        <f t="shared" si="232"/>
        <v>-0.47298319296700014</v>
      </c>
      <c r="BR61">
        <f t="shared" si="233"/>
        <v>4.8137994775257029</v>
      </c>
      <c r="BS61">
        <f t="shared" si="234"/>
        <v>48.638761911153672</v>
      </c>
      <c r="BT61">
        <f t="shared" si="235"/>
        <v>19.264608773946641</v>
      </c>
      <c r="BU61">
        <f t="shared" si="236"/>
        <v>31.587227821350098</v>
      </c>
      <c r="BV61">
        <f t="shared" si="237"/>
        <v>4.6646503527657917</v>
      </c>
      <c r="BW61">
        <f t="shared" si="238"/>
        <v>0.42632073266647952</v>
      </c>
      <c r="BX61">
        <f t="shared" si="239"/>
        <v>2.9071727459456889</v>
      </c>
      <c r="BY61">
        <f t="shared" si="240"/>
        <v>1.7574776068201028</v>
      </c>
      <c r="BZ61">
        <f t="shared" si="241"/>
        <v>0.26821988501584049</v>
      </c>
      <c r="CA61">
        <f t="shared" si="242"/>
        <v>8.2746761780074838</v>
      </c>
      <c r="CB61">
        <f t="shared" si="243"/>
        <v>0.85784317648804231</v>
      </c>
      <c r="CC61">
        <f t="shared" si="244"/>
        <v>60.676252298644393</v>
      </c>
      <c r="CD61">
        <f t="shared" si="245"/>
        <v>97.034915693902164</v>
      </c>
      <c r="CE61">
        <f t="shared" si="246"/>
        <v>1.8399175255077657E-2</v>
      </c>
      <c r="CF61">
        <f t="shared" si="247"/>
        <v>0</v>
      </c>
      <c r="CG61">
        <f t="shared" si="248"/>
        <v>1485.936853902658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185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14215.500017608516</v>
      </c>
      <c r="I62" s="1">
        <v>0</v>
      </c>
      <c r="J62">
        <f t="shared" si="210"/>
        <v>22.315157645010395</v>
      </c>
      <c r="K62">
        <f t="shared" si="211"/>
        <v>0.49126837767416992</v>
      </c>
      <c r="L62">
        <f t="shared" si="212"/>
        <v>200.33615719333679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9.9834432601928711</v>
      </c>
      <c r="AA62">
        <f t="shared" si="216"/>
        <v>0.87499172163009642</v>
      </c>
      <c r="AB62">
        <f t="shared" si="217"/>
        <v>1.5666324793389603E-2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8.9875894428756702</v>
      </c>
      <c r="AJ62">
        <f t="shared" si="223"/>
        <v>1.8326590105935683</v>
      </c>
      <c r="AK62">
        <f t="shared" si="224"/>
        <v>31.897577285766602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31.045658111572266</v>
      </c>
      <c r="AQ62" s="1">
        <v>31.897577285766602</v>
      </c>
      <c r="AR62" s="1">
        <v>30.092264175415039</v>
      </c>
      <c r="AS62" s="1">
        <v>300.27627563476563</v>
      </c>
      <c r="AT62" s="1">
        <v>283.70993041992188</v>
      </c>
      <c r="AU62" s="1">
        <v>23.638576507568359</v>
      </c>
      <c r="AV62" s="1">
        <v>29.450218200683594</v>
      </c>
      <c r="AW62" s="1">
        <v>51.726833343505859</v>
      </c>
      <c r="AX62" s="1">
        <v>64.442413330078125</v>
      </c>
      <c r="AY62" s="1">
        <v>300.18722534179688</v>
      </c>
      <c r="AZ62" s="1">
        <v>1700.85498046875</v>
      </c>
      <c r="BA62" s="1">
        <v>1700.9808349609375</v>
      </c>
      <c r="BB62" s="1">
        <v>98.974205017089844</v>
      </c>
      <c r="BC62" s="1">
        <v>5.767888069152832</v>
      </c>
      <c r="BD62" s="1">
        <v>-5.5692337453365326E-2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1.5009361267089842</v>
      </c>
      <c r="BM62">
        <f t="shared" si="228"/>
        <v>8.9875894428756709E-3</v>
      </c>
      <c r="BN62">
        <f t="shared" si="229"/>
        <v>305.04757728576658</v>
      </c>
      <c r="BO62">
        <f t="shared" si="230"/>
        <v>304.19565811157224</v>
      </c>
      <c r="BP62">
        <f t="shared" si="231"/>
        <v>272.13679079226858</v>
      </c>
      <c r="BQ62">
        <f t="shared" si="232"/>
        <v>-0.53627463186072111</v>
      </c>
      <c r="BR62">
        <f t="shared" si="233"/>
        <v>4.7474709445860572</v>
      </c>
      <c r="BS62">
        <f t="shared" si="234"/>
        <v>47.966749960419612</v>
      </c>
      <c r="BT62">
        <f t="shared" si="235"/>
        <v>18.516531759736019</v>
      </c>
      <c r="BU62">
        <f t="shared" si="236"/>
        <v>31.471617698669434</v>
      </c>
      <c r="BV62">
        <f t="shared" si="237"/>
        <v>4.6341215758550653</v>
      </c>
      <c r="BW62">
        <f t="shared" si="238"/>
        <v>0.46659350639251446</v>
      </c>
      <c r="BX62">
        <f t="shared" si="239"/>
        <v>2.9148119339924889</v>
      </c>
      <c r="BY62">
        <f t="shared" si="240"/>
        <v>1.7193096418625764</v>
      </c>
      <c r="BZ62">
        <f t="shared" si="241"/>
        <v>0.29374179014187107</v>
      </c>
      <c r="CA62">
        <f t="shared" si="242"/>
        <v>19.828111894389256</v>
      </c>
      <c r="CB62">
        <f t="shared" si="243"/>
        <v>0.70613022567386785</v>
      </c>
      <c r="CC62">
        <f t="shared" si="244"/>
        <v>61.859698483366323</v>
      </c>
      <c r="CD62">
        <f t="shared" si="245"/>
        <v>280.46704859166732</v>
      </c>
      <c r="CE62">
        <f t="shared" si="246"/>
        <v>4.9218221194279071E-2</v>
      </c>
      <c r="CF62">
        <f t="shared" si="247"/>
        <v>0</v>
      </c>
      <c r="CG62">
        <f t="shared" si="248"/>
        <v>1488.2340276034756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185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14359.500017608516</v>
      </c>
      <c r="I63" s="1">
        <v>0</v>
      </c>
      <c r="J63">
        <f t="shared" si="210"/>
        <v>28.557699119591632</v>
      </c>
      <c r="K63">
        <f t="shared" si="211"/>
        <v>0.50701874942289882</v>
      </c>
      <c r="L63">
        <f t="shared" si="212"/>
        <v>274.57829574072883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9.9834432601928711</v>
      </c>
      <c r="AA63">
        <f t="shared" si="216"/>
        <v>0.87499172163009642</v>
      </c>
      <c r="AB63">
        <f t="shared" si="217"/>
        <v>1.9854366691078529E-2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9.0477971171066027</v>
      </c>
      <c r="AJ63">
        <f t="shared" si="223"/>
        <v>1.7910588814542692</v>
      </c>
      <c r="AK63">
        <f t="shared" si="224"/>
        <v>31.704408645629883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31.009990692138672</v>
      </c>
      <c r="AQ63" s="1">
        <v>31.704408645629883</v>
      </c>
      <c r="AR63" s="1">
        <v>30.066226959228516</v>
      </c>
      <c r="AS63" s="1">
        <v>399.980224609375</v>
      </c>
      <c r="AT63" s="1">
        <v>378.67108154296875</v>
      </c>
      <c r="AU63" s="1">
        <v>23.497425079345703</v>
      </c>
      <c r="AV63" s="1">
        <v>29.348579406738281</v>
      </c>
      <c r="AW63" s="1">
        <v>51.519218444824219</v>
      </c>
      <c r="AX63" s="1">
        <v>64.349143981933594</v>
      </c>
      <c r="AY63" s="1">
        <v>300.18887329101563</v>
      </c>
      <c r="AZ63" s="1">
        <v>1701.41650390625</v>
      </c>
      <c r="BA63" s="1">
        <v>1726.83740234375</v>
      </c>
      <c r="BB63" s="1">
        <v>98.972885131835938</v>
      </c>
      <c r="BC63" s="1">
        <v>6.3815841674804688</v>
      </c>
      <c r="BD63" s="1">
        <v>-6.5711446106433868E-2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1.5009443664550781</v>
      </c>
      <c r="BM63">
        <f t="shared" si="228"/>
        <v>9.047797117106602E-3</v>
      </c>
      <c r="BN63">
        <f t="shared" si="229"/>
        <v>304.85440864562986</v>
      </c>
      <c r="BO63">
        <f t="shared" si="230"/>
        <v>304.15999069213865</v>
      </c>
      <c r="BP63">
        <f t="shared" si="231"/>
        <v>272.22663454026042</v>
      </c>
      <c r="BQ63">
        <f t="shared" si="232"/>
        <v>-0.53886365482177312</v>
      </c>
      <c r="BR63">
        <f t="shared" si="233"/>
        <v>4.6957724598599428</v>
      </c>
      <c r="BS63">
        <f t="shared" si="234"/>
        <v>47.445039655103329</v>
      </c>
      <c r="BT63">
        <f t="shared" si="235"/>
        <v>18.096460248365048</v>
      </c>
      <c r="BU63">
        <f t="shared" si="236"/>
        <v>31.357199668884277</v>
      </c>
      <c r="BV63">
        <f t="shared" si="237"/>
        <v>4.6040790450983939</v>
      </c>
      <c r="BW63">
        <f t="shared" si="238"/>
        <v>0.48077858626040942</v>
      </c>
      <c r="BX63">
        <f t="shared" si="239"/>
        <v>2.9047135784056737</v>
      </c>
      <c r="BY63">
        <f t="shared" si="240"/>
        <v>1.6993654666927203</v>
      </c>
      <c r="BZ63">
        <f t="shared" si="241"/>
        <v>0.30273887659929521</v>
      </c>
      <c r="CA63">
        <f t="shared" si="242"/>
        <v>27.175806124042431</v>
      </c>
      <c r="CB63">
        <f t="shared" si="243"/>
        <v>0.72511028468798389</v>
      </c>
      <c r="CC63">
        <f t="shared" si="244"/>
        <v>62.387862079999266</v>
      </c>
      <c r="CD63">
        <f t="shared" si="245"/>
        <v>374.52102152524839</v>
      </c>
      <c r="CE63">
        <f t="shared" si="246"/>
        <v>4.7571529809978606E-2</v>
      </c>
      <c r="CF63">
        <f t="shared" si="247"/>
        <v>0</v>
      </c>
      <c r="CG63">
        <f t="shared" si="248"/>
        <v>1488.7253559627893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185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14581.500017608516</v>
      </c>
      <c r="I64" s="1">
        <v>0</v>
      </c>
      <c r="J64">
        <f t="shared" si="210"/>
        <v>46.750595215392806</v>
      </c>
      <c r="K64">
        <f t="shared" si="211"/>
        <v>0.47042721313612046</v>
      </c>
      <c r="L64">
        <f t="shared" si="212"/>
        <v>481.46826648857279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9.9834432601928711</v>
      </c>
      <c r="AA64">
        <f t="shared" si="216"/>
        <v>0.87499172163009642</v>
      </c>
      <c r="AB64">
        <f t="shared" si="217"/>
        <v>3.2078206045505951E-2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8.6008088884684408</v>
      </c>
      <c r="AJ64">
        <f t="shared" si="223"/>
        <v>1.828272897010208</v>
      </c>
      <c r="AK64">
        <f t="shared" si="224"/>
        <v>31.727117538452148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31.004306793212891</v>
      </c>
      <c r="AQ64" s="1">
        <v>31.727117538452148</v>
      </c>
      <c r="AR64" s="1">
        <v>30.084966659545898</v>
      </c>
      <c r="AS64" s="1">
        <v>699.82171630859375</v>
      </c>
      <c r="AT64" s="1">
        <v>664.8629150390625</v>
      </c>
      <c r="AU64" s="1">
        <v>23.471467971801758</v>
      </c>
      <c r="AV64" s="1">
        <v>29.035591125488281</v>
      </c>
      <c r="AW64" s="1">
        <v>51.476650238037109</v>
      </c>
      <c r="AX64" s="1">
        <v>63.683761596679688</v>
      </c>
      <c r="AY64" s="1">
        <v>300.17593383789063</v>
      </c>
      <c r="AZ64" s="1">
        <v>1701.23681640625</v>
      </c>
      <c r="BA64" s="1">
        <v>1801.5162353515625</v>
      </c>
      <c r="BB64" s="1">
        <v>98.966529846191406</v>
      </c>
      <c r="BC64" s="1">
        <v>8.0912885665893555</v>
      </c>
      <c r="BD64" s="1">
        <v>-4.9294132739305496E-2</v>
      </c>
      <c r="BE64" s="1">
        <v>0.5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1.500879669189453</v>
      </c>
      <c r="BM64">
        <f t="shared" si="228"/>
        <v>8.6008088884684409E-3</v>
      </c>
      <c r="BN64">
        <f t="shared" si="229"/>
        <v>304.87711753845213</v>
      </c>
      <c r="BO64">
        <f t="shared" si="230"/>
        <v>304.15430679321287</v>
      </c>
      <c r="BP64">
        <f t="shared" si="231"/>
        <v>272.19788454090303</v>
      </c>
      <c r="BQ64">
        <f t="shared" si="232"/>
        <v>-0.46180393833473454</v>
      </c>
      <c r="BR64">
        <f t="shared" si="233"/>
        <v>4.7018245927326543</v>
      </c>
      <c r="BS64">
        <f t="shared" si="234"/>
        <v>47.509239740344377</v>
      </c>
      <c r="BT64">
        <f t="shared" si="235"/>
        <v>18.473648614856096</v>
      </c>
      <c r="BU64">
        <f t="shared" si="236"/>
        <v>31.36571216583252</v>
      </c>
      <c r="BV64">
        <f t="shared" si="237"/>
        <v>4.6063083008797694</v>
      </c>
      <c r="BW64">
        <f t="shared" si="238"/>
        <v>0.44775319321479312</v>
      </c>
      <c r="BX64">
        <f t="shared" si="239"/>
        <v>2.8735516957224463</v>
      </c>
      <c r="BY64">
        <f t="shared" si="240"/>
        <v>1.7327566051573231</v>
      </c>
      <c r="BZ64">
        <f t="shared" si="241"/>
        <v>0.2817982058444341</v>
      </c>
      <c r="CA64">
        <f t="shared" si="242"/>
        <v>47.649243565435377</v>
      </c>
      <c r="CB64">
        <f t="shared" si="243"/>
        <v>0.72416171153159481</v>
      </c>
      <c r="CC64">
        <f t="shared" si="244"/>
        <v>61.517012455801066</v>
      </c>
      <c r="CD64">
        <f t="shared" si="245"/>
        <v>658.06902820680966</v>
      </c>
      <c r="CE64">
        <f t="shared" si="246"/>
        <v>4.3702967696537955E-2</v>
      </c>
      <c r="CF64">
        <f t="shared" si="247"/>
        <v>0</v>
      </c>
      <c r="CG64">
        <f t="shared" si="248"/>
        <v>1488.568130887809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185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14803.500017608516</v>
      </c>
      <c r="I65" s="1">
        <v>0</v>
      </c>
      <c r="J65">
        <f t="shared" si="210"/>
        <v>52.952551045608104</v>
      </c>
      <c r="K65">
        <f t="shared" si="211"/>
        <v>0.36831314877067389</v>
      </c>
      <c r="L65">
        <f t="shared" si="212"/>
        <v>693.33756128707603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9.9834432601928711</v>
      </c>
      <c r="AA65">
        <f t="shared" si="216"/>
        <v>0.87499172163009642</v>
      </c>
      <c r="AB65">
        <f t="shared" si="217"/>
        <v>3.6259553887141208E-2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7.679755196281814</v>
      </c>
      <c r="AJ65">
        <f t="shared" si="223"/>
        <v>2.0620780642976673</v>
      </c>
      <c r="AK65">
        <f t="shared" si="224"/>
        <v>32.377079010009766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31.04432487487793</v>
      </c>
      <c r="AQ65" s="1">
        <v>32.377079010009766</v>
      </c>
      <c r="AR65" s="1">
        <v>30.072471618652344</v>
      </c>
      <c r="AS65" s="1">
        <v>999.88134765625</v>
      </c>
      <c r="AT65" s="1">
        <v>959.6895751953125</v>
      </c>
      <c r="AU65" s="1">
        <v>23.480300903320313</v>
      </c>
      <c r="AV65" s="1">
        <v>28.451578140258789</v>
      </c>
      <c r="AW65" s="1">
        <v>51.380893707275391</v>
      </c>
      <c r="AX65" s="1">
        <v>62.263156890869141</v>
      </c>
      <c r="AY65" s="1">
        <v>300.17453002929688</v>
      </c>
      <c r="AZ65" s="1">
        <v>1700.5350341796875</v>
      </c>
      <c r="BA65" s="1">
        <v>1766.1026611328125</v>
      </c>
      <c r="BB65" s="1">
        <v>98.97064208984375</v>
      </c>
      <c r="BC65" s="1">
        <v>9.4287948608398438</v>
      </c>
      <c r="BD65" s="1">
        <v>-3.5890907049179077E-2</v>
      </c>
      <c r="BE65" s="1">
        <v>0.5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1.5008726501464844</v>
      </c>
      <c r="BM65">
        <f t="shared" si="228"/>
        <v>7.6797551962818136E-3</v>
      </c>
      <c r="BN65">
        <f t="shared" si="229"/>
        <v>305.52707901000974</v>
      </c>
      <c r="BO65">
        <f t="shared" si="230"/>
        <v>304.19432487487791</v>
      </c>
      <c r="BP65">
        <f t="shared" si="231"/>
        <v>272.0855993871628</v>
      </c>
      <c r="BQ65">
        <f t="shared" si="232"/>
        <v>-0.33008885526694903</v>
      </c>
      <c r="BR65">
        <f t="shared" si="233"/>
        <v>4.8779490213084422</v>
      </c>
      <c r="BS65">
        <f t="shared" si="234"/>
        <v>49.286828076555551</v>
      </c>
      <c r="BT65">
        <f t="shared" si="235"/>
        <v>20.835249936296762</v>
      </c>
      <c r="BU65">
        <f t="shared" si="236"/>
        <v>31.710701942443848</v>
      </c>
      <c r="BV65">
        <f t="shared" si="237"/>
        <v>4.697449002681493</v>
      </c>
      <c r="BW65">
        <f t="shared" si="238"/>
        <v>0.35426737160834015</v>
      </c>
      <c r="BX65">
        <f t="shared" si="239"/>
        <v>2.8158709570107749</v>
      </c>
      <c r="BY65">
        <f t="shared" si="240"/>
        <v>1.8815780456707181</v>
      </c>
      <c r="BZ65">
        <f t="shared" si="241"/>
        <v>0.22263759919058032</v>
      </c>
      <c r="CA65">
        <f t="shared" si="242"/>
        <v>68.620063625588301</v>
      </c>
      <c r="CB65">
        <f t="shared" si="243"/>
        <v>0.72246024048554502</v>
      </c>
      <c r="CC65">
        <f t="shared" si="244"/>
        <v>57.694261207747275</v>
      </c>
      <c r="CD65">
        <f t="shared" si="245"/>
        <v>951.99440815785624</v>
      </c>
      <c r="CE65">
        <f t="shared" si="246"/>
        <v>3.2091137148100836E-2</v>
      </c>
      <c r="CF65">
        <f t="shared" si="247"/>
        <v>0</v>
      </c>
      <c r="CG65">
        <f t="shared" si="248"/>
        <v>1487.9540772491796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185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15025.500017608516</v>
      </c>
      <c r="I66" s="1">
        <v>0</v>
      </c>
      <c r="J66">
        <f t="shared" si="210"/>
        <v>54.196813545264135</v>
      </c>
      <c r="K66">
        <f t="shared" si="211"/>
        <v>0.28769744419621979</v>
      </c>
      <c r="L66">
        <f t="shared" si="212"/>
        <v>908.38953851744361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9.9834432601928711</v>
      </c>
      <c r="AA66">
        <f t="shared" si="216"/>
        <v>0.87499172163009642</v>
      </c>
      <c r="AB66">
        <f t="shared" si="217"/>
        <v>3.7073212923138962E-2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6.6047571357300274</v>
      </c>
      <c r="AJ66">
        <f t="shared" si="223"/>
        <v>2.2513589821657352</v>
      </c>
      <c r="AK66">
        <f t="shared" si="224"/>
        <v>32.713344573974609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30.963674545288086</v>
      </c>
      <c r="AQ66" s="1">
        <v>32.713344573974609</v>
      </c>
      <c r="AR66" s="1">
        <v>30.041196823120117</v>
      </c>
      <c r="AS66" s="1">
        <v>1300.297607421875</v>
      </c>
      <c r="AT66" s="1">
        <v>1258.6470947265625</v>
      </c>
      <c r="AU66" s="1">
        <v>23.203517913818359</v>
      </c>
      <c r="AV66" s="1">
        <v>27.483339309692383</v>
      </c>
      <c r="AW66" s="1">
        <v>51.007610321044922</v>
      </c>
      <c r="AX66" s="1">
        <v>60.419239044189453</v>
      </c>
      <c r="AY66" s="1">
        <v>300.16375732421875</v>
      </c>
      <c r="AZ66" s="1">
        <v>1701.570068359375</v>
      </c>
      <c r="BA66" s="1">
        <v>526.0611572265625</v>
      </c>
      <c r="BB66" s="1">
        <v>98.966995239257813</v>
      </c>
      <c r="BC66" s="1">
        <v>9.6442489624023438</v>
      </c>
      <c r="BD66" s="1">
        <v>-2.4798816069960594E-2</v>
      </c>
      <c r="BE66" s="1">
        <v>0.5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1.5008187866210936</v>
      </c>
      <c r="BM66">
        <f t="shared" si="228"/>
        <v>6.6047571357300272E-3</v>
      </c>
      <c r="BN66">
        <f t="shared" si="229"/>
        <v>305.86334457397459</v>
      </c>
      <c r="BO66">
        <f t="shared" si="230"/>
        <v>304.11367454528806</v>
      </c>
      <c r="BP66">
        <f t="shared" si="231"/>
        <v>272.25120485221123</v>
      </c>
      <c r="BQ66">
        <f t="shared" si="232"/>
        <v>-0.16094071042762703</v>
      </c>
      <c r="BR66">
        <f t="shared" si="233"/>
        <v>4.9713024927869682</v>
      </c>
      <c r="BS66">
        <f t="shared" si="234"/>
        <v>50.231923084747478</v>
      </c>
      <c r="BT66">
        <f t="shared" si="235"/>
        <v>22.748583775055096</v>
      </c>
      <c r="BU66">
        <f t="shared" si="236"/>
        <v>31.838509559631348</v>
      </c>
      <c r="BV66">
        <f t="shared" si="237"/>
        <v>4.7316100785705943</v>
      </c>
      <c r="BW66">
        <f t="shared" si="238"/>
        <v>0.27905525818990234</v>
      </c>
      <c r="BX66">
        <f t="shared" si="239"/>
        <v>2.7199435106212331</v>
      </c>
      <c r="BY66">
        <f t="shared" si="240"/>
        <v>2.0116665679493613</v>
      </c>
      <c r="BZ66">
        <f t="shared" si="241"/>
        <v>0.17516592516290219</v>
      </c>
      <c r="CA66">
        <f t="shared" si="242"/>
        <v>89.900583133847434</v>
      </c>
      <c r="CB66">
        <f t="shared" si="243"/>
        <v>0.72171901267907712</v>
      </c>
      <c r="CC66">
        <f t="shared" si="244"/>
        <v>54.297385654367744</v>
      </c>
      <c r="CD66">
        <f t="shared" si="245"/>
        <v>1250.7711090583844</v>
      </c>
      <c r="CE66">
        <f t="shared" si="246"/>
        <v>2.3527448507508701E-2</v>
      </c>
      <c r="CF66">
        <f t="shared" si="247"/>
        <v>0</v>
      </c>
      <c r="CG66">
        <f t="shared" si="248"/>
        <v>1488.8597235880104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185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15247.500017608516</v>
      </c>
      <c r="I67" s="1">
        <v>0</v>
      </c>
      <c r="J67">
        <f t="shared" si="210"/>
        <v>52.534950273895205</v>
      </c>
      <c r="K67">
        <f t="shared" si="211"/>
        <v>0.23769682738484543</v>
      </c>
      <c r="L67">
        <f t="shared" si="212"/>
        <v>1238.3297487578136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9.9834432601928711</v>
      </c>
      <c r="AA67">
        <f t="shared" si="216"/>
        <v>0.87499172163009642</v>
      </c>
      <c r="AB67">
        <f t="shared" si="217"/>
        <v>3.5993593304441913E-2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5.8537668432128598</v>
      </c>
      <c r="AJ67">
        <f t="shared" si="223"/>
        <v>2.4027566561150762</v>
      </c>
      <c r="AK67">
        <f t="shared" si="224"/>
        <v>32.926399230957031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30.925746917724609</v>
      </c>
      <c r="AQ67" s="1">
        <v>32.926399230957031</v>
      </c>
      <c r="AR67" s="1">
        <v>30.04742431640625</v>
      </c>
      <c r="AS67" s="1">
        <v>1699.48681640625</v>
      </c>
      <c r="AT67" s="1">
        <v>1658.016845703125</v>
      </c>
      <c r="AU67" s="1">
        <v>22.764083862304688</v>
      </c>
      <c r="AV67" s="1">
        <v>26.560766220092773</v>
      </c>
      <c r="AW67" s="1">
        <v>50.148319244384766</v>
      </c>
      <c r="AX67" s="1">
        <v>58.514007568359375</v>
      </c>
      <c r="AY67" s="1">
        <v>300.171875</v>
      </c>
      <c r="AZ67" s="1">
        <v>1699.8408203125</v>
      </c>
      <c r="BA67" s="1">
        <v>1726.667724609375</v>
      </c>
      <c r="BB67" s="1">
        <v>98.961563110351563</v>
      </c>
      <c r="BC67" s="1">
        <v>9.8595504760742188</v>
      </c>
      <c r="BD67" s="1">
        <v>-2.4535888805985451E-2</v>
      </c>
      <c r="BE67" s="1">
        <v>0.5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1.5008593749999999</v>
      </c>
      <c r="BM67">
        <f t="shared" si="228"/>
        <v>5.8537668432128596E-3</v>
      </c>
      <c r="BN67">
        <f t="shared" si="229"/>
        <v>306.07639923095701</v>
      </c>
      <c r="BO67">
        <f t="shared" si="230"/>
        <v>304.07574691772459</v>
      </c>
      <c r="BP67">
        <f t="shared" si="231"/>
        <v>271.9745251708955</v>
      </c>
      <c r="BQ67">
        <f t="shared" si="232"/>
        <v>-4.2436143789138875E-2</v>
      </c>
      <c r="BR67">
        <f t="shared" si="233"/>
        <v>5.0312515986640811</v>
      </c>
      <c r="BS67">
        <f t="shared" si="234"/>
        <v>50.840462099954472</v>
      </c>
      <c r="BT67">
        <f t="shared" si="235"/>
        <v>24.279695879861698</v>
      </c>
      <c r="BU67">
        <f t="shared" si="236"/>
        <v>31.92607307434082</v>
      </c>
      <c r="BV67">
        <f t="shared" si="237"/>
        <v>4.7551391711637505</v>
      </c>
      <c r="BW67">
        <f t="shared" si="238"/>
        <v>0.23176659621582515</v>
      </c>
      <c r="BX67">
        <f t="shared" si="239"/>
        <v>2.628494942549005</v>
      </c>
      <c r="BY67">
        <f t="shared" si="240"/>
        <v>2.1266442286147456</v>
      </c>
      <c r="BZ67">
        <f t="shared" si="241"/>
        <v>0.1453754941443901</v>
      </c>
      <c r="CA67">
        <f t="shared" si="242"/>
        <v>122.54704758312218</v>
      </c>
      <c r="CB67">
        <f t="shared" si="243"/>
        <v>0.74687404531928492</v>
      </c>
      <c r="CC67">
        <f t="shared" si="244"/>
        <v>51.560177172945011</v>
      </c>
      <c r="CD67">
        <f t="shared" si="245"/>
        <v>1650.3823652167384</v>
      </c>
      <c r="CE67">
        <f t="shared" si="246"/>
        <v>1.6412628982121778E-2</v>
      </c>
      <c r="CF67">
        <f t="shared" si="247"/>
        <v>0</v>
      </c>
      <c r="CG67">
        <f t="shared" si="248"/>
        <v>1487.3466458623498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185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15410.500017608516</v>
      </c>
      <c r="I68" s="1">
        <v>0</v>
      </c>
      <c r="J68">
        <f t="shared" si="210"/>
        <v>53.112039196533523</v>
      </c>
      <c r="K68">
        <f t="shared" si="211"/>
        <v>0.21575351012762484</v>
      </c>
      <c r="L68">
        <f t="shared" si="212"/>
        <v>1482.944649549969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9.9834432601928711</v>
      </c>
      <c r="AA68">
        <f t="shared" si="216"/>
        <v>0.87499172163009642</v>
      </c>
      <c r="AB68">
        <f t="shared" si="217"/>
        <v>3.6404072421574077E-2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5.5789099927004866</v>
      </c>
      <c r="AJ68">
        <f t="shared" si="223"/>
        <v>2.5162263209191256</v>
      </c>
      <c r="AK68">
        <f t="shared" si="224"/>
        <v>33.237945556640625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30.975088119506836</v>
      </c>
      <c r="AQ68" s="1">
        <v>33.237945556640625</v>
      </c>
      <c r="AR68" s="1">
        <v>30.047140121459961</v>
      </c>
      <c r="AS68" s="1">
        <v>1999.89208984375</v>
      </c>
      <c r="AT68" s="1">
        <v>1957.228759765625</v>
      </c>
      <c r="AU68" s="1">
        <v>22.691581726074219</v>
      </c>
      <c r="AV68" s="1">
        <v>26.310947418212891</v>
      </c>
      <c r="AW68" s="1">
        <v>49.847885131835938</v>
      </c>
      <c r="AX68" s="1">
        <v>57.800022125244141</v>
      </c>
      <c r="AY68" s="1">
        <v>300.169921875</v>
      </c>
      <c r="AZ68" s="1">
        <v>1698.7911376953125</v>
      </c>
      <c r="BA68" s="1">
        <v>1779.2060546875</v>
      </c>
      <c r="BB68" s="1">
        <v>98.963371276855469</v>
      </c>
      <c r="BC68" s="1">
        <v>10.118596076965332</v>
      </c>
      <c r="BD68" s="1">
        <v>-1.4096397906541824E-2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1.5008496093749999</v>
      </c>
      <c r="BM68">
        <f t="shared" si="228"/>
        <v>5.5789099927004869E-3</v>
      </c>
      <c r="BN68">
        <f t="shared" si="229"/>
        <v>306.3879455566406</v>
      </c>
      <c r="BO68">
        <f t="shared" si="230"/>
        <v>304.12508811950681</v>
      </c>
      <c r="BP68">
        <f t="shared" si="231"/>
        <v>271.80657595589946</v>
      </c>
      <c r="BQ68">
        <f t="shared" si="232"/>
        <v>-7.8045991750282963E-3</v>
      </c>
      <c r="BR68">
        <f t="shared" si="233"/>
        <v>5.1200463789135497</v>
      </c>
      <c r="BS68">
        <f t="shared" si="234"/>
        <v>51.736782133158528</v>
      </c>
      <c r="BT68">
        <f t="shared" si="235"/>
        <v>25.425834714945637</v>
      </c>
      <c r="BU68">
        <f t="shared" si="236"/>
        <v>32.10651683807373</v>
      </c>
      <c r="BV68">
        <f t="shared" si="237"/>
        <v>4.8039474531017241</v>
      </c>
      <c r="BW68">
        <f t="shared" si="238"/>
        <v>0.21085637595206416</v>
      </c>
      <c r="BX68">
        <f t="shared" si="239"/>
        <v>2.6038200579944242</v>
      </c>
      <c r="BY68">
        <f t="shared" si="240"/>
        <v>2.2001273951072999</v>
      </c>
      <c r="BZ68">
        <f t="shared" si="241"/>
        <v>0.13221663292271563</v>
      </c>
      <c r="CA68">
        <f t="shared" si="242"/>
        <v>146.75720193643991</v>
      </c>
      <c r="CB68">
        <f t="shared" si="243"/>
        <v>0.75767568923703599</v>
      </c>
      <c r="CC68">
        <f t="shared" si="244"/>
        <v>50.020481104738302</v>
      </c>
      <c r="CD68">
        <f t="shared" si="245"/>
        <v>1949.5104156018995</v>
      </c>
      <c r="CE68">
        <f t="shared" si="246"/>
        <v>1.3627471450282496E-2</v>
      </c>
      <c r="CF68">
        <f t="shared" si="247"/>
        <v>0</v>
      </c>
      <c r="CG68">
        <f t="shared" si="248"/>
        <v>1486.4281822619716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  <row r="69" spans="1:88" x14ac:dyDescent="0.35">
      <c r="A69" t="s">
        <v>186</v>
      </c>
      <c r="B69" s="1">
        <v>67</v>
      </c>
      <c r="C69" s="1" t="s">
        <v>157</v>
      </c>
      <c r="D69" s="1" t="s">
        <v>0</v>
      </c>
      <c r="E69" s="1">
        <v>0</v>
      </c>
      <c r="F69" s="1" t="s">
        <v>91</v>
      </c>
      <c r="G69" s="1" t="s">
        <v>0</v>
      </c>
      <c r="H69" s="1">
        <v>16237.000017642975</v>
      </c>
      <c r="I69" s="1">
        <v>0</v>
      </c>
      <c r="J69">
        <f t="shared" ref="J69:J79" si="252">(AS69-AT69*(1000-AU69)/(1000-AV69))*BL69</f>
        <v>-0.30640694702208432</v>
      </c>
      <c r="K69">
        <f t="shared" ref="K69:K79" si="253">IF(BW69&lt;&gt;0,1/(1/BW69-1/AO69),0)</f>
        <v>5.9516126084516251E-2</v>
      </c>
      <c r="L69">
        <f t="shared" ref="L69:L79" si="254">((BZ69-BM69/2)*AT69-J69)/(BZ69+BM69/2)</f>
        <v>388.03463503460171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ref="T69:T79" si="255">CF69/P69</f>
        <v>#DIV/0!</v>
      </c>
      <c r="U69" t="e">
        <f t="shared" ref="U69:U79" si="256">CH69/R69</f>
        <v>#DIV/0!</v>
      </c>
      <c r="V69" t="e">
        <f t="shared" ref="V69:V79" si="257">(R69-S69)/R69</f>
        <v>#DIV/0!</v>
      </c>
      <c r="W69" s="1">
        <v>-1</v>
      </c>
      <c r="X69" s="1">
        <v>0.87</v>
      </c>
      <c r="Y69" s="1">
        <v>0.92</v>
      </c>
      <c r="Z69" s="1">
        <v>9.9834432601928711</v>
      </c>
      <c r="AA69">
        <f t="shared" ref="AA69:AA79" si="258">(Z69*Y69+(100-Z69)*X69)/100</f>
        <v>0.87499172163009642</v>
      </c>
      <c r="AB69">
        <f t="shared" ref="AB69:AB79" si="259">(J69-W69)/CG69</f>
        <v>4.6626312403541222E-4</v>
      </c>
      <c r="AC69" t="e">
        <f t="shared" ref="AC69:AC79" si="260">(R69-S69)/(R69-Q69)</f>
        <v>#DIV/0!</v>
      </c>
      <c r="AD69" t="e">
        <f t="shared" ref="AD69:AD79" si="261">(P69-R69)/(P69-Q69)</f>
        <v>#DIV/0!</v>
      </c>
      <c r="AE69" t="e">
        <f t="shared" ref="AE69:AE79" si="262">(P69-R69)/R69</f>
        <v>#DIV/0!</v>
      </c>
      <c r="AF69" s="1">
        <v>0</v>
      </c>
      <c r="AG69" s="1">
        <v>0.5</v>
      </c>
      <c r="AH69" t="e">
        <f t="shared" ref="AH69:AH79" si="263">V69*AG69*AA69*AF69</f>
        <v>#DIV/0!</v>
      </c>
      <c r="AI69">
        <f t="shared" ref="AI69:AI79" si="264">BM69*1000</f>
        <v>1.8869472600079833</v>
      </c>
      <c r="AJ69">
        <f t="shared" ref="AJ69:AJ79" si="265">(BR69-BX69)</f>
        <v>3.0247459149945128</v>
      </c>
      <c r="AK69">
        <f t="shared" ref="AK69:AK79" si="266">(AQ69+BQ69*I69)</f>
        <v>35.065418243408203</v>
      </c>
      <c r="AL69" s="1">
        <v>2</v>
      </c>
      <c r="AM69">
        <f t="shared" ref="AM69:AM79" si="267">(AL69*BF69+BG69)</f>
        <v>4.644859790802002</v>
      </c>
      <c r="AN69" s="1">
        <v>1</v>
      </c>
      <c r="AO69">
        <f t="shared" ref="AO69:AO79" si="268">AM69*(AN69+1)*(AN69+1)/(AN69*AN69+1)</f>
        <v>9.2897195816040039</v>
      </c>
      <c r="AP69" s="1">
        <v>31.040870666503906</v>
      </c>
      <c r="AQ69" s="1">
        <v>35.065418243408203</v>
      </c>
      <c r="AR69" s="1">
        <v>30.039819717407227</v>
      </c>
      <c r="AS69" s="1">
        <v>400.14401245117188</v>
      </c>
      <c r="AT69" s="1">
        <v>399.845458984375</v>
      </c>
      <c r="AU69" s="1">
        <v>25.497419357299805</v>
      </c>
      <c r="AV69" s="1">
        <v>26.721086502075195</v>
      </c>
      <c r="AW69" s="1">
        <v>55.795810699462891</v>
      </c>
      <c r="AX69" s="1">
        <v>58.473316192626953</v>
      </c>
      <c r="AY69" s="1">
        <v>300.16757202148438</v>
      </c>
      <c r="AZ69" s="1">
        <v>1700.0814208984375</v>
      </c>
      <c r="BA69" s="1">
        <v>2044.318603515625</v>
      </c>
      <c r="BB69" s="1">
        <v>98.952552795410156</v>
      </c>
      <c r="BC69" s="1">
        <v>6.3033113479614258</v>
      </c>
      <c r="BD69" s="1">
        <v>-4.847998172044754E-2</v>
      </c>
      <c r="BE69" s="1">
        <v>1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ref="BL69:BL79" si="269">AY69*0.000001/(AL69*0.0001)</f>
        <v>1.5008378601074219</v>
      </c>
      <c r="BM69">
        <f t="shared" ref="BM69:BM79" si="270">(AV69-AU69)/(1000-AV69)*BL69</f>
        <v>1.8869472600079834E-3</v>
      </c>
      <c r="BN69">
        <f t="shared" ref="BN69:BN79" si="271">(AQ69+273.15)</f>
        <v>308.21541824340818</v>
      </c>
      <c r="BO69">
        <f t="shared" ref="BO69:BO79" si="272">(AP69+273.15)</f>
        <v>304.19087066650388</v>
      </c>
      <c r="BP69">
        <f t="shared" ref="BP69:BP79" si="273">(AZ69*BH69+BA69*BI69)*BJ69</f>
        <v>272.01302126378505</v>
      </c>
      <c r="BQ69">
        <f t="shared" ref="BQ69:BQ79" si="274">((BP69+0.00000010773*(BO69^4-BN69^4))-BM69*44100)/(AM69*51.4+0.00000043092*BN69^3)</f>
        <v>0.55301095286584789</v>
      </c>
      <c r="BR69">
        <f t="shared" ref="BR69:BR79" si="275">0.61365*EXP(17.502*AK69/(240.97+AK69))</f>
        <v>5.6688656378418303</v>
      </c>
      <c r="BS69">
        <f t="shared" ref="BS69:BS79" si="276">BR69*1000/BB69</f>
        <v>57.288725532554189</v>
      </c>
      <c r="BT69">
        <f t="shared" ref="BT69:BT79" si="277">(BS69-AV69)</f>
        <v>30.567639030478993</v>
      </c>
      <c r="BU69">
        <f t="shared" ref="BU69:BU79" si="278">IF(I69,AQ69,(AP69+AQ69)/2)</f>
        <v>33.053144454956055</v>
      </c>
      <c r="BV69">
        <f t="shared" ref="BV69:BV79" si="279">0.61365*EXP(17.502*BU69/(240.97+BU69))</f>
        <v>5.0672126344439015</v>
      </c>
      <c r="BW69">
        <f t="shared" ref="BW69:BW79" si="280">IF(BT69&lt;&gt;0,(1000-(BS69+AV69)/2)/BT69*BM69,0)</f>
        <v>5.9137253482000184E-2</v>
      </c>
      <c r="BX69">
        <f t="shared" ref="BX69:BX79" si="281">AV69*BB69/1000</f>
        <v>2.6441197228473174</v>
      </c>
      <c r="BY69">
        <f t="shared" ref="BY69:BY79" si="282">(BV69-BX69)</f>
        <v>2.423092911596584</v>
      </c>
      <c r="BZ69">
        <f t="shared" ref="BZ69:BZ79" si="283">1/(1.6/K69+1.37/AO69)</f>
        <v>3.699463705055684E-2</v>
      </c>
      <c r="CA69">
        <f t="shared" ref="CA69:CA79" si="284">L69*BB69*0.001</f>
        <v>38.397017709709139</v>
      </c>
      <c r="CB69">
        <f t="shared" ref="CB69:CB79" si="285">L69/AT69</f>
        <v>0.97046152786185613</v>
      </c>
      <c r="CC69">
        <f t="shared" ref="CC69:CC79" si="286">(1-BM69*BB69/BR69/K69)*100</f>
        <v>44.657860362110725</v>
      </c>
      <c r="CD69">
        <f t="shared" ref="CD69:CD79" si="287">(AT69-J69/(AO69/1.35))</f>
        <v>399.88998663398229</v>
      </c>
      <c r="CE69">
        <f t="shared" ref="CE69:CE79" si="288">J69*CC69/100/CD69</f>
        <v>-3.4218107758265362E-4</v>
      </c>
      <c r="CF69">
        <f t="shared" ref="CF69:CF79" si="289">(P69-O69)</f>
        <v>0</v>
      </c>
      <c r="CG69">
        <f t="shared" ref="CG69:CG79" si="290">AZ69*AA69</f>
        <v>1487.5571693832644</v>
      </c>
      <c r="CH69">
        <f t="shared" ref="CH69:CH79" si="291">(R69-Q69)</f>
        <v>0</v>
      </c>
      <c r="CI69" t="e">
        <f t="shared" ref="CI69:CI79" si="292">(R69-S69)/(R69-O69)</f>
        <v>#DIV/0!</v>
      </c>
      <c r="CJ69" t="e">
        <f t="shared" ref="CJ69:CJ79" si="293">(P69-R69)/(P69-O69)</f>
        <v>#DIV/0!</v>
      </c>
    </row>
    <row r="70" spans="1:88" x14ac:dyDescent="0.35">
      <c r="A70" t="s">
        <v>186</v>
      </c>
      <c r="B70" s="1">
        <v>68</v>
      </c>
      <c r="C70" s="1" t="s">
        <v>158</v>
      </c>
      <c r="D70" s="1" t="s">
        <v>0</v>
      </c>
      <c r="E70" s="1">
        <v>0</v>
      </c>
      <c r="F70" s="1" t="s">
        <v>91</v>
      </c>
      <c r="G70" s="1" t="s">
        <v>0</v>
      </c>
      <c r="H70" s="1">
        <v>16379.000017642975</v>
      </c>
      <c r="I70" s="1">
        <v>0</v>
      </c>
      <c r="J70">
        <f t="shared" si="252"/>
        <v>-1.0210587764825423</v>
      </c>
      <c r="K70">
        <f t="shared" si="253"/>
        <v>6.3306049524984795E-2</v>
      </c>
      <c r="L70">
        <f t="shared" si="254"/>
        <v>215.76549690883382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si="255"/>
        <v>#DIV/0!</v>
      </c>
      <c r="U70" t="e">
        <f t="shared" si="256"/>
        <v>#DIV/0!</v>
      </c>
      <c r="V70" t="e">
        <f t="shared" si="257"/>
        <v>#DIV/0!</v>
      </c>
      <c r="W70" s="1">
        <v>-1</v>
      </c>
      <c r="X70" s="1">
        <v>0.87</v>
      </c>
      <c r="Y70" s="1">
        <v>0.92</v>
      </c>
      <c r="Z70" s="1">
        <v>9.9834432601928711</v>
      </c>
      <c r="AA70">
        <f t="shared" si="258"/>
        <v>0.87499172163009642</v>
      </c>
      <c r="AB70">
        <f t="shared" si="259"/>
        <v>-1.414698383415187E-5</v>
      </c>
      <c r="AC70" t="e">
        <f t="shared" si="260"/>
        <v>#DIV/0!</v>
      </c>
      <c r="AD70" t="e">
        <f t="shared" si="261"/>
        <v>#DIV/0!</v>
      </c>
      <c r="AE70" t="e">
        <f t="shared" si="262"/>
        <v>#DIV/0!</v>
      </c>
      <c r="AF70" s="1">
        <v>0</v>
      </c>
      <c r="AG70" s="1">
        <v>0.5</v>
      </c>
      <c r="AH70" t="e">
        <f t="shared" si="263"/>
        <v>#DIV/0!</v>
      </c>
      <c r="AI70">
        <f t="shared" si="264"/>
        <v>1.9800393564589129</v>
      </c>
      <c r="AJ70">
        <f t="shared" si="265"/>
        <v>2.9857934759900298</v>
      </c>
      <c r="AK70">
        <f t="shared" si="266"/>
        <v>34.922992706298828</v>
      </c>
      <c r="AL70" s="1">
        <v>2</v>
      </c>
      <c r="AM70">
        <f t="shared" si="267"/>
        <v>4.644859790802002</v>
      </c>
      <c r="AN70" s="1">
        <v>1</v>
      </c>
      <c r="AO70">
        <f t="shared" si="268"/>
        <v>9.2897195816040039</v>
      </c>
      <c r="AP70" s="1">
        <v>30.9998779296875</v>
      </c>
      <c r="AQ70" s="1">
        <v>34.922992706298828</v>
      </c>
      <c r="AR70" s="1">
        <v>30.039987564086914</v>
      </c>
      <c r="AS70" s="1">
        <v>199.86346435546875</v>
      </c>
      <c r="AT70" s="1">
        <v>200.27957153320313</v>
      </c>
      <c r="AU70" s="1">
        <v>25.381898880004883</v>
      </c>
      <c r="AV70" s="1">
        <v>26.666032791137695</v>
      </c>
      <c r="AW70" s="1">
        <v>55.6705322265625</v>
      </c>
      <c r="AX70" s="1">
        <v>58.485916137695313</v>
      </c>
      <c r="AY70" s="1">
        <v>300.16177368164063</v>
      </c>
      <c r="AZ70" s="1">
        <v>1701.239013671875</v>
      </c>
      <c r="BA70" s="1">
        <v>1559.1435546875</v>
      </c>
      <c r="BB70" s="1">
        <v>98.947433471679688</v>
      </c>
      <c r="BC70" s="1">
        <v>4.7166414260864258</v>
      </c>
      <c r="BD70" s="1">
        <v>-5.2084967494010925E-2</v>
      </c>
      <c r="BE70" s="1">
        <v>1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si="269"/>
        <v>1.500808868408203</v>
      </c>
      <c r="BM70">
        <f t="shared" si="270"/>
        <v>1.980039356458913E-3</v>
      </c>
      <c r="BN70">
        <f t="shared" si="271"/>
        <v>308.07299270629881</v>
      </c>
      <c r="BO70">
        <f t="shared" si="272"/>
        <v>304.14987792968748</v>
      </c>
      <c r="BP70">
        <f t="shared" si="273"/>
        <v>272.19823610339517</v>
      </c>
      <c r="BQ70">
        <f t="shared" si="274"/>
        <v>0.54261952554830606</v>
      </c>
      <c r="BR70">
        <f t="shared" si="275"/>
        <v>5.6243289815447559</v>
      </c>
      <c r="BS70">
        <f t="shared" si="276"/>
        <v>56.84158531665733</v>
      </c>
      <c r="BT70">
        <f t="shared" si="277"/>
        <v>30.175552525519635</v>
      </c>
      <c r="BU70">
        <f t="shared" si="278"/>
        <v>32.961435317993164</v>
      </c>
      <c r="BV70">
        <f t="shared" si="279"/>
        <v>5.0411700031972213</v>
      </c>
      <c r="BW70">
        <f t="shared" si="280"/>
        <v>6.2877561882106817E-2</v>
      </c>
      <c r="BX70">
        <f t="shared" si="281"/>
        <v>2.6385355055547262</v>
      </c>
      <c r="BY70">
        <f t="shared" si="282"/>
        <v>2.4026344976424951</v>
      </c>
      <c r="BZ70">
        <f t="shared" si="283"/>
        <v>3.9336749785273781E-2</v>
      </c>
      <c r="CA70">
        <f t="shared" si="284"/>
        <v>21.349442150870747</v>
      </c>
      <c r="CB70">
        <f t="shared" si="285"/>
        <v>1.077321542367407</v>
      </c>
      <c r="CC70">
        <f t="shared" si="286"/>
        <v>44.974698920851417</v>
      </c>
      <c r="CD70">
        <f t="shared" si="287"/>
        <v>200.42795376757982</v>
      </c>
      <c r="CE70">
        <f t="shared" si="288"/>
        <v>-2.2911879400838017E-3</v>
      </c>
      <c r="CF70">
        <f t="shared" si="289"/>
        <v>0</v>
      </c>
      <c r="CG70">
        <f t="shared" si="290"/>
        <v>1488.570053477041</v>
      </c>
      <c r="CH70">
        <f t="shared" si="291"/>
        <v>0</v>
      </c>
      <c r="CI70" t="e">
        <f t="shared" si="292"/>
        <v>#DIV/0!</v>
      </c>
      <c r="CJ70" t="e">
        <f t="shared" si="293"/>
        <v>#DIV/0!</v>
      </c>
    </row>
    <row r="71" spans="1:88" x14ac:dyDescent="0.35">
      <c r="A71" t="s">
        <v>186</v>
      </c>
      <c r="B71" s="1">
        <v>69</v>
      </c>
      <c r="C71" s="1" t="s">
        <v>159</v>
      </c>
      <c r="D71" s="1" t="s">
        <v>0</v>
      </c>
      <c r="E71" s="1">
        <v>0</v>
      </c>
      <c r="F71" s="1" t="s">
        <v>91</v>
      </c>
      <c r="G71" s="1" t="s">
        <v>0</v>
      </c>
      <c r="H71" s="1">
        <v>16521.000017642975</v>
      </c>
      <c r="I71" s="1">
        <v>0</v>
      </c>
      <c r="J71">
        <f t="shared" si="252"/>
        <v>-4.2239319930341264</v>
      </c>
      <c r="K71">
        <f t="shared" si="253"/>
        <v>7.8389688575035241E-2</v>
      </c>
      <c r="L71">
        <f t="shared" si="254"/>
        <v>134.92262565032499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t="e">
        <f t="shared" si="255"/>
        <v>#DIV/0!</v>
      </c>
      <c r="U71" t="e">
        <f t="shared" si="256"/>
        <v>#DIV/0!</v>
      </c>
      <c r="V71" t="e">
        <f t="shared" si="257"/>
        <v>#DIV/0!</v>
      </c>
      <c r="W71" s="1">
        <v>-1</v>
      </c>
      <c r="X71" s="1">
        <v>0.87</v>
      </c>
      <c r="Y71" s="1">
        <v>0.92</v>
      </c>
      <c r="Z71" s="1">
        <v>9.9834432601928711</v>
      </c>
      <c r="AA71">
        <f t="shared" si="258"/>
        <v>0.87499172163009642</v>
      </c>
      <c r="AB71">
        <f t="shared" si="259"/>
        <v>-2.1659031438834068E-3</v>
      </c>
      <c r="AC71" t="e">
        <f t="shared" si="260"/>
        <v>#DIV/0!</v>
      </c>
      <c r="AD71" t="e">
        <f t="shared" si="261"/>
        <v>#DIV/0!</v>
      </c>
      <c r="AE71" t="e">
        <f t="shared" si="262"/>
        <v>#DIV/0!</v>
      </c>
      <c r="AF71" s="1">
        <v>0</v>
      </c>
      <c r="AG71" s="1">
        <v>0.5</v>
      </c>
      <c r="AH71" t="e">
        <f t="shared" si="263"/>
        <v>#DIV/0!</v>
      </c>
      <c r="AI71">
        <f t="shared" si="264"/>
        <v>2.3868774546572684</v>
      </c>
      <c r="AJ71">
        <f t="shared" si="265"/>
        <v>2.9117261745092118</v>
      </c>
      <c r="AK71">
        <f t="shared" si="266"/>
        <v>34.753688812255859</v>
      </c>
      <c r="AL71" s="1">
        <v>2</v>
      </c>
      <c r="AM71">
        <f t="shared" si="267"/>
        <v>4.644859790802002</v>
      </c>
      <c r="AN71" s="1">
        <v>1</v>
      </c>
      <c r="AO71">
        <f t="shared" si="268"/>
        <v>9.2897195816040039</v>
      </c>
      <c r="AP71" s="1">
        <v>31.023197174072266</v>
      </c>
      <c r="AQ71" s="1">
        <v>34.753688812255859</v>
      </c>
      <c r="AR71" s="1">
        <v>30.046276092529297</v>
      </c>
      <c r="AS71" s="1">
        <v>49.958263397216797</v>
      </c>
      <c r="AT71" s="1">
        <v>52.688732147216797</v>
      </c>
      <c r="AU71" s="1">
        <v>25.337345123291016</v>
      </c>
      <c r="AV71" s="1">
        <v>26.884883880615234</v>
      </c>
      <c r="AW71" s="1">
        <v>55.495952606201172</v>
      </c>
      <c r="AX71" s="1">
        <v>58.882560729980469</v>
      </c>
      <c r="AY71" s="1">
        <v>300.18072509765625</v>
      </c>
      <c r="AZ71" s="1">
        <v>1701.151123046875</v>
      </c>
      <c r="BA71" s="1">
        <v>2134.22412109375</v>
      </c>
      <c r="BB71" s="1">
        <v>98.942481994628906</v>
      </c>
      <c r="BC71" s="1">
        <v>3.22212815284729</v>
      </c>
      <c r="BD71" s="1">
        <v>-6.5179198980331421E-2</v>
      </c>
      <c r="BE71" s="1">
        <v>1</v>
      </c>
      <c r="BF71" s="1">
        <v>-1.355140209197998</v>
      </c>
      <c r="BG71" s="1">
        <v>7.355140209197998</v>
      </c>
      <c r="BH71" s="1">
        <v>1</v>
      </c>
      <c r="BI71" s="1">
        <v>0</v>
      </c>
      <c r="BJ71" s="1">
        <v>0.15999999642372131</v>
      </c>
      <c r="BK71" s="1">
        <v>111115</v>
      </c>
      <c r="BL71">
        <f t="shared" si="269"/>
        <v>1.500903625488281</v>
      </c>
      <c r="BM71">
        <f t="shared" si="270"/>
        <v>2.3868774546572684E-3</v>
      </c>
      <c r="BN71">
        <f t="shared" si="271"/>
        <v>307.90368881225584</v>
      </c>
      <c r="BO71">
        <f t="shared" si="272"/>
        <v>304.17319717407224</v>
      </c>
      <c r="BP71">
        <f t="shared" si="273"/>
        <v>272.1841736037095</v>
      </c>
      <c r="BQ71">
        <f t="shared" si="274"/>
        <v>0.48082620121053365</v>
      </c>
      <c r="BR71">
        <f t="shared" si="275"/>
        <v>5.5717833137946737</v>
      </c>
      <c r="BS71">
        <f t="shared" si="276"/>
        <v>56.313357027946175</v>
      </c>
      <c r="BT71">
        <f t="shared" si="277"/>
        <v>29.428473147330941</v>
      </c>
      <c r="BU71">
        <f t="shared" si="278"/>
        <v>32.888442993164063</v>
      </c>
      <c r="BV71">
        <f t="shared" si="279"/>
        <v>5.0205256909591975</v>
      </c>
      <c r="BW71">
        <f t="shared" si="280"/>
        <v>7.7733745833798024E-2</v>
      </c>
      <c r="BX71">
        <f t="shared" si="281"/>
        <v>2.6600571392854619</v>
      </c>
      <c r="BY71">
        <f t="shared" si="282"/>
        <v>2.3604685516737356</v>
      </c>
      <c r="BZ71">
        <f t="shared" si="283"/>
        <v>4.8642100751323934E-2</v>
      </c>
      <c r="CA71">
        <f t="shared" si="284"/>
        <v>13.349579459075336</v>
      </c>
      <c r="CB71">
        <f t="shared" si="285"/>
        <v>2.5607491422139312</v>
      </c>
      <c r="CC71">
        <f t="shared" si="286"/>
        <v>45.929577217037895</v>
      </c>
      <c r="CD71">
        <f t="shared" si="287"/>
        <v>53.302562106291994</v>
      </c>
      <c r="CE71">
        <f t="shared" si="288"/>
        <v>-3.6396638917039405E-2</v>
      </c>
      <c r="CF71">
        <f t="shared" si="289"/>
        <v>0</v>
      </c>
      <c r="CG71">
        <f t="shared" si="290"/>
        <v>1488.4931499077572</v>
      </c>
      <c r="CH71">
        <f t="shared" si="291"/>
        <v>0</v>
      </c>
      <c r="CI71" t="e">
        <f t="shared" si="292"/>
        <v>#DIV/0!</v>
      </c>
      <c r="CJ71" t="e">
        <f t="shared" si="293"/>
        <v>#DIV/0!</v>
      </c>
    </row>
    <row r="72" spans="1:88" x14ac:dyDescent="0.35">
      <c r="A72" t="s">
        <v>186</v>
      </c>
      <c r="B72" s="1">
        <v>70</v>
      </c>
      <c r="C72" s="1" t="s">
        <v>160</v>
      </c>
      <c r="D72" s="1" t="s">
        <v>0</v>
      </c>
      <c r="E72" s="1">
        <v>0</v>
      </c>
      <c r="F72" s="1" t="s">
        <v>91</v>
      </c>
      <c r="G72" s="1" t="s">
        <v>0</v>
      </c>
      <c r="H72" s="1">
        <v>16743.500017608516</v>
      </c>
      <c r="I72" s="1">
        <v>0</v>
      </c>
      <c r="J72">
        <f t="shared" si="252"/>
        <v>0.35553970807115287</v>
      </c>
      <c r="K72">
        <f t="shared" si="253"/>
        <v>0.1249682746964306</v>
      </c>
      <c r="L72">
        <f t="shared" si="254"/>
        <v>90.83754722467414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t="e">
        <f t="shared" si="255"/>
        <v>#DIV/0!</v>
      </c>
      <c r="U72" t="e">
        <f t="shared" si="256"/>
        <v>#DIV/0!</v>
      </c>
      <c r="V72" t="e">
        <f t="shared" si="257"/>
        <v>#DIV/0!</v>
      </c>
      <c r="W72" s="1">
        <v>-1</v>
      </c>
      <c r="X72" s="1">
        <v>0.87</v>
      </c>
      <c r="Y72" s="1">
        <v>0.92</v>
      </c>
      <c r="Z72" s="1">
        <v>9.9834432601928711</v>
      </c>
      <c r="AA72">
        <f t="shared" si="258"/>
        <v>0.87499172163009642</v>
      </c>
      <c r="AB72">
        <f t="shared" si="259"/>
        <v>9.1140917070065962E-4</v>
      </c>
      <c r="AC72" t="e">
        <f t="shared" si="260"/>
        <v>#DIV/0!</v>
      </c>
      <c r="AD72" t="e">
        <f t="shared" si="261"/>
        <v>#DIV/0!</v>
      </c>
      <c r="AE72" t="e">
        <f t="shared" si="262"/>
        <v>#DIV/0!</v>
      </c>
      <c r="AF72" s="1">
        <v>0</v>
      </c>
      <c r="AG72" s="1">
        <v>0.5</v>
      </c>
      <c r="AH72" t="e">
        <f t="shared" si="263"/>
        <v>#DIV/0!</v>
      </c>
      <c r="AI72">
        <f t="shared" si="264"/>
        <v>3.3930791444212902</v>
      </c>
      <c r="AJ72">
        <f t="shared" si="265"/>
        <v>2.612476415669482</v>
      </c>
      <c r="AK72">
        <f t="shared" si="266"/>
        <v>33.885116577148438</v>
      </c>
      <c r="AL72" s="1">
        <v>2</v>
      </c>
      <c r="AM72">
        <f t="shared" si="267"/>
        <v>4.644859790802002</v>
      </c>
      <c r="AN72" s="1">
        <v>1</v>
      </c>
      <c r="AO72">
        <f t="shared" si="268"/>
        <v>9.2897195816040039</v>
      </c>
      <c r="AP72" s="1">
        <v>30.909469604492188</v>
      </c>
      <c r="AQ72" s="1">
        <v>33.885116577148438</v>
      </c>
      <c r="AR72" s="1">
        <v>30.036304473876953</v>
      </c>
      <c r="AS72" s="1">
        <v>100.08893585205078</v>
      </c>
      <c r="AT72" s="1">
        <v>99.626815795898438</v>
      </c>
      <c r="AU72" s="1">
        <v>25.052579879760742</v>
      </c>
      <c r="AV72" s="1">
        <v>27.251714706420898</v>
      </c>
      <c r="AW72" s="1">
        <v>55.230941772460938</v>
      </c>
      <c r="AX72" s="1">
        <v>60.075778961181641</v>
      </c>
      <c r="AY72" s="1">
        <v>300.17367553710938</v>
      </c>
      <c r="AZ72" s="1">
        <v>1699.78857421875</v>
      </c>
      <c r="BA72" s="1">
        <v>1741.045166015625</v>
      </c>
      <c r="BB72" s="1">
        <v>98.943855285644531</v>
      </c>
      <c r="BC72" s="1">
        <v>3.6151597499847412</v>
      </c>
      <c r="BD72" s="1">
        <v>-7.2944015264511108E-2</v>
      </c>
      <c r="BE72" s="1">
        <v>0.75</v>
      </c>
      <c r="BF72" s="1">
        <v>-1.355140209197998</v>
      </c>
      <c r="BG72" s="1">
        <v>7.355140209197998</v>
      </c>
      <c r="BH72" s="1">
        <v>1</v>
      </c>
      <c r="BI72" s="1">
        <v>0</v>
      </c>
      <c r="BJ72" s="1">
        <v>0.15999999642372131</v>
      </c>
      <c r="BK72" s="1">
        <v>111115</v>
      </c>
      <c r="BL72">
        <f t="shared" si="269"/>
        <v>1.5008683776855467</v>
      </c>
      <c r="BM72">
        <f t="shared" si="270"/>
        <v>3.3930791444212903E-3</v>
      </c>
      <c r="BN72">
        <f t="shared" si="271"/>
        <v>307.03511657714841</v>
      </c>
      <c r="BO72">
        <f t="shared" si="272"/>
        <v>304.05946960449216</v>
      </c>
      <c r="BP72">
        <f t="shared" si="273"/>
        <v>271.96616579608235</v>
      </c>
      <c r="BQ72">
        <f t="shared" si="274"/>
        <v>0.3413485125759208</v>
      </c>
      <c r="BR72">
        <f t="shared" si="275"/>
        <v>5.3088661318672621</v>
      </c>
      <c r="BS72">
        <f t="shared" si="276"/>
        <v>53.655339349178462</v>
      </c>
      <c r="BT72">
        <f t="shared" si="277"/>
        <v>26.403624642757563</v>
      </c>
      <c r="BU72">
        <f t="shared" si="278"/>
        <v>32.397293090820313</v>
      </c>
      <c r="BV72">
        <f t="shared" si="279"/>
        <v>4.8835173990249281</v>
      </c>
      <c r="BW72">
        <f t="shared" si="280"/>
        <v>0.12330947624034039</v>
      </c>
      <c r="BX72">
        <f t="shared" si="281"/>
        <v>2.6963897161977801</v>
      </c>
      <c r="BY72">
        <f t="shared" si="282"/>
        <v>2.187127682827148</v>
      </c>
      <c r="BZ72">
        <f t="shared" si="283"/>
        <v>7.7215758231963361E-2</v>
      </c>
      <c r="CA72">
        <f t="shared" si="284"/>
        <v>8.9878171271010601</v>
      </c>
      <c r="CB72">
        <f t="shared" si="285"/>
        <v>0.91177808403281169</v>
      </c>
      <c r="CC72">
        <f t="shared" si="286"/>
        <v>49.396416819816793</v>
      </c>
      <c r="CD72">
        <f t="shared" si="287"/>
        <v>99.575148078516904</v>
      </c>
      <c r="CE72">
        <f t="shared" si="288"/>
        <v>1.7637320109260969E-3</v>
      </c>
      <c r="CF72">
        <f t="shared" si="289"/>
        <v>0</v>
      </c>
      <c r="CG72">
        <f t="shared" si="290"/>
        <v>1487.300930962831</v>
      </c>
      <c r="CH72">
        <f t="shared" si="291"/>
        <v>0</v>
      </c>
      <c r="CI72" t="e">
        <f t="shared" si="292"/>
        <v>#DIV/0!</v>
      </c>
      <c r="CJ72" t="e">
        <f t="shared" si="293"/>
        <v>#DIV/0!</v>
      </c>
    </row>
    <row r="73" spans="1:88" x14ac:dyDescent="0.35">
      <c r="A73" t="s">
        <v>186</v>
      </c>
      <c r="B73" s="1">
        <v>71</v>
      </c>
      <c r="C73" s="1" t="s">
        <v>161</v>
      </c>
      <c r="D73" s="1" t="s">
        <v>0</v>
      </c>
      <c r="E73" s="1">
        <v>0</v>
      </c>
      <c r="F73" s="1" t="s">
        <v>91</v>
      </c>
      <c r="G73" s="1" t="s">
        <v>0</v>
      </c>
      <c r="H73" s="1">
        <v>16965.500017608516</v>
      </c>
      <c r="I73" s="1">
        <v>0</v>
      </c>
      <c r="J73">
        <f t="shared" si="252"/>
        <v>9.8757633913036198</v>
      </c>
      <c r="K73">
        <f t="shared" si="253"/>
        <v>0.19714981218588834</v>
      </c>
      <c r="L73">
        <f t="shared" si="254"/>
        <v>201.25039639934013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si="255"/>
        <v>#DIV/0!</v>
      </c>
      <c r="U73" t="e">
        <f t="shared" si="256"/>
        <v>#DIV/0!</v>
      </c>
      <c r="V73" t="e">
        <f t="shared" si="257"/>
        <v>#DIV/0!</v>
      </c>
      <c r="W73" s="1">
        <v>-1</v>
      </c>
      <c r="X73" s="1">
        <v>0.87</v>
      </c>
      <c r="Y73" s="1">
        <v>0.92</v>
      </c>
      <c r="Z73" s="1">
        <v>9.9834432601928711</v>
      </c>
      <c r="AA73">
        <f t="shared" si="258"/>
        <v>0.87499172163009642</v>
      </c>
      <c r="AB73">
        <f t="shared" si="259"/>
        <v>7.3072424759632387E-3</v>
      </c>
      <c r="AC73" t="e">
        <f t="shared" si="260"/>
        <v>#DIV/0!</v>
      </c>
      <c r="AD73" t="e">
        <f t="shared" si="261"/>
        <v>#DIV/0!</v>
      </c>
      <c r="AE73" t="e">
        <f t="shared" si="262"/>
        <v>#DIV/0!</v>
      </c>
      <c r="AF73" s="1">
        <v>0</v>
      </c>
      <c r="AG73" s="1">
        <v>0.5</v>
      </c>
      <c r="AH73" t="e">
        <f t="shared" si="263"/>
        <v>#DIV/0!</v>
      </c>
      <c r="AI73">
        <f t="shared" si="264"/>
        <v>4.6690364693891242</v>
      </c>
      <c r="AJ73">
        <f t="shared" si="265"/>
        <v>2.299289335667726</v>
      </c>
      <c r="AK73">
        <f t="shared" si="266"/>
        <v>32.913261413574219</v>
      </c>
      <c r="AL73" s="1">
        <v>2</v>
      </c>
      <c r="AM73">
        <f t="shared" si="267"/>
        <v>4.644859790802002</v>
      </c>
      <c r="AN73" s="1">
        <v>1</v>
      </c>
      <c r="AO73">
        <f t="shared" si="268"/>
        <v>9.2897195816040039</v>
      </c>
      <c r="AP73" s="1">
        <v>30.822731018066406</v>
      </c>
      <c r="AQ73" s="1">
        <v>32.913261413574219</v>
      </c>
      <c r="AR73" s="1">
        <v>30.040903091430664</v>
      </c>
      <c r="AS73" s="1">
        <v>299.8675537109375</v>
      </c>
      <c r="AT73" s="1">
        <v>292.37741088867188</v>
      </c>
      <c r="AU73" s="1">
        <v>24.547294616699219</v>
      </c>
      <c r="AV73" s="1">
        <v>27.572633743286133</v>
      </c>
      <c r="AW73" s="1">
        <v>54.388076782226563</v>
      </c>
      <c r="AX73" s="1">
        <v>61.087173461914063</v>
      </c>
      <c r="AY73" s="1">
        <v>300.15139770507813</v>
      </c>
      <c r="AZ73" s="1">
        <v>1700.9920654296875</v>
      </c>
      <c r="BA73" s="1">
        <v>623.93212890625</v>
      </c>
      <c r="BB73" s="1">
        <v>98.947654724121094</v>
      </c>
      <c r="BC73" s="1">
        <v>5.1650729179382324</v>
      </c>
      <c r="BD73" s="1">
        <v>-0.11473183333873749</v>
      </c>
      <c r="BE73" s="1">
        <v>0.75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si="269"/>
        <v>1.5007569885253904</v>
      </c>
      <c r="BM73">
        <f t="shared" si="270"/>
        <v>4.6690364693891245E-3</v>
      </c>
      <c r="BN73">
        <f t="shared" si="271"/>
        <v>306.0632614135742</v>
      </c>
      <c r="BO73">
        <f t="shared" si="272"/>
        <v>303.97273101806638</v>
      </c>
      <c r="BP73">
        <f t="shared" si="273"/>
        <v>272.15872438552833</v>
      </c>
      <c r="BQ73">
        <f t="shared" si="274"/>
        <v>0.16204620689459531</v>
      </c>
      <c r="BR73">
        <f t="shared" si="275"/>
        <v>5.0275367791330527</v>
      </c>
      <c r="BS73">
        <f t="shared" si="276"/>
        <v>50.810065111199229</v>
      </c>
      <c r="BT73">
        <f t="shared" si="277"/>
        <v>23.237431367913096</v>
      </c>
      <c r="BU73">
        <f t="shared" si="278"/>
        <v>31.867996215820313</v>
      </c>
      <c r="BV73">
        <f t="shared" si="279"/>
        <v>4.7395220592493095</v>
      </c>
      <c r="BW73">
        <f t="shared" si="280"/>
        <v>0.19305277586847322</v>
      </c>
      <c r="BX73">
        <f t="shared" si="281"/>
        <v>2.7282474434653268</v>
      </c>
      <c r="BY73">
        <f t="shared" si="282"/>
        <v>2.0112746157839827</v>
      </c>
      <c r="BZ73">
        <f t="shared" si="283"/>
        <v>0.121019508543878</v>
      </c>
      <c r="CA73">
        <f t="shared" si="284"/>
        <v>19.913254736014409</v>
      </c>
      <c r="CB73">
        <f t="shared" si="285"/>
        <v>0.68832402540143556</v>
      </c>
      <c r="CC73">
        <f t="shared" si="286"/>
        <v>53.389780617354212</v>
      </c>
      <c r="CD73">
        <f t="shared" si="287"/>
        <v>290.94224586984171</v>
      </c>
      <c r="CE73">
        <f t="shared" si="288"/>
        <v>1.8122663462441263E-2</v>
      </c>
      <c r="CF73">
        <f t="shared" si="289"/>
        <v>0</v>
      </c>
      <c r="CG73">
        <f t="shared" si="290"/>
        <v>1488.353975809456</v>
      </c>
      <c r="CH73">
        <f t="shared" si="291"/>
        <v>0</v>
      </c>
      <c r="CI73" t="e">
        <f t="shared" si="292"/>
        <v>#DIV/0!</v>
      </c>
      <c r="CJ73" t="e">
        <f t="shared" si="293"/>
        <v>#DIV/0!</v>
      </c>
    </row>
    <row r="74" spans="1:88" x14ac:dyDescent="0.35">
      <c r="A74" t="s">
        <v>186</v>
      </c>
      <c r="B74" s="1">
        <v>72</v>
      </c>
      <c r="C74" s="1" t="s">
        <v>162</v>
      </c>
      <c r="D74" s="1" t="s">
        <v>0</v>
      </c>
      <c r="E74" s="1">
        <v>0</v>
      </c>
      <c r="F74" s="1" t="s">
        <v>91</v>
      </c>
      <c r="G74" s="1" t="s">
        <v>0</v>
      </c>
      <c r="H74" s="1">
        <v>17119.500017608516</v>
      </c>
      <c r="I74" s="1">
        <v>0</v>
      </c>
      <c r="J74">
        <f t="shared" si="252"/>
        <v>12.611322112682707</v>
      </c>
      <c r="K74">
        <f t="shared" si="253"/>
        <v>0.24062678783504088</v>
      </c>
      <c r="L74">
        <f t="shared" si="254"/>
        <v>292.33969286344768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255"/>
        <v>#DIV/0!</v>
      </c>
      <c r="U74" t="e">
        <f t="shared" si="256"/>
        <v>#DIV/0!</v>
      </c>
      <c r="V74" t="e">
        <f t="shared" si="257"/>
        <v>#DIV/0!</v>
      </c>
      <c r="W74" s="1">
        <v>-1</v>
      </c>
      <c r="X74" s="1">
        <v>0.87</v>
      </c>
      <c r="Y74" s="1">
        <v>0.92</v>
      </c>
      <c r="Z74" s="1">
        <v>9.9834432601928711</v>
      </c>
      <c r="AA74">
        <f t="shared" si="258"/>
        <v>0.87499172163009642</v>
      </c>
      <c r="AB74">
        <f t="shared" si="259"/>
        <v>9.1428904079800862E-3</v>
      </c>
      <c r="AC74" t="e">
        <f t="shared" si="260"/>
        <v>#DIV/0!</v>
      </c>
      <c r="AD74" t="e">
        <f t="shared" si="261"/>
        <v>#DIV/0!</v>
      </c>
      <c r="AE74" t="e">
        <f t="shared" si="262"/>
        <v>#DIV/0!</v>
      </c>
      <c r="AF74" s="1">
        <v>0</v>
      </c>
      <c r="AG74" s="1">
        <v>0.5</v>
      </c>
      <c r="AH74" t="e">
        <f t="shared" si="263"/>
        <v>#DIV/0!</v>
      </c>
      <c r="AI74">
        <f t="shared" si="264"/>
        <v>5.280800852849894</v>
      </c>
      <c r="AJ74">
        <f t="shared" si="265"/>
        <v>2.1421791939407346</v>
      </c>
      <c r="AK74">
        <f t="shared" si="266"/>
        <v>32.359619140625</v>
      </c>
      <c r="AL74" s="1">
        <v>2</v>
      </c>
      <c r="AM74">
        <f t="shared" si="267"/>
        <v>4.644859790802002</v>
      </c>
      <c r="AN74" s="1">
        <v>1</v>
      </c>
      <c r="AO74">
        <f t="shared" si="268"/>
        <v>9.2897195816040039</v>
      </c>
      <c r="AP74" s="1">
        <v>30.78230094909668</v>
      </c>
      <c r="AQ74" s="1">
        <v>32.359619140625</v>
      </c>
      <c r="AR74" s="1">
        <v>30.046218872070313</v>
      </c>
      <c r="AS74" s="1">
        <v>400.08291625976563</v>
      </c>
      <c r="AT74" s="1">
        <v>390.30694580078125</v>
      </c>
      <c r="AU74" s="1">
        <v>24.17839241027832</v>
      </c>
      <c r="AV74" s="1">
        <v>27.599777221679688</v>
      </c>
      <c r="AW74" s="1">
        <v>53.696022033691406</v>
      </c>
      <c r="AX74" s="1">
        <v>61.292198181152344</v>
      </c>
      <c r="AY74" s="1">
        <v>300.17388916015625</v>
      </c>
      <c r="AZ74" s="1">
        <v>1701.4251708984375</v>
      </c>
      <c r="BA74" s="1">
        <v>1783.9375</v>
      </c>
      <c r="BB74" s="1">
        <v>98.94879150390625</v>
      </c>
      <c r="BC74" s="1">
        <v>5.5824341773986816</v>
      </c>
      <c r="BD74" s="1">
        <v>-0.12160468101501465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269"/>
        <v>1.5008694458007812</v>
      </c>
      <c r="BM74">
        <f t="shared" si="270"/>
        <v>5.2808008528498936E-3</v>
      </c>
      <c r="BN74">
        <f t="shared" si="271"/>
        <v>305.50961914062498</v>
      </c>
      <c r="BO74">
        <f t="shared" si="272"/>
        <v>303.93230094909666</v>
      </c>
      <c r="BP74">
        <f t="shared" si="273"/>
        <v>272.22802125897942</v>
      </c>
      <c r="BQ74">
        <f t="shared" si="274"/>
        <v>8.0119347834765278E-2</v>
      </c>
      <c r="BR74">
        <f t="shared" si="275"/>
        <v>4.8731437958029789</v>
      </c>
      <c r="BS74">
        <f t="shared" si="276"/>
        <v>49.249149198659993</v>
      </c>
      <c r="BT74">
        <f t="shared" si="277"/>
        <v>21.649371976980305</v>
      </c>
      <c r="BU74">
        <f t="shared" si="278"/>
        <v>31.57096004486084</v>
      </c>
      <c r="BV74">
        <f t="shared" si="279"/>
        <v>4.6603440166822487</v>
      </c>
      <c r="BW74">
        <f t="shared" si="280"/>
        <v>0.23455132648460333</v>
      </c>
      <c r="BX74">
        <f t="shared" si="281"/>
        <v>2.7309646018622442</v>
      </c>
      <c r="BY74">
        <f t="shared" si="282"/>
        <v>1.9293794148200045</v>
      </c>
      <c r="BZ74">
        <f t="shared" si="283"/>
        <v>0.14712857772718513</v>
      </c>
      <c r="CA74">
        <f t="shared" si="284"/>
        <v>28.926659317461276</v>
      </c>
      <c r="CB74">
        <f t="shared" si="285"/>
        <v>0.74899946313705223</v>
      </c>
      <c r="CC74">
        <f t="shared" si="286"/>
        <v>55.438778818662769</v>
      </c>
      <c r="CD74">
        <f t="shared" si="287"/>
        <v>388.47424410267661</v>
      </c>
      <c r="CE74">
        <f t="shared" si="288"/>
        <v>1.7997494243946203E-2</v>
      </c>
      <c r="CF74">
        <f t="shared" si="289"/>
        <v>0</v>
      </c>
      <c r="CG74">
        <f t="shared" si="290"/>
        <v>1488.7329395092049</v>
      </c>
      <c r="CH74">
        <f t="shared" si="291"/>
        <v>0</v>
      </c>
      <c r="CI74" t="e">
        <f t="shared" si="292"/>
        <v>#DIV/0!</v>
      </c>
      <c r="CJ74" t="e">
        <f t="shared" si="293"/>
        <v>#DIV/0!</v>
      </c>
    </row>
    <row r="75" spans="1:88" x14ac:dyDescent="0.35">
      <c r="A75" t="s">
        <v>186</v>
      </c>
      <c r="B75" s="1">
        <v>73</v>
      </c>
      <c r="C75" s="1" t="s">
        <v>163</v>
      </c>
      <c r="D75" s="1" t="s">
        <v>0</v>
      </c>
      <c r="E75" s="1">
        <v>0</v>
      </c>
      <c r="F75" s="1" t="s">
        <v>91</v>
      </c>
      <c r="G75" s="1" t="s">
        <v>0</v>
      </c>
      <c r="H75" s="1">
        <v>17341.500017608516</v>
      </c>
      <c r="I75" s="1">
        <v>0</v>
      </c>
      <c r="J75">
        <f t="shared" si="252"/>
        <v>23.761144913321214</v>
      </c>
      <c r="K75">
        <f t="shared" si="253"/>
        <v>0.20494993375813844</v>
      </c>
      <c r="L75">
        <f t="shared" si="254"/>
        <v>469.44306713212643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255"/>
        <v>#DIV/0!</v>
      </c>
      <c r="U75" t="e">
        <f t="shared" si="256"/>
        <v>#DIV/0!</v>
      </c>
      <c r="V75" t="e">
        <f t="shared" si="257"/>
        <v>#DIV/0!</v>
      </c>
      <c r="W75" s="1">
        <v>-1</v>
      </c>
      <c r="X75" s="1">
        <v>0.87</v>
      </c>
      <c r="Y75" s="1">
        <v>0.92</v>
      </c>
      <c r="Z75" s="1">
        <v>9.9834432601928711</v>
      </c>
      <c r="AA75">
        <f t="shared" si="258"/>
        <v>0.87499172163009642</v>
      </c>
      <c r="AB75">
        <f t="shared" si="259"/>
        <v>1.6663323545150883E-2</v>
      </c>
      <c r="AC75" t="e">
        <f t="shared" si="260"/>
        <v>#DIV/0!</v>
      </c>
      <c r="AD75" t="e">
        <f t="shared" si="261"/>
        <v>#DIV/0!</v>
      </c>
      <c r="AE75" t="e">
        <f t="shared" si="262"/>
        <v>#DIV/0!</v>
      </c>
      <c r="AF75" s="1">
        <v>0</v>
      </c>
      <c r="AG75" s="1">
        <v>0.5</v>
      </c>
      <c r="AH75" t="e">
        <f t="shared" si="263"/>
        <v>#DIV/0!</v>
      </c>
      <c r="AI75">
        <f t="shared" si="264"/>
        <v>5.125960715270903</v>
      </c>
      <c r="AJ75">
        <f t="shared" si="265"/>
        <v>2.4291142552735141</v>
      </c>
      <c r="AK75">
        <f t="shared" si="266"/>
        <v>33.305370330810547</v>
      </c>
      <c r="AL75" s="1">
        <v>2</v>
      </c>
      <c r="AM75">
        <f t="shared" si="267"/>
        <v>4.644859790802002</v>
      </c>
      <c r="AN75" s="1">
        <v>1</v>
      </c>
      <c r="AO75">
        <f t="shared" si="268"/>
        <v>9.2897195816040039</v>
      </c>
      <c r="AP75" s="1">
        <v>30.962713241577148</v>
      </c>
      <c r="AQ75" s="1">
        <v>33.305370330810547</v>
      </c>
      <c r="AR75" s="1">
        <v>30.052848815917969</v>
      </c>
      <c r="AS75" s="1">
        <v>700.078125</v>
      </c>
      <c r="AT75" s="1">
        <v>681.917724609375</v>
      </c>
      <c r="AU75" s="1">
        <v>24.068838119506836</v>
      </c>
      <c r="AV75" s="1">
        <v>27.390588760375977</v>
      </c>
      <c r="AW75" s="1">
        <v>52.903972625732422</v>
      </c>
      <c r="AX75" s="1">
        <v>60.216960906982422</v>
      </c>
      <c r="AY75" s="1">
        <v>300.176513671875</v>
      </c>
      <c r="AZ75" s="1">
        <v>1698.2637939453125</v>
      </c>
      <c r="BA75" s="1">
        <v>2119.78759765625</v>
      </c>
      <c r="BB75" s="1">
        <v>98.9510498046875</v>
      </c>
      <c r="BC75" s="1">
        <v>7.2898468971252441</v>
      </c>
      <c r="BD75" s="1">
        <v>-8.2529403269290924E-2</v>
      </c>
      <c r="BE75" s="1">
        <v>0.5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269"/>
        <v>1.5008825683593747</v>
      </c>
      <c r="BM75">
        <f t="shared" si="270"/>
        <v>5.125960715270903E-3</v>
      </c>
      <c r="BN75">
        <f t="shared" si="271"/>
        <v>306.45537033081052</v>
      </c>
      <c r="BO75">
        <f t="shared" si="272"/>
        <v>304.11271324157713</v>
      </c>
      <c r="BP75">
        <f t="shared" si="273"/>
        <v>271.72220095778539</v>
      </c>
      <c r="BQ75">
        <f t="shared" si="274"/>
        <v>6.7469034388025872E-2</v>
      </c>
      <c r="BR75">
        <f t="shared" si="275"/>
        <v>5.1394417678811912</v>
      </c>
      <c r="BS75">
        <f t="shared" si="276"/>
        <v>51.93923437927716</v>
      </c>
      <c r="BT75">
        <f t="shared" si="277"/>
        <v>24.548645618901183</v>
      </c>
      <c r="BU75">
        <f t="shared" si="278"/>
        <v>32.134041786193848</v>
      </c>
      <c r="BV75">
        <f t="shared" si="279"/>
        <v>4.8114308878815049</v>
      </c>
      <c r="BW75">
        <f t="shared" si="280"/>
        <v>0.20052592771142946</v>
      </c>
      <c r="BX75">
        <f t="shared" si="281"/>
        <v>2.7103275126076771</v>
      </c>
      <c r="BY75">
        <f t="shared" si="282"/>
        <v>2.1011033752738277</v>
      </c>
      <c r="BZ75">
        <f t="shared" si="283"/>
        <v>0.12571880488837392</v>
      </c>
      <c r="CA75">
        <f t="shared" si="284"/>
        <v>46.451884316256297</v>
      </c>
      <c r="CB75">
        <f t="shared" si="285"/>
        <v>0.68841599241468454</v>
      </c>
      <c r="CC75">
        <f t="shared" si="286"/>
        <v>51.846046653460874</v>
      </c>
      <c r="CD75">
        <f t="shared" si="287"/>
        <v>678.46470911722759</v>
      </c>
      <c r="CE75">
        <f t="shared" si="288"/>
        <v>1.8157487208414848E-2</v>
      </c>
      <c r="CF75">
        <f t="shared" si="289"/>
        <v>0</v>
      </c>
      <c r="CG75">
        <f t="shared" si="290"/>
        <v>1485.9667608462682</v>
      </c>
      <c r="CH75">
        <f t="shared" si="291"/>
        <v>0</v>
      </c>
      <c r="CI75" t="e">
        <f t="shared" si="292"/>
        <v>#DIV/0!</v>
      </c>
      <c r="CJ75" t="e">
        <f t="shared" si="293"/>
        <v>#DIV/0!</v>
      </c>
    </row>
    <row r="76" spans="1:88" x14ac:dyDescent="0.35">
      <c r="A76" t="s">
        <v>186</v>
      </c>
      <c r="B76" s="1">
        <v>74</v>
      </c>
      <c r="C76" s="1" t="s">
        <v>164</v>
      </c>
      <c r="D76" s="1" t="s">
        <v>0</v>
      </c>
      <c r="E76" s="1">
        <v>0</v>
      </c>
      <c r="F76" s="1" t="s">
        <v>91</v>
      </c>
      <c r="G76" s="1" t="s">
        <v>0</v>
      </c>
      <c r="H76" s="1">
        <v>17563.000017642975</v>
      </c>
      <c r="I76" s="1">
        <v>0</v>
      </c>
      <c r="J76">
        <f t="shared" si="252"/>
        <v>19.224294639337526</v>
      </c>
      <c r="K76">
        <f t="shared" si="253"/>
        <v>6.034201458757682E-2</v>
      </c>
      <c r="L76">
        <f t="shared" si="254"/>
        <v>435.57491786739075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255"/>
        <v>#DIV/0!</v>
      </c>
      <c r="U76" t="e">
        <f t="shared" si="256"/>
        <v>#DIV/0!</v>
      </c>
      <c r="V76" t="e">
        <f t="shared" si="257"/>
        <v>#DIV/0!</v>
      </c>
      <c r="W76" s="1">
        <v>-1</v>
      </c>
      <c r="X76" s="1">
        <v>0.87</v>
      </c>
      <c r="Y76" s="1">
        <v>0.92</v>
      </c>
      <c r="Z76" s="1">
        <v>9.9834432601928711</v>
      </c>
      <c r="AA76">
        <f t="shared" si="258"/>
        <v>0.87499172163009642</v>
      </c>
      <c r="AB76">
        <f t="shared" si="259"/>
        <v>1.3593040856649408E-2</v>
      </c>
      <c r="AC76" t="e">
        <f t="shared" si="260"/>
        <v>#DIV/0!</v>
      </c>
      <c r="AD76" t="e">
        <f t="shared" si="261"/>
        <v>#DIV/0!</v>
      </c>
      <c r="AE76" t="e">
        <f t="shared" si="262"/>
        <v>#DIV/0!</v>
      </c>
      <c r="AF76" s="1">
        <v>0</v>
      </c>
      <c r="AG76" s="1">
        <v>0.5</v>
      </c>
      <c r="AH76" t="e">
        <f t="shared" si="263"/>
        <v>#DIV/0!</v>
      </c>
      <c r="AI76">
        <f t="shared" si="264"/>
        <v>1.9979090539531992</v>
      </c>
      <c r="AJ76">
        <f t="shared" si="265"/>
        <v>3.160163237978304</v>
      </c>
      <c r="AK76">
        <f t="shared" si="266"/>
        <v>35.150272369384766</v>
      </c>
      <c r="AL76" s="1">
        <v>2</v>
      </c>
      <c r="AM76">
        <f t="shared" si="267"/>
        <v>4.644859790802002</v>
      </c>
      <c r="AN76" s="1">
        <v>1</v>
      </c>
      <c r="AO76">
        <f t="shared" si="268"/>
        <v>9.2897195816040039</v>
      </c>
      <c r="AP76" s="1">
        <v>31.030557632446289</v>
      </c>
      <c r="AQ76" s="1">
        <v>35.150272369384766</v>
      </c>
      <c r="AR76" s="1">
        <v>30.040422439575195</v>
      </c>
      <c r="AS76" s="1">
        <v>1000.1371459960938</v>
      </c>
      <c r="AT76" s="1">
        <v>986.0164794921875</v>
      </c>
      <c r="AU76" s="1">
        <v>24.327262878417969</v>
      </c>
      <c r="AV76" s="1">
        <v>25.624259948730469</v>
      </c>
      <c r="AW76" s="1">
        <v>53.260890960693359</v>
      </c>
      <c r="AX76" s="1">
        <v>56.105068206787109</v>
      </c>
      <c r="AY76" s="1">
        <v>300.18789672851563</v>
      </c>
      <c r="AZ76" s="1">
        <v>1700.40673828125</v>
      </c>
      <c r="BA76" s="1">
        <v>2093.286865234375</v>
      </c>
      <c r="BB76" s="1">
        <v>98.944587707519531</v>
      </c>
      <c r="BC76" s="1">
        <v>8.7215633392333984</v>
      </c>
      <c r="BD76" s="1">
        <v>-6.0256242752075195E-2</v>
      </c>
      <c r="BE76" s="1">
        <v>0.5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269"/>
        <v>1.500939483642578</v>
      </c>
      <c r="BM76">
        <f t="shared" si="270"/>
        <v>1.9979090539531991E-3</v>
      </c>
      <c r="BN76">
        <f t="shared" si="271"/>
        <v>308.30027236938474</v>
      </c>
      <c r="BO76">
        <f t="shared" si="272"/>
        <v>304.18055763244627</v>
      </c>
      <c r="BP76">
        <f t="shared" si="273"/>
        <v>272.06507204387162</v>
      </c>
      <c r="BQ76">
        <f t="shared" si="274"/>
        <v>0.52896994612988202</v>
      </c>
      <c r="BR76">
        <f t="shared" si="275"/>
        <v>5.6955450739157456</v>
      </c>
      <c r="BS76">
        <f t="shared" si="276"/>
        <v>57.562977479392735</v>
      </c>
      <c r="BT76">
        <f t="shared" si="277"/>
        <v>31.938717530662267</v>
      </c>
      <c r="BU76">
        <f t="shared" si="278"/>
        <v>33.090415000915527</v>
      </c>
      <c r="BV76">
        <f t="shared" si="279"/>
        <v>5.0778297505496655</v>
      </c>
      <c r="BW76">
        <f t="shared" si="280"/>
        <v>5.9952588412462586E-2</v>
      </c>
      <c r="BX76">
        <f t="shared" si="281"/>
        <v>2.5353818359374416</v>
      </c>
      <c r="BY76">
        <f t="shared" si="282"/>
        <v>2.5424479146122239</v>
      </c>
      <c r="BZ76">
        <f t="shared" si="283"/>
        <v>3.7505161747420739E-2</v>
      </c>
      <c r="CA76">
        <f t="shared" si="284"/>
        <v>43.097780664125665</v>
      </c>
      <c r="CB76">
        <f t="shared" si="285"/>
        <v>0.44175216837320813</v>
      </c>
      <c r="CC76">
        <f t="shared" si="286"/>
        <v>42.480823518707545</v>
      </c>
      <c r="CD76">
        <f t="shared" si="287"/>
        <v>983.22276784835071</v>
      </c>
      <c r="CE76">
        <f t="shared" si="288"/>
        <v>8.3059902043612233E-3</v>
      </c>
      <c r="CF76">
        <f t="shared" si="289"/>
        <v>0</v>
      </c>
      <c r="CG76">
        <f t="shared" si="290"/>
        <v>1487.8418194001276</v>
      </c>
      <c r="CH76">
        <f t="shared" si="291"/>
        <v>0</v>
      </c>
      <c r="CI76" t="e">
        <f t="shared" si="292"/>
        <v>#DIV/0!</v>
      </c>
      <c r="CJ76" t="e">
        <f t="shared" si="293"/>
        <v>#DIV/0!</v>
      </c>
    </row>
    <row r="77" spans="1:88" x14ac:dyDescent="0.35">
      <c r="A77" t="s">
        <v>186</v>
      </c>
      <c r="B77" s="1">
        <v>75</v>
      </c>
      <c r="C77" s="1" t="s">
        <v>165</v>
      </c>
      <c r="D77" s="1" t="s">
        <v>0</v>
      </c>
      <c r="E77" s="1">
        <v>0</v>
      </c>
      <c r="F77" s="1" t="s">
        <v>91</v>
      </c>
      <c r="G77" s="1" t="s">
        <v>0</v>
      </c>
      <c r="H77" s="1">
        <v>17705.000017642975</v>
      </c>
      <c r="I77" s="1">
        <v>0</v>
      </c>
      <c r="J77">
        <f t="shared" si="252"/>
        <v>19.800916627319623</v>
      </c>
      <c r="K77">
        <f t="shared" si="253"/>
        <v>4.3854610931275025E-2</v>
      </c>
      <c r="L77">
        <f t="shared" si="254"/>
        <v>510.37649859971918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255"/>
        <v>#DIV/0!</v>
      </c>
      <c r="U77" t="e">
        <f t="shared" si="256"/>
        <v>#DIV/0!</v>
      </c>
      <c r="V77" t="e">
        <f t="shared" si="257"/>
        <v>#DIV/0!</v>
      </c>
      <c r="W77" s="1">
        <v>-1</v>
      </c>
      <c r="X77" s="1">
        <v>0.87</v>
      </c>
      <c r="Y77" s="1">
        <v>0.92</v>
      </c>
      <c r="Z77" s="1">
        <v>9.9834432601928711</v>
      </c>
      <c r="AA77">
        <f t="shared" si="258"/>
        <v>0.87499172163009642</v>
      </c>
      <c r="AB77">
        <f t="shared" si="259"/>
        <v>1.3987795715089447E-2</v>
      </c>
      <c r="AC77" t="e">
        <f t="shared" si="260"/>
        <v>#DIV/0!</v>
      </c>
      <c r="AD77" t="e">
        <f t="shared" si="261"/>
        <v>#DIV/0!</v>
      </c>
      <c r="AE77" t="e">
        <f t="shared" si="262"/>
        <v>#DIV/0!</v>
      </c>
      <c r="AF77" s="1">
        <v>0</v>
      </c>
      <c r="AG77" s="1">
        <v>0.5</v>
      </c>
      <c r="AH77" t="e">
        <f t="shared" si="263"/>
        <v>#DIV/0!</v>
      </c>
      <c r="AI77">
        <f t="shared" si="264"/>
        <v>1.5217513557842692</v>
      </c>
      <c r="AJ77">
        <f t="shared" si="265"/>
        <v>3.3037641064141119</v>
      </c>
      <c r="AK77">
        <f t="shared" si="266"/>
        <v>35.561668395996094</v>
      </c>
      <c r="AL77" s="1">
        <v>2</v>
      </c>
      <c r="AM77">
        <f t="shared" si="267"/>
        <v>4.644859790802002</v>
      </c>
      <c r="AN77" s="1">
        <v>1</v>
      </c>
      <c r="AO77">
        <f t="shared" si="268"/>
        <v>9.2897195816040039</v>
      </c>
      <c r="AP77" s="1">
        <v>31.111682891845703</v>
      </c>
      <c r="AQ77" s="1">
        <v>35.561668395996094</v>
      </c>
      <c r="AR77" s="1">
        <v>30.052145004272461</v>
      </c>
      <c r="AS77" s="1">
        <v>1300.27587890625</v>
      </c>
      <c r="AT77" s="1">
        <v>1285.77978515625</v>
      </c>
      <c r="AU77" s="1">
        <v>24.509904861450195</v>
      </c>
      <c r="AV77" s="1">
        <v>25.497928619384766</v>
      </c>
      <c r="AW77" s="1">
        <v>53.409492492675781</v>
      </c>
      <c r="AX77" s="1">
        <v>55.563812255859375</v>
      </c>
      <c r="AY77" s="1">
        <v>300.18505859375</v>
      </c>
      <c r="AZ77" s="1">
        <v>1699.5316162109375</v>
      </c>
      <c r="BA77" s="1">
        <v>2068.1376953125</v>
      </c>
      <c r="BB77" s="1">
        <v>98.936782836914063</v>
      </c>
      <c r="BC77" s="1">
        <v>9.7145872116088867</v>
      </c>
      <c r="BD77" s="1">
        <v>-6.0679864138364792E-2</v>
      </c>
      <c r="BE77" s="1">
        <v>1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269"/>
        <v>1.5009252929687498</v>
      </c>
      <c r="BM77">
        <f t="shared" si="270"/>
        <v>1.5217513557842692E-3</v>
      </c>
      <c r="BN77">
        <f t="shared" si="271"/>
        <v>308.71166839599607</v>
      </c>
      <c r="BO77">
        <f t="shared" si="272"/>
        <v>304.26168289184568</v>
      </c>
      <c r="BP77">
        <f t="shared" si="273"/>
        <v>271.9250525157513</v>
      </c>
      <c r="BQ77">
        <f t="shared" si="274"/>
        <v>0.5950365338584841</v>
      </c>
      <c r="BR77">
        <f t="shared" si="275"/>
        <v>5.8264471330213183</v>
      </c>
      <c r="BS77">
        <f t="shared" si="276"/>
        <v>58.890606364526207</v>
      </c>
      <c r="BT77">
        <f t="shared" si="277"/>
        <v>33.392677745141441</v>
      </c>
      <c r="BU77">
        <f t="shared" si="278"/>
        <v>33.336675643920898</v>
      </c>
      <c r="BV77">
        <f t="shared" si="279"/>
        <v>5.1484687502268596</v>
      </c>
      <c r="BW77">
        <f t="shared" si="280"/>
        <v>4.3648556223800615E-2</v>
      </c>
      <c r="BX77">
        <f t="shared" si="281"/>
        <v>2.5226830266072064</v>
      </c>
      <c r="BY77">
        <f t="shared" si="282"/>
        <v>2.6257857236196531</v>
      </c>
      <c r="BZ77">
        <f t="shared" si="283"/>
        <v>2.729878583739978E-2</v>
      </c>
      <c r="CA77">
        <f t="shared" si="284"/>
        <v>50.495008807024995</v>
      </c>
      <c r="CB77">
        <f t="shared" si="285"/>
        <v>0.39693927723221861</v>
      </c>
      <c r="CC77">
        <f t="shared" si="286"/>
        <v>41.077331241655891</v>
      </c>
      <c r="CD77">
        <f t="shared" si="287"/>
        <v>1282.9022776909208</v>
      </c>
      <c r="CE77">
        <f t="shared" si="288"/>
        <v>6.3400683382743069E-3</v>
      </c>
      <c r="CF77">
        <f t="shared" si="289"/>
        <v>0</v>
      </c>
      <c r="CG77">
        <f t="shared" si="290"/>
        <v>1487.0760948331886</v>
      </c>
      <c r="CH77">
        <f t="shared" si="291"/>
        <v>0</v>
      </c>
      <c r="CI77" t="e">
        <f t="shared" si="292"/>
        <v>#DIV/0!</v>
      </c>
      <c r="CJ77" t="e">
        <f t="shared" si="293"/>
        <v>#DIV/0!</v>
      </c>
    </row>
    <row r="78" spans="1:88" x14ac:dyDescent="0.35">
      <c r="A78" t="s">
        <v>186</v>
      </c>
      <c r="B78" s="1">
        <v>76</v>
      </c>
      <c r="C78" s="1" t="s">
        <v>166</v>
      </c>
      <c r="D78" s="1" t="s">
        <v>0</v>
      </c>
      <c r="E78" s="1">
        <v>0</v>
      </c>
      <c r="F78" s="1" t="s">
        <v>91</v>
      </c>
      <c r="G78" s="1" t="s">
        <v>0</v>
      </c>
      <c r="H78" s="1">
        <v>17869.000017642975</v>
      </c>
      <c r="I78" s="1">
        <v>0</v>
      </c>
      <c r="J78">
        <f t="shared" si="252"/>
        <v>24.023769345643693</v>
      </c>
      <c r="K78">
        <f t="shared" si="253"/>
        <v>4.0242102923756552E-2</v>
      </c>
      <c r="L78">
        <f t="shared" si="254"/>
        <v>658.35542791929959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255"/>
        <v>#DIV/0!</v>
      </c>
      <c r="U78" t="e">
        <f t="shared" si="256"/>
        <v>#DIV/0!</v>
      </c>
      <c r="V78" t="e">
        <f t="shared" si="257"/>
        <v>#DIV/0!</v>
      </c>
      <c r="W78" s="1">
        <v>-1</v>
      </c>
      <c r="X78" s="1">
        <v>0.87</v>
      </c>
      <c r="Y78" s="1">
        <v>0.92</v>
      </c>
      <c r="Z78" s="1">
        <v>9.9834432601928711</v>
      </c>
      <c r="AA78">
        <f t="shared" si="258"/>
        <v>0.87499172163009642</v>
      </c>
      <c r="AB78">
        <f t="shared" si="259"/>
        <v>1.6832745935647733E-2</v>
      </c>
      <c r="AC78" t="e">
        <f t="shared" si="260"/>
        <v>#DIV/0!</v>
      </c>
      <c r="AD78" t="e">
        <f t="shared" si="261"/>
        <v>#DIV/0!</v>
      </c>
      <c r="AE78" t="e">
        <f t="shared" si="262"/>
        <v>#DIV/0!</v>
      </c>
      <c r="AF78" s="1">
        <v>0</v>
      </c>
      <c r="AG78" s="1">
        <v>0.5</v>
      </c>
      <c r="AH78" t="e">
        <f t="shared" si="263"/>
        <v>#DIV/0!</v>
      </c>
      <c r="AI78">
        <f t="shared" si="264"/>
        <v>1.3991749528337485</v>
      </c>
      <c r="AJ78">
        <f t="shared" si="265"/>
        <v>3.3080873611928205</v>
      </c>
      <c r="AK78">
        <f t="shared" si="266"/>
        <v>35.610137939453125</v>
      </c>
      <c r="AL78" s="1">
        <v>2</v>
      </c>
      <c r="AM78">
        <f t="shared" si="267"/>
        <v>4.644859790802002</v>
      </c>
      <c r="AN78" s="1">
        <v>1</v>
      </c>
      <c r="AO78">
        <f t="shared" si="268"/>
        <v>9.2897195816040039</v>
      </c>
      <c r="AP78" s="1">
        <v>31.122848510742188</v>
      </c>
      <c r="AQ78" s="1">
        <v>35.610137939453125</v>
      </c>
      <c r="AR78" s="1">
        <v>30.041587829589844</v>
      </c>
      <c r="AS78" s="1">
        <v>1699.9937744140625</v>
      </c>
      <c r="AT78" s="1">
        <v>1682.4183349609375</v>
      </c>
      <c r="AU78" s="1">
        <v>24.707141876220703</v>
      </c>
      <c r="AV78" s="1">
        <v>25.615528106689453</v>
      </c>
      <c r="AW78" s="1">
        <v>53.797409057617188</v>
      </c>
      <c r="AX78" s="1">
        <v>55.775306701660156</v>
      </c>
      <c r="AY78" s="1">
        <v>300.16622924804688</v>
      </c>
      <c r="AZ78" s="1">
        <v>1699.001708984375</v>
      </c>
      <c r="BA78" s="1">
        <v>1977.865234375</v>
      </c>
      <c r="BB78" s="1">
        <v>98.922538757324219</v>
      </c>
      <c r="BC78" s="1">
        <v>10.261548042297363</v>
      </c>
      <c r="BD78" s="1">
        <v>-5.1939629018306732E-2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269"/>
        <v>1.5008311462402342</v>
      </c>
      <c r="BM78">
        <f t="shared" si="270"/>
        <v>1.3991749528337485E-3</v>
      </c>
      <c r="BN78">
        <f t="shared" si="271"/>
        <v>308.7601379394531</v>
      </c>
      <c r="BO78">
        <f t="shared" si="272"/>
        <v>304.27284851074216</v>
      </c>
      <c r="BP78">
        <f t="shared" si="273"/>
        <v>271.8402673613964</v>
      </c>
      <c r="BQ78">
        <f t="shared" si="274"/>
        <v>0.61427913135444079</v>
      </c>
      <c r="BR78">
        <f t="shared" si="275"/>
        <v>5.8420404331161357</v>
      </c>
      <c r="BS78">
        <f t="shared" si="276"/>
        <v>59.056717574220073</v>
      </c>
      <c r="BT78">
        <f t="shared" si="277"/>
        <v>33.44118946753062</v>
      </c>
      <c r="BU78">
        <f t="shared" si="278"/>
        <v>33.366493225097656</v>
      </c>
      <c r="BV78">
        <f t="shared" si="279"/>
        <v>5.1570795623691197</v>
      </c>
      <c r="BW78">
        <f t="shared" si="280"/>
        <v>4.0068530201543572E-2</v>
      </c>
      <c r="BX78">
        <f t="shared" si="281"/>
        <v>2.5339530719233152</v>
      </c>
      <c r="BY78">
        <f t="shared" si="282"/>
        <v>2.6231264904458045</v>
      </c>
      <c r="BZ78">
        <f t="shared" si="283"/>
        <v>2.5058368171357395E-2</v>
      </c>
      <c r="CA78">
        <f t="shared" si="284"/>
        <v>65.126190334441688</v>
      </c>
      <c r="CB78">
        <f t="shared" si="285"/>
        <v>0.39131493888206187</v>
      </c>
      <c r="CC78">
        <f t="shared" si="286"/>
        <v>41.126202496940387</v>
      </c>
      <c r="CD78">
        <f t="shared" si="287"/>
        <v>1678.9271543788193</v>
      </c>
      <c r="CE78">
        <f t="shared" si="288"/>
        <v>5.8847484851972682E-3</v>
      </c>
      <c r="CF78">
        <f t="shared" si="289"/>
        <v>0</v>
      </c>
      <c r="CG78">
        <f t="shared" si="290"/>
        <v>1486.6124303967144</v>
      </c>
      <c r="CH78">
        <f t="shared" si="291"/>
        <v>0</v>
      </c>
      <c r="CI78" t="e">
        <f t="shared" si="292"/>
        <v>#DIV/0!</v>
      </c>
      <c r="CJ78" t="e">
        <f t="shared" si="293"/>
        <v>#DIV/0!</v>
      </c>
    </row>
    <row r="79" spans="1:88" x14ac:dyDescent="0.35">
      <c r="A79" t="s">
        <v>186</v>
      </c>
      <c r="B79" s="1">
        <v>77</v>
      </c>
      <c r="C79" s="1" t="s">
        <v>167</v>
      </c>
      <c r="D79" s="1" t="s">
        <v>0</v>
      </c>
      <c r="E79" s="1">
        <v>0</v>
      </c>
      <c r="F79" s="1" t="s">
        <v>91</v>
      </c>
      <c r="G79" s="1" t="s">
        <v>0</v>
      </c>
      <c r="H79" s="1">
        <v>18013.000017642975</v>
      </c>
      <c r="I79" s="1">
        <v>0</v>
      </c>
      <c r="J79">
        <f t="shared" si="252"/>
        <v>27.15957736298137</v>
      </c>
      <c r="K79">
        <f t="shared" si="253"/>
        <v>4.0513441856619724E-2</v>
      </c>
      <c r="L79">
        <f t="shared" si="254"/>
        <v>825.57313437910329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255"/>
        <v>#DIV/0!</v>
      </c>
      <c r="U79" t="e">
        <f t="shared" si="256"/>
        <v>#DIV/0!</v>
      </c>
      <c r="V79" t="e">
        <f t="shared" si="257"/>
        <v>#DIV/0!</v>
      </c>
      <c r="W79" s="1">
        <v>-1</v>
      </c>
      <c r="X79" s="1">
        <v>0.87</v>
      </c>
      <c r="Y79" s="1">
        <v>0.92</v>
      </c>
      <c r="Z79" s="1">
        <v>9.9834432601928711</v>
      </c>
      <c r="AA79">
        <f t="shared" si="258"/>
        <v>0.87499172163009642</v>
      </c>
      <c r="AB79">
        <f t="shared" si="259"/>
        <v>1.8935747732352921E-2</v>
      </c>
      <c r="AC79" t="e">
        <f t="shared" si="260"/>
        <v>#DIV/0!</v>
      </c>
      <c r="AD79" t="e">
        <f t="shared" si="261"/>
        <v>#DIV/0!</v>
      </c>
      <c r="AE79" t="e">
        <f t="shared" si="262"/>
        <v>#DIV/0!</v>
      </c>
      <c r="AF79" s="1">
        <v>0</v>
      </c>
      <c r="AG79" s="1">
        <v>0.5</v>
      </c>
      <c r="AH79" t="e">
        <f t="shared" si="263"/>
        <v>#DIV/0!</v>
      </c>
      <c r="AI79">
        <f t="shared" si="264"/>
        <v>1.395566791908661</v>
      </c>
      <c r="AJ79">
        <f t="shared" si="265"/>
        <v>3.2772926344982141</v>
      </c>
      <c r="AK79">
        <f t="shared" si="266"/>
        <v>35.573211669921875</v>
      </c>
      <c r="AL79" s="1">
        <v>2</v>
      </c>
      <c r="AM79">
        <f t="shared" si="267"/>
        <v>4.644859790802002</v>
      </c>
      <c r="AN79" s="1">
        <v>1</v>
      </c>
      <c r="AO79">
        <f t="shared" si="268"/>
        <v>9.2897195816040039</v>
      </c>
      <c r="AP79" s="1">
        <v>31.095609664916992</v>
      </c>
      <c r="AQ79" s="1">
        <v>35.573211669921875</v>
      </c>
      <c r="AR79" s="1">
        <v>30.036657333374023</v>
      </c>
      <c r="AS79" s="1">
        <v>1999.7288818359375</v>
      </c>
      <c r="AT79" s="1">
        <v>1979.791259765625</v>
      </c>
      <c r="AU79" s="1">
        <v>24.901872634887695</v>
      </c>
      <c r="AV79" s="1">
        <v>25.80775260925293</v>
      </c>
      <c r="AW79" s="1">
        <v>54.301445007324219</v>
      </c>
      <c r="AX79" s="1">
        <v>56.277458190917969</v>
      </c>
      <c r="AY79" s="1">
        <v>300.1612548828125</v>
      </c>
      <c r="AZ79" s="1">
        <v>1699.5726318359375</v>
      </c>
      <c r="BA79" s="1">
        <v>2010.1348876953125</v>
      </c>
      <c r="BB79" s="1">
        <v>98.918525695800781</v>
      </c>
      <c r="BC79" s="1">
        <v>9.9233160018920898</v>
      </c>
      <c r="BD79" s="1">
        <v>-5.2815865725278854E-2</v>
      </c>
      <c r="BE79" s="1">
        <v>1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269"/>
        <v>1.5008062744140622</v>
      </c>
      <c r="BM79">
        <f t="shared" si="270"/>
        <v>1.395566791908661E-3</v>
      </c>
      <c r="BN79">
        <f t="shared" si="271"/>
        <v>308.72321166992185</v>
      </c>
      <c r="BO79">
        <f t="shared" si="272"/>
        <v>304.24560966491697</v>
      </c>
      <c r="BP79">
        <f t="shared" si="273"/>
        <v>271.93161501560462</v>
      </c>
      <c r="BQ79">
        <f t="shared" si="274"/>
        <v>0.61583404783308182</v>
      </c>
      <c r="BR79">
        <f t="shared" si="275"/>
        <v>5.8301574741274695</v>
      </c>
      <c r="BS79">
        <f t="shared" si="276"/>
        <v>58.938984716135607</v>
      </c>
      <c r="BT79">
        <f t="shared" si="277"/>
        <v>33.131232106882678</v>
      </c>
      <c r="BU79">
        <f t="shared" si="278"/>
        <v>33.334410667419434</v>
      </c>
      <c r="BV79">
        <f t="shared" si="279"/>
        <v>5.1478151748172651</v>
      </c>
      <c r="BW79">
        <f t="shared" si="280"/>
        <v>4.0337525674575547E-2</v>
      </c>
      <c r="BX79">
        <f t="shared" si="281"/>
        <v>2.5528648396292555</v>
      </c>
      <c r="BY79">
        <f t="shared" si="282"/>
        <v>2.5949503351880097</v>
      </c>
      <c r="BZ79">
        <f t="shared" si="283"/>
        <v>2.522669971680299E-2</v>
      </c>
      <c r="CA79">
        <f t="shared" si="284"/>
        <v>81.664477306842116</v>
      </c>
      <c r="CB79">
        <f t="shared" si="285"/>
        <v>0.41700009044228109</v>
      </c>
      <c r="CC79">
        <f t="shared" si="286"/>
        <v>41.554801817025655</v>
      </c>
      <c r="CD79">
        <f t="shared" si="287"/>
        <v>1975.8443775031474</v>
      </c>
      <c r="CE79">
        <f t="shared" si="288"/>
        <v>5.7120432540293479E-3</v>
      </c>
      <c r="CF79">
        <f t="shared" si="289"/>
        <v>0</v>
      </c>
      <c r="CG79">
        <f t="shared" si="290"/>
        <v>1487.111983165521</v>
      </c>
      <c r="CH79">
        <f t="shared" si="291"/>
        <v>0</v>
      </c>
      <c r="CI79" t="e">
        <f t="shared" si="292"/>
        <v>#DIV/0!</v>
      </c>
      <c r="CJ79" t="e">
        <f t="shared" si="293"/>
        <v>#DIV/0!</v>
      </c>
    </row>
    <row r="80" spans="1:88" x14ac:dyDescent="0.35">
      <c r="A80" t="s">
        <v>187</v>
      </c>
      <c r="B80" s="1">
        <v>78</v>
      </c>
      <c r="C80" s="1" t="s">
        <v>168</v>
      </c>
      <c r="D80" s="1" t="s">
        <v>0</v>
      </c>
      <c r="E80" s="1">
        <v>0</v>
      </c>
      <c r="F80" s="1" t="s">
        <v>91</v>
      </c>
      <c r="G80" s="1" t="s">
        <v>0</v>
      </c>
      <c r="H80" s="1">
        <v>19695.500017608516</v>
      </c>
      <c r="I80" s="1">
        <v>0</v>
      </c>
      <c r="J80">
        <f t="shared" ref="J80:J90" si="294">(AS80-AT80*(1000-AU80)/(1000-AV80))*BL80</f>
        <v>13.542147149673566</v>
      </c>
      <c r="K80">
        <f t="shared" ref="K80:K90" si="295">IF(BW80&lt;&gt;0,1/(1/BW80-1/AO80),0)</f>
        <v>0.24034960173905878</v>
      </c>
      <c r="L80">
        <f t="shared" ref="L80:L90" si="296">((BZ80-BM80/2)*AT80-J80)/(BZ80+BM80/2)</f>
        <v>285.86979114470734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t="e">
        <f t="shared" ref="T80:T90" si="297">CF80/P80</f>
        <v>#DIV/0!</v>
      </c>
      <c r="U80" t="e">
        <f t="shared" ref="U80:U90" si="298">CH80/R80</f>
        <v>#DIV/0!</v>
      </c>
      <c r="V80" t="e">
        <f t="shared" ref="V80:V90" si="299">(R80-S80)/R80</f>
        <v>#DIV/0!</v>
      </c>
      <c r="W80" s="1">
        <v>-1</v>
      </c>
      <c r="X80" s="1">
        <v>0.87</v>
      </c>
      <c r="Y80" s="1">
        <v>0.92</v>
      </c>
      <c r="Z80" s="1">
        <v>9.9834432601928711</v>
      </c>
      <c r="AA80">
        <f t="shared" ref="AA80:AA90" si="300">(Z80*Y80+(100-Z80)*X80)/100</f>
        <v>0.87499172163009642</v>
      </c>
      <c r="AB80">
        <f t="shared" ref="AB80:AB90" si="301">(J80-W80)/CG80</f>
        <v>9.7744932945747886E-3</v>
      </c>
      <c r="AC80" t="e">
        <f t="shared" ref="AC80:AC90" si="302">(R80-S80)/(R80-Q80)</f>
        <v>#DIV/0!</v>
      </c>
      <c r="AD80" t="e">
        <f t="shared" ref="AD80:AD90" si="303">(P80-R80)/(P80-Q80)</f>
        <v>#DIV/0!</v>
      </c>
      <c r="AE80" t="e">
        <f t="shared" ref="AE80:AE90" si="304">(P80-R80)/R80</f>
        <v>#DIV/0!</v>
      </c>
      <c r="AF80" s="1">
        <v>0</v>
      </c>
      <c r="AG80" s="1">
        <v>0.5</v>
      </c>
      <c r="AH80" t="e">
        <f t="shared" ref="AH80:AH90" si="305">V80*AG80*AA80*AF80</f>
        <v>#DIV/0!</v>
      </c>
      <c r="AI80">
        <f t="shared" ref="AI80:AI90" si="306">BM80*1000</f>
        <v>5.1052533884588804</v>
      </c>
      <c r="AJ80">
        <f t="shared" ref="AJ80:AJ90" si="307">(BR80-BX80)</f>
        <v>2.0653952201041204</v>
      </c>
      <c r="AK80">
        <f t="shared" ref="AK80:AK90" si="308">(AQ80+BQ80*I80)</f>
        <v>33.318519592285156</v>
      </c>
      <c r="AL80" s="1">
        <v>2</v>
      </c>
      <c r="AM80">
        <f t="shared" ref="AM80:AM90" si="309">(AL80*BF80+BG80)</f>
        <v>4.644859790802002</v>
      </c>
      <c r="AN80" s="1">
        <v>1</v>
      </c>
      <c r="AO80">
        <f t="shared" ref="AO80:AO90" si="310">AM80*(AN80+1)*(AN80+1)/(AN80*AN80+1)</f>
        <v>9.2897195816040039</v>
      </c>
      <c r="AP80" s="1">
        <v>31.138328552246094</v>
      </c>
      <c r="AQ80" s="1">
        <v>33.318519592285156</v>
      </c>
      <c r="AR80" s="1">
        <v>30.072193145751953</v>
      </c>
      <c r="AS80" s="1">
        <v>400.0999755859375</v>
      </c>
      <c r="AT80" s="1">
        <v>389.7515869140625</v>
      </c>
      <c r="AU80" s="1">
        <v>27.826765060424805</v>
      </c>
      <c r="AV80" s="1">
        <v>31.122358322143555</v>
      </c>
      <c r="AW80" s="1">
        <v>60.5191650390625</v>
      </c>
      <c r="AX80" s="1">
        <v>67.690017700195313</v>
      </c>
      <c r="AY80" s="1">
        <v>300.18060302734375</v>
      </c>
      <c r="AZ80" s="1">
        <v>1700.3187255859375</v>
      </c>
      <c r="BA80" s="1">
        <v>1511.6328125</v>
      </c>
      <c r="BB80" s="1">
        <v>98.894706726074219</v>
      </c>
      <c r="BC80" s="1">
        <v>6.7658252716064453</v>
      </c>
      <c r="BD80" s="1">
        <v>-0.10650257766246796</v>
      </c>
      <c r="BE80" s="1">
        <v>0.5</v>
      </c>
      <c r="BF80" s="1">
        <v>-1.355140209197998</v>
      </c>
      <c r="BG80" s="1">
        <v>7.355140209197998</v>
      </c>
      <c r="BH80" s="1">
        <v>1</v>
      </c>
      <c r="BI80" s="1">
        <v>0</v>
      </c>
      <c r="BJ80" s="1">
        <v>0.15999999642372131</v>
      </c>
      <c r="BK80" s="1">
        <v>111115</v>
      </c>
      <c r="BL80">
        <f t="shared" ref="BL80:BL90" si="311">AY80*0.000001/(AL80*0.0001)</f>
        <v>1.5009030151367186</v>
      </c>
      <c r="BM80">
        <f t="shared" ref="BM80:BM90" si="312">(AV80-AU80)/(1000-AV80)*BL80</f>
        <v>5.1052533884588802E-3</v>
      </c>
      <c r="BN80">
        <f t="shared" ref="BN80:BN90" si="313">(AQ80+273.15)</f>
        <v>306.46851959228513</v>
      </c>
      <c r="BO80">
        <f t="shared" ref="BO80:BO90" si="314">(AP80+273.15)</f>
        <v>304.28832855224607</v>
      </c>
      <c r="BP80">
        <f t="shared" ref="BP80:BP90" si="315">(AZ80*BH80+BA80*BI80)*BJ80</f>
        <v>272.05099001293638</v>
      </c>
      <c r="BQ80">
        <f t="shared" ref="BQ80:BQ90" si="316">((BP80+0.00000010773*(BO80^4-BN80^4))-BM80*44100)/(AM80*51.4+0.00000043092*BN80^3)</f>
        <v>8.024658031084049E-2</v>
      </c>
      <c r="BR80">
        <f t="shared" ref="BR80:BR90" si="317">0.61365*EXP(17.502*AK80/(240.97+AK80))</f>
        <v>5.1432317189963026</v>
      </c>
      <c r="BS80">
        <f t="shared" ref="BS80:BS90" si="318">BR80*1000/BB80</f>
        <v>52.007148706577404</v>
      </c>
      <c r="BT80">
        <f t="shared" ref="BT80:BT90" si="319">(BS80-AV80)</f>
        <v>20.884790384433849</v>
      </c>
      <c r="BU80">
        <f t="shared" ref="BU80:BU90" si="320">IF(I80,AQ80,(AP80+AQ80)/2)</f>
        <v>32.228424072265625</v>
      </c>
      <c r="BV80">
        <f t="shared" ref="BV80:BV90" si="321">0.61365*EXP(17.502*BU80/(240.97+BU80))</f>
        <v>4.8371684898812939</v>
      </c>
      <c r="BW80">
        <f t="shared" ref="BW80:BW90" si="322">IF(BT80&lt;&gt;0,(1000-(BS80+AV80)/2)/BT80*BM80,0)</f>
        <v>0.23428795308312955</v>
      </c>
      <c r="BX80">
        <f t="shared" ref="BX80:BX90" si="323">AV80*BB80/1000</f>
        <v>3.0778364988921822</v>
      </c>
      <c r="BY80">
        <f t="shared" ref="BY80:BY90" si="324">(BV80-BX80)</f>
        <v>1.7593319909891116</v>
      </c>
      <c r="BZ80">
        <f t="shared" ref="BZ80:BZ90" si="325">1/(1.6/K80+1.37/AO80)</f>
        <v>0.14696276861053381</v>
      </c>
      <c r="CA80">
        <f t="shared" ref="CA80:CA90" si="326">L80*BB80*0.001</f>
        <v>28.271009157099922</v>
      </c>
      <c r="CB80">
        <f t="shared" ref="CB80:CB90" si="327">L80/AT80</f>
        <v>0.73346665092024277</v>
      </c>
      <c r="CC80">
        <f t="shared" ref="CC80:CC90" si="328">(1-BM80*BB80/BR80/K80)*100</f>
        <v>59.157637917030485</v>
      </c>
      <c r="CD80">
        <f t="shared" ref="CD80:CD90" si="329">(AT80-J80/(AO80/1.35))</f>
        <v>387.78361592296153</v>
      </c>
      <c r="CE80">
        <f t="shared" ref="CE80:CE90" si="330">J80*CC80/100/CD80</f>
        <v>2.0658981060682279E-2</v>
      </c>
      <c r="CF80">
        <f t="shared" ref="CF80:CF90" si="331">(P80-O80)</f>
        <v>0</v>
      </c>
      <c r="CG80">
        <f t="shared" ref="CG80:CG90" si="332">AZ80*AA80</f>
        <v>1487.7648090203309</v>
      </c>
      <c r="CH80">
        <f t="shared" ref="CH80:CH90" si="333">(R80-Q80)</f>
        <v>0</v>
      </c>
      <c r="CI80" t="e">
        <f t="shared" ref="CI80:CI90" si="334">(R80-S80)/(R80-O80)</f>
        <v>#DIV/0!</v>
      </c>
      <c r="CJ80" t="e">
        <f t="shared" ref="CJ80:CJ90" si="335">(P80-R80)/(P80-O80)</f>
        <v>#DIV/0!</v>
      </c>
    </row>
    <row r="81" spans="1:88" x14ac:dyDescent="0.35">
      <c r="A81" t="s">
        <v>187</v>
      </c>
      <c r="B81" s="1">
        <v>79</v>
      </c>
      <c r="C81" s="1" t="s">
        <v>169</v>
      </c>
      <c r="D81" s="1" t="s">
        <v>0</v>
      </c>
      <c r="E81" s="1">
        <v>0</v>
      </c>
      <c r="F81" s="1" t="s">
        <v>91</v>
      </c>
      <c r="G81" s="1" t="s">
        <v>0</v>
      </c>
      <c r="H81" s="1">
        <v>19837.500017608516</v>
      </c>
      <c r="I81" s="1">
        <v>0</v>
      </c>
      <c r="J81">
        <f t="shared" si="294"/>
        <v>3.6019140710008126</v>
      </c>
      <c r="K81">
        <f t="shared" si="295"/>
        <v>0.20834658904501027</v>
      </c>
      <c r="L81">
        <f t="shared" si="296"/>
        <v>161.99028949496699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t="e">
        <f t="shared" si="297"/>
        <v>#DIV/0!</v>
      </c>
      <c r="U81" t="e">
        <f t="shared" si="298"/>
        <v>#DIV/0!</v>
      </c>
      <c r="V81" t="e">
        <f t="shared" si="299"/>
        <v>#DIV/0!</v>
      </c>
      <c r="W81" s="1">
        <v>-1</v>
      </c>
      <c r="X81" s="1">
        <v>0.87</v>
      </c>
      <c r="Y81" s="1">
        <v>0.92</v>
      </c>
      <c r="Z81" s="1">
        <v>9.9834432601928711</v>
      </c>
      <c r="AA81">
        <f t="shared" si="300"/>
        <v>0.87499172163009642</v>
      </c>
      <c r="AB81">
        <f t="shared" si="301"/>
        <v>3.0936730431730319E-3</v>
      </c>
      <c r="AC81" t="e">
        <f t="shared" si="302"/>
        <v>#DIV/0!</v>
      </c>
      <c r="AD81" t="e">
        <f t="shared" si="303"/>
        <v>#DIV/0!</v>
      </c>
      <c r="AE81" t="e">
        <f t="shared" si="304"/>
        <v>#DIV/0!</v>
      </c>
      <c r="AF81" s="1">
        <v>0</v>
      </c>
      <c r="AG81" s="1">
        <v>0.5</v>
      </c>
      <c r="AH81" t="e">
        <f t="shared" si="305"/>
        <v>#DIV/0!</v>
      </c>
      <c r="AI81">
        <f t="shared" si="306"/>
        <v>4.7598133238216809</v>
      </c>
      <c r="AJ81">
        <f t="shared" si="307"/>
        <v>2.2122023187773729</v>
      </c>
      <c r="AK81">
        <f t="shared" si="308"/>
        <v>33.842292785644531</v>
      </c>
      <c r="AL81" s="1">
        <v>2</v>
      </c>
      <c r="AM81">
        <f t="shared" si="309"/>
        <v>4.644859790802002</v>
      </c>
      <c r="AN81" s="1">
        <v>1</v>
      </c>
      <c r="AO81">
        <f t="shared" si="310"/>
        <v>9.2897195816040039</v>
      </c>
      <c r="AP81" s="1">
        <v>31.171808242797852</v>
      </c>
      <c r="AQ81" s="1">
        <v>33.842292785644531</v>
      </c>
      <c r="AR81" s="1">
        <v>30.065145492553711</v>
      </c>
      <c r="AS81" s="1">
        <v>199.89117431640625</v>
      </c>
      <c r="AT81" s="1">
        <v>196.86703491210938</v>
      </c>
      <c r="AU81" s="1">
        <v>28.110931396484375</v>
      </c>
      <c r="AV81" s="1">
        <v>31.183322906494141</v>
      </c>
      <c r="AW81" s="1">
        <v>61.024738311767578</v>
      </c>
      <c r="AX81" s="1">
        <v>67.693580627441406</v>
      </c>
      <c r="AY81" s="1">
        <v>300.18222045898438</v>
      </c>
      <c r="AZ81" s="1">
        <v>1700.0439453125</v>
      </c>
      <c r="BA81" s="1">
        <v>1508.746337890625</v>
      </c>
      <c r="BB81" s="1">
        <v>98.898536682128906</v>
      </c>
      <c r="BC81" s="1">
        <v>5.2138509750366211</v>
      </c>
      <c r="BD81" s="1">
        <v>-0.10082134604454041</v>
      </c>
      <c r="BE81" s="1">
        <v>1</v>
      </c>
      <c r="BF81" s="1">
        <v>-1.355140209197998</v>
      </c>
      <c r="BG81" s="1">
        <v>7.355140209197998</v>
      </c>
      <c r="BH81" s="1">
        <v>1</v>
      </c>
      <c r="BI81" s="1">
        <v>0</v>
      </c>
      <c r="BJ81" s="1">
        <v>0.15999999642372131</v>
      </c>
      <c r="BK81" s="1">
        <v>111115</v>
      </c>
      <c r="BL81">
        <f t="shared" si="311"/>
        <v>1.5009111022949218</v>
      </c>
      <c r="BM81">
        <f t="shared" si="312"/>
        <v>4.7598133238216812E-3</v>
      </c>
      <c r="BN81">
        <f t="shared" si="313"/>
        <v>306.99229278564451</v>
      </c>
      <c r="BO81">
        <f t="shared" si="314"/>
        <v>304.32180824279783</v>
      </c>
      <c r="BP81">
        <f t="shared" si="315"/>
        <v>272.00702517016907</v>
      </c>
      <c r="BQ81">
        <f t="shared" si="316"/>
        <v>0.1163829156283801</v>
      </c>
      <c r="BR81">
        <f t="shared" si="317"/>
        <v>5.2961873231159542</v>
      </c>
      <c r="BS81">
        <f t="shared" si="318"/>
        <v>53.551725847456169</v>
      </c>
      <c r="BT81">
        <f t="shared" si="319"/>
        <v>22.368402940962028</v>
      </c>
      <c r="BU81">
        <f t="shared" si="320"/>
        <v>32.507050514221191</v>
      </c>
      <c r="BV81">
        <f t="shared" si="321"/>
        <v>4.9138489827292071</v>
      </c>
      <c r="BW81">
        <f t="shared" si="322"/>
        <v>0.20377636386582262</v>
      </c>
      <c r="BX81">
        <f t="shared" si="323"/>
        <v>3.0839850043385812</v>
      </c>
      <c r="BY81">
        <f t="shared" si="324"/>
        <v>1.8298639783906259</v>
      </c>
      <c r="BZ81">
        <f t="shared" si="325"/>
        <v>0.12776309700739885</v>
      </c>
      <c r="CA81">
        <f t="shared" si="326"/>
        <v>16.020602587766671</v>
      </c>
      <c r="CB81">
        <f t="shared" si="327"/>
        <v>0.82284110982464387</v>
      </c>
      <c r="CC81">
        <f t="shared" si="328"/>
        <v>57.339096017705849</v>
      </c>
      <c r="CD81">
        <f t="shared" si="329"/>
        <v>196.343597799381</v>
      </c>
      <c r="CE81">
        <f t="shared" si="330"/>
        <v>1.0518830207831328E-2</v>
      </c>
      <c r="CF81">
        <f t="shared" si="331"/>
        <v>0</v>
      </c>
      <c r="CG81">
        <f t="shared" si="332"/>
        <v>1487.5243785558059</v>
      </c>
      <c r="CH81">
        <f t="shared" si="333"/>
        <v>0</v>
      </c>
      <c r="CI81" t="e">
        <f t="shared" si="334"/>
        <v>#DIV/0!</v>
      </c>
      <c r="CJ81" t="e">
        <f t="shared" si="335"/>
        <v>#DIV/0!</v>
      </c>
    </row>
    <row r="82" spans="1:88" x14ac:dyDescent="0.35">
      <c r="A82" t="s">
        <v>187</v>
      </c>
      <c r="B82" s="1">
        <v>80</v>
      </c>
      <c r="C82" s="1" t="s">
        <v>170</v>
      </c>
      <c r="D82" s="1" t="s">
        <v>0</v>
      </c>
      <c r="E82" s="1">
        <v>0</v>
      </c>
      <c r="F82" s="1" t="s">
        <v>91</v>
      </c>
      <c r="G82" s="1" t="s">
        <v>0</v>
      </c>
      <c r="H82" s="1">
        <v>19990.500017608516</v>
      </c>
      <c r="I82" s="1">
        <v>0</v>
      </c>
      <c r="J82">
        <f t="shared" si="294"/>
        <v>-5.438961836117616</v>
      </c>
      <c r="K82">
        <f t="shared" si="295"/>
        <v>0.22647579972360904</v>
      </c>
      <c r="L82">
        <f t="shared" si="296"/>
        <v>90.003016501177328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t="e">
        <f t="shared" si="297"/>
        <v>#DIV/0!</v>
      </c>
      <c r="U82" t="e">
        <f t="shared" si="298"/>
        <v>#DIV/0!</v>
      </c>
      <c r="V82" t="e">
        <f t="shared" si="299"/>
        <v>#DIV/0!</v>
      </c>
      <c r="W82" s="1">
        <v>-1</v>
      </c>
      <c r="X82" s="1">
        <v>0.87</v>
      </c>
      <c r="Y82" s="1">
        <v>0.92</v>
      </c>
      <c r="Z82" s="1">
        <v>9.9834432601928711</v>
      </c>
      <c r="AA82">
        <f t="shared" si="300"/>
        <v>0.87499172163009642</v>
      </c>
      <c r="AB82">
        <f t="shared" si="301"/>
        <v>-2.9834313215112572E-3</v>
      </c>
      <c r="AC82" t="e">
        <f t="shared" si="302"/>
        <v>#DIV/0!</v>
      </c>
      <c r="AD82" t="e">
        <f t="shared" si="303"/>
        <v>#DIV/0!</v>
      </c>
      <c r="AE82" t="e">
        <f t="shared" si="304"/>
        <v>#DIV/0!</v>
      </c>
      <c r="AF82" s="1">
        <v>0</v>
      </c>
      <c r="AG82" s="1">
        <v>0.5</v>
      </c>
      <c r="AH82" t="e">
        <f t="shared" si="305"/>
        <v>#DIV/0!</v>
      </c>
      <c r="AI82">
        <f t="shared" si="306"/>
        <v>5.0541069321220862</v>
      </c>
      <c r="AJ82">
        <f t="shared" si="307"/>
        <v>2.16471473188352</v>
      </c>
      <c r="AK82">
        <f t="shared" si="308"/>
        <v>33.815586090087891</v>
      </c>
      <c r="AL82" s="1">
        <v>2</v>
      </c>
      <c r="AM82">
        <f t="shared" si="309"/>
        <v>4.644859790802002</v>
      </c>
      <c r="AN82" s="1">
        <v>1</v>
      </c>
      <c r="AO82">
        <f t="shared" si="310"/>
        <v>9.2897195816040039</v>
      </c>
      <c r="AP82" s="1">
        <v>31.193601608276367</v>
      </c>
      <c r="AQ82" s="1">
        <v>33.815586090087891</v>
      </c>
      <c r="AR82" s="1">
        <v>30.061382293701172</v>
      </c>
      <c r="AS82" s="1">
        <v>49.945266723632813</v>
      </c>
      <c r="AT82" s="1">
        <v>53.389308929443359</v>
      </c>
      <c r="AU82" s="1">
        <v>28.322530746459961</v>
      </c>
      <c r="AV82" s="1">
        <v>31.583583831787109</v>
      </c>
      <c r="AW82" s="1">
        <v>61.405887603759766</v>
      </c>
      <c r="AX82" s="1">
        <v>68.4761962890625</v>
      </c>
      <c r="AY82" s="1">
        <v>300.17788696289063</v>
      </c>
      <c r="AZ82" s="1">
        <v>1700.4404296875</v>
      </c>
      <c r="BA82" s="1">
        <v>1489.75732421875</v>
      </c>
      <c r="BB82" s="1">
        <v>98.898811340332031</v>
      </c>
      <c r="BC82" s="1">
        <v>3.4957365989685059</v>
      </c>
      <c r="BD82" s="1">
        <v>-0.10778173804283142</v>
      </c>
      <c r="BE82" s="1">
        <v>1</v>
      </c>
      <c r="BF82" s="1">
        <v>-1.355140209197998</v>
      </c>
      <c r="BG82" s="1">
        <v>7.355140209197998</v>
      </c>
      <c r="BH82" s="1">
        <v>1</v>
      </c>
      <c r="BI82" s="1">
        <v>0</v>
      </c>
      <c r="BJ82" s="1">
        <v>0.15999999642372131</v>
      </c>
      <c r="BK82" s="1">
        <v>111115</v>
      </c>
      <c r="BL82">
        <f t="shared" si="311"/>
        <v>1.500889434814453</v>
      </c>
      <c r="BM82">
        <f t="shared" si="312"/>
        <v>5.0541069321220862E-3</v>
      </c>
      <c r="BN82">
        <f t="shared" si="313"/>
        <v>306.96558609008787</v>
      </c>
      <c r="BO82">
        <f t="shared" si="314"/>
        <v>304.34360160827634</v>
      </c>
      <c r="BP82">
        <f t="shared" si="315"/>
        <v>272.07046266875113</v>
      </c>
      <c r="BQ82">
        <f t="shared" si="316"/>
        <v>6.7352620025549731E-2</v>
      </c>
      <c r="BR82">
        <f t="shared" si="317"/>
        <v>5.2882936307149944</v>
      </c>
      <c r="BS82">
        <f t="shared" si="318"/>
        <v>53.471761278473217</v>
      </c>
      <c r="BT82">
        <f t="shared" si="319"/>
        <v>21.888177446686107</v>
      </c>
      <c r="BU82">
        <f t="shared" si="320"/>
        <v>32.504593849182129</v>
      </c>
      <c r="BV82">
        <f t="shared" si="321"/>
        <v>4.9131682910335348</v>
      </c>
      <c r="BW82">
        <f t="shared" si="322"/>
        <v>0.22108590535877803</v>
      </c>
      <c r="BX82">
        <f t="shared" si="323"/>
        <v>3.1235788988314743</v>
      </c>
      <c r="BY82">
        <f t="shared" si="324"/>
        <v>1.7895893922020605</v>
      </c>
      <c r="BZ82">
        <f t="shared" si="325"/>
        <v>0.13865303734087783</v>
      </c>
      <c r="CA82">
        <f t="shared" si="326"/>
        <v>8.9011913490107268</v>
      </c>
      <c r="CB82">
        <f t="shared" si="327"/>
        <v>1.6857872541508416</v>
      </c>
      <c r="CC82">
        <f t="shared" si="328"/>
        <v>58.265219374472764</v>
      </c>
      <c r="CD82">
        <f t="shared" si="329"/>
        <v>54.179709373101417</v>
      </c>
      <c r="CE82">
        <f t="shared" si="330"/>
        <v>-5.8490956894669217E-2</v>
      </c>
      <c r="CF82">
        <f t="shared" si="331"/>
        <v>0</v>
      </c>
      <c r="CG82">
        <f t="shared" si="332"/>
        <v>1487.8712991016866</v>
      </c>
      <c r="CH82">
        <f t="shared" si="333"/>
        <v>0</v>
      </c>
      <c r="CI82" t="e">
        <f t="shared" si="334"/>
        <v>#DIV/0!</v>
      </c>
      <c r="CJ82" t="e">
        <f t="shared" si="335"/>
        <v>#DIV/0!</v>
      </c>
    </row>
    <row r="83" spans="1:88" x14ac:dyDescent="0.35">
      <c r="A83" t="s">
        <v>187</v>
      </c>
      <c r="B83" s="1">
        <v>81</v>
      </c>
      <c r="C83" s="1" t="s">
        <v>171</v>
      </c>
      <c r="D83" s="1" t="s">
        <v>0</v>
      </c>
      <c r="E83" s="1">
        <v>0</v>
      </c>
      <c r="F83" s="1" t="s">
        <v>91</v>
      </c>
      <c r="G83" s="1" t="s">
        <v>0</v>
      </c>
      <c r="H83" s="1">
        <v>20144.500017608516</v>
      </c>
      <c r="I83" s="1">
        <v>0</v>
      </c>
      <c r="J83">
        <f t="shared" si="294"/>
        <v>1.646184552452471</v>
      </c>
      <c r="K83">
        <f t="shared" si="295"/>
        <v>0.25981151781066636</v>
      </c>
      <c r="L83">
        <f t="shared" si="296"/>
        <v>85.033824802535875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t="e">
        <f t="shared" si="297"/>
        <v>#DIV/0!</v>
      </c>
      <c r="U83" t="e">
        <f t="shared" si="298"/>
        <v>#DIV/0!</v>
      </c>
      <c r="V83" t="e">
        <f t="shared" si="299"/>
        <v>#DIV/0!</v>
      </c>
      <c r="W83" s="1">
        <v>-1</v>
      </c>
      <c r="X83" s="1">
        <v>0.87</v>
      </c>
      <c r="Y83" s="1">
        <v>0.92</v>
      </c>
      <c r="Z83" s="1">
        <v>9.9834432601928711</v>
      </c>
      <c r="AA83">
        <f t="shared" si="300"/>
        <v>0.87499172163009642</v>
      </c>
      <c r="AB83">
        <f t="shared" si="301"/>
        <v>1.7778480399632658E-3</v>
      </c>
      <c r="AC83" t="e">
        <f t="shared" si="302"/>
        <v>#DIV/0!</v>
      </c>
      <c r="AD83" t="e">
        <f t="shared" si="303"/>
        <v>#DIV/0!</v>
      </c>
      <c r="AE83" t="e">
        <f t="shared" si="304"/>
        <v>#DIV/0!</v>
      </c>
      <c r="AF83" s="1">
        <v>0</v>
      </c>
      <c r="AG83" s="1">
        <v>0.5</v>
      </c>
      <c r="AH83" t="e">
        <f t="shared" si="305"/>
        <v>#DIV/0!</v>
      </c>
      <c r="AI83">
        <f t="shared" si="306"/>
        <v>5.4172950690423853</v>
      </c>
      <c r="AJ83">
        <f t="shared" si="307"/>
        <v>2.0301713851562968</v>
      </c>
      <c r="AK83">
        <f t="shared" si="308"/>
        <v>33.49591064453125</v>
      </c>
      <c r="AL83" s="1">
        <v>2</v>
      </c>
      <c r="AM83">
        <f t="shared" si="309"/>
        <v>4.644859790802002</v>
      </c>
      <c r="AN83" s="1">
        <v>1</v>
      </c>
      <c r="AO83">
        <f t="shared" si="310"/>
        <v>9.2897195816040039</v>
      </c>
      <c r="AP83" s="1">
        <v>31.162807464599609</v>
      </c>
      <c r="AQ83" s="1">
        <v>33.49591064453125</v>
      </c>
      <c r="AR83" s="1">
        <v>30.069431304931641</v>
      </c>
      <c r="AS83" s="1">
        <v>100.00254058837891</v>
      </c>
      <c r="AT83" s="1">
        <v>98.549949645996094</v>
      </c>
      <c r="AU83" s="1">
        <v>28.503179550170898</v>
      </c>
      <c r="AV83" s="1">
        <v>31.997270584106445</v>
      </c>
      <c r="AW83" s="1">
        <v>61.905590057373047</v>
      </c>
      <c r="AX83" s="1">
        <v>69.492813110351563</v>
      </c>
      <c r="AY83" s="1">
        <v>300.16140747070313</v>
      </c>
      <c r="AZ83" s="1">
        <v>1701.0675048828125</v>
      </c>
      <c r="BA83" s="1">
        <v>1524.4000244140625</v>
      </c>
      <c r="BB83" s="1">
        <v>98.896781921386719</v>
      </c>
      <c r="BC83" s="1">
        <v>4.190424919128418</v>
      </c>
      <c r="BD83" s="1">
        <v>-0.11341433227062225</v>
      </c>
      <c r="BE83" s="1">
        <v>1</v>
      </c>
      <c r="BF83" s="1">
        <v>-1.355140209197998</v>
      </c>
      <c r="BG83" s="1">
        <v>7.355140209197998</v>
      </c>
      <c r="BH83" s="1">
        <v>1</v>
      </c>
      <c r="BI83" s="1">
        <v>0</v>
      </c>
      <c r="BJ83" s="1">
        <v>0.15999999642372131</v>
      </c>
      <c r="BK83" s="1">
        <v>111115</v>
      </c>
      <c r="BL83">
        <f t="shared" si="311"/>
        <v>1.5008070373535156</v>
      </c>
      <c r="BM83">
        <f t="shared" si="312"/>
        <v>5.4172950690423854E-3</v>
      </c>
      <c r="BN83">
        <f t="shared" si="313"/>
        <v>306.64591064453123</v>
      </c>
      <c r="BO83">
        <f t="shared" si="314"/>
        <v>304.31280746459959</v>
      </c>
      <c r="BP83">
        <f t="shared" si="315"/>
        <v>272.17079469775854</v>
      </c>
      <c r="BQ83">
        <f t="shared" si="316"/>
        <v>1.8344714581169177E-2</v>
      </c>
      <c r="BR83">
        <f t="shared" si="317"/>
        <v>5.1945984761922741</v>
      </c>
      <c r="BS83">
        <f t="shared" si="318"/>
        <v>52.525455078219551</v>
      </c>
      <c r="BT83">
        <f t="shared" si="319"/>
        <v>20.528184494113106</v>
      </c>
      <c r="BU83">
        <f t="shared" si="320"/>
        <v>32.32935905456543</v>
      </c>
      <c r="BV83">
        <f t="shared" si="321"/>
        <v>4.8648255105997729</v>
      </c>
      <c r="BW83">
        <f t="shared" si="322"/>
        <v>0.25274289589778315</v>
      </c>
      <c r="BX83">
        <f t="shared" si="323"/>
        <v>3.1644270910359773</v>
      </c>
      <c r="BY83">
        <f t="shared" si="324"/>
        <v>1.7003984195637956</v>
      </c>
      <c r="BZ83">
        <f t="shared" si="325"/>
        <v>0.15858452887313243</v>
      </c>
      <c r="CA83">
        <f t="shared" si="326"/>
        <v>8.4095716274377956</v>
      </c>
      <c r="CB83">
        <f t="shared" si="327"/>
        <v>0.86285000761530728</v>
      </c>
      <c r="CC83">
        <f t="shared" si="328"/>
        <v>60.303312586625694</v>
      </c>
      <c r="CD83">
        <f t="shared" si="329"/>
        <v>98.310722925933234</v>
      </c>
      <c r="CE83">
        <f t="shared" si="330"/>
        <v>1.0097614856988249E-2</v>
      </c>
      <c r="CF83">
        <f t="shared" si="331"/>
        <v>0</v>
      </c>
      <c r="CG83">
        <f t="shared" si="332"/>
        <v>1488.4199847064247</v>
      </c>
      <c r="CH83">
        <f t="shared" si="333"/>
        <v>0</v>
      </c>
      <c r="CI83" t="e">
        <f t="shared" si="334"/>
        <v>#DIV/0!</v>
      </c>
      <c r="CJ83" t="e">
        <f t="shared" si="335"/>
        <v>#DIV/0!</v>
      </c>
    </row>
    <row r="84" spans="1:88" x14ac:dyDescent="0.35">
      <c r="A84" t="s">
        <v>187</v>
      </c>
      <c r="B84" s="1">
        <v>82</v>
      </c>
      <c r="C84" s="1" t="s">
        <v>172</v>
      </c>
      <c r="D84" s="1" t="s">
        <v>0</v>
      </c>
      <c r="E84" s="1">
        <v>0</v>
      </c>
      <c r="F84" s="1" t="s">
        <v>91</v>
      </c>
      <c r="G84" s="1" t="s">
        <v>0</v>
      </c>
      <c r="H84" s="1">
        <v>20304.500017608516</v>
      </c>
      <c r="I84" s="1">
        <v>0</v>
      </c>
      <c r="J84">
        <f t="shared" si="294"/>
        <v>17.865583198713647</v>
      </c>
      <c r="K84">
        <f t="shared" si="295"/>
        <v>0.30761780453617849</v>
      </c>
      <c r="L84">
        <f t="shared" si="296"/>
        <v>183.82469122825944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t="e">
        <f t="shared" si="297"/>
        <v>#DIV/0!</v>
      </c>
      <c r="U84" t="e">
        <f t="shared" si="298"/>
        <v>#DIV/0!</v>
      </c>
      <c r="V84" t="e">
        <f t="shared" si="299"/>
        <v>#DIV/0!</v>
      </c>
      <c r="W84" s="1">
        <v>-1</v>
      </c>
      <c r="X84" s="1">
        <v>0.87</v>
      </c>
      <c r="Y84" s="1">
        <v>0.92</v>
      </c>
      <c r="Z84" s="1">
        <v>9.9834432601928711</v>
      </c>
      <c r="AA84">
        <f t="shared" si="300"/>
        <v>0.87499172163009642</v>
      </c>
      <c r="AB84">
        <f t="shared" si="301"/>
        <v>1.2684730401580125E-2</v>
      </c>
      <c r="AC84" t="e">
        <f t="shared" si="302"/>
        <v>#DIV/0!</v>
      </c>
      <c r="AD84" t="e">
        <f t="shared" si="303"/>
        <v>#DIV/0!</v>
      </c>
      <c r="AE84" t="e">
        <f t="shared" si="304"/>
        <v>#DIV/0!</v>
      </c>
      <c r="AF84" s="1">
        <v>0</v>
      </c>
      <c r="AG84" s="1">
        <v>0.5</v>
      </c>
      <c r="AH84" t="e">
        <f t="shared" si="305"/>
        <v>#DIV/0!</v>
      </c>
      <c r="AI84">
        <f t="shared" si="306"/>
        <v>6.063222132889182</v>
      </c>
      <c r="AJ84">
        <f t="shared" si="307"/>
        <v>1.9284515940407942</v>
      </c>
      <c r="AK84">
        <f t="shared" si="308"/>
        <v>33.366134643554688</v>
      </c>
      <c r="AL84" s="1">
        <v>2</v>
      </c>
      <c r="AM84">
        <f t="shared" si="309"/>
        <v>4.644859790802002</v>
      </c>
      <c r="AN84" s="1">
        <v>1</v>
      </c>
      <c r="AO84">
        <f t="shared" si="310"/>
        <v>9.2897195816040039</v>
      </c>
      <c r="AP84" s="1">
        <v>31.199230194091797</v>
      </c>
      <c r="AQ84" s="1">
        <v>33.366134643554688</v>
      </c>
      <c r="AR84" s="1">
        <v>30.064750671386719</v>
      </c>
      <c r="AS84" s="1">
        <v>300.08090209960938</v>
      </c>
      <c r="AT84" s="1">
        <v>287.01779174804688</v>
      </c>
      <c r="AU84" s="1">
        <v>28.737422943115234</v>
      </c>
      <c r="AV84" s="1">
        <v>32.6453857421875</v>
      </c>
      <c r="AW84" s="1">
        <v>62.286296844482422</v>
      </c>
      <c r="AX84" s="1">
        <v>70.754646301269531</v>
      </c>
      <c r="AY84" s="1">
        <v>300.1710205078125</v>
      </c>
      <c r="AZ84" s="1">
        <v>1699.75</v>
      </c>
      <c r="BA84" s="1">
        <v>1580.1885986328125</v>
      </c>
      <c r="BB84" s="1">
        <v>98.896804809570313</v>
      </c>
      <c r="BC84" s="1">
        <v>6.1839199066162109</v>
      </c>
      <c r="BD84" s="1">
        <v>-0.11577620357275009</v>
      </c>
      <c r="BE84" s="1">
        <v>1</v>
      </c>
      <c r="BF84" s="1">
        <v>-1.355140209197998</v>
      </c>
      <c r="BG84" s="1">
        <v>7.355140209197998</v>
      </c>
      <c r="BH84" s="1">
        <v>1</v>
      </c>
      <c r="BI84" s="1">
        <v>0</v>
      </c>
      <c r="BJ84" s="1">
        <v>0.15999999642372131</v>
      </c>
      <c r="BK84" s="1">
        <v>111115</v>
      </c>
      <c r="BL84">
        <f t="shared" si="311"/>
        <v>1.5008551025390622</v>
      </c>
      <c r="BM84">
        <f t="shared" si="312"/>
        <v>6.0632221328891824E-3</v>
      </c>
      <c r="BN84">
        <f t="shared" si="313"/>
        <v>306.51613464355466</v>
      </c>
      <c r="BO84">
        <f t="shared" si="314"/>
        <v>304.34923019409177</v>
      </c>
      <c r="BP84">
        <f t="shared" si="315"/>
        <v>271.9599939212203</v>
      </c>
      <c r="BQ84">
        <f t="shared" si="316"/>
        <v>-8.7733113495458606E-2</v>
      </c>
      <c r="BR84">
        <f t="shared" si="317"/>
        <v>5.156975935719041</v>
      </c>
      <c r="BS84">
        <f t="shared" si="318"/>
        <v>52.145020717797721</v>
      </c>
      <c r="BT84">
        <f t="shared" si="319"/>
        <v>19.499634975610221</v>
      </c>
      <c r="BU84">
        <f t="shared" si="320"/>
        <v>32.282682418823242</v>
      </c>
      <c r="BV84">
        <f t="shared" si="321"/>
        <v>4.8520186657717437</v>
      </c>
      <c r="BW84">
        <f t="shared" si="322"/>
        <v>0.29775791216599728</v>
      </c>
      <c r="BX84">
        <f t="shared" si="323"/>
        <v>3.2285243416782468</v>
      </c>
      <c r="BY84">
        <f t="shared" si="324"/>
        <v>1.6234943240934969</v>
      </c>
      <c r="BZ84">
        <f t="shared" si="325"/>
        <v>0.1869601202355326</v>
      </c>
      <c r="CA84">
        <f t="shared" si="326"/>
        <v>18.179674607580708</v>
      </c>
      <c r="CB84">
        <f t="shared" si="327"/>
        <v>0.64046444685082959</v>
      </c>
      <c r="CC84">
        <f t="shared" si="328"/>
        <v>62.201099537999127</v>
      </c>
      <c r="CD84">
        <f t="shared" si="329"/>
        <v>284.42153067618153</v>
      </c>
      <c r="CE84">
        <f t="shared" si="330"/>
        <v>3.907084376508678E-2</v>
      </c>
      <c r="CF84">
        <f t="shared" si="331"/>
        <v>0</v>
      </c>
      <c r="CG84">
        <f t="shared" si="332"/>
        <v>1487.2671788407563</v>
      </c>
      <c r="CH84">
        <f t="shared" si="333"/>
        <v>0</v>
      </c>
      <c r="CI84" t="e">
        <f t="shared" si="334"/>
        <v>#DIV/0!</v>
      </c>
      <c r="CJ84" t="e">
        <f t="shared" si="335"/>
        <v>#DIV/0!</v>
      </c>
    </row>
    <row r="85" spans="1:88" x14ac:dyDescent="0.35">
      <c r="A85" t="s">
        <v>187</v>
      </c>
      <c r="B85" s="1">
        <v>83</v>
      </c>
      <c r="C85" s="1" t="s">
        <v>173</v>
      </c>
      <c r="D85" s="1" t="s">
        <v>0</v>
      </c>
      <c r="E85" s="1">
        <v>0</v>
      </c>
      <c r="F85" s="1" t="s">
        <v>91</v>
      </c>
      <c r="G85" s="1" t="s">
        <v>0</v>
      </c>
      <c r="H85" s="1">
        <v>20446.500017608516</v>
      </c>
      <c r="I85" s="1">
        <v>0</v>
      </c>
      <c r="J85">
        <f t="shared" si="294"/>
        <v>24.09193109678186</v>
      </c>
      <c r="K85">
        <f t="shared" si="295"/>
        <v>0.34314199407846419</v>
      </c>
      <c r="L85">
        <f t="shared" si="296"/>
        <v>256.59114474806154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t="e">
        <f t="shared" si="297"/>
        <v>#DIV/0!</v>
      </c>
      <c r="U85" t="e">
        <f t="shared" si="298"/>
        <v>#DIV/0!</v>
      </c>
      <c r="V85" t="e">
        <f t="shared" si="299"/>
        <v>#DIV/0!</v>
      </c>
      <c r="W85" s="1">
        <v>-1</v>
      </c>
      <c r="X85" s="1">
        <v>0.87</v>
      </c>
      <c r="Y85" s="1">
        <v>0.92</v>
      </c>
      <c r="Z85" s="1">
        <v>9.9834432601928711</v>
      </c>
      <c r="AA85">
        <f t="shared" si="300"/>
        <v>0.87499172163009642</v>
      </c>
      <c r="AB85">
        <f t="shared" si="301"/>
        <v>1.6852350758124128E-2</v>
      </c>
      <c r="AC85" t="e">
        <f t="shared" si="302"/>
        <v>#DIV/0!</v>
      </c>
      <c r="AD85" t="e">
        <f t="shared" si="303"/>
        <v>#DIV/0!</v>
      </c>
      <c r="AE85" t="e">
        <f t="shared" si="304"/>
        <v>#DIV/0!</v>
      </c>
      <c r="AF85" s="1">
        <v>0</v>
      </c>
      <c r="AG85" s="1">
        <v>0.5</v>
      </c>
      <c r="AH85" t="e">
        <f t="shared" si="305"/>
        <v>#DIV/0!</v>
      </c>
      <c r="AI85">
        <f t="shared" si="306"/>
        <v>6.3707846288455148</v>
      </c>
      <c r="AJ85">
        <f t="shared" si="307"/>
        <v>1.8241709645089941</v>
      </c>
      <c r="AK85">
        <f t="shared" si="308"/>
        <v>33.015232086181641</v>
      </c>
      <c r="AL85" s="1">
        <v>2</v>
      </c>
      <c r="AM85">
        <f t="shared" si="309"/>
        <v>4.644859790802002</v>
      </c>
      <c r="AN85" s="1">
        <v>1</v>
      </c>
      <c r="AO85">
        <f t="shared" si="310"/>
        <v>9.2897195816040039</v>
      </c>
      <c r="AP85" s="1">
        <v>31.092939376831055</v>
      </c>
      <c r="AQ85" s="1">
        <v>33.015232086181641</v>
      </c>
      <c r="AR85" s="1">
        <v>30.068042755126953</v>
      </c>
      <c r="AS85" s="1">
        <v>399.94354248046875</v>
      </c>
      <c r="AT85" s="1">
        <v>382.26876831054688</v>
      </c>
      <c r="AU85" s="1">
        <v>28.576900482177734</v>
      </c>
      <c r="AV85" s="1">
        <v>32.682937622070313</v>
      </c>
      <c r="AW85" s="1">
        <v>62.315677642822266</v>
      </c>
      <c r="AX85" s="1">
        <v>71.268951416015625</v>
      </c>
      <c r="AY85" s="1">
        <v>300.17111206054688</v>
      </c>
      <c r="AZ85" s="1">
        <v>1701.647705078125</v>
      </c>
      <c r="BA85" s="1">
        <v>904.65325927734375</v>
      </c>
      <c r="BB85" s="1">
        <v>98.89752197265625</v>
      </c>
      <c r="BC85" s="1">
        <v>6.9110822677612305</v>
      </c>
      <c r="BD85" s="1">
        <v>-0.1139792874455452</v>
      </c>
      <c r="BE85" s="1">
        <v>1</v>
      </c>
      <c r="BF85" s="1">
        <v>-1.355140209197998</v>
      </c>
      <c r="BG85" s="1">
        <v>7.355140209197998</v>
      </c>
      <c r="BH85" s="1">
        <v>1</v>
      </c>
      <c r="BI85" s="1">
        <v>0</v>
      </c>
      <c r="BJ85" s="1">
        <v>0.15999999642372131</v>
      </c>
      <c r="BK85" s="1">
        <v>111115</v>
      </c>
      <c r="BL85">
        <f t="shared" si="311"/>
        <v>1.5008555603027343</v>
      </c>
      <c r="BM85">
        <f t="shared" si="312"/>
        <v>6.3707846288455147E-3</v>
      </c>
      <c r="BN85">
        <f t="shared" si="313"/>
        <v>306.16523208618162</v>
      </c>
      <c r="BO85">
        <f t="shared" si="314"/>
        <v>304.24293937683103</v>
      </c>
      <c r="BP85">
        <f t="shared" si="315"/>
        <v>272.26362672693358</v>
      </c>
      <c r="BQ85">
        <f t="shared" si="316"/>
        <v>-0.12838058790488285</v>
      </c>
      <c r="BR85">
        <f t="shared" si="317"/>
        <v>5.0564325061186466</v>
      </c>
      <c r="BS85">
        <f t="shared" si="318"/>
        <v>51.128000027307841</v>
      </c>
      <c r="BT85">
        <f t="shared" si="319"/>
        <v>18.445062405237529</v>
      </c>
      <c r="BU85">
        <f t="shared" si="320"/>
        <v>32.054085731506348</v>
      </c>
      <c r="BV85">
        <f t="shared" si="321"/>
        <v>4.7897206035674555</v>
      </c>
      <c r="BW85">
        <f t="shared" si="322"/>
        <v>0.33091858287556808</v>
      </c>
      <c r="BX85">
        <f t="shared" si="323"/>
        <v>3.2322615416096525</v>
      </c>
      <c r="BY85">
        <f t="shared" si="324"/>
        <v>1.557459061957803</v>
      </c>
      <c r="BZ85">
        <f t="shared" si="325"/>
        <v>0.20788864249045533</v>
      </c>
      <c r="CA85">
        <f t="shared" si="326"/>
        <v>25.37622837571044</v>
      </c>
      <c r="CB85">
        <f t="shared" si="327"/>
        <v>0.67123230046251758</v>
      </c>
      <c r="CC85">
        <f t="shared" si="328"/>
        <v>63.687157327806318</v>
      </c>
      <c r="CD85">
        <f t="shared" si="329"/>
        <v>378.76768233104525</v>
      </c>
      <c r="CE85">
        <f t="shared" si="330"/>
        <v>4.0508910281062134E-2</v>
      </c>
      <c r="CF85">
        <f t="shared" si="331"/>
        <v>0</v>
      </c>
      <c r="CG85">
        <f t="shared" si="332"/>
        <v>1488.9276550742111</v>
      </c>
      <c r="CH85">
        <f t="shared" si="333"/>
        <v>0</v>
      </c>
      <c r="CI85" t="e">
        <f t="shared" si="334"/>
        <v>#DIV/0!</v>
      </c>
      <c r="CJ85" t="e">
        <f t="shared" si="335"/>
        <v>#DIV/0!</v>
      </c>
    </row>
    <row r="86" spans="1:88" x14ac:dyDescent="0.35">
      <c r="A86" t="s">
        <v>187</v>
      </c>
      <c r="B86" s="1">
        <v>84</v>
      </c>
      <c r="C86" s="1" t="s">
        <v>174</v>
      </c>
      <c r="D86" s="1" t="s">
        <v>0</v>
      </c>
      <c r="E86" s="1">
        <v>0</v>
      </c>
      <c r="F86" s="1" t="s">
        <v>91</v>
      </c>
      <c r="G86" s="1" t="s">
        <v>0</v>
      </c>
      <c r="H86" s="1">
        <v>20598.500017608516</v>
      </c>
      <c r="I86" s="1">
        <v>0</v>
      </c>
      <c r="J86">
        <f t="shared" si="294"/>
        <v>44.273368221159579</v>
      </c>
      <c r="K86">
        <f t="shared" si="295"/>
        <v>0.35423663802867611</v>
      </c>
      <c r="L86">
        <f t="shared" si="296"/>
        <v>444.73767579440369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t="e">
        <f t="shared" si="297"/>
        <v>#DIV/0!</v>
      </c>
      <c r="U86" t="e">
        <f t="shared" si="298"/>
        <v>#DIV/0!</v>
      </c>
      <c r="V86" t="e">
        <f t="shared" si="299"/>
        <v>#DIV/0!</v>
      </c>
      <c r="W86" s="1">
        <v>-1</v>
      </c>
      <c r="X86" s="1">
        <v>0.87</v>
      </c>
      <c r="Y86" s="1">
        <v>0.92</v>
      </c>
      <c r="Z86" s="1">
        <v>9.9834432601928711</v>
      </c>
      <c r="AA86">
        <f t="shared" si="300"/>
        <v>0.87499172163009642</v>
      </c>
      <c r="AB86">
        <f t="shared" si="301"/>
        <v>3.0419394719219013E-2</v>
      </c>
      <c r="AC86" t="e">
        <f t="shared" si="302"/>
        <v>#DIV/0!</v>
      </c>
      <c r="AD86" t="e">
        <f t="shared" si="303"/>
        <v>#DIV/0!</v>
      </c>
      <c r="AE86" t="e">
        <f t="shared" si="304"/>
        <v>#DIV/0!</v>
      </c>
      <c r="AF86" s="1">
        <v>0</v>
      </c>
      <c r="AG86" s="1">
        <v>0.5</v>
      </c>
      <c r="AH86" t="e">
        <f t="shared" si="305"/>
        <v>#DIV/0!</v>
      </c>
      <c r="AI86">
        <f t="shared" si="306"/>
        <v>6.4146950134965088</v>
      </c>
      <c r="AJ86">
        <f t="shared" si="307"/>
        <v>1.7815304677776984</v>
      </c>
      <c r="AK86">
        <f t="shared" si="308"/>
        <v>32.882614135742188</v>
      </c>
      <c r="AL86" s="1">
        <v>2</v>
      </c>
      <c r="AM86">
        <f t="shared" si="309"/>
        <v>4.644859790802002</v>
      </c>
      <c r="AN86" s="1">
        <v>1</v>
      </c>
      <c r="AO86">
        <f t="shared" si="310"/>
        <v>9.2897195816040039</v>
      </c>
      <c r="AP86" s="1">
        <v>31.120601654052734</v>
      </c>
      <c r="AQ86" s="1">
        <v>32.882614135742188</v>
      </c>
      <c r="AR86" s="1">
        <v>30.069019317626953</v>
      </c>
      <c r="AS86" s="1">
        <v>700.23834228515625</v>
      </c>
      <c r="AT86" s="1">
        <v>667.8834228515625</v>
      </c>
      <c r="AU86" s="1">
        <v>28.600793838500977</v>
      </c>
      <c r="AV86" s="1">
        <v>32.735115051269531</v>
      </c>
      <c r="AW86" s="1">
        <v>62.266399383544922</v>
      </c>
      <c r="AX86" s="1">
        <v>71.26544189453125</v>
      </c>
      <c r="AY86" s="1">
        <v>300.1561279296875</v>
      </c>
      <c r="AZ86" s="1">
        <v>1700.937255859375</v>
      </c>
      <c r="BA86" s="1">
        <v>1542.487548828125</v>
      </c>
      <c r="BB86" s="1">
        <v>98.89532470703125</v>
      </c>
      <c r="BC86" s="1">
        <v>8.7510080337524414</v>
      </c>
      <c r="BD86" s="1">
        <v>-0.11233877390623093</v>
      </c>
      <c r="BE86" s="1">
        <v>1</v>
      </c>
      <c r="BF86" s="1">
        <v>-1.355140209197998</v>
      </c>
      <c r="BG86" s="1">
        <v>7.355140209197998</v>
      </c>
      <c r="BH86" s="1">
        <v>1</v>
      </c>
      <c r="BI86" s="1">
        <v>0</v>
      </c>
      <c r="BJ86" s="1">
        <v>0.15999999642372131</v>
      </c>
      <c r="BK86" s="1">
        <v>111115</v>
      </c>
      <c r="BL86">
        <f t="shared" si="311"/>
        <v>1.5007806396484376</v>
      </c>
      <c r="BM86">
        <f t="shared" si="312"/>
        <v>6.4146950134965092E-3</v>
      </c>
      <c r="BN86">
        <f t="shared" si="313"/>
        <v>306.03261413574216</v>
      </c>
      <c r="BO86">
        <f t="shared" si="314"/>
        <v>304.27060165405271</v>
      </c>
      <c r="BP86">
        <f t="shared" si="315"/>
        <v>272.14995485447434</v>
      </c>
      <c r="BQ86">
        <f t="shared" si="316"/>
        <v>-0.12868891468340518</v>
      </c>
      <c r="BR86">
        <f t="shared" si="317"/>
        <v>5.0188803000950246</v>
      </c>
      <c r="BS86">
        <f t="shared" si="318"/>
        <v>50.749419297252103</v>
      </c>
      <c r="BT86">
        <f t="shared" si="319"/>
        <v>18.014304245982572</v>
      </c>
      <c r="BU86">
        <f t="shared" si="320"/>
        <v>32.001607894897461</v>
      </c>
      <c r="BV86">
        <f t="shared" si="321"/>
        <v>4.7755178148824342</v>
      </c>
      <c r="BW86">
        <f t="shared" si="322"/>
        <v>0.34122500744221557</v>
      </c>
      <c r="BX86">
        <f t="shared" si="323"/>
        <v>3.2373498323173262</v>
      </c>
      <c r="BY86">
        <f t="shared" si="324"/>
        <v>1.538167982565108</v>
      </c>
      <c r="BZ86">
        <f t="shared" si="325"/>
        <v>0.21439768115142491</v>
      </c>
      <c r="CA86">
        <f t="shared" si="326"/>
        <v>43.982476857137947</v>
      </c>
      <c r="CB86">
        <f t="shared" si="327"/>
        <v>0.66589117288698885</v>
      </c>
      <c r="CC86">
        <f t="shared" si="328"/>
        <v>64.317813561455822</v>
      </c>
      <c r="CD86">
        <f t="shared" si="329"/>
        <v>661.44953143282441</v>
      </c>
      <c r="CE86">
        <f t="shared" si="330"/>
        <v>4.3050393229818448E-2</v>
      </c>
      <c r="CF86">
        <f t="shared" si="331"/>
        <v>0</v>
      </c>
      <c r="CG86">
        <f t="shared" si="332"/>
        <v>1488.3060178891662</v>
      </c>
      <c r="CH86">
        <f t="shared" si="333"/>
        <v>0</v>
      </c>
      <c r="CI86" t="e">
        <f t="shared" si="334"/>
        <v>#DIV/0!</v>
      </c>
      <c r="CJ86" t="e">
        <f t="shared" si="335"/>
        <v>#DIV/0!</v>
      </c>
    </row>
    <row r="87" spans="1:88" x14ac:dyDescent="0.35">
      <c r="A87" t="s">
        <v>187</v>
      </c>
      <c r="B87" s="1">
        <v>85</v>
      </c>
      <c r="C87" s="1" t="s">
        <v>175</v>
      </c>
      <c r="D87" s="1" t="s">
        <v>0</v>
      </c>
      <c r="E87" s="1">
        <v>0</v>
      </c>
      <c r="F87" s="1" t="s">
        <v>91</v>
      </c>
      <c r="G87" s="1" t="s">
        <v>0</v>
      </c>
      <c r="H87" s="1">
        <v>20750.500017608516</v>
      </c>
      <c r="I87" s="1">
        <v>0</v>
      </c>
      <c r="J87">
        <f t="shared" si="294"/>
        <v>52.910634025087482</v>
      </c>
      <c r="K87">
        <f t="shared" si="295"/>
        <v>0.36424720679402406</v>
      </c>
      <c r="L87">
        <f t="shared" si="296"/>
        <v>695.97859377255827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t="e">
        <f t="shared" si="297"/>
        <v>#DIV/0!</v>
      </c>
      <c r="U87" t="e">
        <f t="shared" si="298"/>
        <v>#DIV/0!</v>
      </c>
      <c r="V87" t="e">
        <f t="shared" si="299"/>
        <v>#DIV/0!</v>
      </c>
      <c r="W87" s="1">
        <v>-1</v>
      </c>
      <c r="X87" s="1">
        <v>0.87</v>
      </c>
      <c r="Y87" s="1">
        <v>0.92</v>
      </c>
      <c r="Z87" s="1">
        <v>9.9834432601928711</v>
      </c>
      <c r="AA87">
        <f t="shared" si="300"/>
        <v>0.87499172163009642</v>
      </c>
      <c r="AB87">
        <f t="shared" si="301"/>
        <v>3.6220418661160075E-2</v>
      </c>
      <c r="AC87" t="e">
        <f t="shared" si="302"/>
        <v>#DIV/0!</v>
      </c>
      <c r="AD87" t="e">
        <f t="shared" si="303"/>
        <v>#DIV/0!</v>
      </c>
      <c r="AE87" t="e">
        <f t="shared" si="304"/>
        <v>#DIV/0!</v>
      </c>
      <c r="AF87" s="1">
        <v>0</v>
      </c>
      <c r="AG87" s="1">
        <v>0.5</v>
      </c>
      <c r="AH87" t="e">
        <f t="shared" si="305"/>
        <v>#DIV/0!</v>
      </c>
      <c r="AI87">
        <f t="shared" si="306"/>
        <v>6.5554165745519066</v>
      </c>
      <c r="AJ87">
        <f t="shared" si="307"/>
        <v>1.7723494111424287</v>
      </c>
      <c r="AK87">
        <f t="shared" si="308"/>
        <v>32.875751495361328</v>
      </c>
      <c r="AL87" s="1">
        <v>2</v>
      </c>
      <c r="AM87">
        <f t="shared" si="309"/>
        <v>4.644859790802002</v>
      </c>
      <c r="AN87" s="1">
        <v>1</v>
      </c>
      <c r="AO87">
        <f t="shared" si="310"/>
        <v>9.2897195816040039</v>
      </c>
      <c r="AP87" s="1">
        <v>31.115940093994141</v>
      </c>
      <c r="AQ87" s="1">
        <v>32.875751495361328</v>
      </c>
      <c r="AR87" s="1">
        <v>30.076099395751953</v>
      </c>
      <c r="AS87" s="1">
        <v>1000.3041381835938</v>
      </c>
      <c r="AT87" s="1">
        <v>960.85345458984375</v>
      </c>
      <c r="AU87" s="1">
        <v>28.584136962890625</v>
      </c>
      <c r="AV87" s="1">
        <v>32.808647155761719</v>
      </c>
      <c r="AW87" s="1">
        <v>62.247417449951172</v>
      </c>
      <c r="AX87" s="1">
        <v>71.4476318359375</v>
      </c>
      <c r="AY87" s="1">
        <v>300.16934204101563</v>
      </c>
      <c r="AZ87" s="1">
        <v>1701.0498046875</v>
      </c>
      <c r="BA87" s="1">
        <v>1561.8758544921875</v>
      </c>
      <c r="BB87" s="1">
        <v>98.894485473632813</v>
      </c>
      <c r="BC87" s="1">
        <v>10.032023429870605</v>
      </c>
      <c r="BD87" s="1">
        <v>-0.10930551588535309</v>
      </c>
      <c r="BE87" s="1">
        <v>1</v>
      </c>
      <c r="BF87" s="1">
        <v>-1.355140209197998</v>
      </c>
      <c r="BG87" s="1">
        <v>7.355140209197998</v>
      </c>
      <c r="BH87" s="1">
        <v>1</v>
      </c>
      <c r="BI87" s="1">
        <v>0</v>
      </c>
      <c r="BJ87" s="1">
        <v>0.15999999642372131</v>
      </c>
      <c r="BK87" s="1">
        <v>111115</v>
      </c>
      <c r="BL87">
        <f t="shared" si="311"/>
        <v>1.500846710205078</v>
      </c>
      <c r="BM87">
        <f t="shared" si="312"/>
        <v>6.5554165745519066E-3</v>
      </c>
      <c r="BN87">
        <f t="shared" si="313"/>
        <v>306.02575149536131</v>
      </c>
      <c r="BO87">
        <f t="shared" si="314"/>
        <v>304.26594009399412</v>
      </c>
      <c r="BP87">
        <f t="shared" si="315"/>
        <v>272.16796266657184</v>
      </c>
      <c r="BQ87">
        <f t="shared" si="316"/>
        <v>-0.15322036839191147</v>
      </c>
      <c r="BR87">
        <f t="shared" si="317"/>
        <v>5.0169436906974507</v>
      </c>
      <c r="BS87">
        <f t="shared" si="318"/>
        <v>50.73026738214908</v>
      </c>
      <c r="BT87">
        <f t="shared" si="319"/>
        <v>17.921620226387361</v>
      </c>
      <c r="BU87">
        <f t="shared" si="320"/>
        <v>31.995845794677734</v>
      </c>
      <c r="BV87">
        <f t="shared" si="321"/>
        <v>4.773960575683291</v>
      </c>
      <c r="BW87">
        <f t="shared" si="322"/>
        <v>0.35050404498651755</v>
      </c>
      <c r="BX87">
        <f t="shared" si="323"/>
        <v>3.244594279555022</v>
      </c>
      <c r="BY87">
        <f t="shared" si="324"/>
        <v>1.529366296128269</v>
      </c>
      <c r="BZ87">
        <f t="shared" si="325"/>
        <v>0.22025965763838176</v>
      </c>
      <c r="CA87">
        <f t="shared" si="326"/>
        <v>68.828444931799666</v>
      </c>
      <c r="CB87">
        <f t="shared" si="327"/>
        <v>0.72433375812719358</v>
      </c>
      <c r="CC87">
        <f t="shared" si="328"/>
        <v>64.523814801200729</v>
      </c>
      <c r="CD87">
        <f t="shared" si="329"/>
        <v>953.16437901480526</v>
      </c>
      <c r="CE87">
        <f t="shared" si="330"/>
        <v>3.5817494086146769E-2</v>
      </c>
      <c r="CF87">
        <f t="shared" si="331"/>
        <v>0</v>
      </c>
      <c r="CG87">
        <f t="shared" si="332"/>
        <v>1488.4044971820549</v>
      </c>
      <c r="CH87">
        <f t="shared" si="333"/>
        <v>0</v>
      </c>
      <c r="CI87" t="e">
        <f t="shared" si="334"/>
        <v>#DIV/0!</v>
      </c>
      <c r="CJ87" t="e">
        <f t="shared" si="335"/>
        <v>#DIV/0!</v>
      </c>
    </row>
    <row r="88" spans="1:88" x14ac:dyDescent="0.35">
      <c r="A88" t="s">
        <v>187</v>
      </c>
      <c r="B88" s="1">
        <v>86</v>
      </c>
      <c r="C88" s="1" t="s">
        <v>176</v>
      </c>
      <c r="D88" s="1" t="s">
        <v>0</v>
      </c>
      <c r="E88" s="1">
        <v>0</v>
      </c>
      <c r="F88" s="1" t="s">
        <v>91</v>
      </c>
      <c r="G88" s="1" t="s">
        <v>0</v>
      </c>
      <c r="H88" s="1">
        <v>20972.500017608516</v>
      </c>
      <c r="I88" s="1">
        <v>0</v>
      </c>
      <c r="J88">
        <f t="shared" si="294"/>
        <v>56.466120854071001</v>
      </c>
      <c r="K88">
        <f t="shared" si="295"/>
        <v>0.28980084015941138</v>
      </c>
      <c r="L88">
        <f t="shared" si="296"/>
        <v>902.06642951374295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t="e">
        <f t="shared" si="297"/>
        <v>#DIV/0!</v>
      </c>
      <c r="U88" t="e">
        <f t="shared" si="298"/>
        <v>#DIV/0!</v>
      </c>
      <c r="V88" t="e">
        <f t="shared" si="299"/>
        <v>#DIV/0!</v>
      </c>
      <c r="W88" s="1">
        <v>-1</v>
      </c>
      <c r="X88" s="1">
        <v>0.87</v>
      </c>
      <c r="Y88" s="1">
        <v>0.92</v>
      </c>
      <c r="Z88" s="1">
        <v>9.9834432601928711</v>
      </c>
      <c r="AA88">
        <f t="shared" si="300"/>
        <v>0.87499172163009642</v>
      </c>
      <c r="AB88">
        <f t="shared" si="301"/>
        <v>3.8617351295540933E-2</v>
      </c>
      <c r="AC88" t="e">
        <f t="shared" si="302"/>
        <v>#DIV/0!</v>
      </c>
      <c r="AD88" t="e">
        <f t="shared" si="303"/>
        <v>#DIV/0!</v>
      </c>
      <c r="AE88" t="e">
        <f t="shared" si="304"/>
        <v>#DIV/0!</v>
      </c>
      <c r="AF88" s="1">
        <v>0</v>
      </c>
      <c r="AG88" s="1">
        <v>0.5</v>
      </c>
      <c r="AH88" t="e">
        <f t="shared" si="305"/>
        <v>#DIV/0!</v>
      </c>
      <c r="AI88">
        <f t="shared" si="306"/>
        <v>5.8322485524073384</v>
      </c>
      <c r="AJ88">
        <f t="shared" si="307"/>
        <v>1.9653166706343428</v>
      </c>
      <c r="AK88">
        <f t="shared" si="308"/>
        <v>33.426349639892578</v>
      </c>
      <c r="AL88" s="1">
        <v>2</v>
      </c>
      <c r="AM88">
        <f t="shared" si="309"/>
        <v>4.644859790802002</v>
      </c>
      <c r="AN88" s="1">
        <v>1</v>
      </c>
      <c r="AO88">
        <f t="shared" si="310"/>
        <v>9.2897195816040039</v>
      </c>
      <c r="AP88" s="1">
        <v>31.173131942749023</v>
      </c>
      <c r="AQ88" s="1">
        <v>33.426349639892578</v>
      </c>
      <c r="AR88" s="1">
        <v>30.068487167358398</v>
      </c>
      <c r="AS88" s="1">
        <v>1300.3585205078125</v>
      </c>
      <c r="AT88" s="1">
        <v>1257.8486328125</v>
      </c>
      <c r="AU88" s="1">
        <v>28.690347671508789</v>
      </c>
      <c r="AV88" s="1">
        <v>32.450138092041016</v>
      </c>
      <c r="AW88" s="1">
        <v>62.271884918212891</v>
      </c>
      <c r="AX88" s="1">
        <v>70.436744689941406</v>
      </c>
      <c r="AY88" s="1">
        <v>300.17584228515625</v>
      </c>
      <c r="AZ88" s="1">
        <v>1700.691162109375</v>
      </c>
      <c r="BA88" s="1">
        <v>766.4248046875</v>
      </c>
      <c r="BB88" s="1">
        <v>98.892837524414063</v>
      </c>
      <c r="BC88" s="1">
        <v>11.024070739746094</v>
      </c>
      <c r="BD88" s="1">
        <v>-8.9004650712013245E-2</v>
      </c>
      <c r="BE88" s="1">
        <v>0.75</v>
      </c>
      <c r="BF88" s="1">
        <v>-1.355140209197998</v>
      </c>
      <c r="BG88" s="1">
        <v>7.355140209197998</v>
      </c>
      <c r="BH88" s="1">
        <v>1</v>
      </c>
      <c r="BI88" s="1">
        <v>0</v>
      </c>
      <c r="BJ88" s="1">
        <v>0.15999999642372131</v>
      </c>
      <c r="BK88" s="1">
        <v>111115</v>
      </c>
      <c r="BL88">
        <f t="shared" si="311"/>
        <v>1.5008792114257812</v>
      </c>
      <c r="BM88">
        <f t="shared" si="312"/>
        <v>5.8322485524073386E-3</v>
      </c>
      <c r="BN88">
        <f t="shared" si="313"/>
        <v>306.57634963989256</v>
      </c>
      <c r="BO88">
        <f t="shared" si="314"/>
        <v>304.323131942749</v>
      </c>
      <c r="BP88">
        <f t="shared" si="315"/>
        <v>272.11057985535444</v>
      </c>
      <c r="BQ88">
        <f t="shared" si="316"/>
        <v>-5.0814040068943404E-2</v>
      </c>
      <c r="BR88">
        <f t="shared" si="317"/>
        <v>5.1744029046153548</v>
      </c>
      <c r="BS88">
        <f t="shared" si="318"/>
        <v>52.323333359081033</v>
      </c>
      <c r="BT88">
        <f t="shared" si="319"/>
        <v>19.873195267040018</v>
      </c>
      <c r="BU88">
        <f t="shared" si="320"/>
        <v>32.299740791320801</v>
      </c>
      <c r="BV88">
        <f t="shared" si="321"/>
        <v>4.8566956290909156</v>
      </c>
      <c r="BW88">
        <f t="shared" si="322"/>
        <v>0.28103374919248797</v>
      </c>
      <c r="BX88">
        <f t="shared" si="323"/>
        <v>3.209086233981012</v>
      </c>
      <c r="BY88">
        <f t="shared" si="324"/>
        <v>1.6476093951099036</v>
      </c>
      <c r="BZ88">
        <f t="shared" si="325"/>
        <v>0.17641326918523181</v>
      </c>
      <c r="CA88">
        <f t="shared" si="326"/>
        <v>89.207908850130892</v>
      </c>
      <c r="CB88">
        <f t="shared" si="327"/>
        <v>0.71715022458366706</v>
      </c>
      <c r="CC88">
        <f t="shared" si="328"/>
        <v>61.537192616028172</v>
      </c>
      <c r="CD88">
        <f t="shared" si="329"/>
        <v>1249.6428670212538</v>
      </c>
      <c r="CE88">
        <f t="shared" si="330"/>
        <v>2.7806076815847531E-2</v>
      </c>
      <c r="CF88">
        <f t="shared" si="331"/>
        <v>0</v>
      </c>
      <c r="CG88">
        <f t="shared" si="332"/>
        <v>1488.0906878951714</v>
      </c>
      <c r="CH88">
        <f t="shared" si="333"/>
        <v>0</v>
      </c>
      <c r="CI88" t="e">
        <f t="shared" si="334"/>
        <v>#DIV/0!</v>
      </c>
      <c r="CJ88" t="e">
        <f t="shared" si="335"/>
        <v>#DIV/0!</v>
      </c>
    </row>
    <row r="89" spans="1:88" x14ac:dyDescent="0.35">
      <c r="A89" t="s">
        <v>187</v>
      </c>
      <c r="B89" s="1">
        <v>87</v>
      </c>
      <c r="C89" s="1" t="s">
        <v>177</v>
      </c>
      <c r="D89" s="1" t="s">
        <v>0</v>
      </c>
      <c r="E89" s="1">
        <v>0</v>
      </c>
      <c r="F89" s="1" t="s">
        <v>91</v>
      </c>
      <c r="G89" s="1" t="s">
        <v>0</v>
      </c>
      <c r="H89" s="1">
        <v>21194.500017608516</v>
      </c>
      <c r="I89" s="1">
        <v>0</v>
      </c>
      <c r="J89">
        <f t="shared" si="294"/>
        <v>57.074547000640635</v>
      </c>
      <c r="K89">
        <f t="shared" si="295"/>
        <v>0.18681589455653683</v>
      </c>
      <c r="L89">
        <f t="shared" si="296"/>
        <v>1107.1707619757588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t="e">
        <f t="shared" si="297"/>
        <v>#DIV/0!</v>
      </c>
      <c r="U89" t="e">
        <f t="shared" si="298"/>
        <v>#DIV/0!</v>
      </c>
      <c r="V89" t="e">
        <f t="shared" si="299"/>
        <v>#DIV/0!</v>
      </c>
      <c r="W89" s="1">
        <v>-1</v>
      </c>
      <c r="X89" s="1">
        <v>0.87</v>
      </c>
      <c r="Y89" s="1">
        <v>0.92</v>
      </c>
      <c r="Z89" s="1">
        <v>9.9834432601928711</v>
      </c>
      <c r="AA89">
        <f t="shared" si="300"/>
        <v>0.87499172163009642</v>
      </c>
      <c r="AB89">
        <f t="shared" si="301"/>
        <v>3.9012006902872334E-2</v>
      </c>
      <c r="AC89" t="e">
        <f t="shared" si="302"/>
        <v>#DIV/0!</v>
      </c>
      <c r="AD89" t="e">
        <f t="shared" si="303"/>
        <v>#DIV/0!</v>
      </c>
      <c r="AE89" t="e">
        <f t="shared" si="304"/>
        <v>#DIV/0!</v>
      </c>
      <c r="AF89" s="1">
        <v>0</v>
      </c>
      <c r="AG89" s="1">
        <v>0.5</v>
      </c>
      <c r="AH89" t="e">
        <f t="shared" si="305"/>
        <v>#DIV/0!</v>
      </c>
      <c r="AI89">
        <f t="shared" si="306"/>
        <v>4.3537070943132958</v>
      </c>
      <c r="AJ89">
        <f t="shared" si="307"/>
        <v>2.2496741340211708</v>
      </c>
      <c r="AK89">
        <f t="shared" si="308"/>
        <v>34.139423370361328</v>
      </c>
      <c r="AL89" s="1">
        <v>2</v>
      </c>
      <c r="AM89">
        <f t="shared" si="309"/>
        <v>4.644859790802002</v>
      </c>
      <c r="AN89" s="1">
        <v>1</v>
      </c>
      <c r="AO89">
        <f t="shared" si="310"/>
        <v>9.2897195816040039</v>
      </c>
      <c r="AP89" s="1">
        <v>31.131673812866211</v>
      </c>
      <c r="AQ89" s="1">
        <v>34.139423370361328</v>
      </c>
      <c r="AR89" s="1">
        <v>30.085149765014648</v>
      </c>
      <c r="AS89" s="1">
        <v>1699.6593017578125</v>
      </c>
      <c r="AT89" s="1">
        <v>1656.8262939453125</v>
      </c>
      <c r="AU89" s="1">
        <v>28.893566131591797</v>
      </c>
      <c r="AV89" s="1">
        <v>31.70234489440918</v>
      </c>
      <c r="AW89" s="1">
        <v>62.862010955810547</v>
      </c>
      <c r="AX89" s="1">
        <v>68.977012634277344</v>
      </c>
      <c r="AY89" s="1">
        <v>300.17916870117188</v>
      </c>
      <c r="AZ89" s="1">
        <v>1701.310546875</v>
      </c>
      <c r="BA89" s="1">
        <v>1325.0162353515625</v>
      </c>
      <c r="BB89" s="1">
        <v>98.889518737792969</v>
      </c>
      <c r="BC89" s="1">
        <v>11.532793045043945</v>
      </c>
      <c r="BD89" s="1">
        <v>-8.2765519618988037E-2</v>
      </c>
      <c r="BE89" s="1">
        <v>0.5</v>
      </c>
      <c r="BF89" s="1">
        <v>-1.355140209197998</v>
      </c>
      <c r="BG89" s="1">
        <v>7.355140209197998</v>
      </c>
      <c r="BH89" s="1">
        <v>1</v>
      </c>
      <c r="BI89" s="1">
        <v>0</v>
      </c>
      <c r="BJ89" s="1">
        <v>0.15999999642372131</v>
      </c>
      <c r="BK89" s="1">
        <v>111115</v>
      </c>
      <c r="BL89">
        <f t="shared" si="311"/>
        <v>1.5008958435058593</v>
      </c>
      <c r="BM89">
        <f t="shared" si="312"/>
        <v>4.353707094313296E-3</v>
      </c>
      <c r="BN89">
        <f t="shared" si="313"/>
        <v>307.28942337036131</v>
      </c>
      <c r="BO89">
        <f t="shared" si="314"/>
        <v>304.28167381286619</v>
      </c>
      <c r="BP89">
        <f t="shared" si="315"/>
        <v>272.20968141563935</v>
      </c>
      <c r="BQ89">
        <f t="shared" si="316"/>
        <v>0.17174833357681998</v>
      </c>
      <c r="BR89">
        <f t="shared" si="317"/>
        <v>5.3847037634888224</v>
      </c>
      <c r="BS89">
        <f t="shared" si="318"/>
        <v>54.451713712617455</v>
      </c>
      <c r="BT89">
        <f t="shared" si="319"/>
        <v>22.749368818208275</v>
      </c>
      <c r="BU89">
        <f t="shared" si="320"/>
        <v>32.63554859161377</v>
      </c>
      <c r="BV89">
        <f t="shared" si="321"/>
        <v>4.9495677933804405</v>
      </c>
      <c r="BW89">
        <f t="shared" si="322"/>
        <v>0.18313309523111299</v>
      </c>
      <c r="BX89">
        <f t="shared" si="323"/>
        <v>3.1350296294676516</v>
      </c>
      <c r="BY89">
        <f t="shared" si="324"/>
        <v>1.8145381639127889</v>
      </c>
      <c r="BZ89">
        <f t="shared" si="325"/>
        <v>0.11478346005193606</v>
      </c>
      <c r="CA89">
        <f t="shared" si="326"/>
        <v>109.48758381233831</v>
      </c>
      <c r="CB89">
        <f t="shared" si="327"/>
        <v>0.66824794248002417</v>
      </c>
      <c r="CC89">
        <f t="shared" si="328"/>
        <v>57.200979367599828</v>
      </c>
      <c r="CD89">
        <f t="shared" si="329"/>
        <v>1648.532110490793</v>
      </c>
      <c r="CE89">
        <f t="shared" si="330"/>
        <v>1.9803799784201929E-2</v>
      </c>
      <c r="CF89">
        <f t="shared" si="331"/>
        <v>0</v>
      </c>
      <c r="CG89">
        <f t="shared" si="332"/>
        <v>1488.632644437597</v>
      </c>
      <c r="CH89">
        <f t="shared" si="333"/>
        <v>0</v>
      </c>
      <c r="CI89" t="e">
        <f t="shared" si="334"/>
        <v>#DIV/0!</v>
      </c>
      <c r="CJ89" t="e">
        <f t="shared" si="335"/>
        <v>#DIV/0!</v>
      </c>
    </row>
    <row r="90" spans="1:88" x14ac:dyDescent="0.35">
      <c r="A90" t="s">
        <v>187</v>
      </c>
      <c r="B90" s="1">
        <v>88</v>
      </c>
      <c r="C90" s="1" t="s">
        <v>178</v>
      </c>
      <c r="D90" s="1" t="s">
        <v>0</v>
      </c>
      <c r="E90" s="1">
        <v>0</v>
      </c>
      <c r="F90" s="1" t="s">
        <v>91</v>
      </c>
      <c r="G90" s="1" t="s">
        <v>0</v>
      </c>
      <c r="H90" s="1">
        <v>21416.500017608516</v>
      </c>
      <c r="I90" s="1">
        <v>0</v>
      </c>
      <c r="J90">
        <f t="shared" si="294"/>
        <v>56.984130736315876</v>
      </c>
      <c r="K90">
        <f t="shared" si="295"/>
        <v>0.12546670879902808</v>
      </c>
      <c r="L90">
        <f t="shared" si="296"/>
        <v>1158.6466285308552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t="e">
        <f t="shared" si="297"/>
        <v>#DIV/0!</v>
      </c>
      <c r="U90" t="e">
        <f t="shared" si="298"/>
        <v>#DIV/0!</v>
      </c>
      <c r="V90" t="e">
        <f t="shared" si="299"/>
        <v>#DIV/0!</v>
      </c>
      <c r="W90" s="1">
        <v>-1</v>
      </c>
      <c r="X90" s="1">
        <v>0.87</v>
      </c>
      <c r="Y90" s="1">
        <v>0.92</v>
      </c>
      <c r="Z90" s="1">
        <v>9.9834432601928711</v>
      </c>
      <c r="AA90">
        <f t="shared" si="300"/>
        <v>0.87499172163009642</v>
      </c>
      <c r="AB90">
        <f t="shared" si="301"/>
        <v>3.8992827104752575E-2</v>
      </c>
      <c r="AC90" t="e">
        <f t="shared" si="302"/>
        <v>#DIV/0!</v>
      </c>
      <c r="AD90" t="e">
        <f t="shared" si="303"/>
        <v>#DIV/0!</v>
      </c>
      <c r="AE90" t="e">
        <f t="shared" si="304"/>
        <v>#DIV/0!</v>
      </c>
      <c r="AF90" s="1">
        <v>0</v>
      </c>
      <c r="AG90" s="1">
        <v>0.5</v>
      </c>
      <c r="AH90" t="e">
        <f t="shared" si="305"/>
        <v>#DIV/0!</v>
      </c>
      <c r="AI90">
        <f t="shared" si="306"/>
        <v>3.1982418279104166</v>
      </c>
      <c r="AJ90">
        <f t="shared" si="307"/>
        <v>2.4437182396749302</v>
      </c>
      <c r="AK90">
        <f t="shared" si="308"/>
        <v>34.569595336914063</v>
      </c>
      <c r="AL90" s="1">
        <v>2</v>
      </c>
      <c r="AM90">
        <f t="shared" si="309"/>
        <v>4.644859790802002</v>
      </c>
      <c r="AN90" s="1">
        <v>1</v>
      </c>
      <c r="AO90">
        <f t="shared" si="310"/>
        <v>9.2897195816040039</v>
      </c>
      <c r="AP90" s="1">
        <v>31.100790023803711</v>
      </c>
      <c r="AQ90" s="1">
        <v>34.569595336914063</v>
      </c>
      <c r="AR90" s="1">
        <v>30.082622528076172</v>
      </c>
      <c r="AS90" s="1">
        <v>2000.1636962890625</v>
      </c>
      <c r="AT90" s="1">
        <v>1958.026123046875</v>
      </c>
      <c r="AU90" s="1">
        <v>28.996599197387695</v>
      </c>
      <c r="AV90" s="1">
        <v>31.061225891113281</v>
      </c>
      <c r="AW90" s="1">
        <v>63.192035675048828</v>
      </c>
      <c r="AX90" s="1">
        <v>67.694480895996094</v>
      </c>
      <c r="AY90" s="1">
        <v>300.18991088867188</v>
      </c>
      <c r="AZ90" s="1">
        <v>1699.497314453125</v>
      </c>
      <c r="BA90" s="1">
        <v>1456.313232421875</v>
      </c>
      <c r="BB90" s="1">
        <v>98.882575988769531</v>
      </c>
      <c r="BC90" s="1">
        <v>11.448173522949219</v>
      </c>
      <c r="BD90" s="1">
        <v>-8.5340440273284912E-2</v>
      </c>
      <c r="BE90" s="1">
        <v>0.5</v>
      </c>
      <c r="BF90" s="1">
        <v>-1.355140209197998</v>
      </c>
      <c r="BG90" s="1">
        <v>7.355140209197998</v>
      </c>
      <c r="BH90" s="1">
        <v>1</v>
      </c>
      <c r="BI90" s="1">
        <v>0</v>
      </c>
      <c r="BJ90" s="1">
        <v>0.15999999642372131</v>
      </c>
      <c r="BK90" s="1">
        <v>111115</v>
      </c>
      <c r="BL90">
        <f t="shared" si="311"/>
        <v>1.5009495544433593</v>
      </c>
      <c r="BM90">
        <f t="shared" si="312"/>
        <v>3.1982418279104165E-3</v>
      </c>
      <c r="BN90">
        <f t="shared" si="313"/>
        <v>307.71959533691404</v>
      </c>
      <c r="BO90">
        <f t="shared" si="314"/>
        <v>304.25079002380369</v>
      </c>
      <c r="BP90">
        <f t="shared" si="315"/>
        <v>271.91956423462398</v>
      </c>
      <c r="BQ90">
        <f t="shared" si="316"/>
        <v>0.35038565481368872</v>
      </c>
      <c r="BR90">
        <f t="shared" si="317"/>
        <v>5.5151322691572746</v>
      </c>
      <c r="BS90">
        <f t="shared" si="318"/>
        <v>55.774561028665453</v>
      </c>
      <c r="BT90">
        <f t="shared" si="319"/>
        <v>24.713335137552171</v>
      </c>
      <c r="BU90">
        <f t="shared" si="320"/>
        <v>32.835192680358887</v>
      </c>
      <c r="BV90">
        <f t="shared" si="321"/>
        <v>5.0055114288433709</v>
      </c>
      <c r="BW90">
        <f t="shared" si="322"/>
        <v>0.12379474028652972</v>
      </c>
      <c r="BX90">
        <f t="shared" si="323"/>
        <v>3.0714140294823444</v>
      </c>
      <c r="BY90">
        <f t="shared" si="324"/>
        <v>1.9340973993610264</v>
      </c>
      <c r="BZ90">
        <f t="shared" si="325"/>
        <v>7.7520211289428195E-2</v>
      </c>
      <c r="CA90">
        <f t="shared" si="326"/>
        <v>114.56996328983392</v>
      </c>
      <c r="CB90">
        <f t="shared" si="327"/>
        <v>0.59174217079795177</v>
      </c>
      <c r="CC90">
        <f t="shared" si="328"/>
        <v>54.296797580651145</v>
      </c>
      <c r="CD90">
        <f t="shared" si="329"/>
        <v>1949.7450790585974</v>
      </c>
      <c r="CE90">
        <f t="shared" si="330"/>
        <v>1.586902741866654E-2</v>
      </c>
      <c r="CF90">
        <f t="shared" si="331"/>
        <v>0</v>
      </c>
      <c r="CG90">
        <f t="shared" si="332"/>
        <v>1487.0460810790653</v>
      </c>
      <c r="CH90">
        <f t="shared" si="333"/>
        <v>0</v>
      </c>
      <c r="CI90" t="e">
        <f t="shared" si="334"/>
        <v>#DIV/0!</v>
      </c>
      <c r="CJ90" t="e">
        <f t="shared" si="335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16-08-04-hubern-tobacco-kat_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2016-09-14T17:22:43Z</dcterms:created>
  <dcterms:modified xsi:type="dcterms:W3CDTF">2022-10-24T16:40:28Z</dcterms:modified>
</cp:coreProperties>
</file>