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0F073E06-EC61-4A63-B5AF-F94157188A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6-08-05-bern1-kat-essex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W3" i="1"/>
  <c r="Y3" i="1"/>
  <c r="Z3" i="1"/>
  <c r="AA3" i="1"/>
  <c r="AI3" i="1"/>
  <c r="AK3" i="1" s="1"/>
  <c r="BH3" i="1"/>
  <c r="F3" i="1" s="1"/>
  <c r="BJ3" i="1"/>
  <c r="BK3" i="1"/>
  <c r="BL3" i="1"/>
  <c r="BQ3" i="1"/>
  <c r="BR3" i="1" s="1"/>
  <c r="BT3" i="1"/>
  <c r="CB3" i="1"/>
  <c r="P3" i="1" s="1"/>
  <c r="CD3" i="1"/>
  <c r="Q3" i="1" s="1"/>
  <c r="CE3" i="1"/>
  <c r="CF3" i="1"/>
  <c r="R4" i="1"/>
  <c r="W4" i="1"/>
  <c r="CC4" i="1" s="1"/>
  <c r="Y4" i="1"/>
  <c r="Z4" i="1"/>
  <c r="AA4" i="1"/>
  <c r="AI4" i="1"/>
  <c r="AK4" i="1" s="1"/>
  <c r="BH4" i="1"/>
  <c r="BI4" i="1" s="1"/>
  <c r="BJ4" i="1"/>
  <c r="BK4" i="1"/>
  <c r="BL4" i="1"/>
  <c r="BQ4" i="1"/>
  <c r="BR4" i="1" s="1"/>
  <c r="BT4" i="1"/>
  <c r="CB4" i="1"/>
  <c r="P4" i="1" s="1"/>
  <c r="CD4" i="1"/>
  <c r="Q4" i="1" s="1"/>
  <c r="CE4" i="1"/>
  <c r="CF4" i="1"/>
  <c r="R5" i="1"/>
  <c r="W5" i="1"/>
  <c r="Y5" i="1"/>
  <c r="Z5" i="1"/>
  <c r="AA5" i="1"/>
  <c r="AI5" i="1"/>
  <c r="AK5" i="1" s="1"/>
  <c r="BH5" i="1"/>
  <c r="F5" i="1" s="1"/>
  <c r="BJ5" i="1"/>
  <c r="BK5" i="1"/>
  <c r="BL5" i="1"/>
  <c r="BQ5" i="1"/>
  <c r="BR5" i="1" s="1"/>
  <c r="BT5" i="1"/>
  <c r="CB5" i="1"/>
  <c r="P5" i="1" s="1"/>
  <c r="CD5" i="1"/>
  <c r="Q5" i="1" s="1"/>
  <c r="CE5" i="1"/>
  <c r="CF5" i="1"/>
  <c r="R6" i="1"/>
  <c r="W6" i="1"/>
  <c r="CC6" i="1" s="1"/>
  <c r="Y6" i="1"/>
  <c r="Z6" i="1"/>
  <c r="AA6" i="1"/>
  <c r="AI6" i="1"/>
  <c r="AK6" i="1" s="1"/>
  <c r="BH6" i="1"/>
  <c r="BI6" i="1" s="1"/>
  <c r="BJ6" i="1"/>
  <c r="BK6" i="1"/>
  <c r="BL6" i="1"/>
  <c r="BQ6" i="1"/>
  <c r="BR6" i="1" s="1"/>
  <c r="BT6" i="1"/>
  <c r="CB6" i="1"/>
  <c r="P6" i="1" s="1"/>
  <c r="CD6" i="1"/>
  <c r="Q6" i="1" s="1"/>
  <c r="CE6" i="1"/>
  <c r="CF6" i="1"/>
  <c r="R7" i="1"/>
  <c r="W7" i="1"/>
  <c r="CC7" i="1" s="1"/>
  <c r="Y7" i="1"/>
  <c r="Z7" i="1"/>
  <c r="AA7" i="1"/>
  <c r="AI7" i="1"/>
  <c r="AK7" i="1" s="1"/>
  <c r="BH7" i="1"/>
  <c r="F7" i="1" s="1"/>
  <c r="X7" i="1" s="1"/>
  <c r="BI7" i="1"/>
  <c r="BJ7" i="1"/>
  <c r="BK7" i="1"/>
  <c r="BL7" i="1"/>
  <c r="BQ7" i="1"/>
  <c r="BR7" i="1" s="1"/>
  <c r="BT7" i="1"/>
  <c r="CB7" i="1"/>
  <c r="P7" i="1" s="1"/>
  <c r="CD7" i="1"/>
  <c r="Q7" i="1" s="1"/>
  <c r="CE7" i="1"/>
  <c r="CF7" i="1"/>
  <c r="R8" i="1"/>
  <c r="W8" i="1"/>
  <c r="CC8" i="1" s="1"/>
  <c r="Y8" i="1"/>
  <c r="Z8" i="1"/>
  <c r="AA8" i="1"/>
  <c r="AI8" i="1"/>
  <c r="AK8" i="1" s="1"/>
  <c r="BH8" i="1"/>
  <c r="BI8" i="1" s="1"/>
  <c r="BJ8" i="1"/>
  <c r="BK8" i="1"/>
  <c r="BL8" i="1"/>
  <c r="BQ8" i="1"/>
  <c r="BR8" i="1" s="1"/>
  <c r="BT8" i="1"/>
  <c r="CB8" i="1"/>
  <c r="P8" i="1" s="1"/>
  <c r="CD8" i="1"/>
  <c r="Q8" i="1" s="1"/>
  <c r="CE8" i="1"/>
  <c r="CF8" i="1"/>
  <c r="R9" i="1"/>
  <c r="W9" i="1"/>
  <c r="CC9" i="1" s="1"/>
  <c r="Y9" i="1"/>
  <c r="Z9" i="1"/>
  <c r="AA9" i="1"/>
  <c r="AI9" i="1"/>
  <c r="AK9" i="1" s="1"/>
  <c r="BH9" i="1"/>
  <c r="F9" i="1" s="1"/>
  <c r="BJ9" i="1"/>
  <c r="BK9" i="1"/>
  <c r="BL9" i="1"/>
  <c r="BQ9" i="1"/>
  <c r="BR9" i="1" s="1"/>
  <c r="BT9" i="1"/>
  <c r="CB9" i="1"/>
  <c r="P9" i="1" s="1"/>
  <c r="CD9" i="1"/>
  <c r="Q9" i="1" s="1"/>
  <c r="CE9" i="1"/>
  <c r="CF9" i="1"/>
  <c r="R10" i="1"/>
  <c r="W10" i="1"/>
  <c r="CC10" i="1" s="1"/>
  <c r="Y10" i="1"/>
  <c r="Z10" i="1"/>
  <c r="AA10" i="1"/>
  <c r="AE10" i="1"/>
  <c r="AI10" i="1"/>
  <c r="AK10" i="1" s="1"/>
  <c r="BH10" i="1"/>
  <c r="BI10" i="1" s="1"/>
  <c r="BJ10" i="1"/>
  <c r="BK10" i="1"/>
  <c r="BL10" i="1"/>
  <c r="BQ10" i="1"/>
  <c r="BR10" i="1" s="1"/>
  <c r="BT10" i="1"/>
  <c r="CB10" i="1"/>
  <c r="P10" i="1" s="1"/>
  <c r="CD10" i="1"/>
  <c r="Q10" i="1" s="1"/>
  <c r="CE10" i="1"/>
  <c r="CF10" i="1"/>
  <c r="R11" i="1"/>
  <c r="W11" i="1"/>
  <c r="Y11" i="1"/>
  <c r="Z11" i="1"/>
  <c r="AA11" i="1"/>
  <c r="AI11" i="1"/>
  <c r="AK11" i="1" s="1"/>
  <c r="BH11" i="1"/>
  <c r="F11" i="1" s="1"/>
  <c r="BJ11" i="1"/>
  <c r="BK11" i="1"/>
  <c r="BL11" i="1"/>
  <c r="BQ11" i="1"/>
  <c r="BR11" i="1" s="1"/>
  <c r="BT11" i="1"/>
  <c r="CB11" i="1"/>
  <c r="P11" i="1" s="1"/>
  <c r="CD11" i="1"/>
  <c r="Q11" i="1" s="1"/>
  <c r="CE11" i="1"/>
  <c r="CF11" i="1"/>
  <c r="R12" i="1"/>
  <c r="W12" i="1"/>
  <c r="CC12" i="1" s="1"/>
  <c r="Y12" i="1"/>
  <c r="Z12" i="1"/>
  <c r="AA12" i="1"/>
  <c r="AI12" i="1"/>
  <c r="AK12" i="1" s="1"/>
  <c r="BH12" i="1"/>
  <c r="BI12" i="1" s="1"/>
  <c r="BJ12" i="1"/>
  <c r="BK12" i="1"/>
  <c r="BL12" i="1"/>
  <c r="BQ12" i="1"/>
  <c r="BR12" i="1" s="1"/>
  <c r="BT12" i="1"/>
  <c r="CB12" i="1"/>
  <c r="P12" i="1" s="1"/>
  <c r="CD12" i="1"/>
  <c r="Q12" i="1" s="1"/>
  <c r="CE12" i="1"/>
  <c r="CF12" i="1"/>
  <c r="R13" i="1"/>
  <c r="W13" i="1"/>
  <c r="CC13" i="1" s="1"/>
  <c r="Y13" i="1"/>
  <c r="Z13" i="1"/>
  <c r="AA13" i="1"/>
  <c r="AI13" i="1"/>
  <c r="AK13" i="1" s="1"/>
  <c r="BH13" i="1"/>
  <c r="F13" i="1" s="1"/>
  <c r="BJ13" i="1"/>
  <c r="BK13" i="1"/>
  <c r="BL13" i="1"/>
  <c r="BQ13" i="1"/>
  <c r="BR13" i="1" s="1"/>
  <c r="BT13" i="1"/>
  <c r="CB13" i="1"/>
  <c r="P13" i="1" s="1"/>
  <c r="CD13" i="1"/>
  <c r="Q13" i="1" s="1"/>
  <c r="CE13" i="1"/>
  <c r="CF13" i="1"/>
  <c r="R14" i="1"/>
  <c r="W14" i="1"/>
  <c r="Y14" i="1"/>
  <c r="Z14" i="1"/>
  <c r="AA14" i="1"/>
  <c r="AI14" i="1"/>
  <c r="AK14" i="1" s="1"/>
  <c r="BH14" i="1"/>
  <c r="BI14" i="1" s="1"/>
  <c r="BJ14" i="1"/>
  <c r="BK14" i="1"/>
  <c r="BL14" i="1"/>
  <c r="BQ14" i="1"/>
  <c r="BR14" i="1" s="1"/>
  <c r="BT14" i="1"/>
  <c r="CB14" i="1"/>
  <c r="P14" i="1" s="1"/>
  <c r="CC14" i="1"/>
  <c r="CD14" i="1"/>
  <c r="Q14" i="1" s="1"/>
  <c r="CE14" i="1"/>
  <c r="CF14" i="1"/>
  <c r="R15" i="1"/>
  <c r="W15" i="1"/>
  <c r="CC15" i="1" s="1"/>
  <c r="Y15" i="1"/>
  <c r="Z15" i="1"/>
  <c r="AA15" i="1"/>
  <c r="AI15" i="1"/>
  <c r="AK15" i="1" s="1"/>
  <c r="BH15" i="1"/>
  <c r="F15" i="1" s="1"/>
  <c r="BJ15" i="1"/>
  <c r="BK15" i="1"/>
  <c r="BL15" i="1"/>
  <c r="BQ15" i="1"/>
  <c r="BR15" i="1" s="1"/>
  <c r="BT15" i="1"/>
  <c r="CB15" i="1"/>
  <c r="P15" i="1" s="1"/>
  <c r="CD15" i="1"/>
  <c r="Q15" i="1" s="1"/>
  <c r="CE15" i="1"/>
  <c r="CF15" i="1"/>
  <c r="R16" i="1"/>
  <c r="W16" i="1"/>
  <c r="CC16" i="1" s="1"/>
  <c r="Y16" i="1"/>
  <c r="Z16" i="1"/>
  <c r="AA16" i="1"/>
  <c r="AI16" i="1"/>
  <c r="AK16" i="1" s="1"/>
  <c r="BH16" i="1"/>
  <c r="BI16" i="1" s="1"/>
  <c r="BJ16" i="1"/>
  <c r="BK16" i="1"/>
  <c r="BL16" i="1"/>
  <c r="BQ16" i="1"/>
  <c r="BR16" i="1" s="1"/>
  <c r="BT16" i="1"/>
  <c r="CB16" i="1"/>
  <c r="P16" i="1" s="1"/>
  <c r="CD16" i="1"/>
  <c r="Q16" i="1" s="1"/>
  <c r="CE16" i="1"/>
  <c r="CF16" i="1"/>
  <c r="R17" i="1"/>
  <c r="W17" i="1"/>
  <c r="CC17" i="1" s="1"/>
  <c r="Y17" i="1"/>
  <c r="Z17" i="1"/>
  <c r="AA17" i="1"/>
  <c r="AI17" i="1"/>
  <c r="AK17" i="1" s="1"/>
  <c r="BH17" i="1"/>
  <c r="F17" i="1" s="1"/>
  <c r="BJ17" i="1"/>
  <c r="BK17" i="1"/>
  <c r="BL17" i="1"/>
  <c r="BQ17" i="1"/>
  <c r="BR17" i="1" s="1"/>
  <c r="BT17" i="1"/>
  <c r="CB17" i="1"/>
  <c r="P17" i="1" s="1"/>
  <c r="CD17" i="1"/>
  <c r="Q17" i="1" s="1"/>
  <c r="CE17" i="1"/>
  <c r="CF17" i="1"/>
  <c r="R18" i="1"/>
  <c r="W18" i="1"/>
  <c r="CC18" i="1" s="1"/>
  <c r="Y18" i="1"/>
  <c r="Z18" i="1"/>
  <c r="AA18" i="1"/>
  <c r="AI18" i="1"/>
  <c r="AK18" i="1" s="1"/>
  <c r="BH18" i="1"/>
  <c r="BI18" i="1" s="1"/>
  <c r="BJ18" i="1"/>
  <c r="BK18" i="1"/>
  <c r="BL18" i="1"/>
  <c r="BQ18" i="1"/>
  <c r="BR18" i="1" s="1"/>
  <c r="BT18" i="1"/>
  <c r="CB18" i="1"/>
  <c r="P18" i="1" s="1"/>
  <c r="CD18" i="1"/>
  <c r="Q18" i="1" s="1"/>
  <c r="CE18" i="1"/>
  <c r="CF18" i="1"/>
  <c r="R19" i="1"/>
  <c r="W19" i="1"/>
  <c r="CC19" i="1" s="1"/>
  <c r="Y19" i="1"/>
  <c r="Z19" i="1"/>
  <c r="AA19" i="1"/>
  <c r="AI19" i="1"/>
  <c r="AK19" i="1" s="1"/>
  <c r="BH19" i="1"/>
  <c r="F19" i="1" s="1"/>
  <c r="BJ19" i="1"/>
  <c r="BK19" i="1"/>
  <c r="BL19" i="1"/>
  <c r="BQ19" i="1"/>
  <c r="BR19" i="1" s="1"/>
  <c r="BT19" i="1"/>
  <c r="CB19" i="1"/>
  <c r="P19" i="1" s="1"/>
  <c r="CD19" i="1"/>
  <c r="Q19" i="1" s="1"/>
  <c r="CE19" i="1"/>
  <c r="CF19" i="1"/>
  <c r="R20" i="1"/>
  <c r="W20" i="1"/>
  <c r="CC20" i="1" s="1"/>
  <c r="Y20" i="1"/>
  <c r="Z20" i="1"/>
  <c r="AA20" i="1"/>
  <c r="AI20" i="1"/>
  <c r="AK20" i="1" s="1"/>
  <c r="BH20" i="1"/>
  <c r="BI20" i="1" s="1"/>
  <c r="BJ20" i="1"/>
  <c r="BK20" i="1"/>
  <c r="BL20" i="1"/>
  <c r="BQ20" i="1"/>
  <c r="BR20" i="1" s="1"/>
  <c r="BT20" i="1"/>
  <c r="CB20" i="1"/>
  <c r="P20" i="1" s="1"/>
  <c r="CD20" i="1"/>
  <c r="Q20" i="1" s="1"/>
  <c r="CE20" i="1"/>
  <c r="CF20" i="1"/>
  <c r="R21" i="1"/>
  <c r="W21" i="1"/>
  <c r="CC21" i="1" s="1"/>
  <c r="Y21" i="1"/>
  <c r="Z21" i="1"/>
  <c r="AA21" i="1"/>
  <c r="AI21" i="1"/>
  <c r="AK21" i="1" s="1"/>
  <c r="BH21" i="1"/>
  <c r="F21" i="1" s="1"/>
  <c r="BJ21" i="1"/>
  <c r="BK21" i="1"/>
  <c r="BL21" i="1"/>
  <c r="BQ21" i="1"/>
  <c r="BR21" i="1" s="1"/>
  <c r="BT21" i="1"/>
  <c r="CB21" i="1"/>
  <c r="P21" i="1" s="1"/>
  <c r="CD21" i="1"/>
  <c r="Q21" i="1" s="1"/>
  <c r="CE21" i="1"/>
  <c r="CF21" i="1"/>
  <c r="R22" i="1"/>
  <c r="W22" i="1"/>
  <c r="CC22" i="1" s="1"/>
  <c r="Y22" i="1"/>
  <c r="Z22" i="1"/>
  <c r="AA22" i="1"/>
  <c r="AI22" i="1"/>
  <c r="AK22" i="1" s="1"/>
  <c r="BH22" i="1"/>
  <c r="BI22" i="1" s="1"/>
  <c r="BJ22" i="1"/>
  <c r="BK22" i="1"/>
  <c r="BL22" i="1"/>
  <c r="BQ22" i="1"/>
  <c r="BR22" i="1" s="1"/>
  <c r="BT22" i="1"/>
  <c r="CB22" i="1"/>
  <c r="P22" i="1" s="1"/>
  <c r="CD22" i="1"/>
  <c r="Q22" i="1" s="1"/>
  <c r="CE22" i="1"/>
  <c r="CF22" i="1"/>
  <c r="R23" i="1"/>
  <c r="W23" i="1"/>
  <c r="CC23" i="1" s="1"/>
  <c r="Y23" i="1"/>
  <c r="Z23" i="1"/>
  <c r="AA23" i="1"/>
  <c r="AI23" i="1"/>
  <c r="AK23" i="1" s="1"/>
  <c r="BH23" i="1"/>
  <c r="F23" i="1" s="1"/>
  <c r="BJ23" i="1"/>
  <c r="BK23" i="1"/>
  <c r="BL23" i="1"/>
  <c r="BQ23" i="1"/>
  <c r="BR23" i="1" s="1"/>
  <c r="BT23" i="1"/>
  <c r="CB23" i="1"/>
  <c r="P23" i="1" s="1"/>
  <c r="CD23" i="1"/>
  <c r="Q23" i="1" s="1"/>
  <c r="CE23" i="1"/>
  <c r="CF23" i="1"/>
  <c r="R24" i="1"/>
  <c r="W24" i="1"/>
  <c r="CC24" i="1" s="1"/>
  <c r="Y24" i="1"/>
  <c r="Z24" i="1"/>
  <c r="AA24" i="1"/>
  <c r="AI24" i="1"/>
  <c r="AK24" i="1" s="1"/>
  <c r="BH24" i="1"/>
  <c r="BI24" i="1" s="1"/>
  <c r="BJ24" i="1"/>
  <c r="BK24" i="1"/>
  <c r="BL24" i="1"/>
  <c r="BQ24" i="1"/>
  <c r="BR24" i="1" s="1"/>
  <c r="BT24" i="1"/>
  <c r="CB24" i="1"/>
  <c r="P24" i="1" s="1"/>
  <c r="CD24" i="1"/>
  <c r="Q24" i="1" s="1"/>
  <c r="CE24" i="1"/>
  <c r="CF24" i="1"/>
  <c r="R25" i="1"/>
  <c r="W25" i="1"/>
  <c r="CC25" i="1" s="1"/>
  <c r="Y25" i="1"/>
  <c r="Z25" i="1"/>
  <c r="AA25" i="1"/>
  <c r="AI25" i="1"/>
  <c r="AK25" i="1" s="1"/>
  <c r="BH25" i="1"/>
  <c r="F25" i="1" s="1"/>
  <c r="BJ25" i="1"/>
  <c r="BK25" i="1"/>
  <c r="BL25" i="1"/>
  <c r="BQ25" i="1"/>
  <c r="BR25" i="1" s="1"/>
  <c r="BT25" i="1"/>
  <c r="CB25" i="1"/>
  <c r="P25" i="1" s="1"/>
  <c r="CD25" i="1"/>
  <c r="Q25" i="1" s="1"/>
  <c r="CE25" i="1"/>
  <c r="CF25" i="1"/>
  <c r="R26" i="1"/>
  <c r="W26" i="1"/>
  <c r="CC26" i="1" s="1"/>
  <c r="Y26" i="1"/>
  <c r="Z26" i="1"/>
  <c r="AA26" i="1"/>
  <c r="AI26" i="1"/>
  <c r="AK26" i="1" s="1"/>
  <c r="BH26" i="1"/>
  <c r="BI26" i="1" s="1"/>
  <c r="BJ26" i="1"/>
  <c r="BK26" i="1"/>
  <c r="BL26" i="1"/>
  <c r="BQ26" i="1"/>
  <c r="BR26" i="1" s="1"/>
  <c r="BT26" i="1"/>
  <c r="CB26" i="1"/>
  <c r="P26" i="1" s="1"/>
  <c r="CD26" i="1"/>
  <c r="Q26" i="1" s="1"/>
  <c r="CE26" i="1"/>
  <c r="CF26" i="1"/>
  <c r="R27" i="1"/>
  <c r="W27" i="1"/>
  <c r="CC27" i="1" s="1"/>
  <c r="Y27" i="1"/>
  <c r="Z27" i="1"/>
  <c r="AA27" i="1"/>
  <c r="AI27" i="1"/>
  <c r="AK27" i="1" s="1"/>
  <c r="BH27" i="1"/>
  <c r="F27" i="1" s="1"/>
  <c r="BJ27" i="1"/>
  <c r="BK27" i="1"/>
  <c r="BL27" i="1"/>
  <c r="BQ27" i="1"/>
  <c r="BR27" i="1" s="1"/>
  <c r="BT27" i="1"/>
  <c r="CB27" i="1"/>
  <c r="P27" i="1" s="1"/>
  <c r="CD27" i="1"/>
  <c r="Q27" i="1" s="1"/>
  <c r="CE27" i="1"/>
  <c r="CF27" i="1"/>
  <c r="R28" i="1"/>
  <c r="W28" i="1"/>
  <c r="CC28" i="1" s="1"/>
  <c r="Y28" i="1"/>
  <c r="Z28" i="1"/>
  <c r="AA28" i="1"/>
  <c r="AI28" i="1"/>
  <c r="AK28" i="1" s="1"/>
  <c r="BH28" i="1"/>
  <c r="F28" i="1" s="1"/>
  <c r="BJ28" i="1"/>
  <c r="BK28" i="1"/>
  <c r="BL28" i="1"/>
  <c r="BQ28" i="1"/>
  <c r="BR28" i="1" s="1"/>
  <c r="BT28" i="1"/>
  <c r="CB28" i="1"/>
  <c r="P28" i="1" s="1"/>
  <c r="CD28" i="1"/>
  <c r="Q28" i="1" s="1"/>
  <c r="CE28" i="1"/>
  <c r="CF28" i="1"/>
  <c r="R29" i="1"/>
  <c r="W29" i="1"/>
  <c r="CC29" i="1" s="1"/>
  <c r="Y29" i="1"/>
  <c r="Z29" i="1"/>
  <c r="AA29" i="1"/>
  <c r="AI29" i="1"/>
  <c r="AK29" i="1" s="1"/>
  <c r="BH29" i="1"/>
  <c r="F29" i="1" s="1"/>
  <c r="BJ29" i="1"/>
  <c r="BK29" i="1"/>
  <c r="BL29" i="1"/>
  <c r="BQ29" i="1"/>
  <c r="BR29" i="1" s="1"/>
  <c r="BT29" i="1"/>
  <c r="CB29" i="1"/>
  <c r="P29" i="1" s="1"/>
  <c r="CD29" i="1"/>
  <c r="Q29" i="1" s="1"/>
  <c r="CE29" i="1"/>
  <c r="CF29" i="1"/>
  <c r="R30" i="1"/>
  <c r="W30" i="1"/>
  <c r="CC30" i="1" s="1"/>
  <c r="Y30" i="1"/>
  <c r="Z30" i="1"/>
  <c r="AA30" i="1"/>
  <c r="AI30" i="1"/>
  <c r="AK30" i="1" s="1"/>
  <c r="BH30" i="1"/>
  <c r="F30" i="1" s="1"/>
  <c r="BJ30" i="1"/>
  <c r="BK30" i="1"/>
  <c r="BL30" i="1"/>
  <c r="BQ30" i="1"/>
  <c r="BR30" i="1" s="1"/>
  <c r="BT30" i="1"/>
  <c r="CB30" i="1"/>
  <c r="P30" i="1" s="1"/>
  <c r="CD30" i="1"/>
  <c r="Q30" i="1" s="1"/>
  <c r="CE30" i="1"/>
  <c r="CF30" i="1"/>
  <c r="R31" i="1"/>
  <c r="W31" i="1"/>
  <c r="CC31" i="1" s="1"/>
  <c r="Y31" i="1"/>
  <c r="Z31" i="1"/>
  <c r="AA31" i="1"/>
  <c r="AI31" i="1"/>
  <c r="AK31" i="1" s="1"/>
  <c r="BH31" i="1"/>
  <c r="F31" i="1" s="1"/>
  <c r="BJ31" i="1"/>
  <c r="BK31" i="1"/>
  <c r="BL31" i="1"/>
  <c r="BQ31" i="1"/>
  <c r="BR31" i="1" s="1"/>
  <c r="BT31" i="1"/>
  <c r="CB31" i="1"/>
  <c r="P31" i="1" s="1"/>
  <c r="CD31" i="1"/>
  <c r="Q31" i="1" s="1"/>
  <c r="CE31" i="1"/>
  <c r="CF31" i="1"/>
  <c r="R32" i="1"/>
  <c r="W32" i="1"/>
  <c r="CC32" i="1" s="1"/>
  <c r="Y32" i="1"/>
  <c r="Z32" i="1"/>
  <c r="AA32" i="1"/>
  <c r="AI32" i="1"/>
  <c r="AK32" i="1" s="1"/>
  <c r="BH32" i="1"/>
  <c r="F32" i="1" s="1"/>
  <c r="BJ32" i="1"/>
  <c r="BK32" i="1"/>
  <c r="BL32" i="1"/>
  <c r="BQ32" i="1"/>
  <c r="BR32" i="1" s="1"/>
  <c r="BT32" i="1"/>
  <c r="CB32" i="1"/>
  <c r="P32" i="1" s="1"/>
  <c r="CD32" i="1"/>
  <c r="Q32" i="1" s="1"/>
  <c r="CE32" i="1"/>
  <c r="CF32" i="1"/>
  <c r="R33" i="1"/>
  <c r="W33" i="1"/>
  <c r="CC33" i="1" s="1"/>
  <c r="Y33" i="1"/>
  <c r="Z33" i="1"/>
  <c r="AA33" i="1"/>
  <c r="AI33" i="1"/>
  <c r="AK33" i="1" s="1"/>
  <c r="BH33" i="1"/>
  <c r="BI33" i="1" s="1"/>
  <c r="AE33" i="1" s="1"/>
  <c r="BJ33" i="1"/>
  <c r="BK33" i="1"/>
  <c r="BL33" i="1"/>
  <c r="BQ33" i="1"/>
  <c r="BR33" i="1" s="1"/>
  <c r="BT33" i="1"/>
  <c r="CB33" i="1"/>
  <c r="P33" i="1" s="1"/>
  <c r="CD33" i="1"/>
  <c r="Q33" i="1" s="1"/>
  <c r="CE33" i="1"/>
  <c r="CF33" i="1"/>
  <c r="R34" i="1"/>
  <c r="W34" i="1"/>
  <c r="CC34" i="1" s="1"/>
  <c r="Y34" i="1"/>
  <c r="Z34" i="1"/>
  <c r="AA34" i="1"/>
  <c r="AI34" i="1"/>
  <c r="AK34" i="1" s="1"/>
  <c r="BH34" i="1"/>
  <c r="F34" i="1" s="1"/>
  <c r="BJ34" i="1"/>
  <c r="BK34" i="1"/>
  <c r="BL34" i="1"/>
  <c r="BQ34" i="1"/>
  <c r="BR34" i="1" s="1"/>
  <c r="BT34" i="1"/>
  <c r="CB34" i="1"/>
  <c r="P34" i="1" s="1"/>
  <c r="CD34" i="1"/>
  <c r="Q34" i="1" s="1"/>
  <c r="CE34" i="1"/>
  <c r="CF34" i="1"/>
  <c r="R35" i="1"/>
  <c r="W35" i="1"/>
  <c r="CC35" i="1" s="1"/>
  <c r="Y35" i="1"/>
  <c r="Z35" i="1"/>
  <c r="AA35" i="1"/>
  <c r="AI35" i="1"/>
  <c r="AK35" i="1" s="1"/>
  <c r="BH35" i="1"/>
  <c r="F35" i="1" s="1"/>
  <c r="BJ35" i="1"/>
  <c r="BK35" i="1"/>
  <c r="BL35" i="1"/>
  <c r="BQ35" i="1"/>
  <c r="BR35" i="1" s="1"/>
  <c r="BT35" i="1"/>
  <c r="CB35" i="1"/>
  <c r="P35" i="1" s="1"/>
  <c r="CD35" i="1"/>
  <c r="Q35" i="1" s="1"/>
  <c r="CE35" i="1"/>
  <c r="CF35" i="1"/>
  <c r="R36" i="1"/>
  <c r="W36" i="1"/>
  <c r="CC36" i="1" s="1"/>
  <c r="Y36" i="1"/>
  <c r="Z36" i="1"/>
  <c r="AA36" i="1"/>
  <c r="AI36" i="1"/>
  <c r="AK36" i="1" s="1"/>
  <c r="BH36" i="1"/>
  <c r="F36" i="1" s="1"/>
  <c r="BJ36" i="1"/>
  <c r="BK36" i="1"/>
  <c r="BL36" i="1"/>
  <c r="BQ36" i="1"/>
  <c r="BR36" i="1" s="1"/>
  <c r="BT36" i="1"/>
  <c r="CB36" i="1"/>
  <c r="P36" i="1" s="1"/>
  <c r="CD36" i="1"/>
  <c r="Q36" i="1" s="1"/>
  <c r="CE36" i="1"/>
  <c r="CF36" i="1"/>
  <c r="R37" i="1"/>
  <c r="W37" i="1"/>
  <c r="CC37" i="1" s="1"/>
  <c r="Y37" i="1"/>
  <c r="Z37" i="1"/>
  <c r="AA37" i="1"/>
  <c r="AI37" i="1"/>
  <c r="AK37" i="1" s="1"/>
  <c r="BH37" i="1"/>
  <c r="BI37" i="1" s="1"/>
  <c r="BJ37" i="1"/>
  <c r="BK37" i="1"/>
  <c r="BL37" i="1"/>
  <c r="BQ37" i="1"/>
  <c r="BR37" i="1" s="1"/>
  <c r="BT37" i="1"/>
  <c r="CB37" i="1"/>
  <c r="P37" i="1" s="1"/>
  <c r="CD37" i="1"/>
  <c r="Q37" i="1" s="1"/>
  <c r="CE37" i="1"/>
  <c r="CF37" i="1"/>
  <c r="R38" i="1"/>
  <c r="W38" i="1"/>
  <c r="CC38" i="1" s="1"/>
  <c r="Y38" i="1"/>
  <c r="Z38" i="1"/>
  <c r="AA38" i="1"/>
  <c r="AI38" i="1"/>
  <c r="AK38" i="1" s="1"/>
  <c r="BH38" i="1"/>
  <c r="F38" i="1" s="1"/>
  <c r="BJ38" i="1"/>
  <c r="BK38" i="1"/>
  <c r="BL38" i="1"/>
  <c r="BQ38" i="1"/>
  <c r="BR38" i="1" s="1"/>
  <c r="BT38" i="1"/>
  <c r="CB38" i="1"/>
  <c r="P38" i="1" s="1"/>
  <c r="CD38" i="1"/>
  <c r="Q38" i="1" s="1"/>
  <c r="CE38" i="1"/>
  <c r="CF38" i="1"/>
  <c r="R39" i="1"/>
  <c r="W39" i="1"/>
  <c r="CC39" i="1" s="1"/>
  <c r="Y39" i="1"/>
  <c r="Z39" i="1"/>
  <c r="AA39" i="1"/>
  <c r="AI39" i="1"/>
  <c r="AK39" i="1" s="1"/>
  <c r="BH39" i="1"/>
  <c r="F39" i="1" s="1"/>
  <c r="BJ39" i="1"/>
  <c r="BK39" i="1"/>
  <c r="BL39" i="1"/>
  <c r="BQ39" i="1"/>
  <c r="BR39" i="1" s="1"/>
  <c r="BT39" i="1"/>
  <c r="CB39" i="1"/>
  <c r="P39" i="1" s="1"/>
  <c r="CD39" i="1"/>
  <c r="Q39" i="1" s="1"/>
  <c r="CE39" i="1"/>
  <c r="CF39" i="1"/>
  <c r="R40" i="1"/>
  <c r="W40" i="1"/>
  <c r="CC40" i="1" s="1"/>
  <c r="Y40" i="1"/>
  <c r="Z40" i="1"/>
  <c r="AA40" i="1"/>
  <c r="AI40" i="1"/>
  <c r="AK40" i="1" s="1"/>
  <c r="BH40" i="1"/>
  <c r="F40" i="1" s="1"/>
  <c r="BJ40" i="1"/>
  <c r="BK40" i="1"/>
  <c r="BL40" i="1"/>
  <c r="BQ40" i="1"/>
  <c r="BR40" i="1" s="1"/>
  <c r="BT40" i="1"/>
  <c r="CB40" i="1"/>
  <c r="P40" i="1" s="1"/>
  <c r="CD40" i="1"/>
  <c r="Q40" i="1" s="1"/>
  <c r="CE40" i="1"/>
  <c r="CF40" i="1"/>
  <c r="R41" i="1"/>
  <c r="W41" i="1"/>
  <c r="CC41" i="1" s="1"/>
  <c r="Y41" i="1"/>
  <c r="Z41" i="1"/>
  <c r="AA41" i="1"/>
  <c r="AI41" i="1"/>
  <c r="AK41" i="1" s="1"/>
  <c r="BH41" i="1"/>
  <c r="BI41" i="1" s="1"/>
  <c r="BJ41" i="1"/>
  <c r="BK41" i="1"/>
  <c r="BL41" i="1"/>
  <c r="BQ41" i="1"/>
  <c r="BR41" i="1" s="1"/>
  <c r="BT41" i="1"/>
  <c r="CB41" i="1"/>
  <c r="P41" i="1" s="1"/>
  <c r="CD41" i="1"/>
  <c r="Q41" i="1" s="1"/>
  <c r="CE41" i="1"/>
  <c r="CF41" i="1"/>
  <c r="R42" i="1"/>
  <c r="W42" i="1"/>
  <c r="CC42" i="1" s="1"/>
  <c r="Y42" i="1"/>
  <c r="Z42" i="1"/>
  <c r="AA42" i="1"/>
  <c r="AI42" i="1"/>
  <c r="AK42" i="1" s="1"/>
  <c r="BH42" i="1"/>
  <c r="F42" i="1" s="1"/>
  <c r="BJ42" i="1"/>
  <c r="BK42" i="1"/>
  <c r="BL42" i="1"/>
  <c r="BQ42" i="1"/>
  <c r="BR42" i="1" s="1"/>
  <c r="BT42" i="1"/>
  <c r="CB42" i="1"/>
  <c r="P42" i="1" s="1"/>
  <c r="CD42" i="1"/>
  <c r="Q42" i="1" s="1"/>
  <c r="CE42" i="1"/>
  <c r="CF42" i="1"/>
  <c r="R43" i="1"/>
  <c r="W43" i="1"/>
  <c r="CC43" i="1" s="1"/>
  <c r="Y43" i="1"/>
  <c r="Z43" i="1"/>
  <c r="AA43" i="1"/>
  <c r="AI43" i="1"/>
  <c r="AK43" i="1" s="1"/>
  <c r="BH43" i="1"/>
  <c r="BI43" i="1" s="1"/>
  <c r="AE43" i="1" s="1"/>
  <c r="BJ43" i="1"/>
  <c r="BK43" i="1"/>
  <c r="BL43" i="1"/>
  <c r="BQ43" i="1"/>
  <c r="BR43" i="1" s="1"/>
  <c r="BT43" i="1"/>
  <c r="CB43" i="1"/>
  <c r="P43" i="1" s="1"/>
  <c r="CD43" i="1"/>
  <c r="Q43" i="1" s="1"/>
  <c r="CE43" i="1"/>
  <c r="CF43" i="1"/>
  <c r="R44" i="1"/>
  <c r="W44" i="1"/>
  <c r="CC44" i="1" s="1"/>
  <c r="Y44" i="1"/>
  <c r="Z44" i="1"/>
  <c r="AA44" i="1"/>
  <c r="AI44" i="1"/>
  <c r="AK44" i="1" s="1"/>
  <c r="BH44" i="1"/>
  <c r="F44" i="1" s="1"/>
  <c r="BJ44" i="1"/>
  <c r="BK44" i="1"/>
  <c r="BL44" i="1"/>
  <c r="BQ44" i="1"/>
  <c r="BR44" i="1" s="1"/>
  <c r="BT44" i="1"/>
  <c r="CB44" i="1"/>
  <c r="P44" i="1" s="1"/>
  <c r="CD44" i="1"/>
  <c r="Q44" i="1" s="1"/>
  <c r="CE44" i="1"/>
  <c r="CF44" i="1"/>
  <c r="R45" i="1"/>
  <c r="W45" i="1"/>
  <c r="CC45" i="1" s="1"/>
  <c r="Y45" i="1"/>
  <c r="Z45" i="1"/>
  <c r="AA45" i="1"/>
  <c r="AI45" i="1"/>
  <c r="AK45" i="1" s="1"/>
  <c r="BH45" i="1"/>
  <c r="F45" i="1" s="1"/>
  <c r="BJ45" i="1"/>
  <c r="BK45" i="1"/>
  <c r="BL45" i="1"/>
  <c r="BQ45" i="1"/>
  <c r="BR45" i="1" s="1"/>
  <c r="BT45" i="1"/>
  <c r="CB45" i="1"/>
  <c r="P45" i="1" s="1"/>
  <c r="CD45" i="1"/>
  <c r="Q45" i="1" s="1"/>
  <c r="CE45" i="1"/>
  <c r="CF45" i="1"/>
  <c r="R46" i="1"/>
  <c r="W46" i="1"/>
  <c r="CC46" i="1" s="1"/>
  <c r="Y46" i="1"/>
  <c r="Z46" i="1"/>
  <c r="AA46" i="1"/>
  <c r="AI46" i="1"/>
  <c r="AK46" i="1" s="1"/>
  <c r="BH46" i="1"/>
  <c r="BI46" i="1" s="1"/>
  <c r="BJ46" i="1"/>
  <c r="BK46" i="1"/>
  <c r="BL46" i="1"/>
  <c r="BQ46" i="1"/>
  <c r="BR46" i="1" s="1"/>
  <c r="BT46" i="1"/>
  <c r="CB46" i="1"/>
  <c r="P46" i="1" s="1"/>
  <c r="CD46" i="1"/>
  <c r="Q46" i="1" s="1"/>
  <c r="CE46" i="1"/>
  <c r="CF46" i="1"/>
  <c r="AD13" i="1" l="1"/>
  <c r="X13" i="1"/>
  <c r="BI13" i="1"/>
  <c r="AE13" i="1" s="1"/>
  <c r="BU44" i="1"/>
  <c r="BU7" i="1"/>
  <c r="BZ13" i="1"/>
  <c r="AD43" i="1"/>
  <c r="BU38" i="1"/>
  <c r="BI23" i="1"/>
  <c r="AE23" i="1" s="1"/>
  <c r="BI31" i="1"/>
  <c r="AE31" i="1" s="1"/>
  <c r="BI36" i="1"/>
  <c r="AE36" i="1" s="1"/>
  <c r="BU17" i="1"/>
  <c r="BU14" i="1"/>
  <c r="AD37" i="1"/>
  <c r="BU35" i="1"/>
  <c r="BI35" i="1"/>
  <c r="AE35" i="1" s="1"/>
  <c r="BI30" i="1"/>
  <c r="AE30" i="1" s="1"/>
  <c r="AD35" i="1"/>
  <c r="AD15" i="1"/>
  <c r="X21" i="1"/>
  <c r="BZ15" i="1"/>
  <c r="BU43" i="1"/>
  <c r="BU30" i="1"/>
  <c r="AD26" i="1"/>
  <c r="BU23" i="1"/>
  <c r="BU46" i="1"/>
  <c r="AD45" i="1"/>
  <c r="AD23" i="1"/>
  <c r="BU42" i="1"/>
  <c r="F41" i="1"/>
  <c r="BZ41" i="1" s="1"/>
  <c r="X29" i="1"/>
  <c r="X27" i="1"/>
  <c r="X23" i="1"/>
  <c r="BZ21" i="1"/>
  <c r="AD4" i="1"/>
  <c r="BU9" i="1"/>
  <c r="BU5" i="1"/>
  <c r="BU3" i="1"/>
  <c r="AD41" i="1"/>
  <c r="F33" i="1"/>
  <c r="X33" i="1" s="1"/>
  <c r="BM46" i="1"/>
  <c r="AG46" i="1" s="1"/>
  <c r="BN46" i="1" s="1"/>
  <c r="BO46" i="1" s="1"/>
  <c r="BP46" i="1" s="1"/>
  <c r="BS46" i="1" s="1"/>
  <c r="G46" i="1" s="1"/>
  <c r="BV46" i="1" s="1"/>
  <c r="BU37" i="1"/>
  <c r="BU36" i="1"/>
  <c r="BU34" i="1"/>
  <c r="AD31" i="1"/>
  <c r="F26" i="1"/>
  <c r="X26" i="1" s="1"/>
  <c r="BU19" i="1"/>
  <c r="BU45" i="1"/>
  <c r="BU40" i="1"/>
  <c r="AD39" i="1"/>
  <c r="F37" i="1"/>
  <c r="BZ37" i="1" s="1"/>
  <c r="AD33" i="1"/>
  <c r="BU32" i="1"/>
  <c r="X31" i="1"/>
  <c r="AD29" i="1"/>
  <c r="AD27" i="1"/>
  <c r="BZ23" i="1"/>
  <c r="BU21" i="1"/>
  <c r="AD21" i="1"/>
  <c r="BU13" i="1"/>
  <c r="F10" i="1"/>
  <c r="X10" i="1" s="1"/>
  <c r="BU8" i="1"/>
  <c r="BZ7" i="1"/>
  <c r="X35" i="1"/>
  <c r="BI42" i="1"/>
  <c r="AE42" i="1" s="1"/>
  <c r="BI38" i="1"/>
  <c r="AE38" i="1" s="1"/>
  <c r="BU25" i="1"/>
  <c r="BI25" i="1"/>
  <c r="AE25" i="1" s="1"/>
  <c r="BI21" i="1"/>
  <c r="AE21" i="1" s="1"/>
  <c r="AD14" i="1"/>
  <c r="AD11" i="1"/>
  <c r="AD9" i="1"/>
  <c r="BM8" i="1"/>
  <c r="AG8" i="1" s="1"/>
  <c r="BN8" i="1" s="1"/>
  <c r="BO8" i="1" s="1"/>
  <c r="BP8" i="1" s="1"/>
  <c r="BS8" i="1" s="1"/>
  <c r="G8" i="1" s="1"/>
  <c r="BV8" i="1" s="1"/>
  <c r="AD6" i="1"/>
  <c r="BZ39" i="1"/>
  <c r="X39" i="1"/>
  <c r="F43" i="1"/>
  <c r="BU39" i="1"/>
  <c r="AD36" i="1"/>
  <c r="BU33" i="1"/>
  <c r="BU31" i="1"/>
  <c r="BZ29" i="1"/>
  <c r="AD28" i="1"/>
  <c r="AD20" i="1"/>
  <c r="AD18" i="1"/>
  <c r="AD16" i="1"/>
  <c r="BU15" i="1"/>
  <c r="AD12" i="1"/>
  <c r="BU11" i="1"/>
  <c r="AD10" i="1"/>
  <c r="BZ9" i="1"/>
  <c r="BU6" i="1"/>
  <c r="BI5" i="1"/>
  <c r="AE5" i="1" s="1"/>
  <c r="AD3" i="1"/>
  <c r="BU41" i="1"/>
  <c r="AD46" i="1"/>
  <c r="BI40" i="1"/>
  <c r="AE40" i="1" s="1"/>
  <c r="BI39" i="1"/>
  <c r="AE39" i="1" s="1"/>
  <c r="AD34" i="1"/>
  <c r="BU29" i="1"/>
  <c r="BU28" i="1"/>
  <c r="BU27" i="1"/>
  <c r="BZ25" i="1"/>
  <c r="AD22" i="1"/>
  <c r="BI19" i="1"/>
  <c r="AE19" i="1" s="1"/>
  <c r="BI17" i="1"/>
  <c r="AE17" i="1" s="1"/>
  <c r="X15" i="1"/>
  <c r="CC11" i="1"/>
  <c r="X11" i="1" s="1"/>
  <c r="BI11" i="1"/>
  <c r="AE11" i="1" s="1"/>
  <c r="BM10" i="1"/>
  <c r="AG10" i="1" s="1"/>
  <c r="BN10" i="1" s="1"/>
  <c r="BO10" i="1" s="1"/>
  <c r="BP10" i="1" s="1"/>
  <c r="BS10" i="1" s="1"/>
  <c r="G10" i="1" s="1"/>
  <c r="BV10" i="1" s="1"/>
  <c r="AD8" i="1"/>
  <c r="BM43" i="1"/>
  <c r="AG43" i="1" s="1"/>
  <c r="BN43" i="1" s="1"/>
  <c r="AF43" i="1" s="1"/>
  <c r="BI45" i="1"/>
  <c r="AE45" i="1" s="1"/>
  <c r="BI44" i="1"/>
  <c r="AE44" i="1" s="1"/>
  <c r="BZ35" i="1"/>
  <c r="BI29" i="1"/>
  <c r="AE29" i="1" s="1"/>
  <c r="BI27" i="1"/>
  <c r="BM27" i="1" s="1"/>
  <c r="AG27" i="1" s="1"/>
  <c r="BN27" i="1" s="1"/>
  <c r="BZ26" i="1"/>
  <c r="AD24" i="1"/>
  <c r="X19" i="1"/>
  <c r="BI15" i="1"/>
  <c r="AE15" i="1" s="1"/>
  <c r="X9" i="1"/>
  <c r="BI9" i="1"/>
  <c r="AE9" i="1" s="1"/>
  <c r="BM7" i="1"/>
  <c r="AG7" i="1" s="1"/>
  <c r="BN7" i="1" s="1"/>
  <c r="BO7" i="1" s="1"/>
  <c r="BP7" i="1" s="1"/>
  <c r="BS7" i="1" s="1"/>
  <c r="G7" i="1" s="1"/>
  <c r="AD7" i="1"/>
  <c r="BI3" i="1"/>
  <c r="AE3" i="1" s="1"/>
  <c r="X45" i="1"/>
  <c r="BZ45" i="1"/>
  <c r="BZ28" i="1"/>
  <c r="X28" i="1"/>
  <c r="AF46" i="1"/>
  <c r="AE46" i="1"/>
  <c r="BZ3" i="1"/>
  <c r="F46" i="1"/>
  <c r="BM37" i="1"/>
  <c r="AG37" i="1" s="1"/>
  <c r="BN37" i="1" s="1"/>
  <c r="AD44" i="1"/>
  <c r="X42" i="1"/>
  <c r="BZ42" i="1"/>
  <c r="X40" i="1"/>
  <c r="BZ40" i="1"/>
  <c r="AD40" i="1"/>
  <c r="X38" i="1"/>
  <c r="BZ38" i="1"/>
  <c r="X36" i="1"/>
  <c r="BZ36" i="1"/>
  <c r="BI34" i="1"/>
  <c r="BM34" i="1" s="1"/>
  <c r="AG34" i="1" s="1"/>
  <c r="BN34" i="1" s="1"/>
  <c r="BZ31" i="1"/>
  <c r="AD30" i="1"/>
  <c r="BI28" i="1"/>
  <c r="BZ27" i="1"/>
  <c r="BM26" i="1"/>
  <c r="AG26" i="1" s="1"/>
  <c r="BN26" i="1" s="1"/>
  <c r="BZ19" i="1"/>
  <c r="AD19" i="1"/>
  <c r="CC5" i="1"/>
  <c r="X5" i="1" s="1"/>
  <c r="AD5" i="1"/>
  <c r="AE4" i="1"/>
  <c r="F4" i="1"/>
  <c r="CC3" i="1"/>
  <c r="X3" i="1" s="1"/>
  <c r="X32" i="1"/>
  <c r="BZ32" i="1"/>
  <c r="X44" i="1"/>
  <c r="BZ44" i="1"/>
  <c r="BM41" i="1"/>
  <c r="AG41" i="1" s="1"/>
  <c r="BN41" i="1" s="1"/>
  <c r="AD32" i="1"/>
  <c r="X30" i="1"/>
  <c r="BZ30" i="1"/>
  <c r="AD25" i="1"/>
  <c r="BZ5" i="1"/>
  <c r="AD42" i="1"/>
  <c r="AE41" i="1"/>
  <c r="AD38" i="1"/>
  <c r="AE37" i="1"/>
  <c r="X34" i="1"/>
  <c r="BZ34" i="1"/>
  <c r="BM33" i="1"/>
  <c r="AG33" i="1" s="1"/>
  <c r="BN33" i="1" s="1"/>
  <c r="BI32" i="1"/>
  <c r="BZ17" i="1"/>
  <c r="AD17" i="1"/>
  <c r="X17" i="1"/>
  <c r="AE24" i="1"/>
  <c r="F24" i="1"/>
  <c r="AE22" i="1"/>
  <c r="F22" i="1"/>
  <c r="AE20" i="1"/>
  <c r="F20" i="1"/>
  <c r="AE18" i="1"/>
  <c r="F18" i="1"/>
  <c r="AE16" i="1"/>
  <c r="F16" i="1"/>
  <c r="BZ11" i="1"/>
  <c r="AE7" i="1"/>
  <c r="BU26" i="1"/>
  <c r="AE26" i="1"/>
  <c r="X25" i="1"/>
  <c r="BU24" i="1"/>
  <c r="BM24" i="1"/>
  <c r="AG24" i="1" s="1"/>
  <c r="BN24" i="1" s="1"/>
  <c r="BU22" i="1"/>
  <c r="BM22" i="1"/>
  <c r="AG22" i="1" s="1"/>
  <c r="BN22" i="1" s="1"/>
  <c r="BU20" i="1"/>
  <c r="BM20" i="1"/>
  <c r="AG20" i="1" s="1"/>
  <c r="BN20" i="1" s="1"/>
  <c r="BU18" i="1"/>
  <c r="BM18" i="1"/>
  <c r="AG18" i="1" s="1"/>
  <c r="BN18" i="1" s="1"/>
  <c r="BU16" i="1"/>
  <c r="BM16" i="1"/>
  <c r="AG16" i="1" s="1"/>
  <c r="BN16" i="1" s="1"/>
  <c r="AE12" i="1"/>
  <c r="F12" i="1"/>
  <c r="AE14" i="1"/>
  <c r="F14" i="1"/>
  <c r="BM12" i="1"/>
  <c r="AG12" i="1" s="1"/>
  <c r="BN12" i="1" s="1"/>
  <c r="BU10" i="1"/>
  <c r="AE6" i="1"/>
  <c r="F6" i="1"/>
  <c r="BM4" i="1"/>
  <c r="AG4" i="1" s="1"/>
  <c r="BN4" i="1" s="1"/>
  <c r="BM14" i="1"/>
  <c r="AG14" i="1" s="1"/>
  <c r="BN14" i="1" s="1"/>
  <c r="BU12" i="1"/>
  <c r="AE8" i="1"/>
  <c r="F8" i="1"/>
  <c r="BM6" i="1"/>
  <c r="AG6" i="1" s="1"/>
  <c r="BN6" i="1" s="1"/>
  <c r="BU4" i="1"/>
  <c r="BM36" i="1" l="1"/>
  <c r="AG36" i="1" s="1"/>
  <c r="BN36" i="1" s="1"/>
  <c r="BM35" i="1"/>
  <c r="AG35" i="1" s="1"/>
  <c r="BN35" i="1" s="1"/>
  <c r="BM13" i="1"/>
  <c r="AG13" i="1" s="1"/>
  <c r="BN13" i="1" s="1"/>
  <c r="BO13" i="1" s="1"/>
  <c r="BP13" i="1" s="1"/>
  <c r="BS13" i="1" s="1"/>
  <c r="G13" i="1" s="1"/>
  <c r="BV13" i="1" s="1"/>
  <c r="H13" i="1" s="1"/>
  <c r="AE27" i="1"/>
  <c r="BM23" i="1"/>
  <c r="AG23" i="1" s="1"/>
  <c r="BN23" i="1" s="1"/>
  <c r="BO23" i="1" s="1"/>
  <c r="BP23" i="1" s="1"/>
  <c r="BS23" i="1" s="1"/>
  <c r="G23" i="1" s="1"/>
  <c r="BV23" i="1" s="1"/>
  <c r="H23" i="1" s="1"/>
  <c r="BX23" i="1" s="1"/>
  <c r="BM31" i="1"/>
  <c r="AG31" i="1" s="1"/>
  <c r="BN31" i="1" s="1"/>
  <c r="BO31" i="1" s="1"/>
  <c r="BP31" i="1" s="1"/>
  <c r="BS31" i="1" s="1"/>
  <c r="G31" i="1" s="1"/>
  <c r="BV31" i="1" s="1"/>
  <c r="H31" i="1" s="1"/>
  <c r="BX31" i="1" s="1"/>
  <c r="AF7" i="1"/>
  <c r="BM25" i="1"/>
  <c r="AG25" i="1" s="1"/>
  <c r="BN25" i="1" s="1"/>
  <c r="BO25" i="1" s="1"/>
  <c r="BP25" i="1" s="1"/>
  <c r="BS25" i="1" s="1"/>
  <c r="G25" i="1" s="1"/>
  <c r="BV25" i="1" s="1"/>
  <c r="H25" i="1" s="1"/>
  <c r="BW25" i="1" s="1"/>
  <c r="AF10" i="1"/>
  <c r="BM30" i="1"/>
  <c r="AG30" i="1" s="1"/>
  <c r="BN30" i="1" s="1"/>
  <c r="BO30" i="1" s="1"/>
  <c r="BP30" i="1" s="1"/>
  <c r="BS30" i="1" s="1"/>
  <c r="G30" i="1" s="1"/>
  <c r="X37" i="1"/>
  <c r="BV7" i="1"/>
  <c r="H7" i="1" s="1"/>
  <c r="BW7" i="1" s="1"/>
  <c r="BY7" i="1"/>
  <c r="CA7" i="1" s="1"/>
  <c r="BM3" i="1"/>
  <c r="AG3" i="1" s="1"/>
  <c r="BN3" i="1" s="1"/>
  <c r="BO3" i="1" s="1"/>
  <c r="BP3" i="1" s="1"/>
  <c r="BS3" i="1" s="1"/>
  <c r="G3" i="1" s="1"/>
  <c r="BV3" i="1" s="1"/>
  <c r="H3" i="1" s="1"/>
  <c r="BZ10" i="1"/>
  <c r="X41" i="1"/>
  <c r="AF8" i="1"/>
  <c r="BO43" i="1"/>
  <c r="BP43" i="1" s="1"/>
  <c r="BS43" i="1" s="1"/>
  <c r="G43" i="1" s="1"/>
  <c r="BV43" i="1" s="1"/>
  <c r="H43" i="1" s="1"/>
  <c r="BX43" i="1" s="1"/>
  <c r="H10" i="1"/>
  <c r="BW10" i="1" s="1"/>
  <c r="BM42" i="1"/>
  <c r="AG42" i="1" s="1"/>
  <c r="BN42" i="1" s="1"/>
  <c r="BM21" i="1"/>
  <c r="AG21" i="1" s="1"/>
  <c r="BN21" i="1" s="1"/>
  <c r="BM44" i="1"/>
  <c r="AG44" i="1" s="1"/>
  <c r="BN44" i="1" s="1"/>
  <c r="AF44" i="1" s="1"/>
  <c r="BY8" i="1"/>
  <c r="BY23" i="1"/>
  <c r="CA23" i="1" s="1"/>
  <c r="BZ33" i="1"/>
  <c r="BM38" i="1"/>
  <c r="AG38" i="1" s="1"/>
  <c r="BN38" i="1" s="1"/>
  <c r="BO27" i="1"/>
  <c r="BP27" i="1" s="1"/>
  <c r="BS27" i="1" s="1"/>
  <c r="G27" i="1" s="1"/>
  <c r="BV27" i="1" s="1"/>
  <c r="H27" i="1" s="1"/>
  <c r="AF27" i="1"/>
  <c r="BZ43" i="1"/>
  <c r="X43" i="1"/>
  <c r="BM29" i="1"/>
  <c r="AG29" i="1" s="1"/>
  <c r="BN29" i="1" s="1"/>
  <c r="AF29" i="1" s="1"/>
  <c r="BM15" i="1"/>
  <c r="AG15" i="1" s="1"/>
  <c r="BN15" i="1" s="1"/>
  <c r="BM40" i="1"/>
  <c r="AG40" i="1" s="1"/>
  <c r="BN40" i="1" s="1"/>
  <c r="BM17" i="1"/>
  <c r="AG17" i="1" s="1"/>
  <c r="BN17" i="1" s="1"/>
  <c r="BM9" i="1"/>
  <c r="AG9" i="1" s="1"/>
  <c r="BN9" i="1" s="1"/>
  <c r="BO9" i="1" s="1"/>
  <c r="BP9" i="1" s="1"/>
  <c r="BS9" i="1" s="1"/>
  <c r="G9" i="1" s="1"/>
  <c r="BM39" i="1"/>
  <c r="AG39" i="1" s="1"/>
  <c r="BN39" i="1" s="1"/>
  <c r="BM45" i="1"/>
  <c r="AG45" i="1" s="1"/>
  <c r="BN45" i="1" s="1"/>
  <c r="BM11" i="1"/>
  <c r="AG11" i="1" s="1"/>
  <c r="BN11" i="1" s="1"/>
  <c r="BM19" i="1"/>
  <c r="AG19" i="1" s="1"/>
  <c r="BN19" i="1" s="1"/>
  <c r="BM5" i="1"/>
  <c r="AG5" i="1" s="1"/>
  <c r="BN5" i="1" s="1"/>
  <c r="BO22" i="1"/>
  <c r="BP22" i="1" s="1"/>
  <c r="BS22" i="1" s="1"/>
  <c r="G22" i="1" s="1"/>
  <c r="BV22" i="1" s="1"/>
  <c r="H22" i="1" s="1"/>
  <c r="AF22" i="1"/>
  <c r="BO12" i="1"/>
  <c r="BP12" i="1" s="1"/>
  <c r="BS12" i="1" s="1"/>
  <c r="G12" i="1" s="1"/>
  <c r="AF12" i="1"/>
  <c r="BY10" i="1"/>
  <c r="X18" i="1"/>
  <c r="BZ18" i="1"/>
  <c r="AF26" i="1"/>
  <c r="BO26" i="1"/>
  <c r="BP26" i="1" s="1"/>
  <c r="BS26" i="1" s="1"/>
  <c r="G26" i="1" s="1"/>
  <c r="AE34" i="1"/>
  <c r="X8" i="1"/>
  <c r="BZ8" i="1"/>
  <c r="BO18" i="1"/>
  <c r="BP18" i="1" s="1"/>
  <c r="BS18" i="1" s="1"/>
  <c r="G18" i="1" s="1"/>
  <c r="BV18" i="1" s="1"/>
  <c r="H18" i="1" s="1"/>
  <c r="AF18" i="1"/>
  <c r="AF41" i="1"/>
  <c r="BO41" i="1"/>
  <c r="BP41" i="1" s="1"/>
  <c r="BS41" i="1" s="1"/>
  <c r="G41" i="1" s="1"/>
  <c r="BV41" i="1" s="1"/>
  <c r="H41" i="1" s="1"/>
  <c r="AE28" i="1"/>
  <c r="BO34" i="1"/>
  <c r="BP34" i="1" s="1"/>
  <c r="BS34" i="1" s="1"/>
  <c r="G34" i="1" s="1"/>
  <c r="BV34" i="1" s="1"/>
  <c r="H34" i="1" s="1"/>
  <c r="AF34" i="1"/>
  <c r="X12" i="1"/>
  <c r="BZ12" i="1"/>
  <c r="BO16" i="1"/>
  <c r="BP16" i="1" s="1"/>
  <c r="BS16" i="1" s="1"/>
  <c r="G16" i="1" s="1"/>
  <c r="AF16" i="1"/>
  <c r="BO20" i="1"/>
  <c r="BP20" i="1" s="1"/>
  <c r="BS20" i="1" s="1"/>
  <c r="G20" i="1" s="1"/>
  <c r="BV20" i="1" s="1"/>
  <c r="H20" i="1" s="1"/>
  <c r="AF20" i="1"/>
  <c r="BO24" i="1"/>
  <c r="BP24" i="1" s="1"/>
  <c r="BS24" i="1" s="1"/>
  <c r="G24" i="1" s="1"/>
  <c r="AF24" i="1"/>
  <c r="X16" i="1"/>
  <c r="BZ16" i="1"/>
  <c r="X24" i="1"/>
  <c r="BZ24" i="1"/>
  <c r="AE32" i="1"/>
  <c r="AF35" i="1"/>
  <c r="BO35" i="1"/>
  <c r="BP35" i="1" s="1"/>
  <c r="BS35" i="1" s="1"/>
  <c r="G35" i="1" s="1"/>
  <c r="BV35" i="1" s="1"/>
  <c r="H35" i="1" s="1"/>
  <c r="AF37" i="1"/>
  <c r="BO37" i="1"/>
  <c r="BP37" i="1" s="1"/>
  <c r="BS37" i="1" s="1"/>
  <c r="G37" i="1" s="1"/>
  <c r="BM28" i="1"/>
  <c r="AG28" i="1" s="1"/>
  <c r="BN28" i="1" s="1"/>
  <c r="H46" i="1"/>
  <c r="X6" i="1"/>
  <c r="BZ6" i="1"/>
  <c r="X20" i="1"/>
  <c r="BZ20" i="1"/>
  <c r="BO14" i="1"/>
  <c r="BP14" i="1" s="1"/>
  <c r="BS14" i="1" s="1"/>
  <c r="G14" i="1" s="1"/>
  <c r="AF14" i="1"/>
  <c r="X14" i="1"/>
  <c r="BZ14" i="1"/>
  <c r="BO6" i="1"/>
  <c r="BP6" i="1" s="1"/>
  <c r="BS6" i="1" s="1"/>
  <c r="G6" i="1" s="1"/>
  <c r="AF6" i="1"/>
  <c r="AF4" i="1"/>
  <c r="BO4" i="1"/>
  <c r="BP4" i="1" s="1"/>
  <c r="BS4" i="1" s="1"/>
  <c r="G4" i="1" s="1"/>
  <c r="BV4" i="1" s="1"/>
  <c r="H4" i="1" s="1"/>
  <c r="X22" i="1"/>
  <c r="BZ22" i="1"/>
  <c r="AF33" i="1"/>
  <c r="BO33" i="1"/>
  <c r="BP33" i="1" s="1"/>
  <c r="BS33" i="1" s="1"/>
  <c r="G33" i="1" s="1"/>
  <c r="BV33" i="1" s="1"/>
  <c r="H33" i="1" s="1"/>
  <c r="H8" i="1"/>
  <c r="X4" i="1"/>
  <c r="BZ4" i="1"/>
  <c r="X46" i="1"/>
  <c r="BZ46" i="1"/>
  <c r="BY46" i="1"/>
  <c r="BM32" i="1"/>
  <c r="AG32" i="1" s="1"/>
  <c r="BN32" i="1" s="1"/>
  <c r="BW23" i="1" l="1"/>
  <c r="BW43" i="1"/>
  <c r="AF23" i="1"/>
  <c r="AF36" i="1"/>
  <c r="BO36" i="1"/>
  <c r="BP36" i="1" s="1"/>
  <c r="BS36" i="1" s="1"/>
  <c r="G36" i="1" s="1"/>
  <c r="BW31" i="1"/>
  <c r="AF13" i="1"/>
  <c r="BX7" i="1"/>
  <c r="BY13" i="1"/>
  <c r="CA13" i="1" s="1"/>
  <c r="BY25" i="1"/>
  <c r="CA25" i="1" s="1"/>
  <c r="BY31" i="1"/>
  <c r="CA31" i="1" s="1"/>
  <c r="AF31" i="1"/>
  <c r="BO44" i="1"/>
  <c r="BP44" i="1" s="1"/>
  <c r="BS44" i="1" s="1"/>
  <c r="G44" i="1" s="1"/>
  <c r="BV44" i="1" s="1"/>
  <c r="H44" i="1" s="1"/>
  <c r="BW44" i="1" s="1"/>
  <c r="AF30" i="1"/>
  <c r="AF25" i="1"/>
  <c r="AF3" i="1"/>
  <c r="BY43" i="1"/>
  <c r="CA43" i="1" s="1"/>
  <c r="BY41" i="1"/>
  <c r="CA41" i="1" s="1"/>
  <c r="CA10" i="1"/>
  <c r="CA8" i="1"/>
  <c r="BO38" i="1"/>
  <c r="BP38" i="1" s="1"/>
  <c r="BS38" i="1" s="1"/>
  <c r="G38" i="1" s="1"/>
  <c r="BV38" i="1" s="1"/>
  <c r="H38" i="1" s="1"/>
  <c r="AF38" i="1"/>
  <c r="AF9" i="1"/>
  <c r="BY22" i="1"/>
  <c r="CA22" i="1" s="1"/>
  <c r="BX10" i="1"/>
  <c r="BY27" i="1"/>
  <c r="CA27" i="1" s="1"/>
  <c r="AF21" i="1"/>
  <c r="BO21" i="1"/>
  <c r="BP21" i="1" s="1"/>
  <c r="BS21" i="1" s="1"/>
  <c r="G21" i="1" s="1"/>
  <c r="CA46" i="1"/>
  <c r="BY18" i="1"/>
  <c r="CA18" i="1" s="1"/>
  <c r="BO42" i="1"/>
  <c r="BP42" i="1" s="1"/>
  <c r="BS42" i="1" s="1"/>
  <c r="G42" i="1" s="1"/>
  <c r="AF42" i="1"/>
  <c r="BX25" i="1"/>
  <c r="BO29" i="1"/>
  <c r="BP29" i="1" s="1"/>
  <c r="BS29" i="1" s="1"/>
  <c r="G29" i="1" s="1"/>
  <c r="BV29" i="1" s="1"/>
  <c r="H29" i="1" s="1"/>
  <c r="BX29" i="1" s="1"/>
  <c r="AF15" i="1"/>
  <c r="BO15" i="1"/>
  <c r="BP15" i="1" s="1"/>
  <c r="BS15" i="1" s="1"/>
  <c r="G15" i="1" s="1"/>
  <c r="BV15" i="1" s="1"/>
  <c r="H15" i="1" s="1"/>
  <c r="BO11" i="1"/>
  <c r="BP11" i="1" s="1"/>
  <c r="BS11" i="1" s="1"/>
  <c r="G11" i="1" s="1"/>
  <c r="AF11" i="1"/>
  <c r="BO39" i="1"/>
  <c r="BP39" i="1" s="1"/>
  <c r="BS39" i="1" s="1"/>
  <c r="G39" i="1" s="1"/>
  <c r="BV39" i="1" s="1"/>
  <c r="H39" i="1" s="1"/>
  <c r="AF39" i="1"/>
  <c r="BO40" i="1"/>
  <c r="BP40" i="1" s="1"/>
  <c r="BS40" i="1" s="1"/>
  <c r="G40" i="1" s="1"/>
  <c r="BV40" i="1" s="1"/>
  <c r="H40" i="1" s="1"/>
  <c r="AF40" i="1"/>
  <c r="BY35" i="1"/>
  <c r="CA35" i="1" s="1"/>
  <c r="BO19" i="1"/>
  <c r="BP19" i="1" s="1"/>
  <c r="BS19" i="1" s="1"/>
  <c r="G19" i="1" s="1"/>
  <c r="AF19" i="1"/>
  <c r="BY34" i="1"/>
  <c r="CA34" i="1" s="1"/>
  <c r="BO5" i="1"/>
  <c r="BP5" i="1" s="1"/>
  <c r="BS5" i="1" s="1"/>
  <c r="G5" i="1" s="1"/>
  <c r="BV5" i="1" s="1"/>
  <c r="H5" i="1" s="1"/>
  <c r="AF5" i="1"/>
  <c r="BO45" i="1"/>
  <c r="BP45" i="1" s="1"/>
  <c r="BS45" i="1" s="1"/>
  <c r="G45" i="1" s="1"/>
  <c r="BV45" i="1" s="1"/>
  <c r="H45" i="1" s="1"/>
  <c r="AF45" i="1"/>
  <c r="AF17" i="1"/>
  <c r="BO17" i="1"/>
  <c r="BP17" i="1" s="1"/>
  <c r="BS17" i="1" s="1"/>
  <c r="G17" i="1" s="1"/>
  <c r="BW27" i="1"/>
  <c r="BX27" i="1"/>
  <c r="BV9" i="1"/>
  <c r="H9" i="1" s="1"/>
  <c r="BY9" i="1"/>
  <c r="CA9" i="1" s="1"/>
  <c r="BX18" i="1"/>
  <c r="BW18" i="1"/>
  <c r="BW8" i="1"/>
  <c r="BX8" i="1"/>
  <c r="BX4" i="1"/>
  <c r="BW4" i="1"/>
  <c r="BV14" i="1"/>
  <c r="H14" i="1" s="1"/>
  <c r="BY14" i="1"/>
  <c r="CA14" i="1" s="1"/>
  <c r="BO28" i="1"/>
  <c r="BP28" i="1" s="1"/>
  <c r="BS28" i="1" s="1"/>
  <c r="G28" i="1" s="1"/>
  <c r="AF28" i="1"/>
  <c r="BV37" i="1"/>
  <c r="H37" i="1" s="1"/>
  <c r="BY37" i="1"/>
  <c r="CA37" i="1" s="1"/>
  <c r="BY20" i="1"/>
  <c r="CA20" i="1" s="1"/>
  <c r="BV26" i="1"/>
  <c r="H26" i="1" s="1"/>
  <c r="BY26" i="1"/>
  <c r="CA26" i="1" s="1"/>
  <c r="BW3" i="1"/>
  <c r="BX3" i="1"/>
  <c r="BV6" i="1"/>
  <c r="H6" i="1" s="1"/>
  <c r="BY6" i="1"/>
  <c r="CA6" i="1" s="1"/>
  <c r="BX20" i="1"/>
  <c r="BW20" i="1"/>
  <c r="BX33" i="1"/>
  <c r="BW33" i="1"/>
  <c r="BV24" i="1"/>
  <c r="H24" i="1" s="1"/>
  <c r="BY24" i="1"/>
  <c r="CA24" i="1" s="1"/>
  <c r="BV16" i="1"/>
  <c r="H16" i="1" s="1"/>
  <c r="BY16" i="1"/>
  <c r="CA16" i="1" s="1"/>
  <c r="BW13" i="1"/>
  <c r="BX13" i="1"/>
  <c r="BX22" i="1"/>
  <c r="BW22" i="1"/>
  <c r="BW46" i="1"/>
  <c r="BX46" i="1"/>
  <c r="BV12" i="1"/>
  <c r="H12" i="1" s="1"/>
  <c r="BY12" i="1"/>
  <c r="CA12" i="1" s="1"/>
  <c r="BO32" i="1"/>
  <c r="BP32" i="1" s="1"/>
  <c r="BS32" i="1" s="1"/>
  <c r="G32" i="1" s="1"/>
  <c r="AF32" i="1"/>
  <c r="BV30" i="1"/>
  <c r="H30" i="1" s="1"/>
  <c r="BY30" i="1"/>
  <c r="CA30" i="1" s="1"/>
  <c r="BY33" i="1"/>
  <c r="CA33" i="1" s="1"/>
  <c r="BX35" i="1"/>
  <c r="BW35" i="1"/>
  <c r="BW34" i="1"/>
  <c r="BX34" i="1"/>
  <c r="BX41" i="1"/>
  <c r="BW41" i="1"/>
  <c r="BY3" i="1"/>
  <c r="CA3" i="1" s="1"/>
  <c r="BY4" i="1"/>
  <c r="CA4" i="1" s="1"/>
  <c r="BV36" i="1" l="1"/>
  <c r="H36" i="1" s="1"/>
  <c r="BY36" i="1"/>
  <c r="CA36" i="1" s="1"/>
  <c r="BY44" i="1"/>
  <c r="CA44" i="1" s="1"/>
  <c r="BX44" i="1"/>
  <c r="BY15" i="1"/>
  <c r="CA15" i="1" s="1"/>
  <c r="BY38" i="1"/>
  <c r="CA38" i="1" s="1"/>
  <c r="BW29" i="1"/>
  <c r="BY45" i="1"/>
  <c r="CA45" i="1" s="1"/>
  <c r="BV42" i="1"/>
  <c r="H42" i="1" s="1"/>
  <c r="BY42" i="1"/>
  <c r="CA42" i="1" s="1"/>
  <c r="BY29" i="1"/>
  <c r="CA29" i="1" s="1"/>
  <c r="BV21" i="1"/>
  <c r="H21" i="1" s="1"/>
  <c r="BY21" i="1"/>
  <c r="CA21" i="1" s="1"/>
  <c r="BY40" i="1"/>
  <c r="CA40" i="1" s="1"/>
  <c r="BY39" i="1"/>
  <c r="CA39" i="1" s="1"/>
  <c r="BW38" i="1"/>
  <c r="BX38" i="1"/>
  <c r="BX5" i="1"/>
  <c r="BW5" i="1"/>
  <c r="BY5" i="1"/>
  <c r="CA5" i="1" s="1"/>
  <c r="BV19" i="1"/>
  <c r="H19" i="1" s="1"/>
  <c r="BY19" i="1"/>
  <c r="CA19" i="1" s="1"/>
  <c r="BX40" i="1"/>
  <c r="BW40" i="1"/>
  <c r="BV17" i="1"/>
  <c r="H17" i="1" s="1"/>
  <c r="BY17" i="1"/>
  <c r="CA17" i="1" s="1"/>
  <c r="BW15" i="1"/>
  <c r="BX15" i="1"/>
  <c r="BX39" i="1"/>
  <c r="BW39" i="1"/>
  <c r="BX45" i="1"/>
  <c r="BW45" i="1"/>
  <c r="BV11" i="1"/>
  <c r="H11" i="1" s="1"/>
  <c r="BY11" i="1"/>
  <c r="CA11" i="1" s="1"/>
  <c r="BX24" i="1"/>
  <c r="BW24" i="1"/>
  <c r="BV28" i="1"/>
  <c r="H28" i="1" s="1"/>
  <c r="BY28" i="1"/>
  <c r="CA28" i="1" s="1"/>
  <c r="BX12" i="1"/>
  <c r="BW12" i="1"/>
  <c r="BX6" i="1"/>
  <c r="BW6" i="1"/>
  <c r="BV32" i="1"/>
  <c r="H32" i="1" s="1"/>
  <c r="BY32" i="1"/>
  <c r="CA32" i="1" s="1"/>
  <c r="BX16" i="1"/>
  <c r="BW16" i="1"/>
  <c r="BW30" i="1"/>
  <c r="BX30" i="1"/>
  <c r="BW26" i="1"/>
  <c r="BX26" i="1"/>
  <c r="BX37" i="1"/>
  <c r="BW37" i="1"/>
  <c r="BW14" i="1"/>
  <c r="BX14" i="1"/>
  <c r="BW9" i="1"/>
  <c r="BX9" i="1"/>
  <c r="BW36" i="1" l="1"/>
  <c r="BX36" i="1"/>
  <c r="BW21" i="1"/>
  <c r="BX21" i="1"/>
  <c r="BW42" i="1"/>
  <c r="BX42" i="1"/>
  <c r="BW19" i="1"/>
  <c r="BX19" i="1"/>
  <c r="BW11" i="1"/>
  <c r="BX11" i="1"/>
  <c r="BW17" i="1"/>
  <c r="BX17" i="1"/>
  <c r="BW28" i="1"/>
  <c r="BX28" i="1"/>
  <c r="BW32" i="1"/>
  <c r="BX32" i="1"/>
</calcChain>
</file>

<file path=xl/sharedStrings.xml><?xml version="1.0" encoding="utf-8"?>
<sst xmlns="http://schemas.openxmlformats.org/spreadsheetml/2006/main" count="255" uniqueCount="134">
  <si>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</si>
  <si>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</si>
  <si>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</si>
  <si>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</si>
  <si>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</si>
  <si>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</si>
  <si>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</si>
  <si>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</si>
  <si>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</si>
  <si>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</si>
  <si>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</si>
  <si>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</si>
  <si>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</si>
  <si>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</si>
  <si>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</si>
  <si>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</si>
  <si>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</si>
  <si>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</si>
  <si>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</si>
  <si>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</si>
  <si>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</si>
  <si>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</si>
  <si>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</si>
  <si>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</si>
  <si>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</si>
  <si>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</si>
  <si>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</si>
  <si>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</si>
  <si>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</si>
  <si>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</si>
  <si>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</si>
  <si>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</si>
  <si>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</si>
  <si>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</si>
  <si>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</si>
  <si>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</si>
  <si>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</si>
  <si>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</si>
  <si>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</si>
  <si>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</si>
  <si>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</si>
  <si>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</si>
  <si>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</si>
  <si>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</si>
  <si>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</si>
  <si>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</si>
  <si>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</si>
  <si>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</si>
  <si>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</si>
  <si>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</si>
  <si>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</si>
  <si>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</si>
  <si>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</si>
  <si>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</si>
  <si>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</si>
  <si>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</si>
  <si>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</si>
  <si>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</si>
  <si>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</si>
  <si>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</si>
  <si>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</si>
  <si>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</si>
  <si>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</si>
  <si>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</si>
  <si>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</si>
  <si>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</si>
  <si>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</si>
  <si>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</si>
  <si>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</si>
  <si>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</si>
  <si>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</si>
  <si>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</si>
  <si>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</si>
  <si>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</si>
  <si>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</si>
  <si>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</si>
  <si>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</si>
  <si>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</si>
  <si>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</si>
  <si>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</si>
  <si>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</si>
  <si>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</si>
  <si>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</si>
  <si>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</si>
  <si>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</si>
  <si>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08:50:55</t>
  </si>
  <si>
    <t>08:54:17</t>
  </si>
  <si>
    <t>08:56:35</t>
  </si>
  <si>
    <t>08:58:39</t>
  </si>
  <si>
    <t>09:01:27</t>
  </si>
  <si>
    <t>09:04:00</t>
  </si>
  <si>
    <t>09:06:27</t>
  </si>
  <si>
    <t>09:09:23</t>
  </si>
  <si>
    <t>09:12:45</t>
  </si>
  <si>
    <t>09:14:57</t>
  </si>
  <si>
    <t>09:18:09</t>
  </si>
  <si>
    <t>09:32:55</t>
  </si>
  <si>
    <t>09:35:54</t>
  </si>
  <si>
    <t>09:37:58</t>
  </si>
  <si>
    <t>09:40:56</t>
  </si>
  <si>
    <t>09:43:30</t>
  </si>
  <si>
    <t>09:46:15</t>
  </si>
  <si>
    <t>09:49:37</t>
  </si>
  <si>
    <t>09:52:59</t>
  </si>
  <si>
    <t>09:56:21</t>
  </si>
  <si>
    <t>09:58:55</t>
  </si>
  <si>
    <t>10:02:17</t>
  </si>
  <si>
    <t>10:11:56</t>
  </si>
  <si>
    <t>10:14:24</t>
  </si>
  <si>
    <t>10:16:34</t>
  </si>
  <si>
    <t>10:19:16</t>
  </si>
  <si>
    <t>10:21:50</t>
  </si>
  <si>
    <t>10:23:58</t>
  </si>
  <si>
    <t>10:26:40</t>
  </si>
  <si>
    <t>10:30:02</t>
  </si>
  <si>
    <t>10:32:48</t>
  </si>
  <si>
    <t>10:34:59</t>
  </si>
  <si>
    <t>10:38:21</t>
  </si>
  <si>
    <t>11:10:23</t>
  </si>
  <si>
    <t>11:13:45</t>
  </si>
  <si>
    <t>11:17:07</t>
  </si>
  <si>
    <t>11:20:29</t>
  </si>
  <si>
    <t>11:23:12</t>
  </si>
  <si>
    <t>11:25:47</t>
  </si>
  <si>
    <t>11:29:09</t>
  </si>
  <si>
    <t>11:32:31</t>
  </si>
  <si>
    <t>11:35:53</t>
  </si>
  <si>
    <t>11:38:07</t>
  </si>
  <si>
    <t>11:41:29</t>
  </si>
  <si>
    <t>ID</t>
  </si>
  <si>
    <t>T3 SFP Leaf1</t>
  </si>
  <si>
    <t>T3 SFP Leaf6</t>
  </si>
  <si>
    <t>T3 SFP Leaf15</t>
  </si>
  <si>
    <t>T3 SFP Leaf11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</si>
</sst>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7"/>
  <sheetViews>
    <sheetView tabSelected="1" topLeftCell="A31" workbookViewId="0">
      <selection activeCell="A36" sqref="A36:A46"/>
    </sheetView>
  </sheetViews>
  <sheetFormatPr defaultRowHeight="14.5" x14ac:dyDescent="0.35"/>
  <cols>
    <col min="1" max="1" width="12.36328125" customWidth="1"/>
  </cols>
  <sheetData>
    <row r="1" spans="1:84" x14ac:dyDescent="0.35">
      <c r="A1" t="s">
        <v>129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130</v>
      </c>
      <c r="B3" s="1">
        <v>1</v>
      </c>
      <c r="C3" s="1" t="s">
        <v>85</v>
      </c>
      <c r="D3" s="1">
        <v>1520.5000057546422</v>
      </c>
      <c r="E3" s="1">
        <v>0</v>
      </c>
      <c r="F3">
        <f t="shared" ref="F3:F13" si="0">(AO3-AP3*(1000-AQ3)/(1000-AR3))*BH3</f>
        <v>30.891514734559181</v>
      </c>
      <c r="G3">
        <f t="shared" ref="G3:G13" si="1">IF(BS3&lt;&gt;0,1/(1/BS3-1/AK3),0)</f>
        <v>0.84021385817010663</v>
      </c>
      <c r="H3">
        <f t="shared" ref="H3:H13" si="2">((BV3-BI3/2)*AP3-F3)/(BV3+BI3/2)</f>
        <v>308.07669464827126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10.217374801635742</v>
      </c>
      <c r="W3">
        <f t="shared" ref="W3:W13" si="6">(V3*U3+(100-V3)*T3)/100</f>
        <v>0.87510868740081793</v>
      </c>
      <c r="X3">
        <f t="shared" ref="X3:X13" si="7">(F3-S3)/CC3</f>
        <v>2.1457248881470485E-2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8.1146494058563281</v>
      </c>
      <c r="AF3">
        <f t="shared" ref="AF3:AF13" si="13">(BN3-BT3)</f>
        <v>1.0037568792857581</v>
      </c>
      <c r="AG3">
        <f t="shared" ref="AG3:AG13" si="14">(AM3+BM3*E3)</f>
        <v>28.705757141113281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30.038785934448242</v>
      </c>
      <c r="AM3" s="1">
        <v>28.705757141113281</v>
      </c>
      <c r="AN3" s="1">
        <v>30.04017448425293</v>
      </c>
      <c r="AO3" s="1">
        <v>399.75912475585938</v>
      </c>
      <c r="AP3" s="1">
        <v>377.16278076171875</v>
      </c>
      <c r="AQ3" s="1">
        <v>24.630578994750977</v>
      </c>
      <c r="AR3" s="1">
        <v>29.869861602783203</v>
      </c>
      <c r="AS3" s="1">
        <v>56.96600341796875</v>
      </c>
      <c r="AT3" s="1">
        <v>69.085655212402344</v>
      </c>
      <c r="AU3" s="1">
        <v>300.50930786132813</v>
      </c>
      <c r="AV3" s="1">
        <v>1698.3966064453125</v>
      </c>
      <c r="AW3" s="1">
        <v>0.17586471140384674</v>
      </c>
      <c r="AX3" s="1">
        <v>98.763275146484375</v>
      </c>
      <c r="AY3" s="1">
        <v>4.3286137580871582</v>
      </c>
      <c r="AZ3" s="1">
        <v>-0.29519465565681458</v>
      </c>
      <c r="BA3" s="1">
        <v>0.25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1.5025465393066406</v>
      </c>
      <c r="BI3">
        <f t="shared" ref="BI3:BI13" si="18">(AR3-AQ3)/(1000-AR3)*BH3</f>
        <v>8.1146494058563275E-3</v>
      </c>
      <c r="BJ3">
        <f t="shared" ref="BJ3:BJ13" si="19">(AM3+273.15)</f>
        <v>301.85575714111326</v>
      </c>
      <c r="BK3">
        <f t="shared" ref="BK3:BK13" si="20">(AL3+273.15)</f>
        <v>303.18878593444822</v>
      </c>
      <c r="BL3">
        <f t="shared" ref="BL3:BL13" si="21">(AV3*BD3+AW3*BE3)*BF3</f>
        <v>271.74345095731042</v>
      </c>
      <c r="BM3">
        <f t="shared" ref="BM3:BM13" si="22">((BL3+0.00000010773*(BK3^4-BJ3^4))-BI3*44100)/(AI3*51.4+0.00000043092*BJ3^3)</f>
        <v>-0.28016374437033115</v>
      </c>
      <c r="BN3">
        <f t="shared" ref="BN3:BN13" si="23">0.61365*EXP(17.502*AG3/(240.97+AG3))</f>
        <v>3.9538022393488443</v>
      </c>
      <c r="BO3">
        <f t="shared" ref="BO3:BO13" si="24">BN3*1000/AX3</f>
        <v>40.033121962436113</v>
      </c>
      <c r="BP3">
        <f t="shared" ref="BP3:BP13" si="25">(BO3-AR3)</f>
        <v>10.163260359652909</v>
      </c>
      <c r="BQ3">
        <f t="shared" ref="BQ3:BQ13" si="26">IF(E3,AM3,(AL3+AM3)/2)</f>
        <v>29.372271537780762</v>
      </c>
      <c r="BR3">
        <f t="shared" ref="BR3:BR13" si="27">0.61365*EXP(17.502*BQ3/(240.97+BQ3))</f>
        <v>4.1092264742418037</v>
      </c>
      <c r="BS3">
        <f t="shared" ref="BS3:BS13" si="28">IF(BP3&lt;&gt;0,(1000-(BO3+AR3)/2)/BP3*BI3,0)</f>
        <v>0.7705234370377011</v>
      </c>
      <c r="BT3">
        <f t="shared" ref="BT3:BT13" si="29">AR3*AX3/1000</f>
        <v>2.9500453600630863</v>
      </c>
      <c r="BU3">
        <f t="shared" ref="BU3:BU13" si="30">(BR3-BT3)</f>
        <v>1.1591811141787174</v>
      </c>
      <c r="BV3">
        <f t="shared" ref="BV3:BV13" si="31">1/(1.6/G3+1.37/AK3)</f>
        <v>0.48738835386142298</v>
      </c>
      <c r="BW3">
        <f t="shared" ref="BW3:BW13" si="32">H3*AX3*0.001</f>
        <v>30.426663359766668</v>
      </c>
      <c r="BX3">
        <f t="shared" ref="BX3:BX13" si="33">H3/AP3</f>
        <v>0.81682687254049546</v>
      </c>
      <c r="BY3">
        <f t="shared" ref="BY3:BY13" si="34">(1-BI3*AX3/BN3/G3)*100</f>
        <v>75.875381135035852</v>
      </c>
      <c r="BZ3">
        <f t="shared" ref="BZ3:BZ13" si="35">(AP3-F3/(AK3/1.35))</f>
        <v>372.67356614923051</v>
      </c>
      <c r="CA3">
        <f t="shared" ref="CA3:CA13" si="36">F3*BY3/100/BZ3</f>
        <v>6.2894330782362992E-2</v>
      </c>
      <c r="CB3">
        <f t="shared" ref="CB3:CB13" si="37">(L3-K3)</f>
        <v>0</v>
      </c>
      <c r="CC3">
        <f t="shared" ref="CC3:CC13" si="38">AV3*W3</f>
        <v>1486.281624952361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130</v>
      </c>
      <c r="B4" s="1">
        <v>2</v>
      </c>
      <c r="C4" s="1" t="s">
        <v>86</v>
      </c>
      <c r="D4" s="1">
        <v>1722.5000057546422</v>
      </c>
      <c r="E4" s="1">
        <v>0</v>
      </c>
      <c r="F4">
        <f t="shared" si="0"/>
        <v>15.01046213674654</v>
      </c>
      <c r="G4">
        <f t="shared" si="1"/>
        <v>0.73528984172224865</v>
      </c>
      <c r="H4">
        <f t="shared" si="2"/>
        <v>151.3014688801133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10.217374801635742</v>
      </c>
      <c r="W4">
        <f t="shared" si="6"/>
        <v>0.87510868740081793</v>
      </c>
      <c r="X4">
        <f t="shared" si="7"/>
        <v>1.0760511707658548E-2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7.3739748681293564</v>
      </c>
      <c r="AF4">
        <f t="shared" si="13"/>
        <v>1.0305270447111474</v>
      </c>
      <c r="AG4">
        <f t="shared" si="14"/>
        <v>29.148252487182617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30.120540618896484</v>
      </c>
      <c r="AM4" s="1">
        <v>29.148252487182617</v>
      </c>
      <c r="AN4" s="1">
        <v>30.0421142578125</v>
      </c>
      <c r="AO4" s="1">
        <v>200.01141357421875</v>
      </c>
      <c r="AP4" s="1">
        <v>189.09414672851563</v>
      </c>
      <c r="AQ4" s="1">
        <v>25.880966186523438</v>
      </c>
      <c r="AR4" s="1">
        <v>30.637928009033203</v>
      </c>
      <c r="AS4" s="1">
        <v>59.573780059814453</v>
      </c>
      <c r="AT4" s="1">
        <v>70.527511596679688</v>
      </c>
      <c r="AU4" s="1">
        <v>300.53012084960938</v>
      </c>
      <c r="AV4" s="1">
        <v>1700.2349853515625</v>
      </c>
      <c r="AW4" s="1">
        <v>0.24373331665992737</v>
      </c>
      <c r="AX4" s="1">
        <v>98.762443542480469</v>
      </c>
      <c r="AY4" s="1">
        <v>3.7170400619506836</v>
      </c>
      <c r="AZ4" s="1">
        <v>-0.30047553777694702</v>
      </c>
      <c r="BA4" s="1">
        <v>0.75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1.5026506042480468</v>
      </c>
      <c r="BI4">
        <f t="shared" si="18"/>
        <v>7.3739748681293567E-3</v>
      </c>
      <c r="BJ4">
        <f t="shared" si="19"/>
        <v>302.29825248718259</v>
      </c>
      <c r="BK4">
        <f t="shared" si="20"/>
        <v>303.27054061889646</v>
      </c>
      <c r="BL4">
        <f t="shared" si="21"/>
        <v>272.03759157573586</v>
      </c>
      <c r="BM4">
        <f t="shared" si="22"/>
        <v>-0.16566656357540149</v>
      </c>
      <c r="BN4">
        <f t="shared" si="23"/>
        <v>4.0564036799618703</v>
      </c>
      <c r="BO4">
        <f t="shared" si="24"/>
        <v>41.072330072686974</v>
      </c>
      <c r="BP4">
        <f t="shared" si="25"/>
        <v>10.434402063653771</v>
      </c>
      <c r="BQ4">
        <f t="shared" si="26"/>
        <v>29.634396553039551</v>
      </c>
      <c r="BR4">
        <f t="shared" si="27"/>
        <v>4.1717950068748868</v>
      </c>
      <c r="BS4">
        <f t="shared" si="28"/>
        <v>0.68135960300527154</v>
      </c>
      <c r="BT4">
        <f t="shared" si="29"/>
        <v>3.0258766352507229</v>
      </c>
      <c r="BU4">
        <f t="shared" si="30"/>
        <v>1.1459183716241639</v>
      </c>
      <c r="BV4">
        <f t="shared" si="31"/>
        <v>0.43038750943640547</v>
      </c>
      <c r="BW4">
        <f t="shared" si="32"/>
        <v>14.942902778166555</v>
      </c>
      <c r="BX4">
        <f t="shared" si="33"/>
        <v>0.80013829881967924</v>
      </c>
      <c r="BY4">
        <f t="shared" si="34"/>
        <v>75.582918908728416</v>
      </c>
      <c r="BZ4">
        <f t="shared" si="35"/>
        <v>186.91279736628775</v>
      </c>
      <c r="CA4">
        <f t="shared" si="36"/>
        <v>6.0698601618001384E-2</v>
      </c>
      <c r="CB4">
        <f t="shared" si="37"/>
        <v>0</v>
      </c>
      <c r="CC4">
        <f t="shared" si="38"/>
        <v>1487.8904063039547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130</v>
      </c>
      <c r="B5" s="1">
        <v>3</v>
      </c>
      <c r="C5" s="1" t="s">
        <v>87</v>
      </c>
      <c r="D5" s="1">
        <v>1860.5000057546422</v>
      </c>
      <c r="E5" s="1">
        <v>0</v>
      </c>
      <c r="F5">
        <f t="shared" si="0"/>
        <v>-4.1724705108394682</v>
      </c>
      <c r="G5">
        <f t="shared" si="1"/>
        <v>0.70291693588903748</v>
      </c>
      <c r="H5">
        <f t="shared" si="2"/>
        <v>61.542318074131252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10.217374801635742</v>
      </c>
      <c r="W5">
        <f t="shared" si="6"/>
        <v>0.87510868740081793</v>
      </c>
      <c r="X5">
        <f t="shared" si="7"/>
        <v>-2.1331609859065199E-3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7.1625416822935088</v>
      </c>
      <c r="AF5">
        <f t="shared" si="13"/>
        <v>1.0427178181974903</v>
      </c>
      <c r="AG5">
        <f t="shared" si="14"/>
        <v>29.541049957275391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30.208003997802734</v>
      </c>
      <c r="AM5" s="1">
        <v>29.541049957275391</v>
      </c>
      <c r="AN5" s="1">
        <v>30.041082382202148</v>
      </c>
      <c r="AO5" s="1">
        <v>49.891677856445313</v>
      </c>
      <c r="AP5" s="1">
        <v>52.418659210205078</v>
      </c>
      <c r="AQ5" s="1">
        <v>26.840248107910156</v>
      </c>
      <c r="AR5" s="1">
        <v>31.45709228515625</v>
      </c>
      <c r="AS5" s="1">
        <v>61.472675323486328</v>
      </c>
      <c r="AT5" s="1">
        <v>72.049728393554688</v>
      </c>
      <c r="AU5" s="1">
        <v>300.51821899414063</v>
      </c>
      <c r="AV5" s="1">
        <v>1699.4639892578125</v>
      </c>
      <c r="AW5" s="1">
        <v>0.224593386054039</v>
      </c>
      <c r="AX5" s="1">
        <v>98.759956359863281</v>
      </c>
      <c r="AY5" s="1">
        <v>2.8255684375762939</v>
      </c>
      <c r="AZ5" s="1">
        <v>-0.30011609196662903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1.5025910949707031</v>
      </c>
      <c r="BI5">
        <f t="shared" si="18"/>
        <v>7.1625416822935087E-3</v>
      </c>
      <c r="BJ5">
        <f t="shared" si="19"/>
        <v>302.69104995727537</v>
      </c>
      <c r="BK5">
        <f t="shared" si="20"/>
        <v>303.35800399780271</v>
      </c>
      <c r="BL5">
        <f t="shared" si="21"/>
        <v>271.91423220349316</v>
      </c>
      <c r="BM5">
        <f t="shared" si="22"/>
        <v>-0.14342785449333931</v>
      </c>
      <c r="BN5">
        <f t="shared" si="23"/>
        <v>4.1494188794877136</v>
      </c>
      <c r="BO5">
        <f t="shared" si="24"/>
        <v>42.015195555251033</v>
      </c>
      <c r="BP5">
        <f t="shared" si="25"/>
        <v>10.558103270094783</v>
      </c>
      <c r="BQ5">
        <f t="shared" si="26"/>
        <v>29.874526977539063</v>
      </c>
      <c r="BR5">
        <f t="shared" si="27"/>
        <v>4.2298406828718162</v>
      </c>
      <c r="BS5">
        <f t="shared" si="28"/>
        <v>0.65347130480912397</v>
      </c>
      <c r="BT5">
        <f t="shared" si="29"/>
        <v>3.1067010612902233</v>
      </c>
      <c r="BU5">
        <f t="shared" si="30"/>
        <v>1.123139621581593</v>
      </c>
      <c r="BV5">
        <f t="shared" si="31"/>
        <v>0.41259164135851756</v>
      </c>
      <c r="BW5">
        <f t="shared" si="32"/>
        <v>6.0779166472860284</v>
      </c>
      <c r="BX5">
        <f t="shared" si="33"/>
        <v>1.1740536480976977</v>
      </c>
      <c r="BY5">
        <f t="shared" si="34"/>
        <v>75.747485892940219</v>
      </c>
      <c r="BZ5">
        <f t="shared" si="35"/>
        <v>53.025010687249413</v>
      </c>
      <c r="CA5">
        <f t="shared" si="36"/>
        <v>-5.9604731250817305E-2</v>
      </c>
      <c r="CB5">
        <f t="shared" si="37"/>
        <v>0</v>
      </c>
      <c r="CC5">
        <f t="shared" si="38"/>
        <v>1487.215700924362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130</v>
      </c>
      <c r="B6" s="1">
        <v>4</v>
      </c>
      <c r="C6" s="1" t="s">
        <v>88</v>
      </c>
      <c r="D6" s="1">
        <v>1984.5000057546422</v>
      </c>
      <c r="E6" s="1">
        <v>0</v>
      </c>
      <c r="F6">
        <f t="shared" si="0"/>
        <v>4.1158294805169691</v>
      </c>
      <c r="G6">
        <f t="shared" si="1"/>
        <v>0.68087259972353753</v>
      </c>
      <c r="H6">
        <f t="shared" si="2"/>
        <v>84.91254131212915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10.217374801635742</v>
      </c>
      <c r="W6">
        <f t="shared" si="6"/>
        <v>0.87510868740081793</v>
      </c>
      <c r="X6">
        <f t="shared" si="7"/>
        <v>3.4418715837201365E-3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6.9722769663518971</v>
      </c>
      <c r="AF6">
        <f t="shared" si="13"/>
        <v>1.044896332334837</v>
      </c>
      <c r="AG6">
        <f t="shared" si="14"/>
        <v>29.813800811767578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30.281999588012695</v>
      </c>
      <c r="AM6" s="1">
        <v>29.813800811767578</v>
      </c>
      <c r="AN6" s="1">
        <v>30.040229797363281</v>
      </c>
      <c r="AO6" s="1">
        <v>99.961433410644531</v>
      </c>
      <c r="AP6" s="1">
        <v>96.773223876953125</v>
      </c>
      <c r="AQ6" s="1">
        <v>27.607748031616211</v>
      </c>
      <c r="AR6" s="1">
        <v>32.098987579345703</v>
      </c>
      <c r="AS6" s="1">
        <v>62.964778900146484</v>
      </c>
      <c r="AT6" s="1">
        <v>73.209640502929688</v>
      </c>
      <c r="AU6" s="1">
        <v>300.5172119140625</v>
      </c>
      <c r="AV6" s="1">
        <v>1698.4759521484375</v>
      </c>
      <c r="AW6" s="1">
        <v>0.18973205983638763</v>
      </c>
      <c r="AX6" s="1">
        <v>98.763214111328125</v>
      </c>
      <c r="AY6" s="1">
        <v>3.2988758087158203</v>
      </c>
      <c r="AZ6" s="1">
        <v>-0.30912736058235168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1.5025860595703124</v>
      </c>
      <c r="BI6">
        <f t="shared" si="18"/>
        <v>6.9722769663518973E-3</v>
      </c>
      <c r="BJ6">
        <f t="shared" si="19"/>
        <v>302.96380081176756</v>
      </c>
      <c r="BK6">
        <f t="shared" si="20"/>
        <v>303.43199958801267</v>
      </c>
      <c r="BL6">
        <f t="shared" si="21"/>
        <v>271.75614626952665</v>
      </c>
      <c r="BM6">
        <f t="shared" si="22"/>
        <v>-0.12004113627826268</v>
      </c>
      <c r="BN6">
        <f t="shared" si="23"/>
        <v>4.2150955153906189</v>
      </c>
      <c r="BO6">
        <f t="shared" si="24"/>
        <v>42.678800536394732</v>
      </c>
      <c r="BP6">
        <f t="shared" si="25"/>
        <v>10.579812957049029</v>
      </c>
      <c r="BQ6">
        <f t="shared" si="26"/>
        <v>30.047900199890137</v>
      </c>
      <c r="BR6">
        <f t="shared" si="27"/>
        <v>4.2721858162887152</v>
      </c>
      <c r="BS6">
        <f t="shared" si="28"/>
        <v>0.63437711694544607</v>
      </c>
      <c r="BT6">
        <f t="shared" si="29"/>
        <v>3.1701991830557819</v>
      </c>
      <c r="BU6">
        <f t="shared" si="30"/>
        <v>1.1019866332329333</v>
      </c>
      <c r="BV6">
        <f t="shared" si="31"/>
        <v>0.40041634977003437</v>
      </c>
      <c r="BW6">
        <f t="shared" si="32"/>
        <v>8.3862354983468066</v>
      </c>
      <c r="BX6">
        <f t="shared" si="33"/>
        <v>0.87743838543702135</v>
      </c>
      <c r="BY6">
        <f t="shared" si="34"/>
        <v>76.006336262474747</v>
      </c>
      <c r="BZ6">
        <f t="shared" si="35"/>
        <v>96.175103583881963</v>
      </c>
      <c r="CA6">
        <f t="shared" si="36"/>
        <v>3.2527037438783345E-2</v>
      </c>
      <c r="CB6">
        <f t="shared" si="37"/>
        <v>0</v>
      </c>
      <c r="CC6">
        <f t="shared" si="38"/>
        <v>1486.3510610664737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130</v>
      </c>
      <c r="B7" s="1">
        <v>5</v>
      </c>
      <c r="C7" s="1" t="s">
        <v>89</v>
      </c>
      <c r="D7" s="1">
        <v>2152.5000057546422</v>
      </c>
      <c r="E7" s="1">
        <v>0</v>
      </c>
      <c r="F7">
        <f t="shared" si="0"/>
        <v>26.814598046900748</v>
      </c>
      <c r="G7">
        <f t="shared" si="1"/>
        <v>0.66077852593218156</v>
      </c>
      <c r="H7">
        <f t="shared" si="2"/>
        <v>207.8847012312614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10.217374801635742</v>
      </c>
      <c r="W7">
        <f t="shared" si="6"/>
        <v>0.87510868740081793</v>
      </c>
      <c r="X7">
        <f t="shared" si="7"/>
        <v>1.8686311759602562E-2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6.6933877278838292</v>
      </c>
      <c r="AF7">
        <f t="shared" si="13"/>
        <v>1.0307968479123524</v>
      </c>
      <c r="AG7">
        <f t="shared" si="14"/>
        <v>30.075942993164063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30.370706558227539</v>
      </c>
      <c r="AM7" s="1">
        <v>30.075942993164063</v>
      </c>
      <c r="AN7" s="1">
        <v>30.036273956298828</v>
      </c>
      <c r="AO7" s="1">
        <v>300.068359375</v>
      </c>
      <c r="AP7" s="1">
        <v>280.970458984375</v>
      </c>
      <c r="AQ7" s="1">
        <v>28.579870223999023</v>
      </c>
      <c r="AR7" s="1">
        <v>32.888095855712891</v>
      </c>
      <c r="AS7" s="1">
        <v>64.855087280273438</v>
      </c>
      <c r="AT7" s="1">
        <v>74.633705139160156</v>
      </c>
      <c r="AU7" s="1">
        <v>300.50677490234375</v>
      </c>
      <c r="AV7" s="1">
        <v>1700.9329833984375</v>
      </c>
      <c r="AW7" s="1">
        <v>0.22954404354095459</v>
      </c>
      <c r="AX7" s="1">
        <v>98.767433166503906</v>
      </c>
      <c r="AY7" s="1">
        <v>4.5852785110473633</v>
      </c>
      <c r="AZ7" s="1">
        <v>-0.317048579454422</v>
      </c>
      <c r="BA7" s="1">
        <v>1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1.5025338745117187</v>
      </c>
      <c r="BI7">
        <f t="shared" si="18"/>
        <v>6.693387727883829E-3</v>
      </c>
      <c r="BJ7">
        <f t="shared" si="19"/>
        <v>303.22594299316404</v>
      </c>
      <c r="BK7">
        <f t="shared" si="20"/>
        <v>303.52070655822752</v>
      </c>
      <c r="BL7">
        <f t="shared" si="21"/>
        <v>272.14927126073962</v>
      </c>
      <c r="BM7">
        <f t="shared" si="22"/>
        <v>-7.7694224151094643E-2</v>
      </c>
      <c r="BN7">
        <f t="shared" si="23"/>
        <v>4.2790696573150493</v>
      </c>
      <c r="BO7">
        <f t="shared" si="24"/>
        <v>43.324702486712567</v>
      </c>
      <c r="BP7">
        <f t="shared" si="25"/>
        <v>10.436606630999677</v>
      </c>
      <c r="BQ7">
        <f t="shared" si="26"/>
        <v>30.223324775695801</v>
      </c>
      <c r="BR7">
        <f t="shared" si="27"/>
        <v>4.3154075246225796</v>
      </c>
      <c r="BS7">
        <f t="shared" si="28"/>
        <v>0.61689848539406833</v>
      </c>
      <c r="BT7">
        <f t="shared" si="29"/>
        <v>3.2482728094026969</v>
      </c>
      <c r="BU7">
        <f t="shared" si="30"/>
        <v>1.0671347152198827</v>
      </c>
      <c r="BV7">
        <f t="shared" si="31"/>
        <v>0.38927757591373841</v>
      </c>
      <c r="BW7">
        <f t="shared" si="32"/>
        <v>20.532238335197242</v>
      </c>
      <c r="BX7">
        <f t="shared" si="33"/>
        <v>0.73988098956275705</v>
      </c>
      <c r="BY7">
        <f t="shared" si="34"/>
        <v>76.619463456614127</v>
      </c>
      <c r="BZ7">
        <f t="shared" si="35"/>
        <v>277.07370978270905</v>
      </c>
      <c r="CA7">
        <f t="shared" si="36"/>
        <v>7.4150669753890952E-2</v>
      </c>
      <c r="CB7">
        <f t="shared" si="37"/>
        <v>0</v>
      </c>
      <c r="CC7">
        <f t="shared" si="38"/>
        <v>1488.5012304585639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130</v>
      </c>
      <c r="B8" s="1">
        <v>6</v>
      </c>
      <c r="C8" s="1" t="s">
        <v>90</v>
      </c>
      <c r="D8" s="1">
        <v>2305.5000057546422</v>
      </c>
      <c r="E8" s="1">
        <v>0</v>
      </c>
      <c r="F8">
        <f t="shared" si="0"/>
        <v>40.919945234562817</v>
      </c>
      <c r="G8">
        <f t="shared" si="1"/>
        <v>0.65539472065029969</v>
      </c>
      <c r="H8">
        <f t="shared" si="2"/>
        <v>358.16041653907547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10.217374801635742</v>
      </c>
      <c r="W8">
        <f t="shared" si="6"/>
        <v>0.87510868740081793</v>
      </c>
      <c r="X8">
        <f t="shared" si="7"/>
        <v>2.8160147098235902E-2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6.3391478714261789</v>
      </c>
      <c r="AF8">
        <f t="shared" si="13"/>
        <v>0.98355327916036117</v>
      </c>
      <c r="AG8">
        <f t="shared" si="14"/>
        <v>30.067119598388672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30.359859466552734</v>
      </c>
      <c r="AM8" s="1">
        <v>30.067119598388672</v>
      </c>
      <c r="AN8" s="1">
        <v>30.039573669433594</v>
      </c>
      <c r="AO8" s="1">
        <v>500.11282348632813</v>
      </c>
      <c r="AP8" s="1">
        <v>470.89459228515625</v>
      </c>
      <c r="AQ8" s="1">
        <v>29.265045166015625</v>
      </c>
      <c r="AR8" s="1">
        <v>33.343006134033203</v>
      </c>
      <c r="AS8" s="1">
        <v>66.456497192382813</v>
      </c>
      <c r="AT8" s="1">
        <v>75.718238830566406</v>
      </c>
      <c r="AU8" s="1">
        <v>300.53164672851563</v>
      </c>
      <c r="AV8" s="1">
        <v>1701.0762939453125</v>
      </c>
      <c r="AW8" s="1">
        <v>0.27120065689086914</v>
      </c>
      <c r="AX8" s="1">
        <v>98.771820068359375</v>
      </c>
      <c r="AY8" s="1">
        <v>5.1984424591064453</v>
      </c>
      <c r="AZ8" s="1">
        <v>-0.31138548254966736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1.502658233642578</v>
      </c>
      <c r="BI8">
        <f t="shared" si="18"/>
        <v>6.3391478714261785E-3</v>
      </c>
      <c r="BJ8">
        <f t="shared" si="19"/>
        <v>303.21711959838865</v>
      </c>
      <c r="BK8">
        <f t="shared" si="20"/>
        <v>303.50985946655271</v>
      </c>
      <c r="BL8">
        <f t="shared" si="21"/>
        <v>272.17220094772711</v>
      </c>
      <c r="BM8">
        <f t="shared" si="22"/>
        <v>-1.5402794269755831E-2</v>
      </c>
      <c r="BN8">
        <f t="shared" si="23"/>
        <v>4.2769026815692914</v>
      </c>
      <c r="BO8">
        <f t="shared" si="24"/>
        <v>43.300839030902466</v>
      </c>
      <c r="BP8">
        <f t="shared" si="25"/>
        <v>9.9578328968692631</v>
      </c>
      <c r="BQ8">
        <f t="shared" si="26"/>
        <v>30.213489532470703</v>
      </c>
      <c r="BR8">
        <f t="shared" si="27"/>
        <v>4.3129742402527462</v>
      </c>
      <c r="BS8">
        <f t="shared" si="28"/>
        <v>0.61220343829782653</v>
      </c>
      <c r="BT8">
        <f t="shared" si="29"/>
        <v>3.2933494024089303</v>
      </c>
      <c r="BU8">
        <f t="shared" si="30"/>
        <v>1.019624837843816</v>
      </c>
      <c r="BV8">
        <f t="shared" si="31"/>
        <v>0.38628655501850717</v>
      </c>
      <c r="BW8">
        <f t="shared" si="32"/>
        <v>35.376156218006209</v>
      </c>
      <c r="BX8">
        <f t="shared" si="33"/>
        <v>0.760595730779144</v>
      </c>
      <c r="BY8">
        <f t="shared" si="34"/>
        <v>77.662650873456158</v>
      </c>
      <c r="BZ8">
        <f t="shared" si="35"/>
        <v>464.9480267746049</v>
      </c>
      <c r="CA8">
        <f t="shared" si="36"/>
        <v>6.8350680882734216E-2</v>
      </c>
      <c r="CB8">
        <f t="shared" si="37"/>
        <v>0</v>
      </c>
      <c r="CC8">
        <f t="shared" si="38"/>
        <v>1488.6266427631303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130</v>
      </c>
      <c r="B9" s="1">
        <v>7</v>
      </c>
      <c r="C9" s="1" t="s">
        <v>91</v>
      </c>
      <c r="D9" s="1">
        <v>2452.5000057546422</v>
      </c>
      <c r="E9" s="1">
        <v>0</v>
      </c>
      <c r="F9">
        <f t="shared" si="0"/>
        <v>52.330044494329037</v>
      </c>
      <c r="G9">
        <f t="shared" si="1"/>
        <v>0.65296224442569362</v>
      </c>
      <c r="H9">
        <f t="shared" si="2"/>
        <v>615.04386639195434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10.217374801635742</v>
      </c>
      <c r="W9">
        <f t="shared" si="6"/>
        <v>0.87510868740081793</v>
      </c>
      <c r="X9">
        <f t="shared" si="7"/>
        <v>3.5830866806783566E-2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6.1690038349262721</v>
      </c>
      <c r="AF9">
        <f t="shared" si="13"/>
        <v>0.96015452581336591</v>
      </c>
      <c r="AG9">
        <f t="shared" si="14"/>
        <v>30.150123596191406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30.396320343017578</v>
      </c>
      <c r="AM9" s="1">
        <v>30.150123596191406</v>
      </c>
      <c r="AN9" s="1">
        <v>30.036943435668945</v>
      </c>
      <c r="AO9" s="1">
        <v>799.97637939453125</v>
      </c>
      <c r="AP9" s="1">
        <v>762.0238037109375</v>
      </c>
      <c r="AQ9" s="1">
        <v>29.820272445678711</v>
      </c>
      <c r="AR9" s="1">
        <v>33.786872863769531</v>
      </c>
      <c r="AS9" s="1">
        <v>67.575767517089844</v>
      </c>
      <c r="AT9" s="1">
        <v>76.565818786621094</v>
      </c>
      <c r="AU9" s="1">
        <v>300.5380859375</v>
      </c>
      <c r="AV9" s="1">
        <v>1700.797607421875</v>
      </c>
      <c r="AW9" s="1">
        <v>0.21120746433734894</v>
      </c>
      <c r="AX9" s="1">
        <v>98.771240234375</v>
      </c>
      <c r="AY9" s="1">
        <v>5.6700854301452637</v>
      </c>
      <c r="AZ9" s="1">
        <v>-0.31188347935676575</v>
      </c>
      <c r="BA9" s="1">
        <v>1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1.5026904296874999</v>
      </c>
      <c r="BI9">
        <f t="shared" si="18"/>
        <v>6.1690038349262724E-3</v>
      </c>
      <c r="BJ9">
        <f t="shared" si="19"/>
        <v>303.30012359619138</v>
      </c>
      <c r="BK9">
        <f t="shared" si="20"/>
        <v>303.54632034301756</v>
      </c>
      <c r="BL9">
        <f t="shared" si="21"/>
        <v>272.12761110497377</v>
      </c>
      <c r="BM9">
        <f t="shared" si="22"/>
        <v>1.211546954541306E-2</v>
      </c>
      <c r="BN9">
        <f t="shared" si="23"/>
        <v>4.297325862209032</v>
      </c>
      <c r="BO9">
        <f t="shared" si="24"/>
        <v>43.507865771573542</v>
      </c>
      <c r="BP9">
        <f t="shared" si="25"/>
        <v>9.7209929078040105</v>
      </c>
      <c r="BQ9">
        <f t="shared" si="26"/>
        <v>30.273221969604492</v>
      </c>
      <c r="BR9">
        <f t="shared" si="27"/>
        <v>4.3277707580537292</v>
      </c>
      <c r="BS9">
        <f t="shared" si="28"/>
        <v>0.61008048474499665</v>
      </c>
      <c r="BT9">
        <f t="shared" si="29"/>
        <v>3.3371713363956661</v>
      </c>
      <c r="BU9">
        <f t="shared" si="30"/>
        <v>0.99059942165806314</v>
      </c>
      <c r="BV9">
        <f t="shared" si="31"/>
        <v>0.38493425290045097</v>
      </c>
      <c r="BW9">
        <f t="shared" si="32"/>
        <v>60.748645482078565</v>
      </c>
      <c r="BX9">
        <f t="shared" si="33"/>
        <v>0.80711896845844744</v>
      </c>
      <c r="BY9">
        <f t="shared" si="34"/>
        <v>78.285032185710676</v>
      </c>
      <c r="BZ9">
        <f t="shared" si="35"/>
        <v>754.4191005283742</v>
      </c>
      <c r="CA9">
        <f t="shared" si="36"/>
        <v>5.4302167252247908E-2</v>
      </c>
      <c r="CB9">
        <f t="shared" si="37"/>
        <v>0</v>
      </c>
      <c r="CC9">
        <f t="shared" si="38"/>
        <v>1488.3827617654088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130</v>
      </c>
      <c r="B10" s="1">
        <v>8</v>
      </c>
      <c r="C10" s="1" t="s">
        <v>92</v>
      </c>
      <c r="D10" s="1">
        <v>2628.5000057546422</v>
      </c>
      <c r="E10" s="1">
        <v>0</v>
      </c>
      <c r="F10">
        <f t="shared" si="0"/>
        <v>55.893927881764839</v>
      </c>
      <c r="G10">
        <f t="shared" si="1"/>
        <v>0.62833796165309619</v>
      </c>
      <c r="H10">
        <f t="shared" si="2"/>
        <v>990.4522132356833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10.217374801635742</v>
      </c>
      <c r="W10">
        <f t="shared" si="6"/>
        <v>0.87510868740081793</v>
      </c>
      <c r="X10">
        <f t="shared" si="7"/>
        <v>3.8240725669823984E-2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5.9998863148433239</v>
      </c>
      <c r="AF10">
        <f t="shared" si="13"/>
        <v>0.96765519580863169</v>
      </c>
      <c r="AG10">
        <f t="shared" si="14"/>
        <v>30.301155090332031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30.429315567016602</v>
      </c>
      <c r="AM10" s="1">
        <v>30.301155090332031</v>
      </c>
      <c r="AN10" s="1">
        <v>30.038492202758789</v>
      </c>
      <c r="AO10" s="1">
        <v>1200.2100830078125</v>
      </c>
      <c r="AP10" s="1">
        <v>1158.3892822265625</v>
      </c>
      <c r="AQ10" s="1">
        <v>30.233697891235352</v>
      </c>
      <c r="AR10" s="1">
        <v>34.090320587158203</v>
      </c>
      <c r="AS10" s="1">
        <v>68.383636474609375</v>
      </c>
      <c r="AT10" s="1">
        <v>77.107345581054688</v>
      </c>
      <c r="AU10" s="1">
        <v>300.54006958007813</v>
      </c>
      <c r="AV10" s="1">
        <v>1700.113037109375</v>
      </c>
      <c r="AW10" s="1">
        <v>0.17270365357398987</v>
      </c>
      <c r="AX10" s="1">
        <v>98.768508911132813</v>
      </c>
      <c r="AY10" s="1">
        <v>5.584538459777832</v>
      </c>
      <c r="AZ10" s="1">
        <v>-0.30328285694122314</v>
      </c>
      <c r="BA10" s="1">
        <v>1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1.5027003479003904</v>
      </c>
      <c r="BI10">
        <f t="shared" si="18"/>
        <v>5.9998863148433236E-3</v>
      </c>
      <c r="BJ10">
        <f t="shared" si="19"/>
        <v>303.45115509033201</v>
      </c>
      <c r="BK10">
        <f t="shared" si="20"/>
        <v>303.57931556701658</v>
      </c>
      <c r="BL10">
        <f t="shared" si="21"/>
        <v>272.01807985742198</v>
      </c>
      <c r="BM10">
        <f t="shared" si="22"/>
        <v>3.5756479394222294E-2</v>
      </c>
      <c r="BN10">
        <f t="shared" si="23"/>
        <v>4.3347053285047412</v>
      </c>
      <c r="BO10">
        <f t="shared" si="24"/>
        <v>43.887524235127437</v>
      </c>
      <c r="BP10">
        <f t="shared" si="25"/>
        <v>9.7972036479692335</v>
      </c>
      <c r="BQ10">
        <f t="shared" si="26"/>
        <v>30.365235328674316</v>
      </c>
      <c r="BR10">
        <f t="shared" si="27"/>
        <v>4.3506502389177246</v>
      </c>
      <c r="BS10">
        <f t="shared" si="28"/>
        <v>0.5885309135156529</v>
      </c>
      <c r="BT10">
        <f t="shared" si="29"/>
        <v>3.3670501326961095</v>
      </c>
      <c r="BU10">
        <f t="shared" si="30"/>
        <v>0.98360010622161509</v>
      </c>
      <c r="BV10">
        <f t="shared" si="31"/>
        <v>0.37121244640661333</v>
      </c>
      <c r="BW10">
        <f t="shared" si="32"/>
        <v>97.825488249019813</v>
      </c>
      <c r="BX10">
        <f t="shared" si="33"/>
        <v>0.85502536015519404</v>
      </c>
      <c r="BY10">
        <f t="shared" si="34"/>
        <v>78.242517625885867</v>
      </c>
      <c r="BZ10">
        <f t="shared" si="35"/>
        <v>1150.2666686236928</v>
      </c>
      <c r="CA10">
        <f t="shared" si="36"/>
        <v>3.8019719746392899E-2</v>
      </c>
      <c r="CB10">
        <f t="shared" si="37"/>
        <v>0</v>
      </c>
      <c r="CC10">
        <f t="shared" si="38"/>
        <v>1487.7836883378031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130</v>
      </c>
      <c r="B11" s="1">
        <v>9</v>
      </c>
      <c r="C11" s="1" t="s">
        <v>93</v>
      </c>
      <c r="D11" s="1">
        <v>2830.5000057546422</v>
      </c>
      <c r="E11" s="1">
        <v>0</v>
      </c>
      <c r="F11">
        <f t="shared" si="0"/>
        <v>57.848998567524823</v>
      </c>
      <c r="G11">
        <f t="shared" si="1"/>
        <v>0.61103563515079384</v>
      </c>
      <c r="H11">
        <f t="shared" si="2"/>
        <v>1274.0259970163399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10.217374801635742</v>
      </c>
      <c r="W11">
        <f t="shared" si="6"/>
        <v>0.87510868740081793</v>
      </c>
      <c r="X11">
        <f t="shared" si="7"/>
        <v>3.9572453092606659E-2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5.8987694282870953</v>
      </c>
      <c r="AF11">
        <f t="shared" si="13"/>
        <v>0.97613282670974089</v>
      </c>
      <c r="AG11">
        <f t="shared" si="14"/>
        <v>30.463529586791992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30.478195190429688</v>
      </c>
      <c r="AM11" s="1">
        <v>30.463529586791992</v>
      </c>
      <c r="AN11" s="1">
        <v>30.035009384155273</v>
      </c>
      <c r="AO11" s="1">
        <v>1500.5247802734375</v>
      </c>
      <c r="AP11" s="1">
        <v>1456.30908203125</v>
      </c>
      <c r="AQ11" s="1">
        <v>30.626501083374023</v>
      </c>
      <c r="AR11" s="1">
        <v>34.417045593261719</v>
      </c>
      <c r="AS11" s="1">
        <v>69.07208251953125</v>
      </c>
      <c r="AT11" s="1">
        <v>77.622665405273438</v>
      </c>
      <c r="AU11" s="1">
        <v>300.524169921875</v>
      </c>
      <c r="AV11" s="1">
        <v>1699.35498046875</v>
      </c>
      <c r="AW11" s="1">
        <v>0.28821200132369995</v>
      </c>
      <c r="AX11" s="1">
        <v>98.761383056640625</v>
      </c>
      <c r="AY11" s="1">
        <v>5.4804797172546387</v>
      </c>
      <c r="AZ11" s="1">
        <v>-0.30384361743927002</v>
      </c>
      <c r="BA11" s="1">
        <v>0.5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1.5026208496093749</v>
      </c>
      <c r="BI11">
        <f t="shared" si="18"/>
        <v>5.8987694282870949E-3</v>
      </c>
      <c r="BJ11">
        <f t="shared" si="19"/>
        <v>303.61352958679197</v>
      </c>
      <c r="BK11">
        <f t="shared" si="20"/>
        <v>303.62819519042966</v>
      </c>
      <c r="BL11">
        <f t="shared" si="21"/>
        <v>271.896790797633</v>
      </c>
      <c r="BM11">
        <f t="shared" si="22"/>
        <v>4.7598292016821864E-2</v>
      </c>
      <c r="BN11">
        <f t="shared" si="23"/>
        <v>4.3752078502237266</v>
      </c>
      <c r="BO11">
        <f t="shared" si="24"/>
        <v>44.300795663366742</v>
      </c>
      <c r="BP11">
        <f t="shared" si="25"/>
        <v>9.8837500701050232</v>
      </c>
      <c r="BQ11">
        <f t="shared" si="26"/>
        <v>30.47086238861084</v>
      </c>
      <c r="BR11">
        <f t="shared" si="27"/>
        <v>4.3770446918923618</v>
      </c>
      <c r="BS11">
        <f t="shared" si="28"/>
        <v>0.5733249212456264</v>
      </c>
      <c r="BT11">
        <f t="shared" si="29"/>
        <v>3.3990750235139857</v>
      </c>
      <c r="BU11">
        <f t="shared" si="30"/>
        <v>0.97796966837837607</v>
      </c>
      <c r="BV11">
        <f t="shared" si="31"/>
        <v>0.36153550456295536</v>
      </c>
      <c r="BW11">
        <f t="shared" si="32"/>
        <v>125.82456951544924</v>
      </c>
      <c r="BX11">
        <f t="shared" si="33"/>
        <v>0.87483214431330547</v>
      </c>
      <c r="BY11">
        <f t="shared" si="34"/>
        <v>78.208689164242998</v>
      </c>
      <c r="BZ11">
        <f t="shared" si="35"/>
        <v>1447.9023537785686</v>
      </c>
      <c r="CA11">
        <f t="shared" si="36"/>
        <v>3.1247233873356903E-2</v>
      </c>
      <c r="CB11">
        <f t="shared" si="37"/>
        <v>0</v>
      </c>
      <c r="CC11">
        <f t="shared" si="38"/>
        <v>1487.1203063860505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130</v>
      </c>
      <c r="B12" s="1">
        <v>10</v>
      </c>
      <c r="C12" s="1" t="s">
        <v>94</v>
      </c>
      <c r="D12" s="1">
        <v>2962.5000057546422</v>
      </c>
      <c r="E12" s="1">
        <v>0</v>
      </c>
      <c r="F12">
        <f t="shared" si="0"/>
        <v>57.373829935554127</v>
      </c>
      <c r="G12">
        <f t="shared" si="1"/>
        <v>0.59333632028423466</v>
      </c>
      <c r="H12">
        <f t="shared" si="2"/>
        <v>1467.2311261309189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10.217374801635742</v>
      </c>
      <c r="W12">
        <f t="shared" si="6"/>
        <v>0.87510868740081793</v>
      </c>
      <c r="X12">
        <f t="shared" si="7"/>
        <v>3.9259814452906459E-2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5.7245910167089731</v>
      </c>
      <c r="AF12">
        <f t="shared" si="13"/>
        <v>0.97373419305335318</v>
      </c>
      <c r="AG12">
        <f t="shared" si="14"/>
        <v>30.532537460327148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30.487667083740234</v>
      </c>
      <c r="AM12" s="1">
        <v>30.532537460327148</v>
      </c>
      <c r="AN12" s="1">
        <v>30.034448623657227</v>
      </c>
      <c r="AO12" s="1">
        <v>1700.3192138671875</v>
      </c>
      <c r="AP12" s="1">
        <v>1655.8311767578125</v>
      </c>
      <c r="AQ12" s="1">
        <v>30.935569763183594</v>
      </c>
      <c r="AR12" s="1">
        <v>34.613212585449219</v>
      </c>
      <c r="AS12" s="1">
        <v>69.738151550292969</v>
      </c>
      <c r="AT12" s="1">
        <v>78.030349731445313</v>
      </c>
      <c r="AU12" s="1">
        <v>300.54275512695313</v>
      </c>
      <c r="AV12" s="1">
        <v>1699.0570068359375</v>
      </c>
      <c r="AW12" s="1">
        <v>0.21044071018695831</v>
      </c>
      <c r="AX12" s="1">
        <v>98.771141052246094</v>
      </c>
      <c r="AY12" s="1">
        <v>4.913017749786377</v>
      </c>
      <c r="AZ12" s="1">
        <v>-0.29722493886947632</v>
      </c>
      <c r="BA12" s="1">
        <v>1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1.5027137756347655</v>
      </c>
      <c r="BI12">
        <f t="shared" si="18"/>
        <v>5.724591016708973E-3</v>
      </c>
      <c r="BJ12">
        <f t="shared" si="19"/>
        <v>303.68253746032713</v>
      </c>
      <c r="BK12">
        <f t="shared" si="20"/>
        <v>303.63766708374021</v>
      </c>
      <c r="BL12">
        <f t="shared" si="21"/>
        <v>271.84911501744864</v>
      </c>
      <c r="BM12">
        <f t="shared" si="22"/>
        <v>7.5168138994599343E-2</v>
      </c>
      <c r="BN12">
        <f t="shared" si="23"/>
        <v>4.3925206956021379</v>
      </c>
      <c r="BO12">
        <f t="shared" si="24"/>
        <v>44.47170143836513</v>
      </c>
      <c r="BP12">
        <f t="shared" si="25"/>
        <v>9.8584888529159116</v>
      </c>
      <c r="BQ12">
        <f t="shared" si="26"/>
        <v>30.510102272033691</v>
      </c>
      <c r="BR12">
        <f t="shared" si="27"/>
        <v>4.386885570394881</v>
      </c>
      <c r="BS12">
        <f t="shared" si="28"/>
        <v>0.55771495049099351</v>
      </c>
      <c r="BT12">
        <f t="shared" si="29"/>
        <v>3.4187865025487847</v>
      </c>
      <c r="BU12">
        <f t="shared" si="30"/>
        <v>0.96809906784609634</v>
      </c>
      <c r="BV12">
        <f t="shared" si="31"/>
        <v>0.35160625311077104</v>
      </c>
      <c r="BW12">
        <f t="shared" si="32"/>
        <v>144.92009251532286</v>
      </c>
      <c r="BX12">
        <f t="shared" si="33"/>
        <v>0.88609946878994006</v>
      </c>
      <c r="BY12">
        <f t="shared" si="34"/>
        <v>78.304993458251616</v>
      </c>
      <c r="BZ12">
        <f t="shared" si="35"/>
        <v>1647.4935009288911</v>
      </c>
      <c r="CA12">
        <f t="shared" si="36"/>
        <v>2.7269651596472783E-2</v>
      </c>
      <c r="CB12">
        <f t="shared" si="37"/>
        <v>0</v>
      </c>
      <c r="CC12">
        <f t="shared" si="38"/>
        <v>1486.8595470713599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130</v>
      </c>
      <c r="B13" s="1">
        <v>11</v>
      </c>
      <c r="C13" s="1" t="s">
        <v>95</v>
      </c>
      <c r="D13" s="1">
        <v>3154.5000057546422</v>
      </c>
      <c r="E13" s="1">
        <v>0</v>
      </c>
      <c r="F13">
        <f t="shared" si="0"/>
        <v>56.443563474652009</v>
      </c>
      <c r="G13">
        <f t="shared" si="1"/>
        <v>0.58471785900543494</v>
      </c>
      <c r="H13">
        <f t="shared" si="2"/>
        <v>1761.7594419351262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10.217374801635742</v>
      </c>
      <c r="W13">
        <f t="shared" si="6"/>
        <v>0.87510868740081793</v>
      </c>
      <c r="X13">
        <f t="shared" si="7"/>
        <v>3.8652637016911191E-2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5.6857777906558438</v>
      </c>
      <c r="AF13">
        <f t="shared" si="13"/>
        <v>0.98021946360164813</v>
      </c>
      <c r="AG13">
        <f t="shared" si="14"/>
        <v>30.66438102722168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30.529350280761719</v>
      </c>
      <c r="AM13" s="1">
        <v>30.66438102722168</v>
      </c>
      <c r="AN13" s="1">
        <v>30.038131713867188</v>
      </c>
      <c r="AO13" s="1">
        <v>1999.9638671875</v>
      </c>
      <c r="AP13" s="1">
        <v>1955.005126953125</v>
      </c>
      <c r="AQ13" s="1">
        <v>31.232458114624023</v>
      </c>
      <c r="AR13" s="1">
        <v>34.884185791015625</v>
      </c>
      <c r="AS13" s="1">
        <v>70.242080688476563</v>
      </c>
      <c r="AT13" s="1">
        <v>78.45465087890625</v>
      </c>
      <c r="AU13" s="1">
        <v>300.5390625</v>
      </c>
      <c r="AV13" s="1">
        <v>1698.24462890625</v>
      </c>
      <c r="AW13" s="1">
        <v>0.13325269520282745</v>
      </c>
      <c r="AX13" s="1">
        <v>98.770957946777344</v>
      </c>
      <c r="AY13" s="1">
        <v>3.8933887481689453</v>
      </c>
      <c r="AZ13" s="1">
        <v>-0.28908419609069824</v>
      </c>
      <c r="BA13" s="1">
        <v>1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1.5026953124999998</v>
      </c>
      <c r="BI13">
        <f t="shared" si="18"/>
        <v>5.6857777906558441E-3</v>
      </c>
      <c r="BJ13">
        <f t="shared" si="19"/>
        <v>303.81438102722166</v>
      </c>
      <c r="BK13">
        <f t="shared" si="20"/>
        <v>303.6793502807617</v>
      </c>
      <c r="BL13">
        <f t="shared" si="21"/>
        <v>271.71913455160393</v>
      </c>
      <c r="BM13">
        <f t="shared" si="22"/>
        <v>7.7126585643486179E-2</v>
      </c>
      <c r="BN13">
        <f t="shared" si="23"/>
        <v>4.42576391137362</v>
      </c>
      <c r="BO13">
        <f t="shared" si="24"/>
        <v>44.808352610677723</v>
      </c>
      <c r="BP13">
        <f t="shared" si="25"/>
        <v>9.9241668196620978</v>
      </c>
      <c r="BQ13">
        <f t="shared" si="26"/>
        <v>30.596865653991699</v>
      </c>
      <c r="BR13">
        <f t="shared" si="27"/>
        <v>4.4087132147314092</v>
      </c>
      <c r="BS13">
        <f t="shared" si="28"/>
        <v>0.55009361061698214</v>
      </c>
      <c r="BT13">
        <f t="shared" si="29"/>
        <v>3.4455444477719719</v>
      </c>
      <c r="BU13">
        <f t="shared" si="30"/>
        <v>0.96316876695943732</v>
      </c>
      <c r="BV13">
        <f t="shared" si="31"/>
        <v>0.34676019900703836</v>
      </c>
      <c r="BW13">
        <f t="shared" si="32"/>
        <v>174.0106677517123</v>
      </c>
      <c r="BX13">
        <f t="shared" si="33"/>
        <v>0.9011533615161551</v>
      </c>
      <c r="BY13">
        <f t="shared" si="34"/>
        <v>78.298760157457735</v>
      </c>
      <c r="BZ13">
        <f t="shared" si="35"/>
        <v>1946.8026392438433</v>
      </c>
      <c r="CA13">
        <f t="shared" si="36"/>
        <v>2.2701125167215619E-2</v>
      </c>
      <c r="CB13">
        <f t="shared" si="37"/>
        <v>0</v>
      </c>
      <c r="CC13">
        <f t="shared" si="38"/>
        <v>1486.1486280876377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131</v>
      </c>
      <c r="B14" s="1">
        <v>12</v>
      </c>
      <c r="C14" s="1" t="s">
        <v>96</v>
      </c>
      <c r="D14" s="1">
        <v>4040.5000057546422</v>
      </c>
      <c r="E14" s="1">
        <v>0</v>
      </c>
      <c r="F14">
        <f t="shared" ref="F14:F24" si="42">(AO14-AP14*(1000-AQ14)/(1000-AR14))*BH14</f>
        <v>34.733384312932607</v>
      </c>
      <c r="G14">
        <f t="shared" ref="G14:G24" si="43">IF(BS14&lt;&gt;0,1/(1/BS14-1/AK14),0)</f>
        <v>0.61822696660391308</v>
      </c>
      <c r="H14">
        <f t="shared" ref="H14:H24" si="44">((BV14-BI14/2)*AP14-F14)/(BV14+BI14/2)</f>
        <v>273.60106333677817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10.163480758666992</v>
      </c>
      <c r="W14">
        <f t="shared" ref="W14:W24" si="48">(V14*U14+(100-V14)*T14)/100</f>
        <v>0.87508174037933339</v>
      </c>
      <c r="X14">
        <f t="shared" ref="X14:X24" si="49">(F14-S14)/CC14</f>
        <v>2.4016872656042524E-2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7.2581878389537353</v>
      </c>
      <c r="AF14">
        <f t="shared" ref="AF14:AF24" si="55">(BN14-BT14)</f>
        <v>1.1893630615696424</v>
      </c>
      <c r="AG14">
        <f t="shared" ref="AG14:AG24" si="56">(AM14+BM14*E14)</f>
        <v>30.572475433349609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30.667886734008789</v>
      </c>
      <c r="AM14" s="1">
        <v>30.572475433349609</v>
      </c>
      <c r="AN14" s="1">
        <v>30.02685546875</v>
      </c>
      <c r="AO14" s="1">
        <v>399.9808349609375</v>
      </c>
      <c r="AP14" s="1">
        <v>375.05447387695313</v>
      </c>
      <c r="AQ14" s="1">
        <v>27.85163688659668</v>
      </c>
      <c r="AR14" s="1">
        <v>32.524791717529297</v>
      </c>
      <c r="AS14" s="1">
        <v>62.165477752685547</v>
      </c>
      <c r="AT14" s="1">
        <v>72.590217590332031</v>
      </c>
      <c r="AU14" s="1">
        <v>300.530029296875</v>
      </c>
      <c r="AV14" s="1">
        <v>1700.2354736328125</v>
      </c>
      <c r="AW14" s="1">
        <v>0.23795154690742493</v>
      </c>
      <c r="AX14" s="1">
        <v>98.792472839355469</v>
      </c>
      <c r="AY14" s="1">
        <v>5.4387149810791016</v>
      </c>
      <c r="AZ14" s="1">
        <v>-0.26150450110435486</v>
      </c>
      <c r="BA14" s="1">
        <v>1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1.5026501464843749</v>
      </c>
      <c r="BI14">
        <f t="shared" ref="BI14:BI24" si="60">(AR14-AQ14)/(1000-AR14)*BH14</f>
        <v>7.2581878389537356E-3</v>
      </c>
      <c r="BJ14">
        <f t="shared" ref="BJ14:BJ24" si="61">(AM14+273.15)</f>
        <v>303.72247543334959</v>
      </c>
      <c r="BK14">
        <f t="shared" ref="BK14:BK24" si="62">(AL14+273.15)</f>
        <v>303.81788673400877</v>
      </c>
      <c r="BL14">
        <f t="shared" ref="BL14:BL24" si="63">(AV14*BD14+AW14*BE14)*BF14</f>
        <v>272.03766970073411</v>
      </c>
      <c r="BM14">
        <f t="shared" ref="BM14:BM24" si="64">((BL14+0.00000010773*(BK14^4-BJ14^4))-BI14*44100)/(AI14*51.4+0.00000043092*BJ14^3)</f>
        <v>-0.18697113454679767</v>
      </c>
      <c r="BN14">
        <f t="shared" ref="BN14:BN24" si="65">0.61365*EXP(17.502*AG14/(240.97+AG14))</f>
        <v>4.4025676639293492</v>
      </c>
      <c r="BO14">
        <f t="shared" ref="BO14:BO24" si="66">BN14*1000/AX14</f>
        <v>44.563796586894618</v>
      </c>
      <c r="BP14">
        <f t="shared" ref="BP14:BP24" si="67">(BO14-AR14)</f>
        <v>12.039004869365321</v>
      </c>
      <c r="BQ14">
        <f t="shared" ref="BQ14:BQ24" si="68">IF(E14,AM14,(AL14+AM14)/2)</f>
        <v>30.620181083679199</v>
      </c>
      <c r="BR14">
        <f t="shared" ref="BR14:BR24" si="69">0.61365*EXP(17.502*BQ14/(240.97+BQ14))</f>
        <v>4.4145949384893148</v>
      </c>
      <c r="BS14">
        <f t="shared" ref="BS14:BS24" si="70">IF(BP14&lt;&gt;0,(1000-(BO14+AR14)/2)/BP14*BI14,0)</f>
        <v>0.57965140703900953</v>
      </c>
      <c r="BT14">
        <f t="shared" ref="BT14:BT24" si="71">AR14*AX14/1000</f>
        <v>3.2132046023597067</v>
      </c>
      <c r="BU14">
        <f t="shared" ref="BU14:BU24" si="72">(BR14-BT14)</f>
        <v>1.2013903361296081</v>
      </c>
      <c r="BV14">
        <f t="shared" ref="BV14:BV24" si="73">1/(1.6/G14+1.37/AK14)</f>
        <v>0.36556105882890488</v>
      </c>
      <c r="BW14">
        <f t="shared" ref="BW14:BW24" si="74">H14*AX14*0.001</f>
        <v>27.029725618517435</v>
      </c>
      <c r="BX14">
        <f t="shared" ref="BX14:BX24" si="75">H14/AP14</f>
        <v>0.72949686617134046</v>
      </c>
      <c r="BY14">
        <f t="shared" ref="BY14:BY24" si="76">(1-BI14*AX14/BN14/G14)*100</f>
        <v>73.655007733648972</v>
      </c>
      <c r="BZ14">
        <f t="shared" ref="BZ14:BZ24" si="77">(AP14-F14/(AK14/1.35))</f>
        <v>370.00695135374229</v>
      </c>
      <c r="CA14">
        <f t="shared" ref="CA14:CA24" si="78">F14*BY14/100/BZ14</f>
        <v>6.9141611551481963E-2</v>
      </c>
      <c r="CB14">
        <f t="shared" ref="CB14:CB24" si="79">(L14-K14)</f>
        <v>0</v>
      </c>
      <c r="CC14">
        <f t="shared" ref="CC14:CC24" si="80">AV14*W14</f>
        <v>1487.8450173212818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x14ac:dyDescent="0.35">
      <c r="A15" t="s">
        <v>131</v>
      </c>
      <c r="B15" s="1">
        <v>13</v>
      </c>
      <c r="C15" s="1" t="s">
        <v>97</v>
      </c>
      <c r="D15" s="1">
        <v>4219.5000057546422</v>
      </c>
      <c r="E15" s="1">
        <v>0</v>
      </c>
      <c r="F15">
        <f t="shared" si="42"/>
        <v>11.865035016391964</v>
      </c>
      <c r="G15">
        <f t="shared" si="43"/>
        <v>0.52128453491630877</v>
      </c>
      <c r="H15">
        <f t="shared" si="44"/>
        <v>149.11743510707382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10.163480758666992</v>
      </c>
      <c r="W15">
        <f t="shared" si="48"/>
        <v>0.87508174037933339</v>
      </c>
      <c r="X15">
        <f t="shared" si="49"/>
        <v>8.6506560105426879E-3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7.0447764749772714</v>
      </c>
      <c r="AF15">
        <f t="shared" si="55"/>
        <v>1.3552898352415075</v>
      </c>
      <c r="AG15">
        <f t="shared" si="56"/>
        <v>31.007907867431641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30.691703796386719</v>
      </c>
      <c r="AM15" s="1">
        <v>31.007907867431641</v>
      </c>
      <c r="AN15" s="1">
        <v>30.036378860473633</v>
      </c>
      <c r="AO15" s="1">
        <v>199.93251037597656</v>
      </c>
      <c r="AP15" s="1">
        <v>191.14048767089844</v>
      </c>
      <c r="AQ15" s="1">
        <v>27.428726196289063</v>
      </c>
      <c r="AR15" s="1">
        <v>31.967008590698242</v>
      </c>
      <c r="AS15" s="1">
        <v>61.128631591796875</v>
      </c>
      <c r="AT15" s="1">
        <v>71.244178771972656</v>
      </c>
      <c r="AU15" s="1">
        <v>300.53555297851563</v>
      </c>
      <c r="AV15" s="1">
        <v>1699.46923828125</v>
      </c>
      <c r="AW15" s="1">
        <v>0.20940037071704865</v>
      </c>
      <c r="AX15" s="1">
        <v>98.793197631835938</v>
      </c>
      <c r="AY15" s="1">
        <v>4.565211296081543</v>
      </c>
      <c r="AZ15" s="1">
        <v>-0.26153501868247986</v>
      </c>
      <c r="BA15" s="1">
        <v>1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1.502677764892578</v>
      </c>
      <c r="BI15">
        <f t="shared" si="60"/>
        <v>7.044776474977271E-3</v>
      </c>
      <c r="BJ15">
        <f t="shared" si="61"/>
        <v>304.15790786743162</v>
      </c>
      <c r="BK15">
        <f t="shared" si="62"/>
        <v>303.8417037963867</v>
      </c>
      <c r="BL15">
        <f t="shared" si="63"/>
        <v>271.91507204722438</v>
      </c>
      <c r="BM15">
        <f t="shared" si="64"/>
        <v>-0.1697591800269431</v>
      </c>
      <c r="BN15">
        <f t="shared" si="65"/>
        <v>4.5134128326409559</v>
      </c>
      <c r="BO15">
        <f t="shared" si="66"/>
        <v>45.685461558403055</v>
      </c>
      <c r="BP15">
        <f t="shared" si="67"/>
        <v>13.718452967704813</v>
      </c>
      <c r="BQ15">
        <f t="shared" si="68"/>
        <v>30.84980583190918</v>
      </c>
      <c r="BR15">
        <f t="shared" si="69"/>
        <v>4.4728879836978557</v>
      </c>
      <c r="BS15">
        <f t="shared" si="70"/>
        <v>0.4935873121738022</v>
      </c>
      <c r="BT15">
        <f t="shared" si="71"/>
        <v>3.1581229973994485</v>
      </c>
      <c r="BU15">
        <f t="shared" si="72"/>
        <v>1.3147649862984072</v>
      </c>
      <c r="BV15">
        <f t="shared" si="73"/>
        <v>0.31086641079813215</v>
      </c>
      <c r="BW15">
        <f t="shared" si="74"/>
        <v>14.731788236885613</v>
      </c>
      <c r="BX15">
        <f t="shared" si="75"/>
        <v>0.78014572906092505</v>
      </c>
      <c r="BY15">
        <f t="shared" si="76"/>
        <v>70.418897238838767</v>
      </c>
      <c r="BZ15">
        <f t="shared" si="77"/>
        <v>189.41623785566736</v>
      </c>
      <c r="CA15">
        <f t="shared" si="78"/>
        <v>4.4110404208914045E-2</v>
      </c>
      <c r="CB15">
        <f t="shared" si="79"/>
        <v>0</v>
      </c>
      <c r="CC15">
        <f t="shared" si="80"/>
        <v>1487.1744987562963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131</v>
      </c>
      <c r="B16" s="1">
        <v>14</v>
      </c>
      <c r="C16" s="1" t="s">
        <v>98</v>
      </c>
      <c r="D16" s="1">
        <v>4343.5000057546422</v>
      </c>
      <c r="E16" s="1">
        <v>0</v>
      </c>
      <c r="F16">
        <f t="shared" si="42"/>
        <v>-4.7658040103506352</v>
      </c>
      <c r="G16">
        <f t="shared" si="43"/>
        <v>0.53151332846422161</v>
      </c>
      <c r="H16">
        <f t="shared" si="44"/>
        <v>66.446084526445048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10.163480758666992</v>
      </c>
      <c r="W16">
        <f t="shared" si="48"/>
        <v>0.87508174037933339</v>
      </c>
      <c r="X16">
        <f t="shared" si="49"/>
        <v>-2.5329368148672639E-3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7.1660436658831639</v>
      </c>
      <c r="AF16">
        <f t="shared" si="55"/>
        <v>1.3528962647993739</v>
      </c>
      <c r="AG16">
        <f t="shared" si="56"/>
        <v>31.167943954467773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30.761865615844727</v>
      </c>
      <c r="AM16" s="1">
        <v>31.167943954467773</v>
      </c>
      <c r="AN16" s="1">
        <v>30.030426025390625</v>
      </c>
      <c r="AO16" s="1">
        <v>49.825443267822266</v>
      </c>
      <c r="AP16" s="1">
        <v>52.745445251464844</v>
      </c>
      <c r="AQ16" s="1">
        <v>27.795354843139648</v>
      </c>
      <c r="AR16" s="1">
        <v>32.409641265869141</v>
      </c>
      <c r="AS16" s="1">
        <v>61.699043273925781</v>
      </c>
      <c r="AT16" s="1">
        <v>71.941459655761719</v>
      </c>
      <c r="AU16" s="1">
        <v>300.53594970703125</v>
      </c>
      <c r="AV16" s="1">
        <v>1698.9661865234375</v>
      </c>
      <c r="AW16" s="1">
        <v>0.16634771227836609</v>
      </c>
      <c r="AX16" s="1">
        <v>98.79351806640625</v>
      </c>
      <c r="AY16" s="1">
        <v>3.5450177192687988</v>
      </c>
      <c r="AZ16" s="1">
        <v>-0.26784166693687439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1.502679748535156</v>
      </c>
      <c r="BI16">
        <f t="shared" si="60"/>
        <v>7.1660436658831641E-3</v>
      </c>
      <c r="BJ16">
        <f t="shared" si="61"/>
        <v>304.31794395446775</v>
      </c>
      <c r="BK16">
        <f t="shared" si="62"/>
        <v>303.9118656158447</v>
      </c>
      <c r="BL16">
        <f t="shared" si="63"/>
        <v>271.83458376777344</v>
      </c>
      <c r="BM16">
        <f t="shared" si="64"/>
        <v>-0.19574171481900182</v>
      </c>
      <c r="BN16">
        <f t="shared" si="65"/>
        <v>4.5547587447247624</v>
      </c>
      <c r="BO16">
        <f t="shared" si="66"/>
        <v>46.103821727081126</v>
      </c>
      <c r="BP16">
        <f t="shared" si="67"/>
        <v>13.694180461211985</v>
      </c>
      <c r="BQ16">
        <f t="shared" si="68"/>
        <v>30.96490478515625</v>
      </c>
      <c r="BR16">
        <f t="shared" si="69"/>
        <v>4.5023587083755352</v>
      </c>
      <c r="BS16">
        <f t="shared" si="70"/>
        <v>0.50274846554711228</v>
      </c>
      <c r="BT16">
        <f t="shared" si="71"/>
        <v>3.2018624799253885</v>
      </c>
      <c r="BU16">
        <f t="shared" si="72"/>
        <v>1.3004962284501467</v>
      </c>
      <c r="BV16">
        <f t="shared" si="73"/>
        <v>0.31668143871052701</v>
      </c>
      <c r="BW16">
        <f t="shared" si="74"/>
        <v>6.5644424521053066</v>
      </c>
      <c r="BX16">
        <f t="shared" si="75"/>
        <v>1.2597501871424568</v>
      </c>
      <c r="BY16">
        <f t="shared" si="76"/>
        <v>70.756566422345728</v>
      </c>
      <c r="BZ16">
        <f t="shared" si="77"/>
        <v>53.438021099148557</v>
      </c>
      <c r="CA16">
        <f t="shared" si="78"/>
        <v>-6.3103371172483269E-2</v>
      </c>
      <c r="CB16">
        <f t="shared" si="79"/>
        <v>0</v>
      </c>
      <c r="CC16">
        <f t="shared" si="80"/>
        <v>1486.7342873485688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131</v>
      </c>
      <c r="B17" s="1">
        <v>15</v>
      </c>
      <c r="C17" s="1" t="s">
        <v>99</v>
      </c>
      <c r="D17" s="1">
        <v>4521.5000057546422</v>
      </c>
      <c r="E17" s="1">
        <v>0</v>
      </c>
      <c r="F17">
        <f t="shared" si="42"/>
        <v>3.4812439006180513</v>
      </c>
      <c r="G17">
        <f t="shared" si="43"/>
        <v>0.57329385666267729</v>
      </c>
      <c r="H17">
        <f t="shared" si="44"/>
        <v>85.004146260363896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10.163480758666992</v>
      </c>
      <c r="W17">
        <f t="shared" si="48"/>
        <v>0.87508174037933339</v>
      </c>
      <c r="X17">
        <f t="shared" si="49"/>
        <v>3.0157030657187167E-3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7.2384304199231737</v>
      </c>
      <c r="AF17">
        <f t="shared" si="55"/>
        <v>1.2722638424081536</v>
      </c>
      <c r="AG17">
        <f t="shared" si="56"/>
        <v>31.054643630981445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30.788019180297852</v>
      </c>
      <c r="AM17" s="1">
        <v>31.054643630981445</v>
      </c>
      <c r="AN17" s="1">
        <v>30.026508331298828</v>
      </c>
      <c r="AO17" s="1">
        <v>99.955284118652344</v>
      </c>
      <c r="AP17" s="1">
        <v>97.170661926269531</v>
      </c>
      <c r="AQ17" s="1">
        <v>28.269729614257813</v>
      </c>
      <c r="AR17" s="1">
        <v>32.927894592285156</v>
      </c>
      <c r="AS17" s="1">
        <v>62.659194946289063</v>
      </c>
      <c r="AT17" s="1">
        <v>72.985282897949219</v>
      </c>
      <c r="AU17" s="1">
        <v>300.5511474609375</v>
      </c>
      <c r="AV17" s="1">
        <v>1698.0926513671875</v>
      </c>
      <c r="AW17" s="1">
        <v>0.19449280202388763</v>
      </c>
      <c r="AX17" s="1">
        <v>98.797370910644531</v>
      </c>
      <c r="AY17" s="1">
        <v>4.0394454002380371</v>
      </c>
      <c r="AZ17" s="1">
        <v>-0.2765706479549408</v>
      </c>
      <c r="BA17" s="1">
        <v>1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1.5027557373046874</v>
      </c>
      <c r="BI17">
        <f t="shared" si="60"/>
        <v>7.238430419923174E-3</v>
      </c>
      <c r="BJ17">
        <f t="shared" si="61"/>
        <v>304.20464363098142</v>
      </c>
      <c r="BK17">
        <f t="shared" si="62"/>
        <v>303.93801918029783</v>
      </c>
      <c r="BL17">
        <f t="shared" si="63"/>
        <v>271.69481814589744</v>
      </c>
      <c r="BM17">
        <f t="shared" si="64"/>
        <v>-0.20229105203407027</v>
      </c>
      <c r="BN17">
        <f t="shared" si="65"/>
        <v>4.5254532577487563</v>
      </c>
      <c r="BO17">
        <f t="shared" si="66"/>
        <v>45.805401662375402</v>
      </c>
      <c r="BP17">
        <f t="shared" si="67"/>
        <v>12.877507070090246</v>
      </c>
      <c r="BQ17">
        <f t="shared" si="68"/>
        <v>30.921331405639648</v>
      </c>
      <c r="BR17">
        <f t="shared" si="69"/>
        <v>4.4911820475320301</v>
      </c>
      <c r="BS17">
        <f t="shared" si="70"/>
        <v>0.53997079083251198</v>
      </c>
      <c r="BT17">
        <f t="shared" si="71"/>
        <v>3.2531894153406027</v>
      </c>
      <c r="BU17">
        <f t="shared" si="72"/>
        <v>1.2379926321914274</v>
      </c>
      <c r="BV17">
        <f t="shared" si="73"/>
        <v>0.34032535287667709</v>
      </c>
      <c r="BW17">
        <f t="shared" si="74"/>
        <v>8.3981861670278484</v>
      </c>
      <c r="BX17">
        <f t="shared" si="75"/>
        <v>0.87479229404511771</v>
      </c>
      <c r="BY17">
        <f t="shared" si="76"/>
        <v>72.435480881233346</v>
      </c>
      <c r="BZ17">
        <f t="shared" si="77"/>
        <v>96.664760835870538</v>
      </c>
      <c r="CA17">
        <f t="shared" si="78"/>
        <v>2.6086608379892143E-2</v>
      </c>
      <c r="CB17">
        <f t="shared" si="79"/>
        <v>0</v>
      </c>
      <c r="CC17">
        <f t="shared" si="80"/>
        <v>1485.9698726837551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131</v>
      </c>
      <c r="B18" s="1">
        <v>16</v>
      </c>
      <c r="C18" s="1" t="s">
        <v>100</v>
      </c>
      <c r="D18" s="1">
        <v>4676.0000057201833</v>
      </c>
      <c r="E18" s="1">
        <v>0</v>
      </c>
      <c r="F18">
        <f t="shared" si="42"/>
        <v>25.405010176746547</v>
      </c>
      <c r="G18">
        <f t="shared" si="43"/>
        <v>0.60415474188734364</v>
      </c>
      <c r="H18">
        <f t="shared" si="44"/>
        <v>205.62041902441328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10.163480758666992</v>
      </c>
      <c r="W18">
        <f t="shared" si="48"/>
        <v>0.87508174037933339</v>
      </c>
      <c r="X18">
        <f t="shared" si="49"/>
        <v>1.7737135249746606E-2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7.2903018578982586</v>
      </c>
      <c r="AF18">
        <f t="shared" si="55"/>
        <v>1.2196706849841323</v>
      </c>
      <c r="AG18">
        <f t="shared" si="56"/>
        <v>30.977561950683594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30.801412582397461</v>
      </c>
      <c r="AM18" s="1">
        <v>30.977561950683594</v>
      </c>
      <c r="AN18" s="1">
        <v>30.027870178222656</v>
      </c>
      <c r="AO18" s="1">
        <v>299.88568115234375</v>
      </c>
      <c r="AP18" s="1">
        <v>281.61328125</v>
      </c>
      <c r="AQ18" s="1">
        <v>28.568698883056641</v>
      </c>
      <c r="AR18" s="1">
        <v>33.258792877197266</v>
      </c>
      <c r="AS18" s="1">
        <v>63.275932312011719</v>
      </c>
      <c r="AT18" s="1">
        <v>73.664970397949219</v>
      </c>
      <c r="AU18" s="1">
        <v>300.54132080078125</v>
      </c>
      <c r="AV18" s="1">
        <v>1701.195556640625</v>
      </c>
      <c r="AW18" s="1">
        <v>0.16702346503734589</v>
      </c>
      <c r="AX18" s="1">
        <v>98.799110412597656</v>
      </c>
      <c r="AY18" s="1">
        <v>5.3708252906799316</v>
      </c>
      <c r="AZ18" s="1">
        <v>-0.27382692694664001</v>
      </c>
      <c r="BA18" s="1">
        <v>1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1.5027066040039059</v>
      </c>
      <c r="BI18">
        <f t="shared" si="60"/>
        <v>7.2903018578982584E-3</v>
      </c>
      <c r="BJ18">
        <f t="shared" si="61"/>
        <v>304.12756195068357</v>
      </c>
      <c r="BK18">
        <f t="shared" si="62"/>
        <v>303.95141258239744</v>
      </c>
      <c r="BL18">
        <f t="shared" si="63"/>
        <v>272.19128297855059</v>
      </c>
      <c r="BM18">
        <f t="shared" si="64"/>
        <v>-0.20506604245448801</v>
      </c>
      <c r="BN18">
        <f t="shared" si="65"/>
        <v>4.5056098346480615</v>
      </c>
      <c r="BO18">
        <f t="shared" si="66"/>
        <v>45.603749019925999</v>
      </c>
      <c r="BP18">
        <f t="shared" si="67"/>
        <v>12.344956142728734</v>
      </c>
      <c r="BQ18">
        <f t="shared" si="68"/>
        <v>30.889487266540527</v>
      </c>
      <c r="BR18">
        <f t="shared" si="69"/>
        <v>4.4830292531299305</v>
      </c>
      <c r="BS18">
        <f t="shared" si="70"/>
        <v>0.56726292982153603</v>
      </c>
      <c r="BT18">
        <f t="shared" si="71"/>
        <v>3.2859391496639292</v>
      </c>
      <c r="BU18">
        <f t="shared" si="72"/>
        <v>1.1970901034660013</v>
      </c>
      <c r="BV18">
        <f t="shared" si="73"/>
        <v>0.35767899452490043</v>
      </c>
      <c r="BW18">
        <f t="shared" si="74"/>
        <v>20.315114482277604</v>
      </c>
      <c r="BX18">
        <f t="shared" si="75"/>
        <v>0.73015171057175865</v>
      </c>
      <c r="BY18">
        <f t="shared" si="76"/>
        <v>73.53957743636397</v>
      </c>
      <c r="BZ18">
        <f t="shared" si="77"/>
        <v>277.92137608135272</v>
      </c>
      <c r="CA18">
        <f t="shared" si="78"/>
        <v>6.7223102429429152E-2</v>
      </c>
      <c r="CB18">
        <f t="shared" si="79"/>
        <v>0</v>
      </c>
      <c r="CC18">
        <f t="shared" si="80"/>
        <v>1488.6851684306669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131</v>
      </c>
      <c r="B19" s="1">
        <v>17</v>
      </c>
      <c r="C19" s="1" t="s">
        <v>101</v>
      </c>
      <c r="D19" s="1">
        <v>4840.5000057546422</v>
      </c>
      <c r="E19" s="1">
        <v>0</v>
      </c>
      <c r="F19">
        <f t="shared" si="42"/>
        <v>41.064278903901339</v>
      </c>
      <c r="G19">
        <f t="shared" si="43"/>
        <v>0.62421005007250607</v>
      </c>
      <c r="H19">
        <f t="shared" si="44"/>
        <v>351.16769713244122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10.163480758666992</v>
      </c>
      <c r="W19">
        <f t="shared" si="48"/>
        <v>0.87508174037933339</v>
      </c>
      <c r="X19">
        <f t="shared" si="49"/>
        <v>2.8248396686013182E-2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7.1871702071987462</v>
      </c>
      <c r="AF19">
        <f t="shared" si="55"/>
        <v>1.1664629074525767</v>
      </c>
      <c r="AG19">
        <f t="shared" si="56"/>
        <v>30.780912399291992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30.740015029907227</v>
      </c>
      <c r="AM19" s="1">
        <v>30.780912399291992</v>
      </c>
      <c r="AN19" s="1">
        <v>30.031158447265625</v>
      </c>
      <c r="AO19" s="1">
        <v>500.06338500976563</v>
      </c>
      <c r="AP19" s="1">
        <v>470.485107421875</v>
      </c>
      <c r="AQ19" s="1">
        <v>28.663835525512695</v>
      </c>
      <c r="AR19" s="1">
        <v>33.287624359130859</v>
      </c>
      <c r="AS19" s="1">
        <v>63.714145660400391</v>
      </c>
      <c r="AT19" s="1">
        <v>73.9912109375</v>
      </c>
      <c r="AU19" s="1">
        <v>300.52957153320313</v>
      </c>
      <c r="AV19" s="1">
        <v>1701.653076171875</v>
      </c>
      <c r="AW19" s="1">
        <v>0.22713848948478699</v>
      </c>
      <c r="AX19" s="1">
        <v>98.80145263671875</v>
      </c>
      <c r="AY19" s="1">
        <v>6.0204529762268066</v>
      </c>
      <c r="AZ19" s="1">
        <v>-0.27523741126060486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1.5026478576660154</v>
      </c>
      <c r="BI19">
        <f t="shared" si="60"/>
        <v>7.1871702071987465E-3</v>
      </c>
      <c r="BJ19">
        <f t="shared" si="61"/>
        <v>303.93091239929197</v>
      </c>
      <c r="BK19">
        <f t="shared" si="62"/>
        <v>303.8900150299072</v>
      </c>
      <c r="BL19">
        <f t="shared" si="63"/>
        <v>272.26448610191437</v>
      </c>
      <c r="BM19">
        <f t="shared" si="64"/>
        <v>-0.18012949864150302</v>
      </c>
      <c r="BN19">
        <f t="shared" si="65"/>
        <v>4.4553285489601295</v>
      </c>
      <c r="BO19">
        <f t="shared" si="66"/>
        <v>45.093755507237788</v>
      </c>
      <c r="BP19">
        <f t="shared" si="67"/>
        <v>11.806131148106928</v>
      </c>
      <c r="BQ19">
        <f t="shared" si="68"/>
        <v>30.760463714599609</v>
      </c>
      <c r="BR19">
        <f t="shared" si="69"/>
        <v>4.450128195676279</v>
      </c>
      <c r="BS19">
        <f t="shared" si="70"/>
        <v>0.58490795684737695</v>
      </c>
      <c r="BT19">
        <f t="shared" si="71"/>
        <v>3.2888656415075528</v>
      </c>
      <c r="BU19">
        <f t="shared" si="72"/>
        <v>1.1612625541687263</v>
      </c>
      <c r="BV19">
        <f t="shared" si="73"/>
        <v>0.36890641588603357</v>
      </c>
      <c r="BW19">
        <f t="shared" si="74"/>
        <v>34.695878595776485</v>
      </c>
      <c r="BX19">
        <f t="shared" si="75"/>
        <v>0.74639492641274163</v>
      </c>
      <c r="BY19">
        <f t="shared" si="76"/>
        <v>74.466475441405322</v>
      </c>
      <c r="BZ19">
        <f t="shared" si="77"/>
        <v>464.51756706360135</v>
      </c>
      <c r="CA19">
        <f t="shared" si="78"/>
        <v>6.582984871480009E-2</v>
      </c>
      <c r="CB19">
        <f t="shared" si="79"/>
        <v>0</v>
      </c>
      <c r="CC19">
        <f t="shared" si="80"/>
        <v>1489.0855354183307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131</v>
      </c>
      <c r="B20" s="1">
        <v>18</v>
      </c>
      <c r="C20" s="1" t="s">
        <v>102</v>
      </c>
      <c r="D20" s="1">
        <v>5042.5000057546422</v>
      </c>
      <c r="E20" s="1">
        <v>0</v>
      </c>
      <c r="F20">
        <f t="shared" si="42"/>
        <v>52.595188928375414</v>
      </c>
      <c r="G20">
        <f t="shared" si="43"/>
        <v>0.59694413288103887</v>
      </c>
      <c r="H20">
        <f t="shared" si="44"/>
        <v>599.21922209907632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10.163480758666992</v>
      </c>
      <c r="W20">
        <f t="shared" si="48"/>
        <v>0.87508174037933339</v>
      </c>
      <c r="X20">
        <f t="shared" si="49"/>
        <v>3.5990375547256613E-2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7.0714819472731145</v>
      </c>
      <c r="AF20">
        <f t="shared" si="55"/>
        <v>1.1969929523402421</v>
      </c>
      <c r="AG20">
        <f t="shared" si="56"/>
        <v>30.773105621337891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30.722200393676758</v>
      </c>
      <c r="AM20" s="1">
        <v>30.773105621337891</v>
      </c>
      <c r="AN20" s="1">
        <v>30.032018661499023</v>
      </c>
      <c r="AO20" s="1">
        <v>800.13665771484375</v>
      </c>
      <c r="AP20" s="1">
        <v>761.552978515625</v>
      </c>
      <c r="AQ20" s="1">
        <v>28.40869140625</v>
      </c>
      <c r="AR20" s="1">
        <v>32.959377288818359</v>
      </c>
      <c r="AS20" s="1">
        <v>63.211776733398438</v>
      </c>
      <c r="AT20" s="1">
        <v>73.337165832519531</v>
      </c>
      <c r="AU20" s="1">
        <v>300.54415893554688</v>
      </c>
      <c r="AV20" s="1">
        <v>1701.7305908203125</v>
      </c>
      <c r="AW20" s="1">
        <v>0.21764084696769714</v>
      </c>
      <c r="AX20" s="1">
        <v>98.798881530761719</v>
      </c>
      <c r="AY20" s="1">
        <v>6.5716981887817383</v>
      </c>
      <c r="AZ20" s="1">
        <v>-0.26191648840904236</v>
      </c>
      <c r="BA20" s="1">
        <v>0.5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1.5027207946777343</v>
      </c>
      <c r="BI20">
        <f t="shared" si="60"/>
        <v>7.0714819472731142E-3</v>
      </c>
      <c r="BJ20">
        <f t="shared" si="61"/>
        <v>303.92310562133787</v>
      </c>
      <c r="BK20">
        <f t="shared" si="62"/>
        <v>303.87220039367674</v>
      </c>
      <c r="BL20">
        <f t="shared" si="63"/>
        <v>272.27688844538716</v>
      </c>
      <c r="BM20">
        <f t="shared" si="64"/>
        <v>-0.16022417831692515</v>
      </c>
      <c r="BN20">
        <f t="shared" si="65"/>
        <v>4.4533425644258857</v>
      </c>
      <c r="BO20">
        <f t="shared" si="66"/>
        <v>45.074827725041672</v>
      </c>
      <c r="BP20">
        <f t="shared" si="67"/>
        <v>12.115450436223313</v>
      </c>
      <c r="BQ20">
        <f t="shared" si="68"/>
        <v>30.747653007507324</v>
      </c>
      <c r="BR20">
        <f t="shared" si="69"/>
        <v>4.4468729692205997</v>
      </c>
      <c r="BS20">
        <f t="shared" si="70"/>
        <v>0.56090140824997703</v>
      </c>
      <c r="BT20">
        <f t="shared" si="71"/>
        <v>3.2563496120856437</v>
      </c>
      <c r="BU20">
        <f t="shared" si="72"/>
        <v>1.1905233571349561</v>
      </c>
      <c r="BV20">
        <f t="shared" si="73"/>
        <v>0.35363271460662293</v>
      </c>
      <c r="BW20">
        <f t="shared" si="74"/>
        <v>59.202188935121832</v>
      </c>
      <c r="BX20">
        <f t="shared" si="75"/>
        <v>0.78683852470387516</v>
      </c>
      <c r="BY20">
        <f t="shared" si="76"/>
        <v>73.718952364386411</v>
      </c>
      <c r="BZ20">
        <f t="shared" si="77"/>
        <v>753.90974403157111</v>
      </c>
      <c r="CA20">
        <f t="shared" si="78"/>
        <v>5.1428732124789253E-2</v>
      </c>
      <c r="CB20">
        <f t="shared" si="79"/>
        <v>0</v>
      </c>
      <c r="CC20">
        <f t="shared" si="80"/>
        <v>1489.1533670717904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131</v>
      </c>
      <c r="B21" s="1">
        <v>19</v>
      </c>
      <c r="C21" s="1" t="s">
        <v>103</v>
      </c>
      <c r="D21" s="1">
        <v>5244.5000057546422</v>
      </c>
      <c r="E21" s="1">
        <v>0</v>
      </c>
      <c r="F21">
        <f t="shared" si="42"/>
        <v>55.801508566970917</v>
      </c>
      <c r="G21">
        <f t="shared" si="43"/>
        <v>0.50453850321407823</v>
      </c>
      <c r="H21">
        <f t="shared" si="44"/>
        <v>949.53534275563493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10.163480758666992</v>
      </c>
      <c r="W21">
        <f t="shared" si="48"/>
        <v>0.87508174037933339</v>
      </c>
      <c r="X21">
        <f t="shared" si="49"/>
        <v>3.8151915069665442E-2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6.5924763719200969</v>
      </c>
      <c r="AF21">
        <f t="shared" si="55"/>
        <v>1.3079159316958582</v>
      </c>
      <c r="AG21">
        <f t="shared" si="56"/>
        <v>31.019495010375977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30.747533798217773</v>
      </c>
      <c r="AM21" s="1">
        <v>31.019495010375977</v>
      </c>
      <c r="AN21" s="1">
        <v>30.030902862548828</v>
      </c>
      <c r="AO21" s="1">
        <v>1199.9896240234375</v>
      </c>
      <c r="AP21" s="1">
        <v>1157.7755126953125</v>
      </c>
      <c r="AQ21" s="1">
        <v>28.228462219238281</v>
      </c>
      <c r="AR21" s="1">
        <v>32.473155975341797</v>
      </c>
      <c r="AS21" s="1">
        <v>62.720363616943359</v>
      </c>
      <c r="AT21" s="1">
        <v>72.154541015625</v>
      </c>
      <c r="AU21" s="1">
        <v>300.53512573242188</v>
      </c>
      <c r="AV21" s="1">
        <v>1701.3548583984375</v>
      </c>
      <c r="AW21" s="1">
        <v>0.2044878751039505</v>
      </c>
      <c r="AX21" s="1">
        <v>98.804054260253906</v>
      </c>
      <c r="AY21" s="1">
        <v>6.5304384231567383</v>
      </c>
      <c r="AZ21" s="1">
        <v>-0.25108140707015991</v>
      </c>
      <c r="BA21" s="1">
        <v>0.5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1.5026756286621092</v>
      </c>
      <c r="BI21">
        <f t="shared" si="60"/>
        <v>6.592476371920097E-3</v>
      </c>
      <c r="BJ21">
        <f t="shared" si="61"/>
        <v>304.16949501037595</v>
      </c>
      <c r="BK21">
        <f t="shared" si="62"/>
        <v>303.89753379821775</v>
      </c>
      <c r="BL21">
        <f t="shared" si="63"/>
        <v>272.21677125923088</v>
      </c>
      <c r="BM21">
        <f t="shared" si="64"/>
        <v>-8.6916716398553251E-2</v>
      </c>
      <c r="BN21">
        <f t="shared" si="65"/>
        <v>4.5163953966852173</v>
      </c>
      <c r="BO21">
        <f t="shared" si="66"/>
        <v>45.710628278358371</v>
      </c>
      <c r="BP21">
        <f t="shared" si="67"/>
        <v>13.237472303016574</v>
      </c>
      <c r="BQ21">
        <f t="shared" si="68"/>
        <v>30.883514404296875</v>
      </c>
      <c r="BR21">
        <f t="shared" si="69"/>
        <v>4.4815015067185815</v>
      </c>
      <c r="BS21">
        <f t="shared" si="70"/>
        <v>0.47854785654936655</v>
      </c>
      <c r="BT21">
        <f t="shared" si="71"/>
        <v>3.2084794649893591</v>
      </c>
      <c r="BU21">
        <f t="shared" si="72"/>
        <v>1.2730220417292224</v>
      </c>
      <c r="BV21">
        <f t="shared" si="73"/>
        <v>0.301323741219444</v>
      </c>
      <c r="BW21">
        <f t="shared" si="74"/>
        <v>93.817941527656544</v>
      </c>
      <c r="BX21">
        <f t="shared" si="75"/>
        <v>0.82013769711289497</v>
      </c>
      <c r="BY21">
        <f t="shared" si="76"/>
        <v>71.41507369638795</v>
      </c>
      <c r="BZ21">
        <f t="shared" si="77"/>
        <v>1149.6663296458491</v>
      </c>
      <c r="CA21">
        <f t="shared" si="78"/>
        <v>3.4662829935251202E-2</v>
      </c>
      <c r="CB21">
        <f t="shared" si="79"/>
        <v>0</v>
      </c>
      <c r="CC21">
        <f t="shared" si="80"/>
        <v>1488.824570490139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131</v>
      </c>
      <c r="B22" s="1">
        <v>20</v>
      </c>
      <c r="C22" s="1" t="s">
        <v>104</v>
      </c>
      <c r="D22" s="1">
        <v>5446.5000057546422</v>
      </c>
      <c r="E22" s="1">
        <v>0</v>
      </c>
      <c r="F22">
        <f t="shared" si="42"/>
        <v>56.561048910746365</v>
      </c>
      <c r="G22">
        <f t="shared" si="43"/>
        <v>0.42587792353501697</v>
      </c>
      <c r="H22">
        <f t="shared" si="44"/>
        <v>1204.245354849457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10.163480758666992</v>
      </c>
      <c r="W22">
        <f t="shared" si="48"/>
        <v>0.87508174037933339</v>
      </c>
      <c r="X22">
        <f t="shared" si="49"/>
        <v>3.8677624898148528E-2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6.0525551785710752</v>
      </c>
      <c r="AF22">
        <f t="shared" si="55"/>
        <v>1.4108106842136121</v>
      </c>
      <c r="AG22">
        <f t="shared" si="56"/>
        <v>31.309202194213867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30.782718658447266</v>
      </c>
      <c r="AM22" s="1">
        <v>31.309202194213867</v>
      </c>
      <c r="AN22" s="1">
        <v>30.033849716186523</v>
      </c>
      <c r="AO22" s="1">
        <v>1500.0283203125</v>
      </c>
      <c r="AP22" s="1">
        <v>1456.522705078125</v>
      </c>
      <c r="AQ22" s="1">
        <v>28.294095993041992</v>
      </c>
      <c r="AR22" s="1">
        <v>32.192169189453125</v>
      </c>
      <c r="AS22" s="1">
        <v>62.740276336669922</v>
      </c>
      <c r="AT22" s="1">
        <v>71.385581970214844</v>
      </c>
      <c r="AU22" s="1">
        <v>300.54388427734375</v>
      </c>
      <c r="AV22" s="1">
        <v>1700.6708984375</v>
      </c>
      <c r="AW22" s="1">
        <v>0.22052036225795746</v>
      </c>
      <c r="AX22" s="1">
        <v>98.804039001464844</v>
      </c>
      <c r="AY22" s="1">
        <v>6.1720767021179199</v>
      </c>
      <c r="AZ22" s="1">
        <v>-0.24522565305233002</v>
      </c>
      <c r="BA22" s="1">
        <v>0.5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1.5027194213867185</v>
      </c>
      <c r="BI22">
        <f t="shared" si="60"/>
        <v>6.0525551785710749E-3</v>
      </c>
      <c r="BJ22">
        <f t="shared" si="61"/>
        <v>304.45920219421384</v>
      </c>
      <c r="BK22">
        <f t="shared" si="62"/>
        <v>303.93271865844724</v>
      </c>
      <c r="BL22">
        <f t="shared" si="63"/>
        <v>272.10733766792691</v>
      </c>
      <c r="BM22">
        <f t="shared" si="64"/>
        <v>-4.7688530062171032E-3</v>
      </c>
      <c r="BN22">
        <f t="shared" si="65"/>
        <v>4.5915270243500936</v>
      </c>
      <c r="BO22">
        <f t="shared" si="66"/>
        <v>46.471045827205714</v>
      </c>
      <c r="BP22">
        <f t="shared" si="67"/>
        <v>14.278876637752589</v>
      </c>
      <c r="BQ22">
        <f t="shared" si="68"/>
        <v>31.045960426330566</v>
      </c>
      <c r="BR22">
        <f t="shared" si="69"/>
        <v>4.5232141103858545</v>
      </c>
      <c r="BS22">
        <f t="shared" si="70"/>
        <v>0.40720979677713492</v>
      </c>
      <c r="BT22">
        <f t="shared" si="71"/>
        <v>3.1807163401364815</v>
      </c>
      <c r="BU22">
        <f t="shared" si="72"/>
        <v>1.342497770249373</v>
      </c>
      <c r="BV22">
        <f t="shared" si="73"/>
        <v>0.25611998699933025</v>
      </c>
      <c r="BW22">
        <f t="shared" si="74"/>
        <v>118.98430500787862</v>
      </c>
      <c r="BX22">
        <f t="shared" si="75"/>
        <v>0.82679476993450896</v>
      </c>
      <c r="BY22">
        <f t="shared" si="76"/>
        <v>69.41762684137403</v>
      </c>
      <c r="BZ22">
        <f t="shared" si="77"/>
        <v>1448.3031441582546</v>
      </c>
      <c r="CA22">
        <f t="shared" si="78"/>
        <v>2.710988927200637E-2</v>
      </c>
      <c r="CB22">
        <f t="shared" si="79"/>
        <v>0</v>
      </c>
      <c r="CC22">
        <f t="shared" si="80"/>
        <v>1488.2260496171721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131</v>
      </c>
      <c r="B23" s="1">
        <v>21</v>
      </c>
      <c r="C23" s="1" t="s">
        <v>105</v>
      </c>
      <c r="D23" s="1">
        <v>5600.5000057546422</v>
      </c>
      <c r="E23" s="1">
        <v>0</v>
      </c>
      <c r="F23">
        <f t="shared" si="42"/>
        <v>57.536157434834877</v>
      </c>
      <c r="G23">
        <f t="shared" si="43"/>
        <v>0.37876892859459454</v>
      </c>
      <c r="H23">
        <f t="shared" si="44"/>
        <v>1366.2260256748825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10.163480758666992</v>
      </c>
      <c r="W23">
        <f t="shared" si="48"/>
        <v>0.87508174037933339</v>
      </c>
      <c r="X23">
        <f t="shared" si="49"/>
        <v>3.9341967001338025E-2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5.7173000960783371</v>
      </c>
      <c r="AF23">
        <f t="shared" si="55"/>
        <v>1.4908559328530706</v>
      </c>
      <c r="AG23">
        <f t="shared" si="56"/>
        <v>31.545940399169922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30.824453353881836</v>
      </c>
      <c r="AM23" s="1">
        <v>31.545940399169922</v>
      </c>
      <c r="AN23" s="1">
        <v>30.031314849853516</v>
      </c>
      <c r="AO23" s="1">
        <v>1700.1046142578125</v>
      </c>
      <c r="AP23" s="1">
        <v>1655.5191650390625</v>
      </c>
      <c r="AQ23" s="1">
        <v>28.327659606933594</v>
      </c>
      <c r="AR23" s="1">
        <v>32.010406494140625</v>
      </c>
      <c r="AS23" s="1">
        <v>62.668964385986328</v>
      </c>
      <c r="AT23" s="1">
        <v>70.816070556640625</v>
      </c>
      <c r="AU23" s="1">
        <v>300.5521240234375</v>
      </c>
      <c r="AV23" s="1">
        <v>1700.2763671875</v>
      </c>
      <c r="AW23" s="1">
        <v>0.23925459384918213</v>
      </c>
      <c r="AX23" s="1">
        <v>98.807609558105469</v>
      </c>
      <c r="AY23" s="1">
        <v>5.7731938362121582</v>
      </c>
      <c r="AZ23" s="1">
        <v>-0.2357676774263382</v>
      </c>
      <c r="BA23" s="1">
        <v>1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1.5027606201171875</v>
      </c>
      <c r="BI23">
        <f t="shared" si="60"/>
        <v>5.7173000960783369E-3</v>
      </c>
      <c r="BJ23">
        <f t="shared" si="61"/>
        <v>304.6959403991699</v>
      </c>
      <c r="BK23">
        <f t="shared" si="62"/>
        <v>303.97445335388181</v>
      </c>
      <c r="BL23">
        <f t="shared" si="63"/>
        <v>272.04421266933787</v>
      </c>
      <c r="BM23">
        <f t="shared" si="64"/>
        <v>4.4424476647608208E-2</v>
      </c>
      <c r="BN23">
        <f t="shared" si="65"/>
        <v>4.653727679522361</v>
      </c>
      <c r="BO23">
        <f t="shared" si="66"/>
        <v>47.098879330601136</v>
      </c>
      <c r="BP23">
        <f t="shared" si="67"/>
        <v>15.088472836460511</v>
      </c>
      <c r="BQ23">
        <f t="shared" si="68"/>
        <v>31.185196876525879</v>
      </c>
      <c r="BR23">
        <f t="shared" si="69"/>
        <v>4.5592357367129779</v>
      </c>
      <c r="BS23">
        <f t="shared" si="70"/>
        <v>0.36393042502525536</v>
      </c>
      <c r="BT23">
        <f t="shared" si="71"/>
        <v>3.1628717466692904</v>
      </c>
      <c r="BU23">
        <f t="shared" si="72"/>
        <v>1.3963639900436875</v>
      </c>
      <c r="BV23">
        <f t="shared" si="73"/>
        <v>0.22874468995314534</v>
      </c>
      <c r="BW23">
        <f t="shared" si="74"/>
        <v>134.99352771300599</v>
      </c>
      <c r="BX23">
        <f t="shared" si="75"/>
        <v>0.82525533652921856</v>
      </c>
      <c r="BY23">
        <f t="shared" si="76"/>
        <v>67.95162088802374</v>
      </c>
      <c r="BZ23">
        <f t="shared" si="77"/>
        <v>1647.1578994642823</v>
      </c>
      <c r="CA23">
        <f t="shared" si="78"/>
        <v>2.3735885664860189E-2</v>
      </c>
      <c r="CB23">
        <f t="shared" si="79"/>
        <v>0</v>
      </c>
      <c r="CC23">
        <f t="shared" si="80"/>
        <v>1487.8808025242879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131</v>
      </c>
      <c r="B24" s="1">
        <v>22</v>
      </c>
      <c r="C24" s="1" t="s">
        <v>106</v>
      </c>
      <c r="D24" s="1">
        <v>5802.5000057546422</v>
      </c>
      <c r="E24" s="1">
        <v>0</v>
      </c>
      <c r="F24">
        <f t="shared" si="42"/>
        <v>55.775898617484117</v>
      </c>
      <c r="G24">
        <f t="shared" si="43"/>
        <v>0.34884784356021026</v>
      </c>
      <c r="H24">
        <f t="shared" si="44"/>
        <v>1644.9048406645295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10.163480758666992</v>
      </c>
      <c r="W24">
        <f t="shared" si="48"/>
        <v>0.87508174037933339</v>
      </c>
      <c r="X24">
        <f t="shared" si="49"/>
        <v>3.8132240319335368E-2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5.4820123126210669</v>
      </c>
      <c r="AF24">
        <f t="shared" si="55"/>
        <v>1.5482958824793909</v>
      </c>
      <c r="AG24">
        <f t="shared" si="56"/>
        <v>31.446872711181641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30.703884124755859</v>
      </c>
      <c r="AM24" s="1">
        <v>31.446872711181641</v>
      </c>
      <c r="AN24" s="1">
        <v>30.028863906860352</v>
      </c>
      <c r="AO24" s="1">
        <v>1999.924560546875</v>
      </c>
      <c r="AP24" s="1">
        <v>1955.6688232421875</v>
      </c>
      <c r="AQ24" s="1">
        <v>27.628189086914063</v>
      </c>
      <c r="AR24" s="1">
        <v>31.162940979003906</v>
      </c>
      <c r="AS24" s="1">
        <v>61.549766540527344</v>
      </c>
      <c r="AT24" s="1">
        <v>69.424156188964844</v>
      </c>
      <c r="AU24" s="1">
        <v>300.51199340820313</v>
      </c>
      <c r="AV24" s="1">
        <v>1701.4652099609375</v>
      </c>
      <c r="AW24" s="1">
        <v>0.18778227269649506</v>
      </c>
      <c r="AX24" s="1">
        <v>98.813331604003906</v>
      </c>
      <c r="AY24" s="1">
        <v>4.7128362655639648</v>
      </c>
      <c r="AZ24" s="1">
        <v>-0.23151247203350067</v>
      </c>
      <c r="BA24" s="1">
        <v>0.75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1.5025599670410157</v>
      </c>
      <c r="BI24">
        <f t="shared" si="60"/>
        <v>5.4820123126210667E-3</v>
      </c>
      <c r="BJ24">
        <f t="shared" si="61"/>
        <v>304.59687271118162</v>
      </c>
      <c r="BK24">
        <f t="shared" si="62"/>
        <v>303.85388412475584</v>
      </c>
      <c r="BL24">
        <f t="shared" si="63"/>
        <v>272.23442750883623</v>
      </c>
      <c r="BM24">
        <f t="shared" si="64"/>
        <v>8.5534698856394351E-2</v>
      </c>
      <c r="BN24">
        <f t="shared" si="65"/>
        <v>4.6276099031937061</v>
      </c>
      <c r="BO24">
        <f t="shared" si="66"/>
        <v>46.831837648576929</v>
      </c>
      <c r="BP24">
        <f t="shared" si="67"/>
        <v>15.668896669573023</v>
      </c>
      <c r="BQ24">
        <f t="shared" si="68"/>
        <v>31.07537841796875</v>
      </c>
      <c r="BR24">
        <f t="shared" si="69"/>
        <v>4.5308040654156692</v>
      </c>
      <c r="BS24">
        <f t="shared" si="70"/>
        <v>0.33622202349914082</v>
      </c>
      <c r="BT24">
        <f t="shared" si="71"/>
        <v>3.0793140207143153</v>
      </c>
      <c r="BU24">
        <f t="shared" si="72"/>
        <v>1.4514900447013539</v>
      </c>
      <c r="BV24">
        <f t="shared" si="73"/>
        <v>0.21123777811058822</v>
      </c>
      <c r="BW24">
        <f t="shared" si="74"/>
        <v>162.53852747761536</v>
      </c>
      <c r="BX24">
        <f t="shared" si="75"/>
        <v>0.84109580370440185</v>
      </c>
      <c r="BY24">
        <f t="shared" si="76"/>
        <v>66.444573406469075</v>
      </c>
      <c r="BZ24">
        <f t="shared" si="77"/>
        <v>1947.5633618800694</v>
      </c>
      <c r="CA24">
        <f t="shared" si="78"/>
        <v>1.9028935656417507E-2</v>
      </c>
      <c r="CB24">
        <f t="shared" si="79"/>
        <v>0</v>
      </c>
      <c r="CC24">
        <f t="shared" si="80"/>
        <v>1488.9211371275051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132</v>
      </c>
      <c r="B25" s="1">
        <v>23</v>
      </c>
      <c r="C25" s="1" t="s">
        <v>107</v>
      </c>
      <c r="D25" s="1">
        <v>6381.5000057546422</v>
      </c>
      <c r="E25" s="1">
        <v>0</v>
      </c>
      <c r="F25">
        <f t="shared" ref="F25:F35" si="84">(AO25-AP25*(1000-AQ25)/(1000-AR25))*BH25</f>
        <v>28.868773723390479</v>
      </c>
      <c r="G25">
        <f t="shared" ref="G25:G35" si="85">IF(BS25&lt;&gt;0,1/(1/BS25-1/AK25),0)</f>
        <v>0.38489458718735359</v>
      </c>
      <c r="H25">
        <f t="shared" ref="H25:H35" si="86">((BV25-BI25/2)*AP25-F25)/(BV25+BI25/2)</f>
        <v>246.15411232337823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ref="P25:P35" si="87">CB25/L25</f>
        <v>#DIV/0!</v>
      </c>
      <c r="Q25" t="e">
        <f t="shared" ref="Q25:Q35" si="88">CD25/N25</f>
        <v>#DIV/0!</v>
      </c>
      <c r="R25" t="e">
        <f t="shared" ref="R25:R35" si="89">(N25-O25)/N25</f>
        <v>#DIV/0!</v>
      </c>
      <c r="S25" s="1">
        <v>-1</v>
      </c>
      <c r="T25" s="1">
        <v>0.87</v>
      </c>
      <c r="U25" s="1">
        <v>0.92</v>
      </c>
      <c r="V25" s="1">
        <v>10.136746406555176</v>
      </c>
      <c r="W25">
        <f t="shared" ref="W25:W35" si="90">(V25*U25+(100-V25)*T25)/100</f>
        <v>0.87506837320327757</v>
      </c>
      <c r="X25">
        <f t="shared" ref="X25:X35" si="91">(F25-S25)/CC25</f>
        <v>2.0053921463240358E-2</v>
      </c>
      <c r="Y25" t="e">
        <f t="shared" ref="Y25:Y35" si="92">(N25-O25)/(N25-M25)</f>
        <v>#DIV/0!</v>
      </c>
      <c r="Z25" t="e">
        <f t="shared" ref="Z25:Z35" si="93">(L25-N25)/(L25-M25)</f>
        <v>#DIV/0!</v>
      </c>
      <c r="AA25" t="e">
        <f t="shared" ref="AA25:AA35" si="94">(L25-N25)/N25</f>
        <v>#DIV/0!</v>
      </c>
      <c r="AB25" s="1">
        <v>0</v>
      </c>
      <c r="AC25" s="1">
        <v>0.5</v>
      </c>
      <c r="AD25" t="e">
        <f t="shared" ref="AD25:AD35" si="95">R25*AC25*W25*AB25</f>
        <v>#DIV/0!</v>
      </c>
      <c r="AE25">
        <f t="shared" ref="AE25:AE35" si="96">BI25*1000</f>
        <v>6.4230197635039303</v>
      </c>
      <c r="AF25">
        <f t="shared" ref="AF25:AF35" si="97">(BN25-BT25)</f>
        <v>1.6519934387809934</v>
      </c>
      <c r="AG25">
        <f t="shared" ref="AG25:AG35" si="98">(AM25+BM25*E25)</f>
        <v>31.251209259033203</v>
      </c>
      <c r="AH25" s="1">
        <v>2</v>
      </c>
      <c r="AI25">
        <f t="shared" ref="AI25:AI35" si="99">(AH25*BB25+BC25)</f>
        <v>4.644859790802002</v>
      </c>
      <c r="AJ25" s="1">
        <v>1</v>
      </c>
      <c r="AK25">
        <f t="shared" ref="AK25:AK35" si="100">AI25*(AJ25+1)*(AJ25+1)/(AJ25*AJ25+1)</f>
        <v>9.2897195816040039</v>
      </c>
      <c r="AL25" s="1">
        <v>30.645538330078125</v>
      </c>
      <c r="AM25" s="1">
        <v>31.251209259033203</v>
      </c>
      <c r="AN25" s="1">
        <v>30.029056549072266</v>
      </c>
      <c r="AO25" s="1">
        <v>399.89288330078125</v>
      </c>
      <c r="AP25" s="1">
        <v>379.06137084960938</v>
      </c>
      <c r="AQ25" s="1">
        <v>25.449514389038086</v>
      </c>
      <c r="AR25" s="1">
        <v>29.597328186035156</v>
      </c>
      <c r="AS25" s="1">
        <v>56.876510620117188</v>
      </c>
      <c r="AT25" s="1">
        <v>66.14788818359375</v>
      </c>
      <c r="AU25" s="1">
        <v>300.539794921875</v>
      </c>
      <c r="AV25" s="1">
        <v>1702.0648193359375</v>
      </c>
      <c r="AW25" s="1">
        <v>0.18926712870597839</v>
      </c>
      <c r="AX25" s="1">
        <v>98.806465148925781</v>
      </c>
      <c r="AY25" s="1">
        <v>5.7244710922241211</v>
      </c>
      <c r="AZ25" s="1">
        <v>-0.21719658374786377</v>
      </c>
      <c r="BA25" s="1">
        <v>1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ref="BH25:BH35" si="101">AU25*0.000001/(AH25*0.0001)</f>
        <v>1.5026989746093748</v>
      </c>
      <c r="BI25">
        <f t="shared" ref="BI25:BI35" si="102">(AR25-AQ25)/(1000-AR25)*BH25</f>
        <v>6.4230197635039305E-3</v>
      </c>
      <c r="BJ25">
        <f t="shared" ref="BJ25:BJ35" si="103">(AM25+273.15)</f>
        <v>304.40120925903318</v>
      </c>
      <c r="BK25">
        <f t="shared" ref="BK25:BK35" si="104">(AL25+273.15)</f>
        <v>303.7955383300781</v>
      </c>
      <c r="BL25">
        <f t="shared" ref="BL25:BL35" si="105">(AV25*BD25+AW25*BE25)*BF25</f>
        <v>272.33036500669186</v>
      </c>
      <c r="BM25">
        <f t="shared" ref="BM25:BM35" si="106">((BL25+0.00000010773*(BK25^4-BJ25^4))-BI25*44100)/(AI25*51.4+0.00000043092*BJ25^3)</f>
        <v>-7.2795737944058206E-2</v>
      </c>
      <c r="BN25">
        <f t="shared" ref="BN25:BN35" si="107">0.61365*EXP(17.502*AG25/(240.97+AG25))</f>
        <v>4.5764008146957948</v>
      </c>
      <c r="BO25">
        <f t="shared" ref="BO25:BO35" si="108">BN25*1000/AX25</f>
        <v>46.316815481639047</v>
      </c>
      <c r="BP25">
        <f t="shared" ref="BP25:BP35" si="109">(BO25-AR25)</f>
        <v>16.719487295603891</v>
      </c>
      <c r="BQ25">
        <f t="shared" ref="BQ25:BQ35" si="110">IF(E25,AM25,(AL25+AM25)/2)</f>
        <v>30.948373794555664</v>
      </c>
      <c r="BR25">
        <f t="shared" ref="BR25:BR35" si="111">0.61365*EXP(17.502*BQ25/(240.97+BQ25))</f>
        <v>4.4981156266585653</v>
      </c>
      <c r="BS25">
        <f t="shared" ref="BS25:BS35" si="112">IF(BP25&lt;&gt;0,(1000-(BO25+AR25)/2)/BP25*BI25,0)</f>
        <v>0.36958195139005123</v>
      </c>
      <c r="BT25">
        <f t="shared" ref="BT25:BT35" si="113">AR25*AX25/1000</f>
        <v>2.9244073759148015</v>
      </c>
      <c r="BU25">
        <f t="shared" ref="BU25:BU35" si="114">(BR25-BT25)</f>
        <v>1.5737082507437639</v>
      </c>
      <c r="BV25">
        <f t="shared" ref="BV25:BV35" si="115">1/(1.6/G25+1.37/AK25)</f>
        <v>0.23231732990513018</v>
      </c>
      <c r="BW25">
        <f t="shared" ref="BW25:BW35" si="116">H25*AX25*0.001</f>
        <v>24.321617720544634</v>
      </c>
      <c r="BX25">
        <f t="shared" ref="BX25:BX35" si="117">H25/AP25</f>
        <v>0.64937799325650247</v>
      </c>
      <c r="BY25">
        <f t="shared" ref="BY25:BY35" si="118">(1-BI25*AX25/BN25/G25)*100</f>
        <v>63.970456220454722</v>
      </c>
      <c r="BZ25">
        <f t="shared" ref="BZ25:BZ35" si="119">(AP25-F25/(AK25/1.35))</f>
        <v>374.86610486937968</v>
      </c>
      <c r="CA25">
        <f t="shared" ref="CA25:CA35" si="120">F25*BY25/100/BZ25</f>
        <v>4.9264219987396704E-2</v>
      </c>
      <c r="CB25">
        <f t="shared" ref="CB25:CB35" si="121">(L25-K25)</f>
        <v>0</v>
      </c>
      <c r="CC25">
        <f t="shared" ref="CC25:CC35" si="122">AV25*W25</f>
        <v>1489.4230925428294</v>
      </c>
      <c r="CD25">
        <f t="shared" ref="CD25:CD35" si="123">(N25-M25)</f>
        <v>0</v>
      </c>
      <c r="CE25" t="e">
        <f t="shared" ref="CE25:CE35" si="124">(N25-O25)/(N25-K25)</f>
        <v>#DIV/0!</v>
      </c>
      <c r="CF25" t="e">
        <f t="shared" ref="CF25:CF35" si="125">(L25-N25)/(L25-K25)</f>
        <v>#DIV/0!</v>
      </c>
    </row>
    <row r="26" spans="1:84" x14ac:dyDescent="0.35">
      <c r="A26" t="s">
        <v>132</v>
      </c>
      <c r="B26" s="1">
        <v>24</v>
      </c>
      <c r="C26" s="1" t="s">
        <v>108</v>
      </c>
      <c r="D26" s="1">
        <v>6529.5000057546422</v>
      </c>
      <c r="E26" s="1">
        <v>0</v>
      </c>
      <c r="F26">
        <f t="shared" si="84"/>
        <v>9.4399213760028751</v>
      </c>
      <c r="G26">
        <f t="shared" si="85"/>
        <v>0.38740072102202</v>
      </c>
      <c r="H26">
        <f t="shared" si="86"/>
        <v>147.62863535676698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10.136746406555176</v>
      </c>
      <c r="W26">
        <f t="shared" si="90"/>
        <v>0.87506837320327757</v>
      </c>
      <c r="X26">
        <f t="shared" si="91"/>
        <v>7.0098456512584836E-3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6.5583445729122962</v>
      </c>
      <c r="AF26">
        <f t="shared" si="97"/>
        <v>1.676622874432554</v>
      </c>
      <c r="AG26">
        <f t="shared" si="98"/>
        <v>31.254360198974609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30.63953971862793</v>
      </c>
      <c r="AM26" s="1">
        <v>31.254360198974609</v>
      </c>
      <c r="AN26" s="1">
        <v>30.028079986572266</v>
      </c>
      <c r="AO26" s="1">
        <v>199.90745544433594</v>
      </c>
      <c r="AP26" s="1">
        <v>192.78343200683594</v>
      </c>
      <c r="AQ26" s="1">
        <v>25.118034362792969</v>
      </c>
      <c r="AR26" s="1">
        <v>29.354692459106445</v>
      </c>
      <c r="AS26" s="1">
        <v>56.161964416503906</v>
      </c>
      <c r="AT26" s="1">
        <v>65.633712768554688</v>
      </c>
      <c r="AU26" s="1">
        <v>300.51168823242188</v>
      </c>
      <c r="AV26" s="1">
        <v>1701.949951171875</v>
      </c>
      <c r="AW26" s="1">
        <v>0.20147264003753662</v>
      </c>
      <c r="AX26" s="1">
        <v>98.812095642089844</v>
      </c>
      <c r="AY26" s="1">
        <v>4.6079177856445313</v>
      </c>
      <c r="AZ26" s="1">
        <v>-0.22408764064311981</v>
      </c>
      <c r="BA26" s="1">
        <v>1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1.5025584411621091</v>
      </c>
      <c r="BI26">
        <f t="shared" si="102"/>
        <v>6.5583445729122964E-3</v>
      </c>
      <c r="BJ26">
        <f t="shared" si="103"/>
        <v>304.40436019897459</v>
      </c>
      <c r="BK26">
        <f t="shared" si="104"/>
        <v>303.78953971862791</v>
      </c>
      <c r="BL26">
        <f t="shared" si="105"/>
        <v>272.31198610085266</v>
      </c>
      <c r="BM26">
        <f t="shared" si="106"/>
        <v>-9.7095985514239841E-2</v>
      </c>
      <c r="BN26">
        <f t="shared" si="107"/>
        <v>4.5772215532459137</v>
      </c>
      <c r="BO26">
        <f t="shared" si="108"/>
        <v>46.322482318614121</v>
      </c>
      <c r="BP26">
        <f t="shared" si="109"/>
        <v>16.967789859507675</v>
      </c>
      <c r="BQ26">
        <f t="shared" si="110"/>
        <v>30.94694995880127</v>
      </c>
      <c r="BR26">
        <f t="shared" si="111"/>
        <v>4.4977503274791202</v>
      </c>
      <c r="BS26">
        <f t="shared" si="112"/>
        <v>0.37189204551163552</v>
      </c>
      <c r="BT26">
        <f t="shared" si="113"/>
        <v>2.9005986788133598</v>
      </c>
      <c r="BU26">
        <f t="shared" si="114"/>
        <v>1.5971516486657604</v>
      </c>
      <c r="BV26">
        <f t="shared" si="115"/>
        <v>0.23377784812282457</v>
      </c>
      <c r="BW26">
        <f t="shared" si="116"/>
        <v>14.587494836384066</v>
      </c>
      <c r="BX26">
        <f t="shared" si="117"/>
        <v>0.76577449534943542</v>
      </c>
      <c r="BY26">
        <f t="shared" si="118"/>
        <v>63.453820606879916</v>
      </c>
      <c r="BZ26">
        <f t="shared" si="119"/>
        <v>191.41160439184097</v>
      </c>
      <c r="CA26">
        <f t="shared" si="120"/>
        <v>3.1293770272659088E-2</v>
      </c>
      <c r="CB26">
        <f t="shared" si="121"/>
        <v>0</v>
      </c>
      <c r="CC26">
        <f t="shared" si="122"/>
        <v>1489.3225750453703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132</v>
      </c>
      <c r="B27" s="1">
        <v>25</v>
      </c>
      <c r="C27" s="1" t="s">
        <v>109</v>
      </c>
      <c r="D27" s="1">
        <v>6659.5000057546422</v>
      </c>
      <c r="E27" s="1">
        <v>0</v>
      </c>
      <c r="F27">
        <f t="shared" si="84"/>
        <v>-5.0587043955502526</v>
      </c>
      <c r="G27">
        <f t="shared" si="85"/>
        <v>0.4041748462030077</v>
      </c>
      <c r="H27">
        <f t="shared" si="86"/>
        <v>72.083032862254541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10.136746406555176</v>
      </c>
      <c r="W27">
        <f t="shared" si="90"/>
        <v>0.87506837320327757</v>
      </c>
      <c r="X27">
        <f t="shared" si="91"/>
        <v>-2.728712006911156E-3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6.6101127794252683</v>
      </c>
      <c r="AF27">
        <f t="shared" si="97"/>
        <v>1.6233537837729628</v>
      </c>
      <c r="AG27">
        <f t="shared" si="98"/>
        <v>30.974117279052734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30.543088912963867</v>
      </c>
      <c r="AM27" s="1">
        <v>30.974117279052734</v>
      </c>
      <c r="AN27" s="1">
        <v>30.029470443725586</v>
      </c>
      <c r="AO27" s="1">
        <v>49.875335693359375</v>
      </c>
      <c r="AP27" s="1">
        <v>53.008827209472656</v>
      </c>
      <c r="AQ27" s="1">
        <v>24.888523101806641</v>
      </c>
      <c r="AR27" s="1">
        <v>29.159431457519531</v>
      </c>
      <c r="AS27" s="1">
        <v>55.95538330078125</v>
      </c>
      <c r="AT27" s="1">
        <v>65.557304382324219</v>
      </c>
      <c r="AU27" s="1">
        <v>300.5152587890625</v>
      </c>
      <c r="AV27" s="1">
        <v>1699.760498046875</v>
      </c>
      <c r="AW27" s="1">
        <v>0.20349892973899841</v>
      </c>
      <c r="AX27" s="1">
        <v>98.814376831054688</v>
      </c>
      <c r="AY27" s="1">
        <v>3.3208165168762207</v>
      </c>
      <c r="AZ27" s="1">
        <v>-0.22429630160331726</v>
      </c>
      <c r="BA27" s="1">
        <v>1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1.5025762939453124</v>
      </c>
      <c r="BI27">
        <f t="shared" si="102"/>
        <v>6.6101127794252687E-3</v>
      </c>
      <c r="BJ27">
        <f t="shared" si="103"/>
        <v>304.12411727905271</v>
      </c>
      <c r="BK27">
        <f t="shared" si="104"/>
        <v>303.69308891296384</v>
      </c>
      <c r="BL27">
        <f t="shared" si="105"/>
        <v>271.96167360868276</v>
      </c>
      <c r="BM27">
        <f t="shared" si="106"/>
        <v>-9.8689020863248378E-2</v>
      </c>
      <c r="BN27">
        <f t="shared" si="107"/>
        <v>4.5047248319956079</v>
      </c>
      <c r="BO27">
        <f t="shared" si="108"/>
        <v>45.587747213114994</v>
      </c>
      <c r="BP27">
        <f t="shared" si="109"/>
        <v>16.428315755595463</v>
      </c>
      <c r="BQ27">
        <f t="shared" si="110"/>
        <v>30.758603096008301</v>
      </c>
      <c r="BR27">
        <f t="shared" si="111"/>
        <v>4.4496552799329798</v>
      </c>
      <c r="BS27">
        <f t="shared" si="112"/>
        <v>0.38732327973302089</v>
      </c>
      <c r="BT27">
        <f t="shared" si="113"/>
        <v>2.8813710482226451</v>
      </c>
      <c r="BU27">
        <f t="shared" si="114"/>
        <v>1.5682842317103347</v>
      </c>
      <c r="BV27">
        <f t="shared" si="115"/>
        <v>0.24353668135279119</v>
      </c>
      <c r="BW27">
        <f t="shared" si="116"/>
        <v>7.1228399723761191</v>
      </c>
      <c r="BX27">
        <f t="shared" si="117"/>
        <v>1.3598307424800624</v>
      </c>
      <c r="BY27">
        <f t="shared" si="118"/>
        <v>64.125037466570916</v>
      </c>
      <c r="BZ27">
        <f t="shared" si="119"/>
        <v>53.743967907101087</v>
      </c>
      <c r="CA27">
        <f t="shared" si="120"/>
        <v>-6.0358328856121905E-2</v>
      </c>
      <c r="CB27">
        <f t="shared" si="121"/>
        <v>0</v>
      </c>
      <c r="CC27">
        <f t="shared" si="122"/>
        <v>1487.4066538610718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132</v>
      </c>
      <c r="B28" s="1">
        <v>26</v>
      </c>
      <c r="C28" s="1" t="s">
        <v>110</v>
      </c>
      <c r="D28" s="1">
        <v>6821.5000057546422</v>
      </c>
      <c r="E28" s="1">
        <v>0</v>
      </c>
      <c r="F28">
        <f t="shared" si="84"/>
        <v>3.3142455035508025</v>
      </c>
      <c r="G28">
        <f t="shared" si="85"/>
        <v>0.43312974847127639</v>
      </c>
      <c r="H28">
        <f t="shared" si="86"/>
        <v>82.385836135552893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10.136746406555176</v>
      </c>
      <c r="W28">
        <f t="shared" si="90"/>
        <v>0.87506837320327757</v>
      </c>
      <c r="X28">
        <f t="shared" si="91"/>
        <v>2.8978011799455374E-3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6.706255612900736</v>
      </c>
      <c r="AF28">
        <f t="shared" si="97"/>
        <v>1.5426455765092855</v>
      </c>
      <c r="AG28">
        <f t="shared" si="98"/>
        <v>30.548124313354492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30.393850326538086</v>
      </c>
      <c r="AM28" s="1">
        <v>30.548124313354492</v>
      </c>
      <c r="AN28" s="1">
        <v>30.029830932617188</v>
      </c>
      <c r="AO28" s="1">
        <v>100.07412719726563</v>
      </c>
      <c r="AP28" s="1">
        <v>97.433845520019531</v>
      </c>
      <c r="AQ28" s="1">
        <v>24.54493522644043</v>
      </c>
      <c r="AR28" s="1">
        <v>28.878738403320313</v>
      </c>
      <c r="AS28" s="1">
        <v>55.661453247070313</v>
      </c>
      <c r="AT28" s="1">
        <v>65.488166809082031</v>
      </c>
      <c r="AU28" s="1">
        <v>300.54837036132813</v>
      </c>
      <c r="AV28" s="1">
        <v>1701.3524169921875</v>
      </c>
      <c r="AW28" s="1">
        <v>0.18936038017272949</v>
      </c>
      <c r="AX28" s="1">
        <v>98.819892883300781</v>
      </c>
      <c r="AY28" s="1">
        <v>3.7679224014282227</v>
      </c>
      <c r="AZ28" s="1">
        <v>-0.23557168245315552</v>
      </c>
      <c r="BA28" s="1">
        <v>1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1.5027418518066404</v>
      </c>
      <c r="BI28">
        <f t="shared" si="102"/>
        <v>6.7062556129007357E-3</v>
      </c>
      <c r="BJ28">
        <f t="shared" si="103"/>
        <v>303.69812431335447</v>
      </c>
      <c r="BK28">
        <f t="shared" si="104"/>
        <v>303.54385032653806</v>
      </c>
      <c r="BL28">
        <f t="shared" si="105"/>
        <v>272.21638063423961</v>
      </c>
      <c r="BM28">
        <f t="shared" si="106"/>
        <v>-0.10123040223530831</v>
      </c>
      <c r="BN28">
        <f t="shared" si="107"/>
        <v>4.3964394121302632</v>
      </c>
      <c r="BO28">
        <f t="shared" si="108"/>
        <v>44.489416896273539</v>
      </c>
      <c r="BP28">
        <f t="shared" si="109"/>
        <v>15.610678492953227</v>
      </c>
      <c r="BQ28">
        <f t="shared" si="110"/>
        <v>30.470987319946289</v>
      </c>
      <c r="BR28">
        <f t="shared" si="111"/>
        <v>4.3770759925830323</v>
      </c>
      <c r="BS28">
        <f t="shared" si="112"/>
        <v>0.41383485119970276</v>
      </c>
      <c r="BT28">
        <f t="shared" si="113"/>
        <v>2.8537938356209778</v>
      </c>
      <c r="BU28">
        <f t="shared" si="114"/>
        <v>1.5232821569620545</v>
      </c>
      <c r="BV28">
        <f t="shared" si="115"/>
        <v>0.26031375833010173</v>
      </c>
      <c r="BW28">
        <f t="shared" si="116"/>
        <v>8.1413595020165079</v>
      </c>
      <c r="BX28">
        <f t="shared" si="117"/>
        <v>0.84555665124215229</v>
      </c>
      <c r="BY28">
        <f t="shared" si="118"/>
        <v>65.197905984316463</v>
      </c>
      <c r="BZ28">
        <f t="shared" si="119"/>
        <v>96.952212959371124</v>
      </c>
      <c r="CA28">
        <f t="shared" si="120"/>
        <v>2.2287461023710747E-2</v>
      </c>
      <c r="CB28">
        <f t="shared" si="121"/>
        <v>0</v>
      </c>
      <c r="CC28">
        <f t="shared" si="122"/>
        <v>1488.7996917828179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132</v>
      </c>
      <c r="B29" s="1">
        <v>27</v>
      </c>
      <c r="C29" s="1" t="s">
        <v>111</v>
      </c>
      <c r="D29" s="1">
        <v>6975.5000057546422</v>
      </c>
      <c r="E29" s="1">
        <v>0</v>
      </c>
      <c r="F29">
        <f t="shared" si="84"/>
        <v>23.298631105681064</v>
      </c>
      <c r="G29">
        <f t="shared" si="85"/>
        <v>0.45274723658105004</v>
      </c>
      <c r="H29">
        <f t="shared" si="86"/>
        <v>191.61487295778471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10.136746406555176</v>
      </c>
      <c r="W29">
        <f t="shared" si="90"/>
        <v>0.87506837320327757</v>
      </c>
      <c r="X29">
        <f t="shared" si="91"/>
        <v>1.6325392050355641E-2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6.8008960931847069</v>
      </c>
      <c r="AF29">
        <f t="shared" si="97"/>
        <v>1.5005058307772225</v>
      </c>
      <c r="AG29">
        <f t="shared" si="98"/>
        <v>30.253080368041992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30.321823120117188</v>
      </c>
      <c r="AM29" s="1">
        <v>30.253080368041992</v>
      </c>
      <c r="AN29" s="1">
        <v>30.030641555786133</v>
      </c>
      <c r="AO29" s="1">
        <v>300.12173461914063</v>
      </c>
      <c r="AP29" s="1">
        <v>283.33343505859375</v>
      </c>
      <c r="AQ29" s="1">
        <v>24.162313461303711</v>
      </c>
      <c r="AR29" s="1">
        <v>28.559232711791992</v>
      </c>
      <c r="AS29" s="1">
        <v>55.021465301513672</v>
      </c>
      <c r="AT29" s="1">
        <v>65.033134460449219</v>
      </c>
      <c r="AU29" s="1">
        <v>300.51348876953125</v>
      </c>
      <c r="AV29" s="1">
        <v>1700.889892578125</v>
      </c>
      <c r="AW29" s="1">
        <v>0.23182645440101624</v>
      </c>
      <c r="AX29" s="1">
        <v>98.8216552734375</v>
      </c>
      <c r="AY29" s="1">
        <v>4.8265876770019531</v>
      </c>
      <c r="AZ29" s="1">
        <v>-0.23684635758399963</v>
      </c>
      <c r="BA29" s="1">
        <v>1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1.5025674438476559</v>
      </c>
      <c r="BI29">
        <f t="shared" si="102"/>
        <v>6.8008960931847072E-3</v>
      </c>
      <c r="BJ29">
        <f t="shared" si="103"/>
        <v>303.40308036804197</v>
      </c>
      <c r="BK29">
        <f t="shared" si="104"/>
        <v>303.47182312011716</v>
      </c>
      <c r="BL29">
        <f t="shared" si="105"/>
        <v>272.14237672964373</v>
      </c>
      <c r="BM29">
        <f t="shared" si="106"/>
        <v>-0.10746233413720289</v>
      </c>
      <c r="BN29">
        <f t="shared" si="107"/>
        <v>4.3227764806958104</v>
      </c>
      <c r="BO29">
        <f t="shared" si="108"/>
        <v>43.743210622558145</v>
      </c>
      <c r="BP29">
        <f t="shared" si="109"/>
        <v>15.183977910766153</v>
      </c>
      <c r="BQ29">
        <f t="shared" si="110"/>
        <v>30.28745174407959</v>
      </c>
      <c r="BR29">
        <f t="shared" si="111"/>
        <v>4.3313021789314075</v>
      </c>
      <c r="BS29">
        <f t="shared" si="112"/>
        <v>0.43170738455413155</v>
      </c>
      <c r="BT29">
        <f t="shared" si="113"/>
        <v>2.8222706499185879</v>
      </c>
      <c r="BU29">
        <f t="shared" si="114"/>
        <v>1.5090315290128196</v>
      </c>
      <c r="BV29">
        <f t="shared" si="115"/>
        <v>0.27163169135299747</v>
      </c>
      <c r="BW29">
        <f t="shared" si="116"/>
        <v>18.935698920697725</v>
      </c>
      <c r="BX29">
        <f t="shared" si="117"/>
        <v>0.67628754410208769</v>
      </c>
      <c r="BY29">
        <f t="shared" si="118"/>
        <v>65.660048649250058</v>
      </c>
      <c r="BZ29">
        <f t="shared" si="119"/>
        <v>279.94763296668191</v>
      </c>
      <c r="CA29">
        <f t="shared" si="120"/>
        <v>5.4645550514156982E-2</v>
      </c>
      <c r="CB29">
        <f t="shared" si="121"/>
        <v>0</v>
      </c>
      <c r="CC29">
        <f t="shared" si="122"/>
        <v>1488.3949512962374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132</v>
      </c>
      <c r="B30" s="1">
        <v>28</v>
      </c>
      <c r="C30" s="1" t="s">
        <v>112</v>
      </c>
      <c r="D30" s="1">
        <v>7103.5000057546422</v>
      </c>
      <c r="E30" s="1">
        <v>0</v>
      </c>
      <c r="F30">
        <f t="shared" si="84"/>
        <v>37.986764991440829</v>
      </c>
      <c r="G30">
        <f t="shared" si="85"/>
        <v>0.4579304533822699</v>
      </c>
      <c r="H30">
        <f t="shared" si="86"/>
        <v>324.45838865766171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10.136746406555176</v>
      </c>
      <c r="W30">
        <f t="shared" si="90"/>
        <v>0.87506837320327757</v>
      </c>
      <c r="X30">
        <f t="shared" si="91"/>
        <v>2.6213290494386268E-2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6.7820610572308748</v>
      </c>
      <c r="AF30">
        <f t="shared" si="97"/>
        <v>1.4807996175609444</v>
      </c>
      <c r="AG30">
        <f t="shared" si="98"/>
        <v>30.068994522094727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30.274002075195313</v>
      </c>
      <c r="AM30" s="1">
        <v>30.068994522094727</v>
      </c>
      <c r="AN30" s="1">
        <v>30.030984878540039</v>
      </c>
      <c r="AO30" s="1">
        <v>500.0433349609375</v>
      </c>
      <c r="AP30" s="1">
        <v>472.62814331054688</v>
      </c>
      <c r="AQ30" s="1">
        <v>23.912208557128906</v>
      </c>
      <c r="AR30" s="1">
        <v>28.298236846923828</v>
      </c>
      <c r="AS30" s="1">
        <v>54.603103637695313</v>
      </c>
      <c r="AT30" s="1">
        <v>64.617172241210938</v>
      </c>
      <c r="AU30" s="1">
        <v>300.50607299804688</v>
      </c>
      <c r="AV30" s="1">
        <v>1699.627197265625</v>
      </c>
      <c r="AW30" s="1">
        <v>0.18431501090526581</v>
      </c>
      <c r="AX30" s="1">
        <v>98.824653625488281</v>
      </c>
      <c r="AY30" s="1">
        <v>5.5453925132751465</v>
      </c>
      <c r="AZ30" s="1">
        <v>-0.23260174691677094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1.5025303649902342</v>
      </c>
      <c r="BI30">
        <f t="shared" si="102"/>
        <v>6.7820610572308752E-3</v>
      </c>
      <c r="BJ30">
        <f t="shared" si="103"/>
        <v>303.2189945220947</v>
      </c>
      <c r="BK30">
        <f t="shared" si="104"/>
        <v>303.42400207519529</v>
      </c>
      <c r="BL30">
        <f t="shared" si="105"/>
        <v>271.94034548415948</v>
      </c>
      <c r="BM30">
        <f t="shared" si="106"/>
        <v>-9.8433923390208025E-2</v>
      </c>
      <c r="BN30">
        <f t="shared" si="107"/>
        <v>4.2773630721702212</v>
      </c>
      <c r="BO30">
        <f t="shared" si="108"/>
        <v>43.282348232455917</v>
      </c>
      <c r="BP30">
        <f t="shared" si="109"/>
        <v>14.984111385532088</v>
      </c>
      <c r="BQ30">
        <f t="shared" si="110"/>
        <v>30.17149829864502</v>
      </c>
      <c r="BR30">
        <f t="shared" si="111"/>
        <v>4.3025988599985423</v>
      </c>
      <c r="BS30">
        <f t="shared" si="112"/>
        <v>0.43641754520622389</v>
      </c>
      <c r="BT30">
        <f t="shared" si="113"/>
        <v>2.7965634546092768</v>
      </c>
      <c r="BU30">
        <f t="shared" si="114"/>
        <v>1.5060354053892655</v>
      </c>
      <c r="BV30">
        <f t="shared" si="115"/>
        <v>0.27461548985227341</v>
      </c>
      <c r="BW30">
        <f t="shared" si="116"/>
        <v>32.064487874977473</v>
      </c>
      <c r="BX30">
        <f t="shared" si="117"/>
        <v>0.68649824021264816</v>
      </c>
      <c r="BY30">
        <f t="shared" si="118"/>
        <v>65.782257449484646</v>
      </c>
      <c r="BZ30">
        <f t="shared" si="119"/>
        <v>467.10783322067113</v>
      </c>
      <c r="CA30">
        <f t="shared" si="120"/>
        <v>5.3496323046235909E-2</v>
      </c>
      <c r="CB30">
        <f t="shared" si="121"/>
        <v>0</v>
      </c>
      <c r="CC30">
        <f t="shared" si="122"/>
        <v>1487.2900065632766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132</v>
      </c>
      <c r="B31" s="1">
        <v>29</v>
      </c>
      <c r="C31" s="1" t="s">
        <v>113</v>
      </c>
      <c r="D31" s="1">
        <v>7265.5000057546422</v>
      </c>
      <c r="E31" s="1">
        <v>0</v>
      </c>
      <c r="F31">
        <f t="shared" si="84"/>
        <v>51.008986951223392</v>
      </c>
      <c r="G31">
        <f t="shared" si="85"/>
        <v>0.44199382806853571</v>
      </c>
      <c r="H31">
        <f t="shared" si="86"/>
        <v>554.25381837494206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10.136746406555176</v>
      </c>
      <c r="W31">
        <f t="shared" si="90"/>
        <v>0.87506837320327757</v>
      </c>
      <c r="X31">
        <f t="shared" si="91"/>
        <v>3.4973038176854168E-2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6.6301812371173741</v>
      </c>
      <c r="AF31">
        <f t="shared" si="97"/>
        <v>1.497476887205381</v>
      </c>
      <c r="AG31">
        <f t="shared" si="98"/>
        <v>30.081207275390625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30.280296325683594</v>
      </c>
      <c r="AM31" s="1">
        <v>30.081207275390625</v>
      </c>
      <c r="AN31" s="1">
        <v>30.033945083618164</v>
      </c>
      <c r="AO31" s="1">
        <v>800.1927490234375</v>
      </c>
      <c r="AP31" s="1">
        <v>762.87701416015625</v>
      </c>
      <c r="AQ31" s="1">
        <v>23.871147155761719</v>
      </c>
      <c r="AR31" s="1">
        <v>28.159643173217773</v>
      </c>
      <c r="AS31" s="1">
        <v>54.487331390380859</v>
      </c>
      <c r="AT31" s="1">
        <v>64.277374267578125</v>
      </c>
      <c r="AU31" s="1">
        <v>300.50057983398438</v>
      </c>
      <c r="AV31" s="1">
        <v>1699.4290771484375</v>
      </c>
      <c r="AW31" s="1">
        <v>0.17584811151027679</v>
      </c>
      <c r="AX31" s="1">
        <v>98.825332641601563</v>
      </c>
      <c r="AY31" s="1">
        <v>5.9253730773925781</v>
      </c>
      <c r="AZ31" s="1">
        <v>-0.23568727076053619</v>
      </c>
      <c r="BA31" s="1">
        <v>1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1.5025028991699216</v>
      </c>
      <c r="BI31">
        <f t="shared" si="102"/>
        <v>6.6301812371173741E-3</v>
      </c>
      <c r="BJ31">
        <f t="shared" si="103"/>
        <v>303.2312072753906</v>
      </c>
      <c r="BK31">
        <f t="shared" si="104"/>
        <v>303.43029632568357</v>
      </c>
      <c r="BL31">
        <f t="shared" si="105"/>
        <v>271.90864626611801</v>
      </c>
      <c r="BM31">
        <f t="shared" si="106"/>
        <v>-7.2132390154962089E-2</v>
      </c>
      <c r="BN31">
        <f t="shared" si="107"/>
        <v>4.2803629908674319</v>
      </c>
      <c r="BO31">
        <f t="shared" si="108"/>
        <v>43.312406611273758</v>
      </c>
      <c r="BP31">
        <f t="shared" si="109"/>
        <v>15.152763438055985</v>
      </c>
      <c r="BQ31">
        <f t="shared" si="110"/>
        <v>30.180751800537109</v>
      </c>
      <c r="BR31">
        <f t="shared" si="111"/>
        <v>4.3048833859743718</v>
      </c>
      <c r="BS31">
        <f t="shared" si="112"/>
        <v>0.42191940377892317</v>
      </c>
      <c r="BT31">
        <f t="shared" si="113"/>
        <v>2.7828861036620509</v>
      </c>
      <c r="BU31">
        <f t="shared" si="114"/>
        <v>1.5219972823123209</v>
      </c>
      <c r="BV31">
        <f t="shared" si="115"/>
        <v>0.26543258916705503</v>
      </c>
      <c r="BW31">
        <f t="shared" si="116"/>
        <v>54.77431796878146</v>
      </c>
      <c r="BX31">
        <f t="shared" si="117"/>
        <v>0.72653102411941795</v>
      </c>
      <c r="BY31">
        <f t="shared" si="118"/>
        <v>65.366460384676941</v>
      </c>
      <c r="BZ31">
        <f t="shared" si="119"/>
        <v>755.46428961241895</v>
      </c>
      <c r="CA31">
        <f t="shared" si="120"/>
        <v>4.4135467032071808E-2</v>
      </c>
      <c r="CB31">
        <f t="shared" si="121"/>
        <v>0</v>
      </c>
      <c r="CC31">
        <f t="shared" si="122"/>
        <v>1487.1166379146305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132</v>
      </c>
      <c r="B32" s="1">
        <v>30</v>
      </c>
      <c r="C32" s="1" t="s">
        <v>114</v>
      </c>
      <c r="D32" s="1">
        <v>7467.5000057546422</v>
      </c>
      <c r="E32" s="1">
        <v>0</v>
      </c>
      <c r="F32">
        <f t="shared" si="84"/>
        <v>55.147973639866933</v>
      </c>
      <c r="G32">
        <f t="shared" si="85"/>
        <v>0.39371751494685342</v>
      </c>
      <c r="H32">
        <f t="shared" si="86"/>
        <v>898.9409265293541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10.136746406555176</v>
      </c>
      <c r="W32">
        <f t="shared" si="90"/>
        <v>0.87506837320327757</v>
      </c>
      <c r="X32">
        <f t="shared" si="91"/>
        <v>3.7731658265813088E-2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6.3163526486411881</v>
      </c>
      <c r="AF32">
        <f t="shared" si="97"/>
        <v>1.5925495136231622</v>
      </c>
      <c r="AG32">
        <f t="shared" si="98"/>
        <v>30.527976989746094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30.429254531860352</v>
      </c>
      <c r="AM32" s="1">
        <v>30.527976989746094</v>
      </c>
      <c r="AN32" s="1">
        <v>30.034967422485352</v>
      </c>
      <c r="AO32" s="1">
        <v>1200.1240234375</v>
      </c>
      <c r="AP32" s="1">
        <v>1158.5504150390625</v>
      </c>
      <c r="AQ32" s="1">
        <v>24.235584259033203</v>
      </c>
      <c r="AR32" s="1">
        <v>28.320329666137695</v>
      </c>
      <c r="AS32" s="1">
        <v>54.848789215087891</v>
      </c>
      <c r="AT32" s="1">
        <v>64.09515380859375</v>
      </c>
      <c r="AU32" s="1">
        <v>300.50692749023438</v>
      </c>
      <c r="AV32" s="1">
        <v>1700.5374755859375</v>
      </c>
      <c r="AW32" s="1">
        <v>0.17202176153659821</v>
      </c>
      <c r="AX32" s="1">
        <v>98.827423095703125</v>
      </c>
      <c r="AY32" s="1">
        <v>6.2496771812438965</v>
      </c>
      <c r="AZ32" s="1">
        <v>-0.22812816500663757</v>
      </c>
      <c r="BA32" s="1">
        <v>0.5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1.5025346374511719</v>
      </c>
      <c r="BI32">
        <f t="shared" si="102"/>
        <v>6.3163526486411884E-3</v>
      </c>
      <c r="BJ32">
        <f t="shared" si="103"/>
        <v>303.67797698974607</v>
      </c>
      <c r="BK32">
        <f t="shared" si="104"/>
        <v>303.57925453186033</v>
      </c>
      <c r="BL32">
        <f t="shared" si="105"/>
        <v>272.08599001215407</v>
      </c>
      <c r="BM32">
        <f t="shared" si="106"/>
        <v>-3.0524501208145139E-2</v>
      </c>
      <c r="BN32">
        <f t="shared" si="107"/>
        <v>4.3913747157483449</v>
      </c>
      <c r="BO32">
        <f t="shared" si="108"/>
        <v>44.434779114859623</v>
      </c>
      <c r="BP32">
        <f t="shared" si="109"/>
        <v>16.114449448721928</v>
      </c>
      <c r="BQ32">
        <f t="shared" si="110"/>
        <v>30.478615760803223</v>
      </c>
      <c r="BR32">
        <f t="shared" si="111"/>
        <v>4.3789876157640863</v>
      </c>
      <c r="BS32">
        <f t="shared" si="112"/>
        <v>0.37770940955717314</v>
      </c>
      <c r="BT32">
        <f t="shared" si="113"/>
        <v>2.7988252021251827</v>
      </c>
      <c r="BU32">
        <f t="shared" si="114"/>
        <v>1.5801624136389036</v>
      </c>
      <c r="BV32">
        <f t="shared" si="115"/>
        <v>0.23745624413106764</v>
      </c>
      <c r="BW32">
        <f t="shared" si="116"/>
        <v>88.840015284159861</v>
      </c>
      <c r="BX32">
        <f t="shared" si="117"/>
        <v>0.775918695345722</v>
      </c>
      <c r="BY32">
        <f t="shared" si="118"/>
        <v>63.895726683245591</v>
      </c>
      <c r="BZ32">
        <f t="shared" si="119"/>
        <v>1150.5362049480227</v>
      </c>
      <c r="CA32">
        <f t="shared" si="120"/>
        <v>3.0626761988658668E-2</v>
      </c>
      <c r="CB32">
        <f t="shared" si="121"/>
        <v>0</v>
      </c>
      <c r="CC32">
        <f t="shared" si="122"/>
        <v>1488.0865623321947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132</v>
      </c>
      <c r="B33" s="1">
        <v>31</v>
      </c>
      <c r="C33" s="1" t="s">
        <v>115</v>
      </c>
      <c r="D33" s="1">
        <v>7633.5000057546422</v>
      </c>
      <c r="E33" s="1">
        <v>0</v>
      </c>
      <c r="F33">
        <f t="shared" si="84"/>
        <v>55.524979885939466</v>
      </c>
      <c r="G33">
        <f t="shared" si="85"/>
        <v>0.36636809599871156</v>
      </c>
      <c r="H33">
        <f t="shared" si="86"/>
        <v>1170.3508223191459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10.136746406555176</v>
      </c>
      <c r="W33">
        <f t="shared" si="90"/>
        <v>0.87506837320327757</v>
      </c>
      <c r="X33">
        <f t="shared" si="91"/>
        <v>3.8004521987323285E-2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6.0998077432330255</v>
      </c>
      <c r="AF33">
        <f t="shared" si="97"/>
        <v>1.647323580138174</v>
      </c>
      <c r="AG33">
        <f t="shared" si="98"/>
        <v>30.81927490234375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30.516332626342773</v>
      </c>
      <c r="AM33" s="1">
        <v>30.81927490234375</v>
      </c>
      <c r="AN33" s="1">
        <v>30.029109954833984</v>
      </c>
      <c r="AO33" s="1">
        <v>1500.0765380859375</v>
      </c>
      <c r="AP33" s="1">
        <v>1457.207275390625</v>
      </c>
      <c r="AQ33" s="1">
        <v>24.567659378051758</v>
      </c>
      <c r="AR33" s="1">
        <v>28.51152229309082</v>
      </c>
      <c r="AS33" s="1">
        <v>55.324687957763672</v>
      </c>
      <c r="AT33" s="1">
        <v>64.207321166992188</v>
      </c>
      <c r="AU33" s="1">
        <v>300.51211547851563</v>
      </c>
      <c r="AV33" s="1">
        <v>1699.664306640625</v>
      </c>
      <c r="AW33" s="1">
        <v>0.17625187337398529</v>
      </c>
      <c r="AX33" s="1">
        <v>98.829353332519531</v>
      </c>
      <c r="AY33" s="1">
        <v>6.1714239120483398</v>
      </c>
      <c r="AZ33" s="1">
        <v>-0.22239296138286591</v>
      </c>
      <c r="BA33" s="1">
        <v>1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1.5025605773925779</v>
      </c>
      <c r="BI33">
        <f t="shared" si="102"/>
        <v>6.099807743233026E-3</v>
      </c>
      <c r="BJ33">
        <f t="shared" si="103"/>
        <v>303.96927490234373</v>
      </c>
      <c r="BK33">
        <f t="shared" si="104"/>
        <v>303.66633262634275</v>
      </c>
      <c r="BL33">
        <f t="shared" si="105"/>
        <v>271.94628298402677</v>
      </c>
      <c r="BM33">
        <f t="shared" si="106"/>
        <v>-2.8551470654191191E-3</v>
      </c>
      <c r="BN33">
        <f t="shared" si="107"/>
        <v>4.4650988908900544</v>
      </c>
      <c r="BO33">
        <f t="shared" si="108"/>
        <v>45.179885735636255</v>
      </c>
      <c r="BP33">
        <f t="shared" si="109"/>
        <v>16.668363442545434</v>
      </c>
      <c r="BQ33">
        <f t="shared" si="110"/>
        <v>30.667803764343262</v>
      </c>
      <c r="BR33">
        <f t="shared" si="111"/>
        <v>4.4266298357774572</v>
      </c>
      <c r="BS33">
        <f t="shared" si="112"/>
        <v>0.35246747845595072</v>
      </c>
      <c r="BT33">
        <f t="shared" si="113"/>
        <v>2.8177753107518804</v>
      </c>
      <c r="BU33">
        <f t="shared" si="114"/>
        <v>1.6088545250255768</v>
      </c>
      <c r="BV33">
        <f t="shared" si="115"/>
        <v>0.22150026196276365</v>
      </c>
      <c r="BW33">
        <f t="shared" si="116"/>
        <v>115.66501494198366</v>
      </c>
      <c r="BX33">
        <f t="shared" si="117"/>
        <v>0.80314643090525117</v>
      </c>
      <c r="BY33">
        <f t="shared" si="118"/>
        <v>63.148652636178618</v>
      </c>
      <c r="BZ33">
        <f t="shared" si="119"/>
        <v>1449.1382780234219</v>
      </c>
      <c r="CA33">
        <f t="shared" si="120"/>
        <v>2.4195949555832E-2</v>
      </c>
      <c r="CB33">
        <f t="shared" si="121"/>
        <v>0</v>
      </c>
      <c r="CC33">
        <f t="shared" si="122"/>
        <v>1487.3224798036883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132</v>
      </c>
      <c r="B34" s="1">
        <v>32</v>
      </c>
      <c r="C34" s="1" t="s">
        <v>116</v>
      </c>
      <c r="D34" s="1">
        <v>7764.5000057546422</v>
      </c>
      <c r="E34" s="1">
        <v>0</v>
      </c>
      <c r="F34">
        <f t="shared" si="84"/>
        <v>56.222694823061005</v>
      </c>
      <c r="G34">
        <f t="shared" si="85"/>
        <v>0.34913710467187914</v>
      </c>
      <c r="H34">
        <f t="shared" si="86"/>
        <v>1348.1481176316524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10.136746406555176</v>
      </c>
      <c r="W34">
        <f t="shared" si="90"/>
        <v>0.87506837320327757</v>
      </c>
      <c r="X34">
        <f t="shared" si="91"/>
        <v>3.8481667052320916E-2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5.9147413800133846</v>
      </c>
      <c r="AF34">
        <f t="shared" si="97"/>
        <v>1.6728228662946214</v>
      </c>
      <c r="AG34">
        <f t="shared" si="98"/>
        <v>30.95854377746582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30.554042816162109</v>
      </c>
      <c r="AM34" s="1">
        <v>30.95854377746582</v>
      </c>
      <c r="AN34" s="1">
        <v>30.026697158813477</v>
      </c>
      <c r="AO34" s="1">
        <v>1700.0555419921875</v>
      </c>
      <c r="AP34" s="1">
        <v>1656.119384765625</v>
      </c>
      <c r="AQ34" s="1">
        <v>24.789649963378906</v>
      </c>
      <c r="AR34" s="1">
        <v>28.613370895385742</v>
      </c>
      <c r="AS34" s="1">
        <v>55.705219268798828</v>
      </c>
      <c r="AT34" s="1">
        <v>64.299659729003906</v>
      </c>
      <c r="AU34" s="1">
        <v>300.51882934570313</v>
      </c>
      <c r="AV34" s="1">
        <v>1699.309326171875</v>
      </c>
      <c r="AW34" s="1">
        <v>0.18476146459579468</v>
      </c>
      <c r="AX34" s="1">
        <v>98.831512451171875</v>
      </c>
      <c r="AY34" s="1">
        <v>5.7229743003845215</v>
      </c>
      <c r="AZ34" s="1">
        <v>-0.22048266232013702</v>
      </c>
      <c r="BA34" s="1">
        <v>1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1.5025941467285155</v>
      </c>
      <c r="BI34">
        <f t="shared" si="102"/>
        <v>5.9147413800133847E-3</v>
      </c>
      <c r="BJ34">
        <f t="shared" si="103"/>
        <v>304.1085437774658</v>
      </c>
      <c r="BK34">
        <f t="shared" si="104"/>
        <v>303.70404281616209</v>
      </c>
      <c r="BL34">
        <f t="shared" si="105"/>
        <v>271.88948611029628</v>
      </c>
      <c r="BM34">
        <f t="shared" si="106"/>
        <v>2.4542416008030039E-2</v>
      </c>
      <c r="BN34">
        <f t="shared" si="107"/>
        <v>4.5007255882119361</v>
      </c>
      <c r="BO34">
        <f t="shared" si="108"/>
        <v>45.539377842017124</v>
      </c>
      <c r="BP34">
        <f t="shared" si="109"/>
        <v>16.926006946631382</v>
      </c>
      <c r="BQ34">
        <f t="shared" si="110"/>
        <v>30.756293296813965</v>
      </c>
      <c r="BR34">
        <f t="shared" si="111"/>
        <v>4.4490682563077124</v>
      </c>
      <c r="BS34">
        <f t="shared" si="112"/>
        <v>0.33649071705287625</v>
      </c>
      <c r="BT34">
        <f t="shared" si="113"/>
        <v>2.8279027219173147</v>
      </c>
      <c r="BU34">
        <f t="shared" si="114"/>
        <v>1.6211655343903977</v>
      </c>
      <c r="BV34">
        <f t="shared" si="115"/>
        <v>0.21140747344870811</v>
      </c>
      <c r="BW34">
        <f t="shared" si="116"/>
        <v>133.23951747373658</v>
      </c>
      <c r="BX34">
        <f t="shared" si="117"/>
        <v>0.81404041884483058</v>
      </c>
      <c r="BY34">
        <f t="shared" si="118"/>
        <v>62.799167322303838</v>
      </c>
      <c r="BZ34">
        <f t="shared" si="119"/>
        <v>1647.9489941155741</v>
      </c>
      <c r="CA34">
        <f t="shared" si="120"/>
        <v>2.1425046722390338E-2</v>
      </c>
      <c r="CB34">
        <f t="shared" si="121"/>
        <v>0</v>
      </c>
      <c r="CC34">
        <f t="shared" si="122"/>
        <v>1487.0118476223804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132</v>
      </c>
      <c r="B35" s="1">
        <v>33</v>
      </c>
      <c r="C35" s="1" t="s">
        <v>117</v>
      </c>
      <c r="D35" s="1">
        <v>7966.5000057546422</v>
      </c>
      <c r="E35" s="1">
        <v>0</v>
      </c>
      <c r="F35">
        <f t="shared" si="84"/>
        <v>55.644742716345668</v>
      </c>
      <c r="G35">
        <f t="shared" si="85"/>
        <v>0.32769811557983514</v>
      </c>
      <c r="H35">
        <f t="shared" si="86"/>
        <v>1624.6691892400017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10.136746406555176</v>
      </c>
      <c r="W35">
        <f t="shared" si="90"/>
        <v>0.87506837320327757</v>
      </c>
      <c r="X35">
        <f t="shared" si="91"/>
        <v>3.8071897750359594E-2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5.6535687377601915</v>
      </c>
      <c r="AF35">
        <f t="shared" si="97"/>
        <v>1.7002536828008639</v>
      </c>
      <c r="AG35">
        <f t="shared" si="98"/>
        <v>30.905448913574219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30.488426208496094</v>
      </c>
      <c r="AM35" s="1">
        <v>30.905448913574219</v>
      </c>
      <c r="AN35" s="1">
        <v>30.028789520263672</v>
      </c>
      <c r="AO35" s="1">
        <v>1999.857421875</v>
      </c>
      <c r="AP35" s="1">
        <v>1955.4683837890625</v>
      </c>
      <c r="AQ35" s="1">
        <v>24.541910171508789</v>
      </c>
      <c r="AR35" s="1">
        <v>28.198274612426758</v>
      </c>
      <c r="AS35" s="1">
        <v>55.358417510986328</v>
      </c>
      <c r="AT35" s="1">
        <v>63.608333587646484</v>
      </c>
      <c r="AU35" s="1">
        <v>300.52517700195313</v>
      </c>
      <c r="AV35" s="1">
        <v>1700.251220703125</v>
      </c>
      <c r="AW35" s="1">
        <v>0.11118036508560181</v>
      </c>
      <c r="AX35" s="1">
        <v>98.830886840820313</v>
      </c>
      <c r="AY35" s="1">
        <v>4.7608895301818848</v>
      </c>
      <c r="AZ35" s="1">
        <v>-0.21488344669342041</v>
      </c>
      <c r="BA35" s="1">
        <v>0.75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1.5026258850097656</v>
      </c>
      <c r="BI35">
        <f t="shared" si="102"/>
        <v>5.6535687377601918E-3</v>
      </c>
      <c r="BJ35">
        <f t="shared" si="103"/>
        <v>304.0554489135742</v>
      </c>
      <c r="BK35">
        <f t="shared" si="104"/>
        <v>303.63842620849607</v>
      </c>
      <c r="BL35">
        <f t="shared" si="105"/>
        <v>272.0401892319278</v>
      </c>
      <c r="BM35">
        <f t="shared" si="106"/>
        <v>7.0464939734989615E-2</v>
      </c>
      <c r="BN35">
        <f t="shared" si="107"/>
        <v>4.4871141701279891</v>
      </c>
      <c r="BO35">
        <f t="shared" si="108"/>
        <v>45.401941777119298</v>
      </c>
      <c r="BP35">
        <f t="shared" si="109"/>
        <v>17.20366716469254</v>
      </c>
      <c r="BQ35">
        <f t="shared" si="110"/>
        <v>30.696937561035156</v>
      </c>
      <c r="BR35">
        <f t="shared" si="111"/>
        <v>4.4340064242814616</v>
      </c>
      <c r="BS35">
        <f t="shared" si="112"/>
        <v>0.3165323267646088</v>
      </c>
      <c r="BT35">
        <f t="shared" si="113"/>
        <v>2.7868604873271252</v>
      </c>
      <c r="BU35">
        <f t="shared" si="114"/>
        <v>1.6471459369543364</v>
      </c>
      <c r="BV35">
        <f t="shared" si="115"/>
        <v>0.19880646848573547</v>
      </c>
      <c r="BW35">
        <f t="shared" si="116"/>
        <v>160.56749679554588</v>
      </c>
      <c r="BX35">
        <f t="shared" si="117"/>
        <v>0.83083378013605136</v>
      </c>
      <c r="BY35">
        <f t="shared" si="118"/>
        <v>62.000812955418475</v>
      </c>
      <c r="BZ35">
        <f t="shared" si="119"/>
        <v>1947.3819822559285</v>
      </c>
      <c r="CA35">
        <f t="shared" si="120"/>
        <v>1.7716191874754258E-2</v>
      </c>
      <c r="CB35">
        <f t="shared" si="121"/>
        <v>0</v>
      </c>
      <c r="CC35">
        <f t="shared" si="122"/>
        <v>1487.8360697375704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133</v>
      </c>
      <c r="B36" s="1">
        <v>34</v>
      </c>
      <c r="C36" s="1" t="s">
        <v>118</v>
      </c>
      <c r="D36" s="1">
        <v>9888.5000057546422</v>
      </c>
      <c r="E36" s="1">
        <v>0</v>
      </c>
      <c r="F36">
        <f t="shared" ref="F36:F46" si="126">(AO36-AP36*(1000-AQ36)/(1000-AR36))*BH36</f>
        <v>25.333889168660178</v>
      </c>
      <c r="G36">
        <f t="shared" ref="G36:G46" si="127">IF(BS36&lt;&gt;0,1/(1/BS36-1/AK36),0)</f>
        <v>0.39794451804673114</v>
      </c>
      <c r="H36">
        <f t="shared" ref="H36:H46" si="128">((BV36-BI36/2)*AP36-F36)/(BV36+BI36/2)</f>
        <v>265.67328327123471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ref="P36:P46" si="129">CB36/L36</f>
        <v>#DIV/0!</v>
      </c>
      <c r="Q36" t="e">
        <f t="shared" ref="Q36:Q46" si="130">CD36/N36</f>
        <v>#DIV/0!</v>
      </c>
      <c r="R36" t="e">
        <f t="shared" ref="R36:R46" si="131">(N36-O36)/N36</f>
        <v>#DIV/0!</v>
      </c>
      <c r="S36" s="1">
        <v>-1</v>
      </c>
      <c r="T36" s="1">
        <v>0.87</v>
      </c>
      <c r="U36" s="1">
        <v>0.92</v>
      </c>
      <c r="V36" s="1">
        <v>10.110151290893555</v>
      </c>
      <c r="W36">
        <f t="shared" ref="W36:W46" si="132">(V36*U36+(100-V36)*T36)/100</f>
        <v>0.87505507564544682</v>
      </c>
      <c r="X36">
        <f t="shared" ref="X36:X46" si="133">(F36-S36)/CC36</f>
        <v>1.7680743749764988E-2</v>
      </c>
      <c r="Y36" t="e">
        <f t="shared" ref="Y36:Y46" si="134">(N36-O36)/(N36-M36)</f>
        <v>#DIV/0!</v>
      </c>
      <c r="Z36" t="e">
        <f t="shared" ref="Z36:Z46" si="135">(L36-N36)/(L36-M36)</f>
        <v>#DIV/0!</v>
      </c>
      <c r="AA36" t="e">
        <f t="shared" ref="AA36:AA46" si="136">(L36-N36)/N36</f>
        <v>#DIV/0!</v>
      </c>
      <c r="AB36" s="1">
        <v>0</v>
      </c>
      <c r="AC36" s="1">
        <v>0.5</v>
      </c>
      <c r="AD36" t="e">
        <f t="shared" ref="AD36:AD46" si="137">R36*AC36*W36*AB36</f>
        <v>#DIV/0!</v>
      </c>
      <c r="AE36">
        <f t="shared" ref="AE36:AE46" si="138">BI36*1000</f>
        <v>7.3217105078247942</v>
      </c>
      <c r="AF36">
        <f t="shared" ref="AF36:AF46" si="139">(BN36-BT36)</f>
        <v>1.8238822467347116</v>
      </c>
      <c r="AG36">
        <f t="shared" ref="AG36:AG46" si="140">(AM36+BM36*E36)</f>
        <v>31.650911331176758</v>
      </c>
      <c r="AH36" s="1">
        <v>2</v>
      </c>
      <c r="AI36">
        <f t="shared" ref="AI36:AI46" si="141">(AH36*BB36+BC36)</f>
        <v>4.644859790802002</v>
      </c>
      <c r="AJ36" s="1">
        <v>1</v>
      </c>
      <c r="AK36">
        <f t="shared" ref="AK36:AK46" si="142">AI36*(AJ36+1)*(AJ36+1)/(AJ36*AJ36+1)</f>
        <v>9.2897195816040039</v>
      </c>
      <c r="AL36" s="1">
        <v>30.748659133911133</v>
      </c>
      <c r="AM36" s="1">
        <v>31.650911331176758</v>
      </c>
      <c r="AN36" s="1">
        <v>30.020034790039063</v>
      </c>
      <c r="AO36" s="1">
        <v>399.85696411132813</v>
      </c>
      <c r="AP36" s="1">
        <v>381.13803100585938</v>
      </c>
      <c r="AQ36" s="1">
        <v>24.183261871337891</v>
      </c>
      <c r="AR36" s="1">
        <v>28.915496826171875</v>
      </c>
      <c r="AS36" s="1">
        <v>53.746006011962891</v>
      </c>
      <c r="AT36" s="1">
        <v>64.269645690917969</v>
      </c>
      <c r="AU36" s="1">
        <v>300.49224853515625</v>
      </c>
      <c r="AV36" s="1">
        <v>1702.0765380859375</v>
      </c>
      <c r="AW36" s="1">
        <v>0.21550482511520386</v>
      </c>
      <c r="AX36" s="1">
        <v>98.827957153320313</v>
      </c>
      <c r="AY36" s="1">
        <v>5.3204188346862793</v>
      </c>
      <c r="AZ36" s="1">
        <v>-0.19938528537750244</v>
      </c>
      <c r="BA36" s="1">
        <v>0.75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ref="BH36:BH46" si="143">AU36*0.000001/(AH36*0.0001)</f>
        <v>1.5024612426757811</v>
      </c>
      <c r="BI36">
        <f t="shared" ref="BI36:BI46" si="144">(AR36-AQ36)/(1000-AR36)*BH36</f>
        <v>7.3217105078247939E-3</v>
      </c>
      <c r="BJ36">
        <f t="shared" ref="BJ36:BJ46" si="145">(AM36+273.15)</f>
        <v>304.80091133117674</v>
      </c>
      <c r="BK36">
        <f t="shared" ref="BK36:BK46" si="146">(AL36+273.15)</f>
        <v>303.89865913391111</v>
      </c>
      <c r="BL36">
        <f t="shared" ref="BL36:BL46" si="147">(AV36*BD36+AW36*BE36)*BF36</f>
        <v>272.33224000664995</v>
      </c>
      <c r="BM36">
        <f t="shared" ref="BM36:BM46" si="148">((BL36+0.00000010773*(BK36^4-BJ36^4))-BI36*44100)/(AI36*51.4+0.00000043092*BJ36^3)</f>
        <v>-0.24513446142138651</v>
      </c>
      <c r="BN36">
        <f t="shared" ref="BN36:BN46" si="149">0.61365*EXP(17.502*AG36/(240.97+AG36))</f>
        <v>4.6815417281385949</v>
      </c>
      <c r="BO36">
        <f t="shared" ref="BO36:BO46" si="150">BN36*1000/AX36</f>
        <v>47.370621259283105</v>
      </c>
      <c r="BP36">
        <f t="shared" ref="BP36:BP46" si="151">(BO36-AR36)</f>
        <v>18.45512443311123</v>
      </c>
      <c r="BQ36">
        <f t="shared" ref="BQ36:BQ46" si="152">IF(E36,AM36,(AL36+AM36)/2)</f>
        <v>31.199785232543945</v>
      </c>
      <c r="BR36">
        <f t="shared" ref="BR36:BR46" si="153">0.61365*EXP(17.502*BQ36/(240.97+BQ36))</f>
        <v>4.5630242855930483</v>
      </c>
      <c r="BS36">
        <f t="shared" ref="BS36:BS46" si="154">IF(BP36&lt;&gt;0,(1000-(BO36+AR36)/2)/BP36*BI36,0)</f>
        <v>0.38159797280997443</v>
      </c>
      <c r="BT36">
        <f t="shared" ref="BT36:BT46" si="155">AR36*AX36/1000</f>
        <v>2.8576594814038834</v>
      </c>
      <c r="BU36">
        <f t="shared" ref="BU36:BU46" si="156">(BR36-BT36)</f>
        <v>1.7053648041891649</v>
      </c>
      <c r="BV36">
        <f t="shared" ref="BV36:BV46" si="157">1/(1.6/G36+1.37/AK36)</f>
        <v>0.23991540544036086</v>
      </c>
      <c r="BW36">
        <f t="shared" ref="BW36:BW46" si="158">H36*AX36*0.001</f>
        <v>26.255947855911511</v>
      </c>
      <c r="BX36">
        <f t="shared" ref="BX36:BX46" si="159">H36/AP36</f>
        <v>0.6970526729387192</v>
      </c>
      <c r="BY36">
        <f t="shared" ref="BY36:BY46" si="160">(1-BI36*AX36/BN36/G36)*100</f>
        <v>61.159845704142398</v>
      </c>
      <c r="BZ36">
        <f t="shared" ref="BZ36:BZ46" si="161">(AP36-F36/(AK36/1.35))</f>
        <v>377.45646127953336</v>
      </c>
      <c r="CA36">
        <f t="shared" ref="CA36:CA46" si="162">F36*BY36/100/BZ36</f>
        <v>4.1048886734876888E-2</v>
      </c>
      <c r="CB36">
        <f t="shared" ref="CB36:CB46" si="163">(L36-K36)</f>
        <v>0</v>
      </c>
      <c r="CC36">
        <f t="shared" ref="CC36:CC46" si="164">AV36*W36</f>
        <v>1489.4107137891303</v>
      </c>
      <c r="CD36">
        <f t="shared" ref="CD36:CD46" si="165">(N36-M36)</f>
        <v>0</v>
      </c>
      <c r="CE36" t="e">
        <f t="shared" ref="CE36:CE46" si="166">(N36-O36)/(N36-K36)</f>
        <v>#DIV/0!</v>
      </c>
      <c r="CF36" t="e">
        <f t="shared" ref="CF36:CF46" si="167">(L36-N36)/(L36-K36)</f>
        <v>#DIV/0!</v>
      </c>
    </row>
    <row r="37" spans="1:84" x14ac:dyDescent="0.35">
      <c r="A37" t="s">
        <v>133</v>
      </c>
      <c r="B37" s="1">
        <v>35</v>
      </c>
      <c r="C37" s="1" t="s">
        <v>119</v>
      </c>
      <c r="D37" s="1">
        <v>10090.500005754642</v>
      </c>
      <c r="E37" s="1">
        <v>0</v>
      </c>
      <c r="F37">
        <f t="shared" si="126"/>
        <v>8.9167118421230693</v>
      </c>
      <c r="G37">
        <f t="shared" si="127"/>
        <v>0.37180165554755484</v>
      </c>
      <c r="H37">
        <f t="shared" si="128"/>
        <v>148.12108709088508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10.110151290893555</v>
      </c>
      <c r="W37">
        <f t="shared" si="132"/>
        <v>0.87505507564544682</v>
      </c>
      <c r="X37">
        <f t="shared" si="133"/>
        <v>6.6628977619776469E-3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7.0192066870972996</v>
      </c>
      <c r="AF37">
        <f t="shared" si="139"/>
        <v>1.8681953370542832</v>
      </c>
      <c r="AG37">
        <f t="shared" si="140"/>
        <v>31.403285980224609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30.582483291625977</v>
      </c>
      <c r="AM37" s="1">
        <v>31.403285980224609</v>
      </c>
      <c r="AN37" s="1">
        <v>30.02528190612793</v>
      </c>
      <c r="AO37" s="1">
        <v>199.97569274902344</v>
      </c>
      <c r="AP37" s="1">
        <v>193.13870239257813</v>
      </c>
      <c r="AQ37" s="1">
        <v>23.262884140014648</v>
      </c>
      <c r="AR37" s="1">
        <v>27.804756164550781</v>
      </c>
      <c r="AS37" s="1">
        <v>52.194847106933594</v>
      </c>
      <c r="AT37" s="1">
        <v>62.381874084472656</v>
      </c>
      <c r="AU37" s="1">
        <v>300.49456787109375</v>
      </c>
      <c r="AV37" s="1">
        <v>1700.8623046875</v>
      </c>
      <c r="AW37" s="1">
        <v>0.1965503990650177</v>
      </c>
      <c r="AX37" s="1">
        <v>98.830718994140625</v>
      </c>
      <c r="AY37" s="1">
        <v>4.3748226165771484</v>
      </c>
      <c r="AZ37" s="1">
        <v>-0.21040947735309601</v>
      </c>
      <c r="BA37" s="1">
        <v>0.5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1.5024728393554687</v>
      </c>
      <c r="BI37">
        <f t="shared" si="144"/>
        <v>7.0192066870972993E-3</v>
      </c>
      <c r="BJ37">
        <f t="shared" si="145"/>
        <v>304.55328598022459</v>
      </c>
      <c r="BK37">
        <f t="shared" si="146"/>
        <v>303.73248329162595</v>
      </c>
      <c r="BL37">
        <f t="shared" si="147"/>
        <v>272.13796266724239</v>
      </c>
      <c r="BM37">
        <f t="shared" si="148"/>
        <v>-0.18874699222362268</v>
      </c>
      <c r="BN37">
        <f t="shared" si="149"/>
        <v>4.6161593802536007</v>
      </c>
      <c r="BO37">
        <f t="shared" si="150"/>
        <v>46.707738517285087</v>
      </c>
      <c r="BP37">
        <f t="shared" si="151"/>
        <v>18.902982352734305</v>
      </c>
      <c r="BQ37">
        <f t="shared" si="152"/>
        <v>30.992884635925293</v>
      </c>
      <c r="BR37">
        <f t="shared" si="153"/>
        <v>4.5095483637405289</v>
      </c>
      <c r="BS37">
        <f t="shared" si="154"/>
        <v>0.35749371504059407</v>
      </c>
      <c r="BT37">
        <f t="shared" si="155"/>
        <v>2.7479640431993175</v>
      </c>
      <c r="BU37">
        <f t="shared" si="156"/>
        <v>1.7615843205412114</v>
      </c>
      <c r="BV37">
        <f t="shared" si="157"/>
        <v>0.22467645770504782</v>
      </c>
      <c r="BW37">
        <f t="shared" si="158"/>
        <v>14.638913535385894</v>
      </c>
      <c r="BX37">
        <f t="shared" si="159"/>
        <v>0.76691561689076071</v>
      </c>
      <c r="BY37">
        <f t="shared" si="160"/>
        <v>59.580785309019248</v>
      </c>
      <c r="BZ37">
        <f t="shared" si="161"/>
        <v>191.84290859803738</v>
      </c>
      <c r="CA37">
        <f t="shared" si="162"/>
        <v>2.7692693871790013E-2</v>
      </c>
      <c r="CB37">
        <f t="shared" si="163"/>
        <v>0</v>
      </c>
      <c r="CC37">
        <f t="shared" si="164"/>
        <v>1488.3481926908094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133</v>
      </c>
      <c r="B38" s="1">
        <v>36</v>
      </c>
      <c r="C38" s="1" t="s">
        <v>120</v>
      </c>
      <c r="D38" s="1">
        <v>10292.500005754642</v>
      </c>
      <c r="E38" s="1">
        <v>0</v>
      </c>
      <c r="F38">
        <f t="shared" si="126"/>
        <v>-4.240666089161512</v>
      </c>
      <c r="G38">
        <f t="shared" si="127"/>
        <v>0.45977558736710206</v>
      </c>
      <c r="H38">
        <f t="shared" si="128"/>
        <v>66.125387165676983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10.110151290893555</v>
      </c>
      <c r="W38">
        <f t="shared" si="132"/>
        <v>0.87505507564544682</v>
      </c>
      <c r="X38">
        <f t="shared" si="133"/>
        <v>-2.1769484594181044E-3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7.9691160351198826</v>
      </c>
      <c r="AF38">
        <f t="shared" si="139"/>
        <v>1.7319602307473598</v>
      </c>
      <c r="AG38">
        <f t="shared" si="140"/>
        <v>30.88328742980957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30.536943435668945</v>
      </c>
      <c r="AM38" s="1">
        <v>30.88328742980957</v>
      </c>
      <c r="AN38" s="1">
        <v>30.022705078125</v>
      </c>
      <c r="AO38" s="1">
        <v>49.912395477294922</v>
      </c>
      <c r="AP38" s="1">
        <v>52.45660400390625</v>
      </c>
      <c r="AQ38" s="1">
        <v>22.664493560791016</v>
      </c>
      <c r="AR38" s="1">
        <v>27.820892333984375</v>
      </c>
      <c r="AS38" s="1">
        <v>50.982681274414063</v>
      </c>
      <c r="AT38" s="1">
        <v>62.578510284423828</v>
      </c>
      <c r="AU38" s="1">
        <v>300.49685668945313</v>
      </c>
      <c r="AV38" s="1">
        <v>1701.181884765625</v>
      </c>
      <c r="AW38" s="1">
        <v>0.18497917056083679</v>
      </c>
      <c r="AX38" s="1">
        <v>98.8280029296875</v>
      </c>
      <c r="AY38" s="1">
        <v>3.1403384208679199</v>
      </c>
      <c r="AZ38" s="1">
        <v>-0.22240173816680908</v>
      </c>
      <c r="BA38" s="1">
        <v>0.75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1.5024842834472656</v>
      </c>
      <c r="BI38">
        <f t="shared" si="144"/>
        <v>7.9691160351198827E-3</v>
      </c>
      <c r="BJ38">
        <f t="shared" si="145"/>
        <v>304.03328742980955</v>
      </c>
      <c r="BK38">
        <f t="shared" si="146"/>
        <v>303.68694343566892</v>
      </c>
      <c r="BL38">
        <f t="shared" si="147"/>
        <v>272.18909547859948</v>
      </c>
      <c r="BM38">
        <f t="shared" si="148"/>
        <v>-0.33260540154871127</v>
      </c>
      <c r="BN38">
        <f t="shared" si="149"/>
        <v>4.4814434598368882</v>
      </c>
      <c r="BO38">
        <f t="shared" si="150"/>
        <v>45.345887066293052</v>
      </c>
      <c r="BP38">
        <f t="shared" si="151"/>
        <v>17.524994732308677</v>
      </c>
      <c r="BQ38">
        <f t="shared" si="152"/>
        <v>30.710115432739258</v>
      </c>
      <c r="BR38">
        <f t="shared" si="153"/>
        <v>4.4373465370878478</v>
      </c>
      <c r="BS38">
        <f t="shared" si="154"/>
        <v>0.43809307077777665</v>
      </c>
      <c r="BT38">
        <f t="shared" si="155"/>
        <v>2.7494832290895284</v>
      </c>
      <c r="BU38">
        <f t="shared" si="156"/>
        <v>1.6878633079983194</v>
      </c>
      <c r="BV38">
        <f t="shared" si="157"/>
        <v>0.27567700949763096</v>
      </c>
      <c r="BW38">
        <f t="shared" si="158"/>
        <v>6.5350399565362451</v>
      </c>
      <c r="BX38">
        <f t="shared" si="159"/>
        <v>1.2605731617844127</v>
      </c>
      <c r="BY38">
        <f t="shared" si="160"/>
        <v>61.776861815234263</v>
      </c>
      <c r="BZ38">
        <f t="shared" si="161"/>
        <v>53.07286579416575</v>
      </c>
      <c r="CA38">
        <f t="shared" si="162"/>
        <v>-4.9361390057719348E-2</v>
      </c>
      <c r="CB38">
        <f t="shared" si="163"/>
        <v>0</v>
      </c>
      <c r="CC38">
        <f t="shared" si="164"/>
        <v>1488.6278428602477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133</v>
      </c>
      <c r="B39" s="1">
        <v>37</v>
      </c>
      <c r="C39" s="1" t="s">
        <v>121</v>
      </c>
      <c r="D39" s="1">
        <v>10494.500005754642</v>
      </c>
      <c r="E39" s="1">
        <v>0</v>
      </c>
      <c r="F39">
        <f t="shared" si="126"/>
        <v>3.6905459355550878</v>
      </c>
      <c r="G39">
        <f t="shared" si="127"/>
        <v>0.53951516011729295</v>
      </c>
      <c r="H39">
        <f t="shared" si="128"/>
        <v>82.956978202737986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10.110151290893555</v>
      </c>
      <c r="W39">
        <f t="shared" si="132"/>
        <v>0.87505507564544682</v>
      </c>
      <c r="X39">
        <f t="shared" si="133"/>
        <v>3.1551068133621064E-3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8.5711580324660197</v>
      </c>
      <c r="AF39">
        <f t="shared" si="139"/>
        <v>1.6016375912736831</v>
      </c>
      <c r="AG39">
        <f t="shared" si="140"/>
        <v>30.342496871948242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30.448507308959961</v>
      </c>
      <c r="AM39" s="1">
        <v>30.342496871948242</v>
      </c>
      <c r="AN39" s="1">
        <v>30.022777557373047</v>
      </c>
      <c r="AO39" s="1">
        <v>99.8536376953125</v>
      </c>
      <c r="AP39" s="1">
        <v>96.844833374023438</v>
      </c>
      <c r="AQ39" s="1">
        <v>22.212932586669922</v>
      </c>
      <c r="AR39" s="1">
        <v>27.759309768676758</v>
      </c>
      <c r="AS39" s="1">
        <v>50.218914031982422</v>
      </c>
      <c r="AT39" s="1">
        <v>62.755878448486328</v>
      </c>
      <c r="AU39" s="1">
        <v>300.49267578125</v>
      </c>
      <c r="AV39" s="1">
        <v>1698.9239501953125</v>
      </c>
      <c r="AW39" s="1">
        <v>0.1834060400724411</v>
      </c>
      <c r="AX39" s="1">
        <v>98.826263427734375</v>
      </c>
      <c r="AY39" s="1">
        <v>3.5773735046386719</v>
      </c>
      <c r="AZ39" s="1">
        <v>-0.22867938876152039</v>
      </c>
      <c r="BA39" s="1">
        <v>0.75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1.5024633789062498</v>
      </c>
      <c r="BI39">
        <f t="shared" si="144"/>
        <v>8.5711580324660201E-3</v>
      </c>
      <c r="BJ39">
        <f t="shared" si="145"/>
        <v>303.49249687194822</v>
      </c>
      <c r="BK39">
        <f t="shared" si="146"/>
        <v>303.59850730895994</v>
      </c>
      <c r="BL39">
        <f t="shared" si="147"/>
        <v>271.82782595542449</v>
      </c>
      <c r="BM39">
        <f t="shared" si="148"/>
        <v>-0.41820589444729378</v>
      </c>
      <c r="BN39">
        <f t="shared" si="149"/>
        <v>4.3449864510450125</v>
      </c>
      <c r="BO39">
        <f t="shared" si="150"/>
        <v>43.965908457342785</v>
      </c>
      <c r="BP39">
        <f t="shared" si="151"/>
        <v>16.206598688666027</v>
      </c>
      <c r="BQ39">
        <f t="shared" si="152"/>
        <v>30.395502090454102</v>
      </c>
      <c r="BR39">
        <f t="shared" si="153"/>
        <v>4.3581991874142547</v>
      </c>
      <c r="BS39">
        <f t="shared" si="154"/>
        <v>0.50990180611315261</v>
      </c>
      <c r="BT39">
        <f t="shared" si="155"/>
        <v>2.7433488597713294</v>
      </c>
      <c r="BU39">
        <f t="shared" si="156"/>
        <v>1.6148503276429254</v>
      </c>
      <c r="BV39">
        <f t="shared" si="157"/>
        <v>0.32122316594666916</v>
      </c>
      <c r="BW39">
        <f t="shared" si="158"/>
        <v>8.1983281810326023</v>
      </c>
      <c r="BX39">
        <f t="shared" si="159"/>
        <v>0.85659683963057365</v>
      </c>
      <c r="BY39">
        <f t="shared" si="160"/>
        <v>63.865687295631744</v>
      </c>
      <c r="BZ39">
        <f t="shared" si="161"/>
        <v>96.308516107475853</v>
      </c>
      <c r="CA39">
        <f t="shared" si="162"/>
        <v>2.4473355233435062E-2</v>
      </c>
      <c r="CB39">
        <f t="shared" si="163"/>
        <v>0</v>
      </c>
      <c r="CC39">
        <f t="shared" si="164"/>
        <v>1486.6520257540205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133</v>
      </c>
      <c r="B40" s="1">
        <v>38</v>
      </c>
      <c r="C40" s="1" t="s">
        <v>122</v>
      </c>
      <c r="D40" s="1">
        <v>10657.500005754642</v>
      </c>
      <c r="E40" s="1">
        <v>0</v>
      </c>
      <c r="F40">
        <f t="shared" si="126"/>
        <v>23.505045286378248</v>
      </c>
      <c r="G40">
        <f t="shared" si="127"/>
        <v>0.57793615934326659</v>
      </c>
      <c r="H40">
        <f t="shared" si="128"/>
        <v>207.74311447738569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10.110151290893555</v>
      </c>
      <c r="W40">
        <f t="shared" si="132"/>
        <v>0.87505507564544682</v>
      </c>
      <c r="X40">
        <f t="shared" si="133"/>
        <v>1.6487185233561467E-2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8.8359574693528522</v>
      </c>
      <c r="AF40">
        <f t="shared" si="139"/>
        <v>1.5477282235292265</v>
      </c>
      <c r="AG40">
        <f t="shared" si="140"/>
        <v>30.129499435424805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30.443103790283203</v>
      </c>
      <c r="AM40" s="1">
        <v>30.129499435424805</v>
      </c>
      <c r="AN40" s="1">
        <v>30.027091979980469</v>
      </c>
      <c r="AO40" s="1">
        <v>299.90670776367188</v>
      </c>
      <c r="AP40" s="1">
        <v>282.59945678710938</v>
      </c>
      <c r="AQ40" s="1">
        <v>22.054332733154297</v>
      </c>
      <c r="AR40" s="1">
        <v>27.772298812866211</v>
      </c>
      <c r="AS40" s="1">
        <v>49.872905731201172</v>
      </c>
      <c r="AT40" s="1">
        <v>62.801826477050781</v>
      </c>
      <c r="AU40" s="1">
        <v>300.47616577148438</v>
      </c>
      <c r="AV40" s="1">
        <v>1698.531494140625</v>
      </c>
      <c r="AW40" s="1">
        <v>0.13950109481811523</v>
      </c>
      <c r="AX40" s="1">
        <v>98.822036743164063</v>
      </c>
      <c r="AY40" s="1">
        <v>4.8233695030212402</v>
      </c>
      <c r="AZ40" s="1">
        <v>-0.23554365336894989</v>
      </c>
      <c r="BA40" s="1">
        <v>1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1.5023808288574216</v>
      </c>
      <c r="BI40">
        <f t="shared" si="144"/>
        <v>8.8359574693528519E-3</v>
      </c>
      <c r="BJ40">
        <f t="shared" si="145"/>
        <v>303.27949943542478</v>
      </c>
      <c r="BK40">
        <f t="shared" si="146"/>
        <v>303.59310379028318</v>
      </c>
      <c r="BL40">
        <f t="shared" si="147"/>
        <v>271.76503298807802</v>
      </c>
      <c r="BM40">
        <f t="shared" si="148"/>
        <v>-0.45510538059129357</v>
      </c>
      <c r="BN40">
        <f t="shared" si="149"/>
        <v>4.2922433572564227</v>
      </c>
      <c r="BO40">
        <f t="shared" si="150"/>
        <v>43.434070969533373</v>
      </c>
      <c r="BP40">
        <f t="shared" si="151"/>
        <v>15.661772156667162</v>
      </c>
      <c r="BQ40">
        <f t="shared" si="152"/>
        <v>30.286301612854004</v>
      </c>
      <c r="BR40">
        <f t="shared" si="153"/>
        <v>4.3310166561885746</v>
      </c>
      <c r="BS40">
        <f t="shared" si="154"/>
        <v>0.54408716693360826</v>
      </c>
      <c r="BT40">
        <f t="shared" si="155"/>
        <v>2.7445151337271962</v>
      </c>
      <c r="BU40">
        <f t="shared" si="156"/>
        <v>1.5865015224613783</v>
      </c>
      <c r="BV40">
        <f t="shared" si="157"/>
        <v>0.34294179419980392</v>
      </c>
      <c r="BW40">
        <f t="shared" si="158"/>
        <v>20.529597692023547</v>
      </c>
      <c r="BX40">
        <f t="shared" si="159"/>
        <v>0.73511505237564834</v>
      </c>
      <c r="BY40">
        <f t="shared" si="160"/>
        <v>64.799955490771353</v>
      </c>
      <c r="BZ40">
        <f t="shared" si="161"/>
        <v>279.18365818760725</v>
      </c>
      <c r="CA40">
        <f t="shared" si="162"/>
        <v>5.4556412730373982E-2</v>
      </c>
      <c r="CB40">
        <f t="shared" si="163"/>
        <v>0</v>
      </c>
      <c r="CC40">
        <f t="shared" si="164"/>
        <v>1486.3086050913985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133</v>
      </c>
      <c r="B41" s="1">
        <v>39</v>
      </c>
      <c r="C41" s="1" t="s">
        <v>123</v>
      </c>
      <c r="D41" s="1">
        <v>10812.500005754642</v>
      </c>
      <c r="E41" s="1">
        <v>0</v>
      </c>
      <c r="F41">
        <f t="shared" si="126"/>
        <v>37.094866246110932</v>
      </c>
      <c r="G41">
        <f t="shared" si="127"/>
        <v>0.59246786139028551</v>
      </c>
      <c r="H41">
        <f t="shared" si="128"/>
        <v>356.41677447825265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10.110151290893555</v>
      </c>
      <c r="W41">
        <f t="shared" si="132"/>
        <v>0.87505507564544682</v>
      </c>
      <c r="X41">
        <f t="shared" si="133"/>
        <v>2.5589217512686963E-2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8.9921340075191392</v>
      </c>
      <c r="AF41">
        <f t="shared" si="139"/>
        <v>1.5384811956941853</v>
      </c>
      <c r="AG41">
        <f t="shared" si="140"/>
        <v>30.163028717041016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30.509550094604492</v>
      </c>
      <c r="AM41" s="1">
        <v>30.163028717041016</v>
      </c>
      <c r="AN41" s="1">
        <v>30.023143768310547</v>
      </c>
      <c r="AO41" s="1">
        <v>500.19989013671875</v>
      </c>
      <c r="AP41" s="1">
        <v>472.68115234375</v>
      </c>
      <c r="AQ41" s="1">
        <v>22.13221549987793</v>
      </c>
      <c r="AR41" s="1">
        <v>27.949951171875</v>
      </c>
      <c r="AS41" s="1">
        <v>49.856796264648438</v>
      </c>
      <c r="AT41" s="1">
        <v>62.962276458740234</v>
      </c>
      <c r="AU41" s="1">
        <v>300.48818969726563</v>
      </c>
      <c r="AV41" s="1">
        <v>1701.273193359375</v>
      </c>
      <c r="AW41" s="1">
        <v>0.1873212605714798</v>
      </c>
      <c r="AX41" s="1">
        <v>98.820480346679688</v>
      </c>
      <c r="AY41" s="1">
        <v>5.469027042388916</v>
      </c>
      <c r="AZ41" s="1">
        <v>-0.224238321185112</v>
      </c>
      <c r="BA41" s="1">
        <v>1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1.5024409484863279</v>
      </c>
      <c r="BI41">
        <f t="shared" si="144"/>
        <v>8.9921340075191387E-3</v>
      </c>
      <c r="BJ41">
        <f t="shared" si="145"/>
        <v>303.31302871704099</v>
      </c>
      <c r="BK41">
        <f t="shared" si="146"/>
        <v>303.65955009460447</v>
      </c>
      <c r="BL41">
        <f t="shared" si="147"/>
        <v>272.20370485327294</v>
      </c>
      <c r="BM41">
        <f t="shared" si="148"/>
        <v>-0.47922521660735312</v>
      </c>
      <c r="BN41">
        <f t="shared" si="149"/>
        <v>4.3005087961651158</v>
      </c>
      <c r="BO41">
        <f t="shared" si="150"/>
        <v>43.518395995224594</v>
      </c>
      <c r="BP41">
        <f t="shared" si="151"/>
        <v>15.568444823349594</v>
      </c>
      <c r="BQ41">
        <f t="shared" si="152"/>
        <v>30.336289405822754</v>
      </c>
      <c r="BR41">
        <f t="shared" si="153"/>
        <v>4.3434413867597916</v>
      </c>
      <c r="BS41">
        <f t="shared" si="154"/>
        <v>0.55694757108965742</v>
      </c>
      <c r="BT41">
        <f t="shared" si="155"/>
        <v>2.7620276004709305</v>
      </c>
      <c r="BU41">
        <f t="shared" si="156"/>
        <v>1.5814137862888611</v>
      </c>
      <c r="BV41">
        <f t="shared" si="157"/>
        <v>0.35111826018634168</v>
      </c>
      <c r="BW41">
        <f t="shared" si="158"/>
        <v>35.221276857555132</v>
      </c>
      <c r="BX41">
        <f t="shared" si="159"/>
        <v>0.7540321265423634</v>
      </c>
      <c r="BY41">
        <f t="shared" si="160"/>
        <v>65.124126490961459</v>
      </c>
      <c r="BZ41">
        <f t="shared" si="161"/>
        <v>467.2904547029496</v>
      </c>
      <c r="CA41">
        <f t="shared" si="162"/>
        <v>5.1697412974392953E-2</v>
      </c>
      <c r="CB41">
        <f t="shared" si="163"/>
        <v>0</v>
      </c>
      <c r="CC41">
        <f t="shared" si="164"/>
        <v>1488.7077429086587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133</v>
      </c>
      <c r="B42" s="1">
        <v>40</v>
      </c>
      <c r="C42" s="1" t="s">
        <v>124</v>
      </c>
      <c r="D42" s="1">
        <v>11014.500005754642</v>
      </c>
      <c r="E42" s="1">
        <v>0</v>
      </c>
      <c r="F42">
        <f t="shared" si="126"/>
        <v>46.455870683947595</v>
      </c>
      <c r="G42">
        <f t="shared" si="127"/>
        <v>0.53215298568971359</v>
      </c>
      <c r="H42">
        <f t="shared" si="128"/>
        <v>600.05512828339397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10.110151290893555</v>
      </c>
      <c r="W42">
        <f t="shared" si="132"/>
        <v>0.87505507564544682</v>
      </c>
      <c r="X42">
        <f t="shared" si="133"/>
        <v>3.1918590522707013E-2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8.4496631603105605</v>
      </c>
      <c r="AF42">
        <f t="shared" si="139"/>
        <v>1.5998292184762031</v>
      </c>
      <c r="AG42">
        <f t="shared" si="140"/>
        <v>30.241609573364258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30.462886810302734</v>
      </c>
      <c r="AM42" s="1">
        <v>30.241609573364258</v>
      </c>
      <c r="AN42" s="1">
        <v>30.021713256835938</v>
      </c>
      <c r="AO42" s="1">
        <v>799.9912109375</v>
      </c>
      <c r="AP42" s="1">
        <v>764.7701416015625</v>
      </c>
      <c r="AQ42" s="1">
        <v>22.057586669921875</v>
      </c>
      <c r="AR42" s="1">
        <v>27.526699066162109</v>
      </c>
      <c r="AS42" s="1">
        <v>49.820667266845703</v>
      </c>
      <c r="AT42" s="1">
        <v>62.176689147949219</v>
      </c>
      <c r="AU42" s="1">
        <v>300.49014282226563</v>
      </c>
      <c r="AV42" s="1">
        <v>1699.068359375</v>
      </c>
      <c r="AW42" s="1">
        <v>0.18011684715747833</v>
      </c>
      <c r="AX42" s="1">
        <v>98.816978454589844</v>
      </c>
      <c r="AY42" s="1">
        <v>6.0389366149902344</v>
      </c>
      <c r="AZ42" s="1">
        <v>-0.21575319766998291</v>
      </c>
      <c r="BA42" s="1">
        <v>0.75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1.5024507141113279</v>
      </c>
      <c r="BI42">
        <f t="shared" si="144"/>
        <v>8.4496631603105613E-3</v>
      </c>
      <c r="BJ42">
        <f t="shared" si="145"/>
        <v>303.39160957336424</v>
      </c>
      <c r="BK42">
        <f t="shared" si="146"/>
        <v>303.61288681030271</v>
      </c>
      <c r="BL42">
        <f t="shared" si="147"/>
        <v>271.85093142365804</v>
      </c>
      <c r="BM42">
        <f t="shared" si="148"/>
        <v>-0.39123365129449411</v>
      </c>
      <c r="BN42">
        <f t="shared" si="149"/>
        <v>4.3199344470231225</v>
      </c>
      <c r="BO42">
        <f t="shared" si="150"/>
        <v>43.716520324574553</v>
      </c>
      <c r="BP42">
        <f t="shared" si="151"/>
        <v>16.189821258412444</v>
      </c>
      <c r="BQ42">
        <f t="shared" si="152"/>
        <v>30.352248191833496</v>
      </c>
      <c r="BR42">
        <f t="shared" si="153"/>
        <v>4.3474145624126672</v>
      </c>
      <c r="BS42">
        <f t="shared" si="154"/>
        <v>0.50332072399641159</v>
      </c>
      <c r="BT42">
        <f t="shared" si="155"/>
        <v>2.7201052285469194</v>
      </c>
      <c r="BU42">
        <f t="shared" si="156"/>
        <v>1.6273093338657478</v>
      </c>
      <c r="BV42">
        <f t="shared" si="157"/>
        <v>0.31704473401388045</v>
      </c>
      <c r="BW42">
        <f t="shared" si="158"/>
        <v>59.295634683146289</v>
      </c>
      <c r="BX42">
        <f t="shared" si="159"/>
        <v>0.78462154265956763</v>
      </c>
      <c r="BY42">
        <f t="shared" si="160"/>
        <v>63.679040997259925</v>
      </c>
      <c r="BZ42">
        <f t="shared" si="161"/>
        <v>758.01908470771161</v>
      </c>
      <c r="CA42">
        <f t="shared" si="162"/>
        <v>3.9026264028526367E-2</v>
      </c>
      <c r="CB42">
        <f t="shared" si="163"/>
        <v>0</v>
      </c>
      <c r="CC42">
        <f t="shared" si="164"/>
        <v>1486.778391739676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133</v>
      </c>
      <c r="B43" s="1">
        <v>41</v>
      </c>
      <c r="C43" s="1" t="s">
        <v>125</v>
      </c>
      <c r="D43" s="1">
        <v>11216.500005754642</v>
      </c>
      <c r="E43" s="1">
        <v>0</v>
      </c>
      <c r="F43">
        <f t="shared" si="126"/>
        <v>49.195451230916106</v>
      </c>
      <c r="G43">
        <f t="shared" si="127"/>
        <v>0.43490510097613466</v>
      </c>
      <c r="H43">
        <f t="shared" si="128"/>
        <v>942.60262287189585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10.110151290893555</v>
      </c>
      <c r="W43">
        <f t="shared" si="132"/>
        <v>0.87505507564544682</v>
      </c>
      <c r="X43">
        <f t="shared" si="133"/>
        <v>3.377571835278171E-2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7.6065336761790832</v>
      </c>
      <c r="AF43">
        <f t="shared" si="139"/>
        <v>1.7446503673174449</v>
      </c>
      <c r="AG43">
        <f t="shared" si="140"/>
        <v>30.559474945068359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30.455068588256836</v>
      </c>
      <c r="AM43" s="1">
        <v>30.559474945068359</v>
      </c>
      <c r="AN43" s="1">
        <v>30.02606201171875</v>
      </c>
      <c r="AO43" s="1">
        <v>1200.0904541015625</v>
      </c>
      <c r="AP43" s="1">
        <v>1161.4664306640625</v>
      </c>
      <c r="AQ43" s="1">
        <v>21.937559127807617</v>
      </c>
      <c r="AR43" s="1">
        <v>26.864345550537109</v>
      </c>
      <c r="AS43" s="1">
        <v>49.572391510009766</v>
      </c>
      <c r="AT43" s="1">
        <v>60.706981658935547</v>
      </c>
      <c r="AU43" s="1">
        <v>300.48751831054688</v>
      </c>
      <c r="AV43" s="1">
        <v>1698.3389892578125</v>
      </c>
      <c r="AW43" s="1">
        <v>0.13877896964550018</v>
      </c>
      <c r="AX43" s="1">
        <v>98.816650390625</v>
      </c>
      <c r="AY43" s="1">
        <v>5.9008932113647461</v>
      </c>
      <c r="AZ43" s="1">
        <v>-0.20590250194072723</v>
      </c>
      <c r="BA43" s="1">
        <v>0.5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1.5024375915527344</v>
      </c>
      <c r="BI43">
        <f t="shared" si="144"/>
        <v>7.6065336761790827E-3</v>
      </c>
      <c r="BJ43">
        <f t="shared" si="145"/>
        <v>303.70947494506834</v>
      </c>
      <c r="BK43">
        <f t="shared" si="146"/>
        <v>303.60506858825681</v>
      </c>
      <c r="BL43">
        <f t="shared" si="147"/>
        <v>271.73423220751647</v>
      </c>
      <c r="BM43">
        <f t="shared" si="148"/>
        <v>-0.2590473279674318</v>
      </c>
      <c r="BN43">
        <f t="shared" si="149"/>
        <v>4.3992950095578127</v>
      </c>
      <c r="BO43">
        <f t="shared" si="150"/>
        <v>44.519774675292837</v>
      </c>
      <c r="BP43">
        <f t="shared" si="151"/>
        <v>17.655429124755727</v>
      </c>
      <c r="BQ43">
        <f t="shared" si="152"/>
        <v>30.507271766662598</v>
      </c>
      <c r="BR43">
        <f t="shared" si="153"/>
        <v>4.3861750700469297</v>
      </c>
      <c r="BS43">
        <f t="shared" si="154"/>
        <v>0.41545525555496637</v>
      </c>
      <c r="BT43">
        <f t="shared" si="155"/>
        <v>2.6546446422403678</v>
      </c>
      <c r="BU43">
        <f t="shared" si="156"/>
        <v>1.731530427806562</v>
      </c>
      <c r="BV43">
        <f t="shared" si="157"/>
        <v>0.26133963337417065</v>
      </c>
      <c r="BW43">
        <f t="shared" si="158"/>
        <v>93.144833841618279</v>
      </c>
      <c r="BX43">
        <f t="shared" si="159"/>
        <v>0.81156251957533343</v>
      </c>
      <c r="BY43">
        <f t="shared" si="160"/>
        <v>60.713862418091068</v>
      </c>
      <c r="BZ43">
        <f t="shared" si="161"/>
        <v>1154.3172526314711</v>
      </c>
      <c r="CA43">
        <f t="shared" si="162"/>
        <v>2.5875432865797545E-2</v>
      </c>
      <c r="CB43">
        <f t="shared" si="163"/>
        <v>0</v>
      </c>
      <c r="CC43">
        <f t="shared" si="164"/>
        <v>1486.1401527166067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133</v>
      </c>
      <c r="B44" s="1">
        <v>42</v>
      </c>
      <c r="C44" s="1" t="s">
        <v>126</v>
      </c>
      <c r="D44" s="1">
        <v>11418.500005754642</v>
      </c>
      <c r="E44" s="1">
        <v>0</v>
      </c>
      <c r="F44">
        <f t="shared" si="126"/>
        <v>49.498860352783119</v>
      </c>
      <c r="G44">
        <f t="shared" si="127"/>
        <v>0.36814584929599925</v>
      </c>
      <c r="H44">
        <f t="shared" si="128"/>
        <v>1196.2034234368937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10.110151290893555</v>
      </c>
      <c r="W44">
        <f t="shared" si="132"/>
        <v>0.87505507564544682</v>
      </c>
      <c r="X44">
        <f t="shared" si="133"/>
        <v>3.3968407234413779E-2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6.9951568131393271</v>
      </c>
      <c r="AF44">
        <f t="shared" si="139"/>
        <v>1.88210512789597</v>
      </c>
      <c r="AG44">
        <f t="shared" si="140"/>
        <v>30.879981994628906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30.473478317260742</v>
      </c>
      <c r="AM44" s="1">
        <v>30.879981994628906</v>
      </c>
      <c r="AN44" s="1">
        <v>30.02324104309082</v>
      </c>
      <c r="AO44" s="1">
        <v>1500.1278076171875</v>
      </c>
      <c r="AP44" s="1">
        <v>1460.383056640625</v>
      </c>
      <c r="AQ44" s="1">
        <v>21.762744903564453</v>
      </c>
      <c r="AR44" s="1">
        <v>26.296150207519531</v>
      </c>
      <c r="AS44" s="1">
        <v>49.125026702880859</v>
      </c>
      <c r="AT44" s="1">
        <v>59.360996246337891</v>
      </c>
      <c r="AU44" s="1">
        <v>300.48983764648438</v>
      </c>
      <c r="AV44" s="1">
        <v>1698.9124755859375</v>
      </c>
      <c r="AW44" s="1">
        <v>0.16994267702102661</v>
      </c>
      <c r="AX44" s="1">
        <v>98.816482543945313</v>
      </c>
      <c r="AY44" s="1">
        <v>5.4455771446228027</v>
      </c>
      <c r="AZ44" s="1">
        <v>-0.19274885952472687</v>
      </c>
      <c r="BA44" s="1">
        <v>0.5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1.5024491882324218</v>
      </c>
      <c r="BI44">
        <f t="shared" si="144"/>
        <v>6.9951568131393273E-3</v>
      </c>
      <c r="BJ44">
        <f t="shared" si="145"/>
        <v>304.02998199462888</v>
      </c>
      <c r="BK44">
        <f t="shared" si="146"/>
        <v>303.62347831726072</v>
      </c>
      <c r="BL44">
        <f t="shared" si="147"/>
        <v>271.82599001796552</v>
      </c>
      <c r="BM44">
        <f t="shared" si="148"/>
        <v>-0.16572602117858173</v>
      </c>
      <c r="BN44">
        <f t="shared" si="149"/>
        <v>4.4805981958502876</v>
      </c>
      <c r="BO44">
        <f t="shared" si="150"/>
        <v>45.342619778615294</v>
      </c>
      <c r="BP44">
        <f t="shared" si="151"/>
        <v>19.046469571095763</v>
      </c>
      <c r="BQ44">
        <f t="shared" si="152"/>
        <v>30.676730155944824</v>
      </c>
      <c r="BR44">
        <f t="shared" si="153"/>
        <v>4.4288888340474371</v>
      </c>
      <c r="BS44">
        <f t="shared" si="154"/>
        <v>0.35411258621902114</v>
      </c>
      <c r="BT44">
        <f t="shared" si="155"/>
        <v>2.5984930679543177</v>
      </c>
      <c r="BU44">
        <f t="shared" si="156"/>
        <v>1.8303957660931194</v>
      </c>
      <c r="BV44">
        <f t="shared" si="157"/>
        <v>0.22253978911140679</v>
      </c>
      <c r="BW44">
        <f t="shared" si="158"/>
        <v>118.20461471105943</v>
      </c>
      <c r="BX44">
        <f t="shared" si="159"/>
        <v>0.81910250738499124</v>
      </c>
      <c r="BY44">
        <f t="shared" si="160"/>
        <v>58.094508628793221</v>
      </c>
      <c r="BZ44">
        <f t="shared" si="161"/>
        <v>1453.1897866081706</v>
      </c>
      <c r="CA44">
        <f t="shared" si="162"/>
        <v>1.9788275395136345E-2</v>
      </c>
      <c r="CB44">
        <f t="shared" si="163"/>
        <v>0</v>
      </c>
      <c r="CC44">
        <f t="shared" si="164"/>
        <v>1486.6419848388459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133</v>
      </c>
      <c r="B45" s="1">
        <v>43</v>
      </c>
      <c r="C45" s="1" t="s">
        <v>127</v>
      </c>
      <c r="D45" s="1">
        <v>11552.500005754642</v>
      </c>
      <c r="E45" s="1">
        <v>0</v>
      </c>
      <c r="F45">
        <f t="shared" si="126"/>
        <v>50.80210289461958</v>
      </c>
      <c r="G45">
        <f t="shared" si="127"/>
        <v>0.33579168924899316</v>
      </c>
      <c r="H45">
        <f t="shared" si="128"/>
        <v>1360.5349403808232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10.110151290893555</v>
      </c>
      <c r="W45">
        <f t="shared" si="132"/>
        <v>0.87505507564544682</v>
      </c>
      <c r="X45">
        <f t="shared" si="133"/>
        <v>3.4851831150316454E-2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6.6462547063683228</v>
      </c>
      <c r="AF45">
        <f t="shared" si="139"/>
        <v>1.9539239531587183</v>
      </c>
      <c r="AG45">
        <f t="shared" si="140"/>
        <v>31.04127311706543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30.482723236083984</v>
      </c>
      <c r="AM45" s="1">
        <v>31.04127311706543</v>
      </c>
      <c r="AN45" s="1">
        <v>30.02392578125</v>
      </c>
      <c r="AO45" s="1">
        <v>1700.54296875</v>
      </c>
      <c r="AP45" s="1">
        <v>1659.3900146484375</v>
      </c>
      <c r="AQ45" s="1">
        <v>21.67881965637207</v>
      </c>
      <c r="AR45" s="1">
        <v>25.987432479858398</v>
      </c>
      <c r="AS45" s="1">
        <v>48.911823272705078</v>
      </c>
      <c r="AT45" s="1">
        <v>58.633865356445313</v>
      </c>
      <c r="AU45" s="1">
        <v>300.4927978515625</v>
      </c>
      <c r="AV45" s="1">
        <v>1698.58154296875</v>
      </c>
      <c r="AW45" s="1">
        <v>0.19403137266635895</v>
      </c>
      <c r="AX45" s="1">
        <v>98.820144653320313</v>
      </c>
      <c r="AY45" s="1">
        <v>5.2056417465209961</v>
      </c>
      <c r="AZ45" s="1">
        <v>-0.18900616466999054</v>
      </c>
      <c r="BA45" s="1">
        <v>1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1.5024639892578124</v>
      </c>
      <c r="BI45">
        <f t="shared" si="144"/>
        <v>6.6462547063683231E-3</v>
      </c>
      <c r="BJ45">
        <f t="shared" si="145"/>
        <v>304.19127311706541</v>
      </c>
      <c r="BK45">
        <f t="shared" si="146"/>
        <v>303.63272323608396</v>
      </c>
      <c r="BL45">
        <f t="shared" si="147"/>
        <v>271.77304080039903</v>
      </c>
      <c r="BM45">
        <f t="shared" si="148"/>
        <v>-0.11194012163703325</v>
      </c>
      <c r="BN45">
        <f t="shared" si="149"/>
        <v>4.5220057899867196</v>
      </c>
      <c r="BO45">
        <f t="shared" si="150"/>
        <v>45.75995922542684</v>
      </c>
      <c r="BP45">
        <f t="shared" si="151"/>
        <v>19.772526745568442</v>
      </c>
      <c r="BQ45">
        <f t="shared" si="152"/>
        <v>30.761998176574707</v>
      </c>
      <c r="BR45">
        <f t="shared" si="153"/>
        <v>4.4505182447309553</v>
      </c>
      <c r="BS45">
        <f t="shared" si="154"/>
        <v>0.32407739632513272</v>
      </c>
      <c r="BT45">
        <f t="shared" si="155"/>
        <v>2.5680818368280014</v>
      </c>
      <c r="BU45">
        <f t="shared" si="156"/>
        <v>1.8824364079029539</v>
      </c>
      <c r="BV45">
        <f t="shared" si="157"/>
        <v>0.20356923256642676</v>
      </c>
      <c r="BW45">
        <f t="shared" si="158"/>
        <v>134.44825961432946</v>
      </c>
      <c r="BX45">
        <f t="shared" si="159"/>
        <v>0.81990064323068101</v>
      </c>
      <c r="BY45">
        <f t="shared" si="160"/>
        <v>56.74648474340006</v>
      </c>
      <c r="BZ45">
        <f t="shared" si="161"/>
        <v>1652.0073548915652</v>
      </c>
      <c r="CA45">
        <f t="shared" si="162"/>
        <v>1.7450532216494851E-2</v>
      </c>
      <c r="CB45">
        <f t="shared" si="163"/>
        <v>0</v>
      </c>
      <c r="CC45">
        <f t="shared" si="164"/>
        <v>1486.3524005724794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133</v>
      </c>
      <c r="B46" s="1">
        <v>44</v>
      </c>
      <c r="C46" s="1" t="s">
        <v>128</v>
      </c>
      <c r="D46" s="1">
        <v>11754.500005754642</v>
      </c>
      <c r="E46" s="1">
        <v>0</v>
      </c>
      <c r="F46">
        <f t="shared" si="126"/>
        <v>50.633422550650543</v>
      </c>
      <c r="G46">
        <f t="shared" si="127"/>
        <v>0.27631110883615878</v>
      </c>
      <c r="H46">
        <f t="shared" si="128"/>
        <v>1594.5184320304838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29"/>
        <v>#DIV/0!</v>
      </c>
      <c r="Q46" t="e">
        <f t="shared" si="130"/>
        <v>#DIV/0!</v>
      </c>
      <c r="R46" t="e">
        <f t="shared" si="131"/>
        <v>#DIV/0!</v>
      </c>
      <c r="S46" s="1">
        <v>-1</v>
      </c>
      <c r="T46" s="1">
        <v>0.87</v>
      </c>
      <c r="U46" s="1">
        <v>0.92</v>
      </c>
      <c r="V46" s="1">
        <v>10.110151290893555</v>
      </c>
      <c r="W46">
        <f t="shared" si="132"/>
        <v>0.87505507564544682</v>
      </c>
      <c r="X46">
        <f t="shared" si="133"/>
        <v>3.4712485519043046E-2</v>
      </c>
      <c r="Y46" t="e">
        <f t="shared" si="134"/>
        <v>#DIV/0!</v>
      </c>
      <c r="Z46" t="e">
        <f t="shared" si="135"/>
        <v>#DIV/0!</v>
      </c>
      <c r="AA46" t="e">
        <f t="shared" si="136"/>
        <v>#DIV/0!</v>
      </c>
      <c r="AB46" s="1">
        <v>0</v>
      </c>
      <c r="AC46" s="1">
        <v>0.5</v>
      </c>
      <c r="AD46" t="e">
        <f t="shared" si="137"/>
        <v>#DIV/0!</v>
      </c>
      <c r="AE46">
        <f t="shared" si="138"/>
        <v>6.0154986494493983</v>
      </c>
      <c r="AF46">
        <f t="shared" si="139"/>
        <v>2.1345480314996985</v>
      </c>
      <c r="AG46">
        <f t="shared" si="140"/>
        <v>31.577966690063477</v>
      </c>
      <c r="AH46" s="1">
        <v>2</v>
      </c>
      <c r="AI46">
        <f t="shared" si="141"/>
        <v>4.644859790802002</v>
      </c>
      <c r="AJ46" s="1">
        <v>1</v>
      </c>
      <c r="AK46">
        <f t="shared" si="142"/>
        <v>9.2897195816040039</v>
      </c>
      <c r="AL46" s="1">
        <v>30.60589599609375</v>
      </c>
      <c r="AM46" s="1">
        <v>31.577966690063477</v>
      </c>
      <c r="AN46" s="1">
        <v>30.027614593505859</v>
      </c>
      <c r="AO46" s="1">
        <v>2000.184326171875</v>
      </c>
      <c r="AP46" s="1">
        <v>1958.6422119140625</v>
      </c>
      <c r="AQ46" s="1">
        <v>21.679714202880859</v>
      </c>
      <c r="AR46" s="1">
        <v>25.581043243408203</v>
      </c>
      <c r="AS46" s="1">
        <v>48.563758850097656</v>
      </c>
      <c r="AT46" s="1">
        <v>57.306327819824219</v>
      </c>
      <c r="AU46" s="1">
        <v>300.4932861328125</v>
      </c>
      <c r="AV46" s="1">
        <v>1699.846923828125</v>
      </c>
      <c r="AW46" s="1">
        <v>0.15994083881378174</v>
      </c>
      <c r="AX46" s="1">
        <v>98.80950927734375</v>
      </c>
      <c r="AY46" s="1">
        <v>4.2155418395996094</v>
      </c>
      <c r="AZ46" s="1">
        <v>-0.17758791148662567</v>
      </c>
      <c r="BA46" s="1">
        <v>0.5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si="143"/>
        <v>1.5024664306640623</v>
      </c>
      <c r="BI46">
        <f t="shared" si="144"/>
        <v>6.0154986494493981E-3</v>
      </c>
      <c r="BJ46">
        <f t="shared" si="145"/>
        <v>304.72796669006345</v>
      </c>
      <c r="BK46">
        <f t="shared" si="146"/>
        <v>303.75589599609373</v>
      </c>
      <c r="BL46">
        <f t="shared" si="147"/>
        <v>271.97550173337368</v>
      </c>
      <c r="BM46">
        <f t="shared" si="148"/>
        <v>-2.0341477981007421E-2</v>
      </c>
      <c r="BN46">
        <f t="shared" si="149"/>
        <v>4.6621983611833731</v>
      </c>
      <c r="BO46">
        <f t="shared" si="150"/>
        <v>47.18370119719215</v>
      </c>
      <c r="BP46">
        <f t="shared" si="151"/>
        <v>21.602657953783947</v>
      </c>
      <c r="BQ46">
        <f t="shared" si="152"/>
        <v>31.091931343078613</v>
      </c>
      <c r="BR46">
        <f t="shared" si="153"/>
        <v>4.5350796587860636</v>
      </c>
      <c r="BS46">
        <f t="shared" si="154"/>
        <v>0.26832996897398315</v>
      </c>
      <c r="BT46">
        <f t="shared" si="155"/>
        <v>2.5276503296836745</v>
      </c>
      <c r="BU46">
        <f t="shared" si="156"/>
        <v>2.007429329102389</v>
      </c>
      <c r="BV46">
        <f t="shared" si="157"/>
        <v>0.16840547765850153</v>
      </c>
      <c r="BW46">
        <f t="shared" si="158"/>
        <v>157.55358380261171</v>
      </c>
      <c r="BX46">
        <f t="shared" si="159"/>
        <v>0.81409377492801882</v>
      </c>
      <c r="BY46">
        <f t="shared" si="160"/>
        <v>53.859607668049151</v>
      </c>
      <c r="BZ46">
        <f t="shared" si="161"/>
        <v>1951.2840651107147</v>
      </c>
      <c r="CA46">
        <f t="shared" si="162"/>
        <v>1.3975906031466808E-2</v>
      </c>
      <c r="CB46">
        <f t="shared" si="163"/>
        <v>0</v>
      </c>
      <c r="CC46">
        <f t="shared" si="164"/>
        <v>1487.4596785161</v>
      </c>
      <c r="CD46">
        <f t="shared" si="165"/>
        <v>0</v>
      </c>
      <c r="CE46" t="e">
        <f t="shared" si="166"/>
        <v>#DIV/0!</v>
      </c>
      <c r="CF46" t="e">
        <f t="shared" si="167"/>
        <v>#DIV/0!</v>
      </c>
    </row>
    <row r="47" spans="1:84" x14ac:dyDescent="0.35">
      <c r="B47" s="1"/>
      <c r="C47" s="1"/>
      <c r="D47" s="1"/>
      <c r="E47" s="1"/>
      <c r="I47" s="1"/>
      <c r="J47" s="1"/>
      <c r="K47" s="1"/>
      <c r="L47" s="1"/>
      <c r="M47" s="1"/>
      <c r="N47" s="1"/>
      <c r="O47" s="1"/>
      <c r="S47" s="1"/>
      <c r="T47" s="1"/>
      <c r="U47" s="1"/>
      <c r="V47" s="1"/>
      <c r="AB47" s="1"/>
      <c r="AC47" s="1"/>
      <c r="AH47" s="1"/>
      <c r="AJ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16-08-05-bern1-kat-essex_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</dc:creator>
  <cp:lastModifiedBy>PengFu</cp:lastModifiedBy>
  <dcterms:created xsi:type="dcterms:W3CDTF">2016-09-14T17:33:05Z</dcterms:created>
  <dcterms:modified xsi:type="dcterms:W3CDTF">2022-10-21T16:50:46Z</dcterms:modified>
</cp:coreProperties>
</file>