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F5B2526-82D1-4428-8EAD-F16CFEB08B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8-05-hubern-kat-essex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AC3" i="1"/>
  <c r="AD3" i="1"/>
  <c r="AE3" i="1"/>
  <c r="AM3" i="1"/>
  <c r="AO3" i="1" s="1"/>
  <c r="BL3" i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BM4" i="1" s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CG5" i="1" s="1"/>
  <c r="AC5" i="1"/>
  <c r="AD5" i="1"/>
  <c r="AE5" i="1"/>
  <c r="AM5" i="1"/>
  <c r="AO5" i="1" s="1"/>
  <c r="BL5" i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M6" i="1" s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J7" i="1" s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M8" i="1" s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M10" i="1" s="1"/>
  <c r="AI10" i="1" s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J11" i="1" s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BM13" i="1" s="1"/>
  <c r="AI13" i="1" s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BM14" i="1" s="1"/>
  <c r="AI14" i="1" s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CG15" i="1" s="1"/>
  <c r="AC15" i="1"/>
  <c r="AD15" i="1"/>
  <c r="AE15" i="1"/>
  <c r="AM15" i="1"/>
  <c r="AO15" i="1" s="1"/>
  <c r="BL15" i="1"/>
  <c r="BM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BM16" i="1" s="1"/>
  <c r="AI16" i="1" s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AO17" i="1" s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BM22" i="1" s="1"/>
  <c r="AI22" i="1" s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J23" i="1" s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CG25" i="1" s="1"/>
  <c r="AC25" i="1"/>
  <c r="AD25" i="1"/>
  <c r="AE25" i="1"/>
  <c r="AM25" i="1"/>
  <c r="AO25" i="1" s="1"/>
  <c r="BL25" i="1"/>
  <c r="BM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CG27" i="1" s="1"/>
  <c r="AC27" i="1"/>
  <c r="AD27" i="1"/>
  <c r="AE27" i="1"/>
  <c r="AM27" i="1"/>
  <c r="AO27" i="1" s="1"/>
  <c r="BL27" i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J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BM31" i="1" s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AO32" i="1" s="1"/>
  <c r="BL32" i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J35" i="1" s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AO36" i="1" s="1"/>
  <c r="BL36" i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J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J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AO40" i="1" s="1"/>
  <c r="BL40" i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J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J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CG44" i="1" s="1"/>
  <c r="AC44" i="1"/>
  <c r="AD44" i="1"/>
  <c r="AE44" i="1"/>
  <c r="AM44" i="1"/>
  <c r="AO44" i="1" s="1"/>
  <c r="BL44" i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J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CG46" i="1" s="1"/>
  <c r="AC46" i="1"/>
  <c r="AD46" i="1"/>
  <c r="AE46" i="1"/>
  <c r="AM46" i="1"/>
  <c r="AO46" i="1" s="1"/>
  <c r="BL46" i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J47" i="1" s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J50" i="1" s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BM51" i="1" s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CG54" i="1" s="1"/>
  <c r="AC54" i="1"/>
  <c r="AD54" i="1"/>
  <c r="AE54" i="1"/>
  <c r="AM54" i="1"/>
  <c r="AO54" i="1" s="1"/>
  <c r="BL54" i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CG55" i="1" s="1"/>
  <c r="AC55" i="1"/>
  <c r="AD55" i="1"/>
  <c r="AE55" i="1"/>
  <c r="AM55" i="1"/>
  <c r="AO55" i="1" s="1"/>
  <c r="BL55" i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BM56" i="1" s="1"/>
  <c r="AI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AC60" i="1"/>
  <c r="AD60" i="1"/>
  <c r="AE60" i="1"/>
  <c r="AM60" i="1"/>
  <c r="AO60" i="1" s="1"/>
  <c r="BL60" i="1"/>
  <c r="J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CG61" i="1" s="1"/>
  <c r="AC61" i="1"/>
  <c r="AD61" i="1"/>
  <c r="AE61" i="1"/>
  <c r="AM61" i="1"/>
  <c r="AO61" i="1" s="1"/>
  <c r="BL61" i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CG62" i="1" s="1"/>
  <c r="AC62" i="1"/>
  <c r="AD62" i="1"/>
  <c r="AE62" i="1"/>
  <c r="AM62" i="1"/>
  <c r="AO62" i="1" s="1"/>
  <c r="BL62" i="1"/>
  <c r="BM62" i="1" s="1"/>
  <c r="AI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CG63" i="1" s="1"/>
  <c r="AC63" i="1"/>
  <c r="AD63" i="1"/>
  <c r="AE63" i="1"/>
  <c r="AM63" i="1"/>
  <c r="AO63" i="1" s="1"/>
  <c r="BL63" i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CG65" i="1" s="1"/>
  <c r="AC65" i="1"/>
  <c r="AD65" i="1"/>
  <c r="AE65" i="1"/>
  <c r="AM65" i="1"/>
  <c r="AO65" i="1" s="1"/>
  <c r="BL65" i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J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CG67" i="1" s="1"/>
  <c r="AC67" i="1"/>
  <c r="AD67" i="1"/>
  <c r="AE67" i="1"/>
  <c r="AM67" i="1"/>
  <c r="AO67" i="1" s="1"/>
  <c r="BL67" i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V69" i="1"/>
  <c r="AA69" i="1"/>
  <c r="CG69" i="1" s="1"/>
  <c r="AC69" i="1"/>
  <c r="AD69" i="1"/>
  <c r="AE69" i="1"/>
  <c r="AM69" i="1"/>
  <c r="AO69" i="1" s="1"/>
  <c r="BL69" i="1"/>
  <c r="BM69" i="1" s="1"/>
  <c r="BN69" i="1"/>
  <c r="BO69" i="1"/>
  <c r="BP69" i="1"/>
  <c r="BU69" i="1"/>
  <c r="BV69" i="1" s="1"/>
  <c r="BX69" i="1"/>
  <c r="CF69" i="1"/>
  <c r="T69" i="1" s="1"/>
  <c r="CH69" i="1"/>
  <c r="U69" i="1" s="1"/>
  <c r="CI69" i="1"/>
  <c r="CJ69" i="1"/>
  <c r="V70" i="1"/>
  <c r="AA70" i="1"/>
  <c r="AC70" i="1"/>
  <c r="AD70" i="1"/>
  <c r="AE70" i="1"/>
  <c r="AM70" i="1"/>
  <c r="AO70" i="1" s="1"/>
  <c r="BL70" i="1"/>
  <c r="J70" i="1" s="1"/>
  <c r="BN70" i="1"/>
  <c r="BO70" i="1"/>
  <c r="BP70" i="1"/>
  <c r="BU70" i="1"/>
  <c r="BV70" i="1" s="1"/>
  <c r="BX70" i="1"/>
  <c r="CF70" i="1"/>
  <c r="T70" i="1" s="1"/>
  <c r="CH70" i="1"/>
  <c r="U70" i="1" s="1"/>
  <c r="CI70" i="1"/>
  <c r="CJ70" i="1"/>
  <c r="V71" i="1"/>
  <c r="AA71" i="1"/>
  <c r="CG71" i="1" s="1"/>
  <c r="AC71" i="1"/>
  <c r="AD71" i="1"/>
  <c r="AE71" i="1"/>
  <c r="AM71" i="1"/>
  <c r="AO71" i="1" s="1"/>
  <c r="BL71" i="1"/>
  <c r="BM71" i="1" s="1"/>
  <c r="BN71" i="1"/>
  <c r="BO71" i="1"/>
  <c r="BP71" i="1"/>
  <c r="BU71" i="1"/>
  <c r="BV71" i="1" s="1"/>
  <c r="BX71" i="1"/>
  <c r="CF71" i="1"/>
  <c r="T71" i="1" s="1"/>
  <c r="CH71" i="1"/>
  <c r="U71" i="1" s="1"/>
  <c r="CI71" i="1"/>
  <c r="CJ71" i="1"/>
  <c r="V72" i="1"/>
  <c r="AA72" i="1"/>
  <c r="CG72" i="1" s="1"/>
  <c r="AC72" i="1"/>
  <c r="AD72" i="1"/>
  <c r="AE72" i="1"/>
  <c r="AM72" i="1"/>
  <c r="AO72" i="1" s="1"/>
  <c r="BL72" i="1"/>
  <c r="BM72" i="1" s="1"/>
  <c r="BN72" i="1"/>
  <c r="BO72" i="1"/>
  <c r="BP72" i="1"/>
  <c r="BU72" i="1"/>
  <c r="BV72" i="1" s="1"/>
  <c r="BX72" i="1"/>
  <c r="CF72" i="1"/>
  <c r="T72" i="1" s="1"/>
  <c r="CH72" i="1"/>
  <c r="U72" i="1" s="1"/>
  <c r="CI72" i="1"/>
  <c r="CJ72" i="1"/>
  <c r="V73" i="1"/>
  <c r="AA73" i="1"/>
  <c r="CG73" i="1" s="1"/>
  <c r="AC73" i="1"/>
  <c r="AD73" i="1"/>
  <c r="AE73" i="1"/>
  <c r="AM73" i="1"/>
  <c r="AO73" i="1" s="1"/>
  <c r="BL73" i="1"/>
  <c r="BM73" i="1" s="1"/>
  <c r="BN73" i="1"/>
  <c r="BO73" i="1"/>
  <c r="BP73" i="1"/>
  <c r="BU73" i="1"/>
  <c r="BV73" i="1" s="1"/>
  <c r="BX73" i="1"/>
  <c r="CF73" i="1"/>
  <c r="T73" i="1" s="1"/>
  <c r="CH73" i="1"/>
  <c r="U73" i="1" s="1"/>
  <c r="CI73" i="1"/>
  <c r="CJ73" i="1"/>
  <c r="V74" i="1"/>
  <c r="AA74" i="1"/>
  <c r="CG74" i="1" s="1"/>
  <c r="AC74" i="1"/>
  <c r="AD74" i="1"/>
  <c r="AE74" i="1"/>
  <c r="AM74" i="1"/>
  <c r="AO74" i="1" s="1"/>
  <c r="BL74" i="1"/>
  <c r="J74" i="1" s="1"/>
  <c r="BN74" i="1"/>
  <c r="BO74" i="1"/>
  <c r="BP74" i="1"/>
  <c r="BU74" i="1"/>
  <c r="BV74" i="1" s="1"/>
  <c r="BX74" i="1"/>
  <c r="CF74" i="1"/>
  <c r="T74" i="1" s="1"/>
  <c r="CH74" i="1"/>
  <c r="U74" i="1" s="1"/>
  <c r="CI74" i="1"/>
  <c r="CJ74" i="1"/>
  <c r="V75" i="1"/>
  <c r="AA75" i="1"/>
  <c r="CG75" i="1" s="1"/>
  <c r="AC75" i="1"/>
  <c r="AD75" i="1"/>
  <c r="AE75" i="1"/>
  <c r="AM75" i="1"/>
  <c r="AO75" i="1" s="1"/>
  <c r="BL75" i="1"/>
  <c r="J75" i="1" s="1"/>
  <c r="BN75" i="1"/>
  <c r="BO75" i="1"/>
  <c r="BP75" i="1"/>
  <c r="BU75" i="1"/>
  <c r="BV75" i="1" s="1"/>
  <c r="BX75" i="1"/>
  <c r="CF75" i="1"/>
  <c r="T75" i="1" s="1"/>
  <c r="CH75" i="1"/>
  <c r="U75" i="1" s="1"/>
  <c r="CI75" i="1"/>
  <c r="CJ75" i="1"/>
  <c r="V76" i="1"/>
  <c r="AA76" i="1"/>
  <c r="CG76" i="1" s="1"/>
  <c r="AC76" i="1"/>
  <c r="AD76" i="1"/>
  <c r="AE76" i="1"/>
  <c r="AM76" i="1"/>
  <c r="AO76" i="1" s="1"/>
  <c r="BL76" i="1"/>
  <c r="BM76" i="1" s="1"/>
  <c r="BN76" i="1"/>
  <c r="BO76" i="1"/>
  <c r="BP76" i="1"/>
  <c r="BU76" i="1"/>
  <c r="BV76" i="1" s="1"/>
  <c r="BX76" i="1"/>
  <c r="CF76" i="1"/>
  <c r="T76" i="1" s="1"/>
  <c r="CH76" i="1"/>
  <c r="U76" i="1" s="1"/>
  <c r="CI76" i="1"/>
  <c r="CJ76" i="1"/>
  <c r="V77" i="1"/>
  <c r="AA77" i="1"/>
  <c r="CG77" i="1" s="1"/>
  <c r="AC77" i="1"/>
  <c r="AD77" i="1"/>
  <c r="AE77" i="1"/>
  <c r="AM77" i="1"/>
  <c r="AO77" i="1" s="1"/>
  <c r="BL77" i="1"/>
  <c r="J77" i="1" s="1"/>
  <c r="BN77" i="1"/>
  <c r="BO77" i="1"/>
  <c r="BP77" i="1"/>
  <c r="BU77" i="1"/>
  <c r="BV77" i="1" s="1"/>
  <c r="BX77" i="1"/>
  <c r="CF77" i="1"/>
  <c r="T77" i="1" s="1"/>
  <c r="CH77" i="1"/>
  <c r="U77" i="1" s="1"/>
  <c r="CI77" i="1"/>
  <c r="CJ77" i="1"/>
  <c r="V78" i="1"/>
  <c r="AA78" i="1"/>
  <c r="CG78" i="1" s="1"/>
  <c r="AC78" i="1"/>
  <c r="AD78" i="1"/>
  <c r="AE78" i="1"/>
  <c r="AM78" i="1"/>
  <c r="AO78" i="1" s="1"/>
  <c r="BL78" i="1"/>
  <c r="BM78" i="1" s="1"/>
  <c r="BN78" i="1"/>
  <c r="BO78" i="1"/>
  <c r="BP78" i="1"/>
  <c r="BU78" i="1"/>
  <c r="BV78" i="1" s="1"/>
  <c r="BX78" i="1"/>
  <c r="CF78" i="1"/>
  <c r="T78" i="1" s="1"/>
  <c r="CH78" i="1"/>
  <c r="U78" i="1" s="1"/>
  <c r="CI78" i="1"/>
  <c r="CJ78" i="1"/>
  <c r="V79" i="1"/>
  <c r="AA79" i="1"/>
  <c r="CG79" i="1" s="1"/>
  <c r="AC79" i="1"/>
  <c r="AD79" i="1"/>
  <c r="AE79" i="1"/>
  <c r="AM79" i="1"/>
  <c r="AO79" i="1" s="1"/>
  <c r="BL79" i="1"/>
  <c r="J79" i="1" s="1"/>
  <c r="BN79" i="1"/>
  <c r="BO79" i="1"/>
  <c r="BP79" i="1"/>
  <c r="BU79" i="1"/>
  <c r="BV79" i="1" s="1"/>
  <c r="BX79" i="1"/>
  <c r="CF79" i="1"/>
  <c r="T79" i="1" s="1"/>
  <c r="CH79" i="1"/>
  <c r="U79" i="1" s="1"/>
  <c r="CI79" i="1"/>
  <c r="CJ79" i="1"/>
  <c r="BY43" i="1" l="1"/>
  <c r="BY42" i="1"/>
  <c r="AB7" i="1"/>
  <c r="AH28" i="1"/>
  <c r="AH49" i="1"/>
  <c r="BY18" i="1"/>
  <c r="AH7" i="1"/>
  <c r="BM7" i="1"/>
  <c r="AI7" i="1" s="1"/>
  <c r="AH41" i="1"/>
  <c r="AH32" i="1"/>
  <c r="AH56" i="1"/>
  <c r="AH47" i="1"/>
  <c r="AH45" i="1"/>
  <c r="AH72" i="1"/>
  <c r="AH62" i="1"/>
  <c r="BM60" i="1"/>
  <c r="AI60" i="1" s="1"/>
  <c r="AH53" i="1"/>
  <c r="AH52" i="1"/>
  <c r="AH11" i="1"/>
  <c r="BY64" i="1"/>
  <c r="BY34" i="1"/>
  <c r="AH24" i="1"/>
  <c r="BY22" i="1"/>
  <c r="AH19" i="1"/>
  <c r="AH5" i="1"/>
  <c r="AH71" i="1"/>
  <c r="AH61" i="1"/>
  <c r="BY54" i="1"/>
  <c r="BY37" i="1"/>
  <c r="CD37" i="1"/>
  <c r="AH18" i="1"/>
  <c r="AH15" i="1"/>
  <c r="CD7" i="1"/>
  <c r="BY74" i="1"/>
  <c r="AH42" i="1"/>
  <c r="AH36" i="1"/>
  <c r="AH23" i="1"/>
  <c r="AB39" i="1"/>
  <c r="AH16" i="1"/>
  <c r="AH78" i="1"/>
  <c r="AH77" i="1"/>
  <c r="CD70" i="1"/>
  <c r="BY66" i="1"/>
  <c r="BM66" i="1"/>
  <c r="AI66" i="1" s="1"/>
  <c r="AH44" i="1"/>
  <c r="AH35" i="1"/>
  <c r="AH31" i="1"/>
  <c r="BY29" i="1"/>
  <c r="BY28" i="1"/>
  <c r="AH27" i="1"/>
  <c r="BY9" i="1"/>
  <c r="BY8" i="1"/>
  <c r="BM74" i="1"/>
  <c r="AI74" i="1" s="1"/>
  <c r="AH60" i="1"/>
  <c r="AB47" i="1"/>
  <c r="CD45" i="1"/>
  <c r="CD39" i="1"/>
  <c r="J16" i="1"/>
  <c r="AB16" i="1" s="1"/>
  <c r="AH66" i="1"/>
  <c r="AH39" i="1"/>
  <c r="BM30" i="1"/>
  <c r="AI30" i="1" s="1"/>
  <c r="AH79" i="1"/>
  <c r="AH75" i="1"/>
  <c r="BY59" i="1"/>
  <c r="AH58" i="1"/>
  <c r="AH51" i="1"/>
  <c r="AH43" i="1"/>
  <c r="BY19" i="1"/>
  <c r="J10" i="1"/>
  <c r="AB10" i="1" s="1"/>
  <c r="BY5" i="1"/>
  <c r="BY76" i="1"/>
  <c r="BY75" i="1"/>
  <c r="BY70" i="1"/>
  <c r="J62" i="1"/>
  <c r="AB62" i="1" s="1"/>
  <c r="BY60" i="1"/>
  <c r="CD60" i="1"/>
  <c r="BY55" i="1"/>
  <c r="CD50" i="1"/>
  <c r="BY41" i="1"/>
  <c r="CD41" i="1"/>
  <c r="AH38" i="1"/>
  <c r="BY35" i="1"/>
  <c r="AB35" i="1"/>
  <c r="BY32" i="1"/>
  <c r="BY27" i="1"/>
  <c r="AH22" i="1"/>
  <c r="BY17" i="1"/>
  <c r="BM17" i="1"/>
  <c r="AI17" i="1" s="1"/>
  <c r="J14" i="1"/>
  <c r="AB14" i="1" s="1"/>
  <c r="AH9" i="1"/>
  <c r="J22" i="1"/>
  <c r="CD22" i="1" s="1"/>
  <c r="BY71" i="1"/>
  <c r="AB66" i="1"/>
  <c r="AH57" i="1"/>
  <c r="AH55" i="1"/>
  <c r="AH37" i="1"/>
  <c r="BY30" i="1"/>
  <c r="AH26" i="1"/>
  <c r="AH17" i="1"/>
  <c r="BY13" i="1"/>
  <c r="AH12" i="1"/>
  <c r="BY7" i="1"/>
  <c r="J72" i="1"/>
  <c r="AB72" i="1" s="1"/>
  <c r="CD66" i="1"/>
  <c r="BY77" i="1"/>
  <c r="AH73" i="1"/>
  <c r="BM70" i="1"/>
  <c r="AI70" i="1" s="1"/>
  <c r="AH64" i="1"/>
  <c r="J56" i="1"/>
  <c r="AB56" i="1" s="1"/>
  <c r="AH20" i="1"/>
  <c r="BY15" i="1"/>
  <c r="J15" i="1"/>
  <c r="AB15" i="1" s="1"/>
  <c r="AH13" i="1"/>
  <c r="BM11" i="1"/>
  <c r="AI11" i="1" s="1"/>
  <c r="AH4" i="1"/>
  <c r="BM18" i="1"/>
  <c r="AI18" i="1" s="1"/>
  <c r="J18" i="1"/>
  <c r="AB18" i="1" s="1"/>
  <c r="J9" i="1"/>
  <c r="AB9" i="1" s="1"/>
  <c r="BM9" i="1"/>
  <c r="AI9" i="1" s="1"/>
  <c r="J54" i="1"/>
  <c r="AB54" i="1" s="1"/>
  <c r="BM54" i="1"/>
  <c r="AI54" i="1" s="1"/>
  <c r="J68" i="1"/>
  <c r="BM68" i="1"/>
  <c r="AI68" i="1" s="1"/>
  <c r="BM64" i="1"/>
  <c r="AI64" i="1" s="1"/>
  <c r="J64" i="1"/>
  <c r="BY79" i="1"/>
  <c r="BY78" i="1"/>
  <c r="BY72" i="1"/>
  <c r="BQ71" i="1"/>
  <c r="AK71" i="1" s="1"/>
  <c r="BR71" i="1" s="1"/>
  <c r="CG60" i="1"/>
  <c r="AB60" i="1" s="1"/>
  <c r="J51" i="1"/>
  <c r="AI15" i="1"/>
  <c r="BY26" i="1"/>
  <c r="BY21" i="1"/>
  <c r="J5" i="1"/>
  <c r="BM5" i="1"/>
  <c r="AI5" i="1" s="1"/>
  <c r="BY3" i="1"/>
  <c r="J3" i="1"/>
  <c r="CD3" i="1" s="1"/>
  <c r="BM3" i="1"/>
  <c r="AI3" i="1" s="1"/>
  <c r="BY73" i="1"/>
  <c r="BY68" i="1"/>
  <c r="BY62" i="1"/>
  <c r="BY56" i="1"/>
  <c r="BQ56" i="1"/>
  <c r="AK56" i="1" s="1"/>
  <c r="BR56" i="1" s="1"/>
  <c r="BS56" i="1" s="1"/>
  <c r="BT56" i="1" s="1"/>
  <c r="BW56" i="1" s="1"/>
  <c r="K56" i="1" s="1"/>
  <c r="BZ56" i="1" s="1"/>
  <c r="AH54" i="1"/>
  <c r="BY52" i="1"/>
  <c r="AH50" i="1"/>
  <c r="BY47" i="1"/>
  <c r="BY38" i="1"/>
  <c r="CD35" i="1"/>
  <c r="BY25" i="1"/>
  <c r="BQ15" i="1"/>
  <c r="AK15" i="1" s="1"/>
  <c r="BR15" i="1" s="1"/>
  <c r="J13" i="1"/>
  <c r="AB13" i="1" s="1"/>
  <c r="AB11" i="1"/>
  <c r="AH6" i="1"/>
  <c r="BY69" i="1"/>
  <c r="AH69" i="1"/>
  <c r="BY67" i="1"/>
  <c r="BY46" i="1"/>
  <c r="J31" i="1"/>
  <c r="CD31" i="1" s="1"/>
  <c r="BM29" i="1"/>
  <c r="AI29" i="1" s="1"/>
  <c r="J29" i="1"/>
  <c r="AB29" i="1" s="1"/>
  <c r="BY23" i="1"/>
  <c r="BQ16" i="1"/>
  <c r="AK16" i="1" s="1"/>
  <c r="BR16" i="1" s="1"/>
  <c r="BS16" i="1" s="1"/>
  <c r="BT16" i="1" s="1"/>
  <c r="BW16" i="1" s="1"/>
  <c r="K16" i="1" s="1"/>
  <c r="BZ16" i="1" s="1"/>
  <c r="BM12" i="1"/>
  <c r="AI12" i="1" s="1"/>
  <c r="J12" i="1"/>
  <c r="AB12" i="1" s="1"/>
  <c r="AH76" i="1"/>
  <c r="BQ69" i="1"/>
  <c r="AK69" i="1" s="1"/>
  <c r="BR69" i="1" s="1"/>
  <c r="AH68" i="1"/>
  <c r="CD74" i="1"/>
  <c r="AH70" i="1"/>
  <c r="AH67" i="1"/>
  <c r="AH63" i="1"/>
  <c r="BY58" i="1"/>
  <c r="BM58" i="1"/>
  <c r="AI58" i="1" s="1"/>
  <c r="J58" i="1"/>
  <c r="AB58" i="1" s="1"/>
  <c r="BY50" i="1"/>
  <c r="AH46" i="1"/>
  <c r="BY45" i="1"/>
  <c r="CD43" i="1"/>
  <c r="AB43" i="1"/>
  <c r="BY39" i="1"/>
  <c r="AH33" i="1"/>
  <c r="AH29" i="1"/>
  <c r="BM27" i="1"/>
  <c r="AI27" i="1" s="1"/>
  <c r="J27" i="1"/>
  <c r="AB27" i="1" s="1"/>
  <c r="BQ25" i="1"/>
  <c r="AK25" i="1" s="1"/>
  <c r="BR25" i="1" s="1"/>
  <c r="J24" i="1"/>
  <c r="CD24" i="1" s="1"/>
  <c r="BM24" i="1"/>
  <c r="AI24" i="1" s="1"/>
  <c r="BY20" i="1"/>
  <c r="BM20" i="1"/>
  <c r="AI20" i="1" s="1"/>
  <c r="J20" i="1"/>
  <c r="AB20" i="1" s="1"/>
  <c r="BY16" i="1"/>
  <c r="BY11" i="1"/>
  <c r="BQ8" i="1"/>
  <c r="AK8" i="1" s="1"/>
  <c r="BR8" i="1" s="1"/>
  <c r="BS8" i="1" s="1"/>
  <c r="BT8" i="1" s="1"/>
  <c r="BW8" i="1" s="1"/>
  <c r="K8" i="1" s="1"/>
  <c r="BZ8" i="1" s="1"/>
  <c r="AH65" i="1"/>
  <c r="BY63" i="1"/>
  <c r="AH59" i="1"/>
  <c r="BM50" i="1"/>
  <c r="AI50" i="1" s="1"/>
  <c r="AH48" i="1"/>
  <c r="CD47" i="1"/>
  <c r="AH40" i="1"/>
  <c r="BY33" i="1"/>
  <c r="AH25" i="1"/>
  <c r="BY24" i="1"/>
  <c r="BM21" i="1"/>
  <c r="BQ21" i="1" s="1"/>
  <c r="AK21" i="1" s="1"/>
  <c r="BR21" i="1" s="1"/>
  <c r="AH21" i="1"/>
  <c r="AH14" i="1"/>
  <c r="BQ13" i="1"/>
  <c r="AK13" i="1" s="1"/>
  <c r="BR13" i="1" s="1"/>
  <c r="AJ13" i="1" s="1"/>
  <c r="AH10" i="1"/>
  <c r="AH8" i="1"/>
  <c r="BY6" i="1"/>
  <c r="AH34" i="1"/>
  <c r="J25" i="1"/>
  <c r="CD25" i="1" s="1"/>
  <c r="BQ22" i="1"/>
  <c r="AK22" i="1" s="1"/>
  <c r="BR22" i="1" s="1"/>
  <c r="AJ22" i="1" s="1"/>
  <c r="CD11" i="1"/>
  <c r="AB77" i="1"/>
  <c r="CD77" i="1"/>
  <c r="AI76" i="1"/>
  <c r="BQ76" i="1"/>
  <c r="AK76" i="1" s="1"/>
  <c r="BR76" i="1" s="1"/>
  <c r="AB75" i="1"/>
  <c r="CD75" i="1"/>
  <c r="AI73" i="1"/>
  <c r="AB79" i="1"/>
  <c r="CD79" i="1"/>
  <c r="AI78" i="1"/>
  <c r="BQ78" i="1"/>
  <c r="AK78" i="1" s="1"/>
  <c r="BR78" i="1" s="1"/>
  <c r="AB74" i="1"/>
  <c r="BQ73" i="1"/>
  <c r="AK73" i="1" s="1"/>
  <c r="BR73" i="1" s="1"/>
  <c r="BM57" i="1"/>
  <c r="J57" i="1"/>
  <c r="BM79" i="1"/>
  <c r="J78" i="1"/>
  <c r="BM77" i="1"/>
  <c r="J76" i="1"/>
  <c r="BM75" i="1"/>
  <c r="AH74" i="1"/>
  <c r="AI72" i="1"/>
  <c r="AI71" i="1"/>
  <c r="J71" i="1"/>
  <c r="CG70" i="1"/>
  <c r="AB70" i="1" s="1"/>
  <c r="AI69" i="1"/>
  <c r="J69" i="1"/>
  <c r="BM63" i="1"/>
  <c r="BQ63" i="1" s="1"/>
  <c r="AK63" i="1" s="1"/>
  <c r="BR63" i="1" s="1"/>
  <c r="J63" i="1"/>
  <c r="BQ62" i="1"/>
  <c r="AK62" i="1" s="1"/>
  <c r="BR62" i="1" s="1"/>
  <c r="BY61" i="1"/>
  <c r="BM55" i="1"/>
  <c r="J55" i="1"/>
  <c r="BY53" i="1"/>
  <c r="BM44" i="1"/>
  <c r="BQ44" i="1" s="1"/>
  <c r="AK44" i="1" s="1"/>
  <c r="BR44" i="1" s="1"/>
  <c r="J44" i="1"/>
  <c r="BM36" i="1"/>
  <c r="BQ36" i="1" s="1"/>
  <c r="AK36" i="1" s="1"/>
  <c r="BR36" i="1" s="1"/>
  <c r="J36" i="1"/>
  <c r="BQ72" i="1"/>
  <c r="AK72" i="1" s="1"/>
  <c r="BR72" i="1" s="1"/>
  <c r="BM65" i="1"/>
  <c r="BQ65" i="1" s="1"/>
  <c r="AK65" i="1" s="1"/>
  <c r="BR65" i="1" s="1"/>
  <c r="J65" i="1"/>
  <c r="J73" i="1"/>
  <c r="BM61" i="1"/>
  <c r="BQ61" i="1" s="1"/>
  <c r="AK61" i="1" s="1"/>
  <c r="BR61" i="1" s="1"/>
  <c r="J61" i="1"/>
  <c r="J53" i="1"/>
  <c r="BM53" i="1"/>
  <c r="BQ53" i="1" s="1"/>
  <c r="AK53" i="1" s="1"/>
  <c r="BR53" i="1" s="1"/>
  <c r="J49" i="1"/>
  <c r="BM49" i="1"/>
  <c r="BQ49" i="1" s="1"/>
  <c r="AK49" i="1" s="1"/>
  <c r="BR49" i="1" s="1"/>
  <c r="BM67" i="1"/>
  <c r="J67" i="1"/>
  <c r="BY65" i="1"/>
  <c r="BM59" i="1"/>
  <c r="J59" i="1"/>
  <c r="BY57" i="1"/>
  <c r="J52" i="1"/>
  <c r="BM52" i="1"/>
  <c r="BQ52" i="1" s="1"/>
  <c r="AK52" i="1" s="1"/>
  <c r="BR52" i="1" s="1"/>
  <c r="BM48" i="1"/>
  <c r="BQ48" i="1" s="1"/>
  <c r="AK48" i="1" s="1"/>
  <c r="BR48" i="1" s="1"/>
  <c r="J48" i="1"/>
  <c r="BM40" i="1"/>
  <c r="BQ40" i="1" s="1"/>
  <c r="AK40" i="1" s="1"/>
  <c r="BR40" i="1" s="1"/>
  <c r="J40" i="1"/>
  <c r="BY49" i="1"/>
  <c r="BY48" i="1"/>
  <c r="BM33" i="1"/>
  <c r="J33" i="1"/>
  <c r="J32" i="1"/>
  <c r="BM32" i="1"/>
  <c r="BQ32" i="1" s="1"/>
  <c r="AK32" i="1" s="1"/>
  <c r="BR32" i="1" s="1"/>
  <c r="BY51" i="1"/>
  <c r="AI51" i="1"/>
  <c r="AB50" i="1"/>
  <c r="BM46" i="1"/>
  <c r="J46" i="1"/>
  <c r="BY44" i="1"/>
  <c r="BM42" i="1"/>
  <c r="BQ42" i="1" s="1"/>
  <c r="AK42" i="1" s="1"/>
  <c r="BR42" i="1" s="1"/>
  <c r="J42" i="1"/>
  <c r="BY40" i="1"/>
  <c r="BM38" i="1"/>
  <c r="BQ38" i="1" s="1"/>
  <c r="AK38" i="1" s="1"/>
  <c r="BR38" i="1" s="1"/>
  <c r="J38" i="1"/>
  <c r="BY36" i="1"/>
  <c r="BM34" i="1"/>
  <c r="BQ34" i="1" s="1"/>
  <c r="AK34" i="1" s="1"/>
  <c r="BR34" i="1" s="1"/>
  <c r="J34" i="1"/>
  <c r="BQ51" i="1"/>
  <c r="AK51" i="1" s="1"/>
  <c r="BR51" i="1" s="1"/>
  <c r="AB45" i="1"/>
  <c r="AB41" i="1"/>
  <c r="AB37" i="1"/>
  <c r="BM47" i="1"/>
  <c r="BM45" i="1"/>
  <c r="BQ45" i="1" s="1"/>
  <c r="AK45" i="1" s="1"/>
  <c r="BR45" i="1" s="1"/>
  <c r="BM43" i="1"/>
  <c r="BM41" i="1"/>
  <c r="BQ41" i="1" s="1"/>
  <c r="AK41" i="1" s="1"/>
  <c r="BR41" i="1" s="1"/>
  <c r="BM39" i="1"/>
  <c r="BQ39" i="1" s="1"/>
  <c r="AK39" i="1" s="1"/>
  <c r="BR39" i="1" s="1"/>
  <c r="BM37" i="1"/>
  <c r="BQ37" i="1" s="1"/>
  <c r="AK37" i="1" s="1"/>
  <c r="BR37" i="1" s="1"/>
  <c r="BM35" i="1"/>
  <c r="AB30" i="1"/>
  <c r="CD30" i="1"/>
  <c r="AH30" i="1"/>
  <c r="BM26" i="1"/>
  <c r="BQ26" i="1" s="1"/>
  <c r="AK26" i="1" s="1"/>
  <c r="BR26" i="1" s="1"/>
  <c r="J26" i="1"/>
  <c r="BY31" i="1"/>
  <c r="AI31" i="1"/>
  <c r="BQ31" i="1"/>
  <c r="AK31" i="1" s="1"/>
  <c r="BR31" i="1" s="1"/>
  <c r="BM28" i="1"/>
  <c r="J28" i="1"/>
  <c r="AI25" i="1"/>
  <c r="AB21" i="1"/>
  <c r="CD21" i="1"/>
  <c r="AH3" i="1"/>
  <c r="CG3" i="1"/>
  <c r="BM23" i="1"/>
  <c r="BM19" i="1"/>
  <c r="AB23" i="1"/>
  <c r="CD23" i="1"/>
  <c r="AB19" i="1"/>
  <c r="CD19" i="1"/>
  <c r="AB17" i="1"/>
  <c r="CD17" i="1"/>
  <c r="BQ14" i="1"/>
  <c r="AK14" i="1" s="1"/>
  <c r="BR14" i="1" s="1"/>
  <c r="BQ10" i="1"/>
  <c r="AK10" i="1" s="1"/>
  <c r="BR10" i="1" s="1"/>
  <c r="AI4" i="1"/>
  <c r="J4" i="1"/>
  <c r="BY14" i="1"/>
  <c r="BY12" i="1"/>
  <c r="BY10" i="1"/>
  <c r="AI6" i="1"/>
  <c r="J6" i="1"/>
  <c r="BQ4" i="1"/>
  <c r="AK4" i="1" s="1"/>
  <c r="BR4" i="1" s="1"/>
  <c r="AI8" i="1"/>
  <c r="J8" i="1"/>
  <c r="BQ6" i="1"/>
  <c r="AK6" i="1" s="1"/>
  <c r="BR6" i="1" s="1"/>
  <c r="BY4" i="1"/>
  <c r="AJ56" i="1" l="1"/>
  <c r="BQ60" i="1"/>
  <c r="AK60" i="1" s="1"/>
  <c r="BR60" i="1" s="1"/>
  <c r="AJ60" i="1" s="1"/>
  <c r="BQ5" i="1"/>
  <c r="AK5" i="1" s="1"/>
  <c r="BR5" i="1" s="1"/>
  <c r="AJ5" i="1" s="1"/>
  <c r="CD72" i="1"/>
  <c r="CD14" i="1"/>
  <c r="CD16" i="1"/>
  <c r="BQ7" i="1"/>
  <c r="AK7" i="1" s="1"/>
  <c r="BR7" i="1" s="1"/>
  <c r="BQ29" i="1"/>
  <c r="AK29" i="1" s="1"/>
  <c r="BR29" i="1" s="1"/>
  <c r="AJ29" i="1" s="1"/>
  <c r="AB22" i="1"/>
  <c r="BQ18" i="1"/>
  <c r="AK18" i="1" s="1"/>
  <c r="BR18" i="1" s="1"/>
  <c r="AJ18" i="1" s="1"/>
  <c r="BQ66" i="1"/>
  <c r="AK66" i="1" s="1"/>
  <c r="BR66" i="1" s="1"/>
  <c r="BS66" i="1" s="1"/>
  <c r="BT66" i="1" s="1"/>
  <c r="BW66" i="1" s="1"/>
  <c r="K66" i="1" s="1"/>
  <c r="BZ66" i="1" s="1"/>
  <c r="L66" i="1" s="1"/>
  <c r="CD56" i="1"/>
  <c r="L56" i="1"/>
  <c r="CB56" i="1" s="1"/>
  <c r="AI21" i="1"/>
  <c r="L16" i="1"/>
  <c r="CB16" i="1" s="1"/>
  <c r="CD12" i="1"/>
  <c r="AJ25" i="1"/>
  <c r="BS25" i="1"/>
  <c r="BT25" i="1" s="1"/>
  <c r="BW25" i="1" s="1"/>
  <c r="K25" i="1" s="1"/>
  <c r="BZ25" i="1" s="1"/>
  <c r="L25" i="1" s="1"/>
  <c r="CB25" i="1" s="1"/>
  <c r="BQ50" i="1"/>
  <c r="AK50" i="1" s="1"/>
  <c r="BR50" i="1" s="1"/>
  <c r="AJ50" i="1" s="1"/>
  <c r="CD9" i="1"/>
  <c r="BQ20" i="1"/>
  <c r="AK20" i="1" s="1"/>
  <c r="BR20" i="1" s="1"/>
  <c r="AJ20" i="1" s="1"/>
  <c r="CD15" i="1"/>
  <c r="BQ70" i="1"/>
  <c r="AK70" i="1" s="1"/>
  <c r="BR70" i="1" s="1"/>
  <c r="BQ30" i="1"/>
  <c r="AK30" i="1" s="1"/>
  <c r="BR30" i="1" s="1"/>
  <c r="BQ58" i="1"/>
  <c r="AK58" i="1" s="1"/>
  <c r="BR58" i="1" s="1"/>
  <c r="BS58" i="1" s="1"/>
  <c r="BT58" i="1" s="1"/>
  <c r="BW58" i="1" s="1"/>
  <c r="K58" i="1" s="1"/>
  <c r="BZ58" i="1" s="1"/>
  <c r="L58" i="1" s="1"/>
  <c r="BQ74" i="1"/>
  <c r="AK74" i="1" s="1"/>
  <c r="BR74" i="1" s="1"/>
  <c r="BS21" i="1"/>
  <c r="BT21" i="1" s="1"/>
  <c r="BW21" i="1" s="1"/>
  <c r="K21" i="1" s="1"/>
  <c r="BZ21" i="1" s="1"/>
  <c r="L21" i="1" s="1"/>
  <c r="CA21" i="1" s="1"/>
  <c r="AJ21" i="1"/>
  <c r="CD10" i="1"/>
  <c r="BQ11" i="1"/>
  <c r="AK11" i="1" s="1"/>
  <c r="BR11" i="1" s="1"/>
  <c r="BS13" i="1"/>
  <c r="BT13" i="1" s="1"/>
  <c r="BW13" i="1" s="1"/>
  <c r="K13" i="1" s="1"/>
  <c r="BZ13" i="1" s="1"/>
  <c r="L13" i="1" s="1"/>
  <c r="CB13" i="1" s="1"/>
  <c r="BS22" i="1"/>
  <c r="BT22" i="1" s="1"/>
  <c r="BW22" i="1" s="1"/>
  <c r="K22" i="1" s="1"/>
  <c r="BZ22" i="1" s="1"/>
  <c r="L22" i="1" s="1"/>
  <c r="CB22" i="1" s="1"/>
  <c r="BQ9" i="1"/>
  <c r="AK9" i="1" s="1"/>
  <c r="BR9" i="1" s="1"/>
  <c r="CD13" i="1"/>
  <c r="BQ17" i="1"/>
  <c r="AK17" i="1" s="1"/>
  <c r="BR17" i="1" s="1"/>
  <c r="CD62" i="1"/>
  <c r="BQ3" i="1"/>
  <c r="AK3" i="1" s="1"/>
  <c r="BR3" i="1" s="1"/>
  <c r="BS3" i="1" s="1"/>
  <c r="BT3" i="1" s="1"/>
  <c r="BW3" i="1" s="1"/>
  <c r="K3" i="1" s="1"/>
  <c r="BZ3" i="1" s="1"/>
  <c r="L3" i="1" s="1"/>
  <c r="AJ8" i="1"/>
  <c r="CC16" i="1"/>
  <c r="AB31" i="1"/>
  <c r="BQ68" i="1"/>
  <c r="AK68" i="1" s="1"/>
  <c r="BR68" i="1" s="1"/>
  <c r="CD29" i="1"/>
  <c r="BS69" i="1"/>
  <c r="BT69" i="1" s="1"/>
  <c r="BW69" i="1" s="1"/>
  <c r="K69" i="1" s="1"/>
  <c r="AJ69" i="1"/>
  <c r="CD20" i="1"/>
  <c r="CC8" i="1"/>
  <c r="BQ12" i="1"/>
  <c r="AK12" i="1" s="1"/>
  <c r="BR12" i="1" s="1"/>
  <c r="AJ12" i="1" s="1"/>
  <c r="AJ16" i="1"/>
  <c r="AB25" i="1"/>
  <c r="CD18" i="1"/>
  <c r="BQ54" i="1"/>
  <c r="AK54" i="1" s="1"/>
  <c r="BR54" i="1" s="1"/>
  <c r="BS54" i="1" s="1"/>
  <c r="BT54" i="1" s="1"/>
  <c r="BW54" i="1" s="1"/>
  <c r="K54" i="1" s="1"/>
  <c r="BZ54" i="1" s="1"/>
  <c r="L54" i="1" s="1"/>
  <c r="AB24" i="1"/>
  <c r="AB51" i="1"/>
  <c r="CD51" i="1"/>
  <c r="CD27" i="1"/>
  <c r="AJ15" i="1"/>
  <c r="BS15" i="1"/>
  <c r="BT15" i="1" s="1"/>
  <c r="BW15" i="1" s="1"/>
  <c r="K15" i="1" s="1"/>
  <c r="BZ15" i="1" s="1"/>
  <c r="L15" i="1" s="1"/>
  <c r="BS71" i="1"/>
  <c r="BT71" i="1" s="1"/>
  <c r="BW71" i="1" s="1"/>
  <c r="K71" i="1" s="1"/>
  <c r="AJ71" i="1"/>
  <c r="AB64" i="1"/>
  <c r="CD64" i="1"/>
  <c r="BQ27" i="1"/>
  <c r="AK27" i="1" s="1"/>
  <c r="BR27" i="1" s="1"/>
  <c r="AJ27" i="1" s="1"/>
  <c r="AB3" i="1"/>
  <c r="CD54" i="1"/>
  <c r="BQ64" i="1"/>
  <c r="AK64" i="1" s="1"/>
  <c r="BR64" i="1" s="1"/>
  <c r="BQ24" i="1"/>
  <c r="AK24" i="1" s="1"/>
  <c r="BR24" i="1" s="1"/>
  <c r="CD5" i="1"/>
  <c r="AB5" i="1"/>
  <c r="AB68" i="1"/>
  <c r="CD68" i="1"/>
  <c r="CD58" i="1"/>
  <c r="AB8" i="1"/>
  <c r="CD8" i="1"/>
  <c r="BS42" i="1"/>
  <c r="BT42" i="1" s="1"/>
  <c r="BW42" i="1" s="1"/>
  <c r="K42" i="1" s="1"/>
  <c r="BZ42" i="1" s="1"/>
  <c r="L42" i="1" s="1"/>
  <c r="AJ42" i="1"/>
  <c r="BS32" i="1"/>
  <c r="BT32" i="1" s="1"/>
  <c r="BW32" i="1" s="1"/>
  <c r="K32" i="1" s="1"/>
  <c r="BZ32" i="1" s="1"/>
  <c r="L32" i="1" s="1"/>
  <c r="AJ32" i="1"/>
  <c r="BS45" i="1"/>
  <c r="BT45" i="1" s="1"/>
  <c r="BW45" i="1" s="1"/>
  <c r="K45" i="1" s="1"/>
  <c r="BZ45" i="1" s="1"/>
  <c r="L45" i="1" s="1"/>
  <c r="AJ45" i="1"/>
  <c r="BS40" i="1"/>
  <c r="BT40" i="1" s="1"/>
  <c r="BW40" i="1" s="1"/>
  <c r="K40" i="1" s="1"/>
  <c r="BZ40" i="1" s="1"/>
  <c r="L40" i="1" s="1"/>
  <c r="AJ40" i="1"/>
  <c r="BS39" i="1"/>
  <c r="BT39" i="1" s="1"/>
  <c r="BW39" i="1" s="1"/>
  <c r="K39" i="1" s="1"/>
  <c r="BZ39" i="1" s="1"/>
  <c r="L39" i="1" s="1"/>
  <c r="AJ39" i="1"/>
  <c r="AB48" i="1"/>
  <c r="CD48" i="1"/>
  <c r="AB67" i="1"/>
  <c r="CD67" i="1"/>
  <c r="BS52" i="1"/>
  <c r="BT52" i="1" s="1"/>
  <c r="BW52" i="1" s="1"/>
  <c r="K52" i="1" s="1"/>
  <c r="BZ52" i="1" s="1"/>
  <c r="L52" i="1" s="1"/>
  <c r="AJ52" i="1"/>
  <c r="AI75" i="1"/>
  <c r="AJ14" i="1"/>
  <c r="BS14" i="1"/>
  <c r="BT14" i="1" s="1"/>
  <c r="BW14" i="1" s="1"/>
  <c r="K14" i="1" s="1"/>
  <c r="AB26" i="1"/>
  <c r="CD26" i="1"/>
  <c r="AI37" i="1"/>
  <c r="AI45" i="1"/>
  <c r="BS38" i="1"/>
  <c r="BT38" i="1" s="1"/>
  <c r="BW38" i="1" s="1"/>
  <c r="K38" i="1" s="1"/>
  <c r="BZ38" i="1" s="1"/>
  <c r="L38" i="1" s="1"/>
  <c r="AJ38" i="1"/>
  <c r="AB38" i="1"/>
  <c r="CD38" i="1"/>
  <c r="AB42" i="1"/>
  <c r="CD42" i="1"/>
  <c r="AB46" i="1"/>
  <c r="CD46" i="1"/>
  <c r="BS61" i="1"/>
  <c r="BT61" i="1" s="1"/>
  <c r="BW61" i="1" s="1"/>
  <c r="K61" i="1" s="1"/>
  <c r="BZ61" i="1" s="1"/>
  <c r="L61" i="1" s="1"/>
  <c r="AJ61" i="1"/>
  <c r="AI61" i="1"/>
  <c r="BS62" i="1"/>
  <c r="BT62" i="1" s="1"/>
  <c r="BW62" i="1" s="1"/>
  <c r="K62" i="1" s="1"/>
  <c r="BZ62" i="1" s="1"/>
  <c r="L62" i="1" s="1"/>
  <c r="AJ62" i="1"/>
  <c r="AB71" i="1"/>
  <c r="CD71" i="1"/>
  <c r="AI57" i="1"/>
  <c r="BS4" i="1"/>
  <c r="BT4" i="1" s="1"/>
  <c r="BW4" i="1" s="1"/>
  <c r="K4" i="1" s="1"/>
  <c r="AJ4" i="1"/>
  <c r="BS26" i="1"/>
  <c r="BT26" i="1" s="1"/>
  <c r="BW26" i="1" s="1"/>
  <c r="K26" i="1" s="1"/>
  <c r="BZ26" i="1" s="1"/>
  <c r="L26" i="1" s="1"/>
  <c r="AJ26" i="1"/>
  <c r="AI26" i="1"/>
  <c r="AI39" i="1"/>
  <c r="AI47" i="1"/>
  <c r="BS34" i="1"/>
  <c r="BT34" i="1" s="1"/>
  <c r="BW34" i="1" s="1"/>
  <c r="K34" i="1" s="1"/>
  <c r="BZ34" i="1" s="1"/>
  <c r="L34" i="1" s="1"/>
  <c r="AJ34" i="1"/>
  <c r="AI34" i="1"/>
  <c r="AI38" i="1"/>
  <c r="AI42" i="1"/>
  <c r="AI46" i="1"/>
  <c r="AI32" i="1"/>
  <c r="BS36" i="1"/>
  <c r="BT36" i="1" s="1"/>
  <c r="BW36" i="1" s="1"/>
  <c r="K36" i="1" s="1"/>
  <c r="BZ36" i="1" s="1"/>
  <c r="L36" i="1" s="1"/>
  <c r="AJ36" i="1"/>
  <c r="BS44" i="1"/>
  <c r="BT44" i="1" s="1"/>
  <c r="BW44" i="1" s="1"/>
  <c r="K44" i="1" s="1"/>
  <c r="BZ44" i="1" s="1"/>
  <c r="L44" i="1" s="1"/>
  <c r="AJ44" i="1"/>
  <c r="BS49" i="1"/>
  <c r="BT49" i="1" s="1"/>
  <c r="BW49" i="1" s="1"/>
  <c r="K49" i="1" s="1"/>
  <c r="BZ49" i="1" s="1"/>
  <c r="L49" i="1" s="1"/>
  <c r="AJ49" i="1"/>
  <c r="AI40" i="1"/>
  <c r="AI52" i="1"/>
  <c r="AI49" i="1"/>
  <c r="CD53" i="1"/>
  <c r="AB53" i="1"/>
  <c r="BS63" i="1"/>
  <c r="BT63" i="1" s="1"/>
  <c r="BW63" i="1" s="1"/>
  <c r="K63" i="1" s="1"/>
  <c r="BZ63" i="1" s="1"/>
  <c r="L63" i="1" s="1"/>
  <c r="AJ63" i="1"/>
  <c r="AI65" i="1"/>
  <c r="AB36" i="1"/>
  <c r="CD36" i="1"/>
  <c r="AI44" i="1"/>
  <c r="AI55" i="1"/>
  <c r="AB63" i="1"/>
  <c r="CD63" i="1"/>
  <c r="AI77" i="1"/>
  <c r="CC56" i="1"/>
  <c r="CE56" i="1" s="1"/>
  <c r="AJ76" i="1"/>
  <c r="BS76" i="1"/>
  <c r="BT76" i="1" s="1"/>
  <c r="BW76" i="1" s="1"/>
  <c r="K76" i="1" s="1"/>
  <c r="AB28" i="1"/>
  <c r="CD28" i="1"/>
  <c r="AI35" i="1"/>
  <c r="AI43" i="1"/>
  <c r="BS37" i="1"/>
  <c r="BT37" i="1" s="1"/>
  <c r="BW37" i="1" s="1"/>
  <c r="K37" i="1" s="1"/>
  <c r="BZ37" i="1" s="1"/>
  <c r="L37" i="1" s="1"/>
  <c r="AJ37" i="1"/>
  <c r="BS41" i="1"/>
  <c r="BT41" i="1" s="1"/>
  <c r="BW41" i="1" s="1"/>
  <c r="K41" i="1" s="1"/>
  <c r="BZ41" i="1" s="1"/>
  <c r="L41" i="1" s="1"/>
  <c r="AJ41" i="1"/>
  <c r="AB33" i="1"/>
  <c r="CD33" i="1"/>
  <c r="BS48" i="1"/>
  <c r="BT48" i="1" s="1"/>
  <c r="BW48" i="1" s="1"/>
  <c r="K48" i="1" s="1"/>
  <c r="BZ48" i="1" s="1"/>
  <c r="L48" i="1" s="1"/>
  <c r="AJ48" i="1"/>
  <c r="AJ53" i="1"/>
  <c r="BS53" i="1"/>
  <c r="BT53" i="1" s="1"/>
  <c r="BW53" i="1" s="1"/>
  <c r="K53" i="1" s="1"/>
  <c r="BZ53" i="1" s="1"/>
  <c r="L53" i="1" s="1"/>
  <c r="AI59" i="1"/>
  <c r="BQ59" i="1"/>
  <c r="AK59" i="1" s="1"/>
  <c r="BR59" i="1" s="1"/>
  <c r="AB61" i="1"/>
  <c r="CD61" i="1"/>
  <c r="AJ72" i="1"/>
  <c r="BS72" i="1"/>
  <c r="BT72" i="1" s="1"/>
  <c r="BW72" i="1" s="1"/>
  <c r="K72" i="1" s="1"/>
  <c r="BZ72" i="1" s="1"/>
  <c r="L72" i="1" s="1"/>
  <c r="BQ43" i="1"/>
  <c r="AK43" i="1" s="1"/>
  <c r="BR43" i="1" s="1"/>
  <c r="BS65" i="1"/>
  <c r="BT65" i="1" s="1"/>
  <c r="BW65" i="1" s="1"/>
  <c r="K65" i="1" s="1"/>
  <c r="BZ65" i="1" s="1"/>
  <c r="L65" i="1" s="1"/>
  <c r="AJ65" i="1"/>
  <c r="AI79" i="1"/>
  <c r="AB57" i="1"/>
  <c r="CD57" i="1"/>
  <c r="AJ78" i="1"/>
  <c r="BS78" i="1"/>
  <c r="BT78" i="1" s="1"/>
  <c r="BW78" i="1" s="1"/>
  <c r="K78" i="1" s="1"/>
  <c r="BZ78" i="1" s="1"/>
  <c r="L78" i="1" s="1"/>
  <c r="AI23" i="1"/>
  <c r="AI28" i="1"/>
  <c r="AJ51" i="1"/>
  <c r="BS51" i="1"/>
  <c r="BT51" i="1" s="1"/>
  <c r="BW51" i="1" s="1"/>
  <c r="K51" i="1" s="1"/>
  <c r="BZ51" i="1" s="1"/>
  <c r="L51" i="1" s="1"/>
  <c r="AB34" i="1"/>
  <c r="CD34" i="1"/>
  <c r="AI33" i="1"/>
  <c r="AB40" i="1"/>
  <c r="CD40" i="1"/>
  <c r="AI48" i="1"/>
  <c r="AI67" i="1"/>
  <c r="AI53" i="1"/>
  <c r="AB65" i="1"/>
  <c r="CD65" i="1"/>
  <c r="BQ35" i="1"/>
  <c r="AK35" i="1" s="1"/>
  <c r="BR35" i="1" s="1"/>
  <c r="AB44" i="1"/>
  <c r="CD44" i="1"/>
  <c r="AB55" i="1"/>
  <c r="CD55" i="1"/>
  <c r="AB69" i="1"/>
  <c r="CD69" i="1"/>
  <c r="AB76" i="1"/>
  <c r="CD76" i="1"/>
  <c r="BS73" i="1"/>
  <c r="BT73" i="1" s="1"/>
  <c r="BW73" i="1" s="1"/>
  <c r="K73" i="1" s="1"/>
  <c r="BZ73" i="1" s="1"/>
  <c r="L73" i="1" s="1"/>
  <c r="AJ73" i="1"/>
  <c r="BQ79" i="1"/>
  <c r="AK79" i="1" s="1"/>
  <c r="BR79" i="1" s="1"/>
  <c r="BS6" i="1"/>
  <c r="BT6" i="1" s="1"/>
  <c r="BW6" i="1" s="1"/>
  <c r="K6" i="1" s="1"/>
  <c r="AJ6" i="1"/>
  <c r="AB6" i="1"/>
  <c r="CD6" i="1"/>
  <c r="AB4" i="1"/>
  <c r="CD4" i="1"/>
  <c r="AJ10" i="1"/>
  <c r="BS10" i="1"/>
  <c r="BT10" i="1" s="1"/>
  <c r="BW10" i="1" s="1"/>
  <c r="K10" i="1" s="1"/>
  <c r="L8" i="1"/>
  <c r="AI19" i="1"/>
  <c r="AJ31" i="1"/>
  <c r="BS31" i="1"/>
  <c r="BT31" i="1" s="1"/>
  <c r="BW31" i="1" s="1"/>
  <c r="K31" i="1" s="1"/>
  <c r="BZ31" i="1" s="1"/>
  <c r="L31" i="1" s="1"/>
  <c r="BQ23" i="1"/>
  <c r="AK23" i="1" s="1"/>
  <c r="BR23" i="1" s="1"/>
  <c r="BQ33" i="1"/>
  <c r="AK33" i="1" s="1"/>
  <c r="BR33" i="1" s="1"/>
  <c r="AI41" i="1"/>
  <c r="BQ19" i="1"/>
  <c r="AK19" i="1" s="1"/>
  <c r="BR19" i="1" s="1"/>
  <c r="BQ46" i="1"/>
  <c r="AK46" i="1" s="1"/>
  <c r="BR46" i="1" s="1"/>
  <c r="CD32" i="1"/>
  <c r="AB32" i="1"/>
  <c r="BQ47" i="1"/>
  <c r="AK47" i="1" s="1"/>
  <c r="BR47" i="1" s="1"/>
  <c r="CD52" i="1"/>
  <c r="AB52" i="1"/>
  <c r="AB59" i="1"/>
  <c r="CD59" i="1"/>
  <c r="AB49" i="1"/>
  <c r="CD49" i="1"/>
  <c r="BQ28" i="1"/>
  <c r="AK28" i="1" s="1"/>
  <c r="BR28" i="1" s="1"/>
  <c r="BQ55" i="1"/>
  <c r="AK55" i="1" s="1"/>
  <c r="BR55" i="1" s="1"/>
  <c r="AB73" i="1"/>
  <c r="CD73" i="1"/>
  <c r="BQ67" i="1"/>
  <c r="AK67" i="1" s="1"/>
  <c r="BR67" i="1" s="1"/>
  <c r="AI36" i="1"/>
  <c r="BQ57" i="1"/>
  <c r="AK57" i="1" s="1"/>
  <c r="BR57" i="1" s="1"/>
  <c r="AI63" i="1"/>
  <c r="CD78" i="1"/>
  <c r="AB78" i="1"/>
  <c r="BQ75" i="1"/>
  <c r="AK75" i="1" s="1"/>
  <c r="BR75" i="1" s="1"/>
  <c r="BQ77" i="1"/>
  <c r="AK77" i="1" s="1"/>
  <c r="BR77" i="1" s="1"/>
  <c r="CE16" i="1" l="1"/>
  <c r="CC22" i="1"/>
  <c r="CE22" i="1" s="1"/>
  <c r="BS5" i="1"/>
  <c r="BT5" i="1" s="1"/>
  <c r="BW5" i="1" s="1"/>
  <c r="K5" i="1" s="1"/>
  <c r="BZ5" i="1" s="1"/>
  <c r="L5" i="1" s="1"/>
  <c r="CA5" i="1" s="1"/>
  <c r="BS60" i="1"/>
  <c r="BT60" i="1" s="1"/>
  <c r="BW60" i="1" s="1"/>
  <c r="K60" i="1" s="1"/>
  <c r="BS29" i="1"/>
  <c r="BT29" i="1" s="1"/>
  <c r="BW29" i="1" s="1"/>
  <c r="K29" i="1" s="1"/>
  <c r="CC29" i="1" s="1"/>
  <c r="CE29" i="1" s="1"/>
  <c r="CA22" i="1"/>
  <c r="CC63" i="1"/>
  <c r="CE63" i="1" s="1"/>
  <c r="BS12" i="1"/>
  <c r="BT12" i="1" s="1"/>
  <c r="BW12" i="1" s="1"/>
  <c r="K12" i="1" s="1"/>
  <c r="BZ12" i="1" s="1"/>
  <c r="L12" i="1" s="1"/>
  <c r="CA12" i="1" s="1"/>
  <c r="AJ66" i="1"/>
  <c r="BS18" i="1"/>
  <c r="BT18" i="1" s="1"/>
  <c r="BW18" i="1" s="1"/>
  <c r="K18" i="1" s="1"/>
  <c r="BZ18" i="1" s="1"/>
  <c r="L18" i="1" s="1"/>
  <c r="CA18" i="1" s="1"/>
  <c r="CA13" i="1"/>
  <c r="AJ7" i="1"/>
  <c r="BS7" i="1"/>
  <c r="BT7" i="1" s="1"/>
  <c r="BW7" i="1" s="1"/>
  <c r="K7" i="1" s="1"/>
  <c r="CA56" i="1"/>
  <c r="BS20" i="1"/>
  <c r="BT20" i="1" s="1"/>
  <c r="BW20" i="1" s="1"/>
  <c r="K20" i="1" s="1"/>
  <c r="BZ20" i="1" s="1"/>
  <c r="L20" i="1" s="1"/>
  <c r="CB20" i="1" s="1"/>
  <c r="AJ54" i="1"/>
  <c r="BS27" i="1"/>
  <c r="BT27" i="1" s="1"/>
  <c r="BW27" i="1" s="1"/>
  <c r="K27" i="1" s="1"/>
  <c r="BZ27" i="1" s="1"/>
  <c r="L27" i="1" s="1"/>
  <c r="CA27" i="1" s="1"/>
  <c r="CA16" i="1"/>
  <c r="CC21" i="1"/>
  <c r="CE21" i="1" s="1"/>
  <c r="BS50" i="1"/>
  <c r="BT50" i="1" s="1"/>
  <c r="BW50" i="1" s="1"/>
  <c r="K50" i="1" s="1"/>
  <c r="BZ50" i="1" s="1"/>
  <c r="L50" i="1" s="1"/>
  <c r="CA50" i="1" s="1"/>
  <c r="AJ3" i="1"/>
  <c r="CC52" i="1"/>
  <c r="CE52" i="1" s="1"/>
  <c r="CC62" i="1"/>
  <c r="CE62" i="1" s="1"/>
  <c r="CC61" i="1"/>
  <c r="CE61" i="1" s="1"/>
  <c r="CC25" i="1"/>
  <c r="CE25" i="1" s="1"/>
  <c r="CB21" i="1"/>
  <c r="AJ58" i="1"/>
  <c r="BS30" i="1"/>
  <c r="BT30" i="1" s="1"/>
  <c r="BW30" i="1" s="1"/>
  <c r="K30" i="1" s="1"/>
  <c r="BZ30" i="1" s="1"/>
  <c r="L30" i="1" s="1"/>
  <c r="AJ30" i="1"/>
  <c r="AJ74" i="1"/>
  <c r="BS74" i="1"/>
  <c r="BT74" i="1" s="1"/>
  <c r="BW74" i="1" s="1"/>
  <c r="K74" i="1" s="1"/>
  <c r="AJ70" i="1"/>
  <c r="BS70" i="1"/>
  <c r="BT70" i="1" s="1"/>
  <c r="BW70" i="1" s="1"/>
  <c r="K70" i="1" s="1"/>
  <c r="AJ11" i="1"/>
  <c r="BS11" i="1"/>
  <c r="BT11" i="1" s="1"/>
  <c r="BW11" i="1" s="1"/>
  <c r="K11" i="1" s="1"/>
  <c r="BZ11" i="1" s="1"/>
  <c r="L11" i="1" s="1"/>
  <c r="BS68" i="1"/>
  <c r="BT68" i="1" s="1"/>
  <c r="BW68" i="1" s="1"/>
  <c r="K68" i="1" s="1"/>
  <c r="BZ68" i="1" s="1"/>
  <c r="L68" i="1" s="1"/>
  <c r="AJ68" i="1"/>
  <c r="AJ9" i="1"/>
  <c r="BS9" i="1"/>
  <c r="BT9" i="1" s="1"/>
  <c r="BW9" i="1" s="1"/>
  <c r="K9" i="1" s="1"/>
  <c r="AJ17" i="1"/>
  <c r="BS17" i="1"/>
  <c r="BT17" i="1" s="1"/>
  <c r="BW17" i="1" s="1"/>
  <c r="K17" i="1" s="1"/>
  <c r="CC58" i="1"/>
  <c r="CE58" i="1" s="1"/>
  <c r="CC39" i="1"/>
  <c r="CE39" i="1" s="1"/>
  <c r="CC13" i="1"/>
  <c r="CE13" i="1" s="1"/>
  <c r="CC78" i="1"/>
  <c r="CE78" i="1" s="1"/>
  <c r="CC66" i="1"/>
  <c r="CE66" i="1" s="1"/>
  <c r="CC41" i="1"/>
  <c r="CE41" i="1" s="1"/>
  <c r="CA25" i="1"/>
  <c r="CC44" i="1"/>
  <c r="CE44" i="1" s="1"/>
  <c r="CC65" i="1"/>
  <c r="CE65" i="1" s="1"/>
  <c r="CC45" i="1"/>
  <c r="CE45" i="1" s="1"/>
  <c r="CE8" i="1"/>
  <c r="BS64" i="1"/>
  <c r="BT64" i="1" s="1"/>
  <c r="BW64" i="1" s="1"/>
  <c r="K64" i="1" s="1"/>
  <c r="AJ64" i="1"/>
  <c r="BZ71" i="1"/>
  <c r="L71" i="1" s="1"/>
  <c r="CB71" i="1" s="1"/>
  <c r="CC71" i="1"/>
  <c r="CE71" i="1" s="1"/>
  <c r="AJ24" i="1"/>
  <c r="BS24" i="1"/>
  <c r="BT24" i="1" s="1"/>
  <c r="BW24" i="1" s="1"/>
  <c r="K24" i="1" s="1"/>
  <c r="BZ24" i="1" s="1"/>
  <c r="L24" i="1" s="1"/>
  <c r="CC42" i="1"/>
  <c r="CE42" i="1" s="1"/>
  <c r="CB15" i="1"/>
  <c r="CA15" i="1"/>
  <c r="BZ69" i="1"/>
  <c r="L69" i="1" s="1"/>
  <c r="CC69" i="1"/>
  <c r="CE69" i="1" s="1"/>
  <c r="CC15" i="1"/>
  <c r="CE15" i="1" s="1"/>
  <c r="BS67" i="1"/>
  <c r="BT67" i="1" s="1"/>
  <c r="BW67" i="1" s="1"/>
  <c r="K67" i="1" s="1"/>
  <c r="BZ67" i="1" s="1"/>
  <c r="L67" i="1" s="1"/>
  <c r="AJ67" i="1"/>
  <c r="CA31" i="1"/>
  <c r="CB31" i="1"/>
  <c r="CB73" i="1"/>
  <c r="CA73" i="1"/>
  <c r="CA48" i="1"/>
  <c r="CB48" i="1"/>
  <c r="BZ4" i="1"/>
  <c r="L4" i="1" s="1"/>
  <c r="CC4" i="1"/>
  <c r="CE4" i="1" s="1"/>
  <c r="CA54" i="1"/>
  <c r="CB54" i="1"/>
  <c r="CA40" i="1"/>
  <c r="CB40" i="1"/>
  <c r="BS28" i="1"/>
  <c r="BT28" i="1" s="1"/>
  <c r="BW28" i="1" s="1"/>
  <c r="K28" i="1" s="1"/>
  <c r="BZ28" i="1" s="1"/>
  <c r="L28" i="1" s="1"/>
  <c r="AJ28" i="1"/>
  <c r="BS35" i="1"/>
  <c r="BT35" i="1" s="1"/>
  <c r="BW35" i="1" s="1"/>
  <c r="K35" i="1" s="1"/>
  <c r="BZ35" i="1" s="1"/>
  <c r="L35" i="1" s="1"/>
  <c r="AJ35" i="1"/>
  <c r="CB72" i="1"/>
  <c r="CA72" i="1"/>
  <c r="CA41" i="1"/>
  <c r="CB41" i="1"/>
  <c r="CA36" i="1"/>
  <c r="CB36" i="1"/>
  <c r="CC38" i="1"/>
  <c r="CE38" i="1" s="1"/>
  <c r="CA34" i="1"/>
  <c r="CB34" i="1"/>
  <c r="CA26" i="1"/>
  <c r="CB26" i="1"/>
  <c r="BS47" i="1"/>
  <c r="BT47" i="1" s="1"/>
  <c r="BW47" i="1" s="1"/>
  <c r="K47" i="1" s="1"/>
  <c r="BZ47" i="1" s="1"/>
  <c r="L47" i="1" s="1"/>
  <c r="AJ47" i="1"/>
  <c r="BS46" i="1"/>
  <c r="BT46" i="1" s="1"/>
  <c r="BW46" i="1" s="1"/>
  <c r="K46" i="1" s="1"/>
  <c r="AJ46" i="1"/>
  <c r="AJ33" i="1"/>
  <c r="BS33" i="1"/>
  <c r="BT33" i="1" s="1"/>
  <c r="BW33" i="1" s="1"/>
  <c r="K33" i="1" s="1"/>
  <c r="CC31" i="1"/>
  <c r="CE31" i="1" s="1"/>
  <c r="CA8" i="1"/>
  <c r="CB8" i="1"/>
  <c r="BS79" i="1"/>
  <c r="BT79" i="1" s="1"/>
  <c r="BW79" i="1" s="1"/>
  <c r="K79" i="1" s="1"/>
  <c r="AJ79" i="1"/>
  <c r="CC53" i="1"/>
  <c r="CE53" i="1" s="1"/>
  <c r="CC48" i="1"/>
  <c r="CE48" i="1" s="1"/>
  <c r="CC3" i="1"/>
  <c r="CE3" i="1" s="1"/>
  <c r="BS59" i="1"/>
  <c r="BT59" i="1" s="1"/>
  <c r="BW59" i="1" s="1"/>
  <c r="K59" i="1" s="1"/>
  <c r="AJ59" i="1"/>
  <c r="BZ76" i="1"/>
  <c r="L76" i="1" s="1"/>
  <c r="CC76" i="1"/>
  <c r="CE76" i="1" s="1"/>
  <c r="CC32" i="1"/>
  <c r="CE32" i="1" s="1"/>
  <c r="BZ14" i="1"/>
  <c r="L14" i="1" s="1"/>
  <c r="CC14" i="1"/>
  <c r="CE14" i="1" s="1"/>
  <c r="CC54" i="1"/>
  <c r="CE54" i="1" s="1"/>
  <c r="CA52" i="1"/>
  <c r="CB52" i="1"/>
  <c r="CA39" i="1"/>
  <c r="CB39" i="1"/>
  <c r="CA45" i="1"/>
  <c r="CB45" i="1"/>
  <c r="CA42" i="1"/>
  <c r="CB42" i="1"/>
  <c r="CC51" i="1"/>
  <c r="CE51" i="1" s="1"/>
  <c r="BS55" i="1"/>
  <c r="BT55" i="1" s="1"/>
  <c r="BW55" i="1" s="1"/>
  <c r="K55" i="1" s="1"/>
  <c r="BZ55" i="1" s="1"/>
  <c r="L55" i="1" s="1"/>
  <c r="AJ55" i="1"/>
  <c r="CA3" i="1"/>
  <c r="CB3" i="1"/>
  <c r="BS43" i="1"/>
  <c r="BT43" i="1" s="1"/>
  <c r="BW43" i="1" s="1"/>
  <c r="K43" i="1" s="1"/>
  <c r="BZ43" i="1" s="1"/>
  <c r="L43" i="1" s="1"/>
  <c r="AJ43" i="1"/>
  <c r="CA38" i="1"/>
  <c r="CB38" i="1"/>
  <c r="CA32" i="1"/>
  <c r="CB32" i="1"/>
  <c r="CC73" i="1"/>
  <c r="CE73" i="1" s="1"/>
  <c r="BS57" i="1"/>
  <c r="BT57" i="1" s="1"/>
  <c r="BW57" i="1" s="1"/>
  <c r="K57" i="1" s="1"/>
  <c r="BZ57" i="1" s="1"/>
  <c r="L57" i="1" s="1"/>
  <c r="AJ57" i="1"/>
  <c r="BZ6" i="1"/>
  <c r="L6" i="1" s="1"/>
  <c r="CC6" i="1"/>
  <c r="CE6" i="1" s="1"/>
  <c r="CA51" i="1"/>
  <c r="CB51" i="1"/>
  <c r="CA53" i="1"/>
  <c r="CB53" i="1"/>
  <c r="CA49" i="1"/>
  <c r="CB49" i="1"/>
  <c r="BS77" i="1"/>
  <c r="BT77" i="1" s="1"/>
  <c r="BW77" i="1" s="1"/>
  <c r="K77" i="1" s="1"/>
  <c r="AJ77" i="1"/>
  <c r="BS75" i="1"/>
  <c r="BT75" i="1" s="1"/>
  <c r="BW75" i="1" s="1"/>
  <c r="K75" i="1" s="1"/>
  <c r="AJ75" i="1"/>
  <c r="CC36" i="1"/>
  <c r="CE36" i="1" s="1"/>
  <c r="CA66" i="1"/>
  <c r="CB66" i="1"/>
  <c r="BS19" i="1"/>
  <c r="BT19" i="1" s="1"/>
  <c r="BW19" i="1" s="1"/>
  <c r="K19" i="1" s="1"/>
  <c r="BZ19" i="1" s="1"/>
  <c r="L19" i="1" s="1"/>
  <c r="AJ19" i="1"/>
  <c r="BS23" i="1"/>
  <c r="BT23" i="1" s="1"/>
  <c r="BW23" i="1" s="1"/>
  <c r="K23" i="1" s="1"/>
  <c r="AJ23" i="1"/>
  <c r="BZ10" i="1"/>
  <c r="L10" i="1" s="1"/>
  <c r="CC10" i="1"/>
  <c r="CE10" i="1" s="1"/>
  <c r="CB78" i="1"/>
  <c r="CA78" i="1"/>
  <c r="CA65" i="1"/>
  <c r="CB65" i="1"/>
  <c r="CA37" i="1"/>
  <c r="CB37" i="1"/>
  <c r="CA63" i="1"/>
  <c r="CB63" i="1"/>
  <c r="CC49" i="1"/>
  <c r="CE49" i="1" s="1"/>
  <c r="CA58" i="1"/>
  <c r="CB58" i="1"/>
  <c r="CC40" i="1"/>
  <c r="CE40" i="1" s="1"/>
  <c r="CA44" i="1"/>
  <c r="CB44" i="1"/>
  <c r="CC34" i="1"/>
  <c r="CE34" i="1" s="1"/>
  <c r="CC26" i="1"/>
  <c r="CE26" i="1" s="1"/>
  <c r="CA62" i="1"/>
  <c r="CB62" i="1"/>
  <c r="CA61" i="1"/>
  <c r="CB61" i="1"/>
  <c r="CC37" i="1"/>
  <c r="CE37" i="1" s="1"/>
  <c r="CC72" i="1"/>
  <c r="CE72" i="1" s="1"/>
  <c r="CB12" i="1" l="1"/>
  <c r="BZ29" i="1"/>
  <c r="L29" i="1" s="1"/>
  <c r="CC12" i="1"/>
  <c r="CE12" i="1" s="1"/>
  <c r="CC20" i="1"/>
  <c r="CE20" i="1" s="1"/>
  <c r="CC5" i="1"/>
  <c r="CE5" i="1" s="1"/>
  <c r="CB5" i="1"/>
  <c r="CA20" i="1"/>
  <c r="BZ60" i="1"/>
  <c r="L60" i="1" s="1"/>
  <c r="CC60" i="1"/>
  <c r="CE60" i="1" s="1"/>
  <c r="CB50" i="1"/>
  <c r="CB18" i="1"/>
  <c r="BZ7" i="1"/>
  <c r="L7" i="1" s="1"/>
  <c r="CC7" i="1"/>
  <c r="CE7" i="1" s="1"/>
  <c r="CC18" i="1"/>
  <c r="CE18" i="1" s="1"/>
  <c r="CC11" i="1"/>
  <c r="CE11" i="1" s="1"/>
  <c r="CB27" i="1"/>
  <c r="CC27" i="1"/>
  <c r="CE27" i="1" s="1"/>
  <c r="CC50" i="1"/>
  <c r="CE50" i="1" s="1"/>
  <c r="CA71" i="1"/>
  <c r="BZ74" i="1"/>
  <c r="L74" i="1" s="1"/>
  <c r="CC74" i="1"/>
  <c r="CE74" i="1" s="1"/>
  <c r="CA30" i="1"/>
  <c r="CB30" i="1"/>
  <c r="BZ70" i="1"/>
  <c r="L70" i="1" s="1"/>
  <c r="CC70" i="1"/>
  <c r="CE70" i="1" s="1"/>
  <c r="CC30" i="1"/>
  <c r="CE30" i="1" s="1"/>
  <c r="BZ17" i="1"/>
  <c r="L17" i="1" s="1"/>
  <c r="CC17" i="1"/>
  <c r="CE17" i="1" s="1"/>
  <c r="CC47" i="1"/>
  <c r="CE47" i="1" s="1"/>
  <c r="CC24" i="1"/>
  <c r="CE24" i="1" s="1"/>
  <c r="CC68" i="1"/>
  <c r="CE68" i="1" s="1"/>
  <c r="BZ9" i="1"/>
  <c r="L9" i="1" s="1"/>
  <c r="CC9" i="1"/>
  <c r="CE9" i="1" s="1"/>
  <c r="CA11" i="1"/>
  <c r="CB11" i="1"/>
  <c r="CB68" i="1"/>
  <c r="CA68" i="1"/>
  <c r="CB69" i="1"/>
  <c r="CA69" i="1"/>
  <c r="CC19" i="1"/>
  <c r="CE19" i="1" s="1"/>
  <c r="BZ64" i="1"/>
  <c r="L64" i="1" s="1"/>
  <c r="CC64" i="1"/>
  <c r="CE64" i="1" s="1"/>
  <c r="CC35" i="1"/>
  <c r="CE35" i="1" s="1"/>
  <c r="CC67" i="1"/>
  <c r="CE67" i="1" s="1"/>
  <c r="CB24" i="1"/>
  <c r="CA24" i="1"/>
  <c r="BZ75" i="1"/>
  <c r="L75" i="1" s="1"/>
  <c r="CC75" i="1"/>
  <c r="CE75" i="1" s="1"/>
  <c r="CA55" i="1"/>
  <c r="CB55" i="1"/>
  <c r="CA76" i="1"/>
  <c r="CB76" i="1"/>
  <c r="BZ79" i="1"/>
  <c r="L79" i="1" s="1"/>
  <c r="CC79" i="1"/>
  <c r="CE79" i="1" s="1"/>
  <c r="CA28" i="1"/>
  <c r="CB28" i="1"/>
  <c r="CC43" i="1"/>
  <c r="CE43" i="1" s="1"/>
  <c r="CA10" i="1"/>
  <c r="CB10" i="1"/>
  <c r="CA57" i="1"/>
  <c r="CB57" i="1"/>
  <c r="BZ77" i="1"/>
  <c r="L77" i="1" s="1"/>
  <c r="CC77" i="1"/>
  <c r="CE77" i="1" s="1"/>
  <c r="CA35" i="1"/>
  <c r="CB35" i="1"/>
  <c r="CB4" i="1"/>
  <c r="CA4" i="1"/>
  <c r="CC55" i="1"/>
  <c r="CE55" i="1" s="1"/>
  <c r="CA43" i="1"/>
  <c r="CB43" i="1"/>
  <c r="CA14" i="1"/>
  <c r="CB14" i="1"/>
  <c r="BZ33" i="1"/>
  <c r="L33" i="1" s="1"/>
  <c r="CC33" i="1"/>
  <c r="CE33" i="1" s="1"/>
  <c r="CB29" i="1"/>
  <c r="CA29" i="1"/>
  <c r="BZ23" i="1"/>
  <c r="L23" i="1" s="1"/>
  <c r="CC23" i="1"/>
  <c r="CE23" i="1" s="1"/>
  <c r="CA47" i="1"/>
  <c r="CB47" i="1"/>
  <c r="CA19" i="1"/>
  <c r="CB19" i="1"/>
  <c r="CC28" i="1"/>
  <c r="CE28" i="1" s="1"/>
  <c r="CA6" i="1"/>
  <c r="CB6" i="1"/>
  <c r="BZ59" i="1"/>
  <c r="L59" i="1" s="1"/>
  <c r="CC59" i="1"/>
  <c r="CE59" i="1" s="1"/>
  <c r="BZ46" i="1"/>
  <c r="L46" i="1" s="1"/>
  <c r="CC46" i="1"/>
  <c r="CE46" i="1" s="1"/>
  <c r="CA67" i="1"/>
  <c r="CB67" i="1"/>
  <c r="CC57" i="1"/>
  <c r="CE57" i="1" s="1"/>
  <c r="CA60" i="1" l="1"/>
  <c r="CB60" i="1"/>
  <c r="CA7" i="1"/>
  <c r="CB7" i="1"/>
  <c r="CA70" i="1"/>
  <c r="CB70" i="1"/>
  <c r="CB74" i="1"/>
  <c r="CA74" i="1"/>
  <c r="CB9" i="1"/>
  <c r="CA9" i="1"/>
  <c r="CB17" i="1"/>
  <c r="CA17" i="1"/>
  <c r="CB64" i="1"/>
  <c r="CA64" i="1"/>
  <c r="CA33" i="1"/>
  <c r="CB33" i="1"/>
  <c r="CA79" i="1"/>
  <c r="CB79" i="1"/>
  <c r="CA46" i="1"/>
  <c r="CB46" i="1"/>
  <c r="CA59" i="1"/>
  <c r="CB59" i="1"/>
  <c r="CA77" i="1"/>
  <c r="CB77" i="1"/>
  <c r="CA23" i="1"/>
  <c r="CB23" i="1"/>
  <c r="CA75" i="1"/>
  <c r="CB75" i="1"/>
</calcChain>
</file>

<file path=xl/sharedStrings.xml><?xml version="1.0" encoding="utf-8"?>
<sst xmlns="http://schemas.openxmlformats.org/spreadsheetml/2006/main" count="560" uniqueCount="176">
  <si>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</si>
  <si>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</si>
  <si>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</si>
  <si>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</si>
  <si>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</si>
  <si>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</si>
  <si>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</si>
  <si>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</si>
  <si>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</si>
  <si>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</si>
  <si>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</si>
  <si>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</si>
  <si>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</si>
  <si>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</si>
  <si>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</si>
  <si>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</si>
  <si>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</si>
  <si>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</si>
  <si>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</si>
  <si>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</si>
  <si>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</si>
  <si>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</si>
  <si>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</si>
  <si>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</si>
  <si>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</si>
  <si>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</si>
  <si>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</si>
  <si>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</si>
  <si>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</si>
  <si>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</si>
  <si>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</si>
  <si>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</si>
  <si>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</si>
  <si>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</si>
  <si>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</si>
  <si>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</si>
  <si>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</si>
  <si>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</si>
  <si>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</si>
  <si>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</si>
  <si>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</si>
  <si>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</si>
  <si>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</si>
  <si>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</si>
  <si>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</si>
  <si>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</si>
  <si>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</si>
  <si>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</si>
  <si>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</si>
  <si>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</si>
  <si>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</si>
  <si>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</si>
  <si>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</si>
  <si>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</si>
  <si>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</si>
  <si>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</si>
  <si>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</si>
  <si>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</si>
  <si>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</si>
  <si>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</si>
  <si>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</si>
  <si>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</si>
  <si>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</si>
  <si>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</si>
  <si>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</si>
  <si>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</si>
  <si>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</si>
  <si>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</si>
  <si>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</si>
  <si>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</si>
  <si>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</si>
  <si>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</si>
  <si>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</si>
  <si>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</si>
  <si>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</si>
  <si>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</si>
  <si>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</si>
  <si>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</si>
  <si>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</si>
  <si>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</si>
  <si>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</si>
  <si>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</si>
  <si>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</si>
  <si>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</si>
  <si>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</si>
  <si>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</si>
  <si>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</si>
  <si>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</si>
  <si>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</si>
  <si>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</si>
  <si>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08:52:24</t>
  </si>
  <si>
    <t>0</t>
  </si>
  <si>
    <t>08:54:47</t>
  </si>
  <si>
    <t>08:57:12</t>
  </si>
  <si>
    <t>08:59:34</t>
  </si>
  <si>
    <t>09:01:56</t>
  </si>
  <si>
    <t>09:04:18</t>
  </si>
  <si>
    <t>09:06:48</t>
  </si>
  <si>
    <t>09:09:41</t>
  </si>
  <si>
    <t>09:12:03</t>
  </si>
  <si>
    <t>09:15:45</t>
  </si>
  <si>
    <t>09:18:08</t>
  </si>
  <si>
    <t>09:32:38</t>
  </si>
  <si>
    <t>09:35:13</t>
  </si>
  <si>
    <t>09:38:55</t>
  </si>
  <si>
    <t>09:42:31</t>
  </si>
  <si>
    <t>09:45:13</t>
  </si>
  <si>
    <t>09:47:35</t>
  </si>
  <si>
    <t>09:51:17</t>
  </si>
  <si>
    <t>09:54:59</t>
  </si>
  <si>
    <t>09:58:41</t>
  </si>
  <si>
    <t>10:01:42</t>
  </si>
  <si>
    <t>10:04:04</t>
  </si>
  <si>
    <t>10:13:35</t>
  </si>
  <si>
    <t>10:15:57</t>
  </si>
  <si>
    <t>10:18:53</t>
  </si>
  <si>
    <t>10:21:44</t>
  </si>
  <si>
    <t>10:24:14</t>
  </si>
  <si>
    <t>10:27:06</t>
  </si>
  <si>
    <t>10:29:49</t>
  </si>
  <si>
    <t>10:32:18</t>
  </si>
  <si>
    <t>10:34:41</t>
  </si>
  <si>
    <t>10:37:46</t>
  </si>
  <si>
    <t>10:40:32</t>
  </si>
  <si>
    <t>10:49:31</t>
  </si>
  <si>
    <t>10:51:54</t>
  </si>
  <si>
    <t>10:54:19</t>
  </si>
  <si>
    <t>10:56:41</t>
  </si>
  <si>
    <t>10:59:03</t>
  </si>
  <si>
    <t>11:01:29</t>
  </si>
  <si>
    <t>11:05:11</t>
  </si>
  <si>
    <t>11:07:33</t>
  </si>
  <si>
    <t>11:09:55</t>
  </si>
  <si>
    <t>11:12:53</t>
  </si>
  <si>
    <t>11:15:23</t>
  </si>
  <si>
    <t>11:45:02</t>
  </si>
  <si>
    <t>11:48:25</t>
  </si>
  <si>
    <t>11:51:57</t>
  </si>
  <si>
    <t>11:54:54</t>
  </si>
  <si>
    <t>11:57:25</t>
  </si>
  <si>
    <t>12:00:14</t>
  </si>
  <si>
    <t>12:02:39</t>
  </si>
  <si>
    <t>12:05:40</t>
  </si>
  <si>
    <t>12:09:22</t>
  </si>
  <si>
    <t>12:12:36</t>
  </si>
  <si>
    <t>12:14:58</t>
  </si>
  <si>
    <t>12:27:05</t>
  </si>
  <si>
    <t>12:29:52</t>
  </si>
  <si>
    <t>12:32:14</t>
  </si>
  <si>
    <t>12:34:37</t>
  </si>
  <si>
    <t>12:37:11</t>
  </si>
  <si>
    <t>12:39:34</t>
  </si>
  <si>
    <t>12:42:17</t>
  </si>
  <si>
    <t>12:44:52</t>
  </si>
  <si>
    <t>12:48:10</t>
  </si>
  <si>
    <t>12:50:50</t>
  </si>
  <si>
    <t>12:54:32</t>
  </si>
  <si>
    <t>13:05:11</t>
  </si>
  <si>
    <t>13:07:33</t>
  </si>
  <si>
    <t>13:10:41</t>
  </si>
  <si>
    <t>13:13:06</t>
  </si>
  <si>
    <t>13:15:55</t>
  </si>
  <si>
    <t>13:18:26</t>
  </si>
  <si>
    <t>13:21:08</t>
  </si>
  <si>
    <t>13:24:11</t>
  </si>
  <si>
    <t>13:27:33</t>
  </si>
  <si>
    <t>13:31:13</t>
  </si>
  <si>
    <t>13:33:35</t>
  </si>
  <si>
    <t>ID</t>
  </si>
  <si>
    <t>T3 SFP Leaf3</t>
  </si>
  <si>
    <t>T3 SFP Leaf5</t>
  </si>
  <si>
    <t>T3 SFP Leaf16</t>
  </si>
  <si>
    <t>T3 SFP Leaf12</t>
  </si>
  <si>
    <t>T3 SFP Leaf23</t>
  </si>
  <si>
    <t>T3 SFP Leaf18</t>
  </si>
  <si>
    <t>T3 SFP Leaf8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</si>
</sst>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9"/>
  <sheetViews>
    <sheetView tabSelected="1" topLeftCell="A64" workbookViewId="0">
      <selection activeCell="A81" sqref="A81"/>
    </sheetView>
  </sheetViews>
  <sheetFormatPr defaultRowHeight="14.5" x14ac:dyDescent="0.35"/>
  <cols>
    <col min="1" max="1" width="13" customWidth="1"/>
  </cols>
  <sheetData>
    <row r="1" spans="1:88" x14ac:dyDescent="0.35">
      <c r="A1" t="s">
        <v>168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169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1540.4999986561015</v>
      </c>
      <c r="I3" s="1">
        <v>0</v>
      </c>
      <c r="J3">
        <f t="shared" ref="J3:J13" si="0">(AS3-AT3*(1000-AU3)/(1000-AV3))*BL3</f>
        <v>22.579167102472809</v>
      </c>
      <c r="K3">
        <f t="shared" ref="K3:K13" si="1">IF(BW3&lt;&gt;0,1/(1/BW3-1/AO3),0)</f>
        <v>0.64387157016603269</v>
      </c>
      <c r="L3">
        <f t="shared" ref="L3:L13" si="2">((BZ3-BM3/2)*AT3-J3)/(BZ3+BM3/2)</f>
        <v>316.24626816071344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9.8710861206054688</v>
      </c>
      <c r="AA3">
        <f t="shared" ref="AA3:AA13" si="6">(Z3*Y3+(100-Z3)*X3)/100</f>
        <v>0.87493554306030275</v>
      </c>
      <c r="AB3">
        <f t="shared" ref="AB3:AB13" si="7">(J3-W3)/CG3</f>
        <v>1.5851027578879531E-2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7.9146271527496745</v>
      </c>
      <c r="AJ3">
        <f t="shared" ref="AJ3:AJ13" si="13">(BR3-BX3)</f>
        <v>1.2543272613487555</v>
      </c>
      <c r="AK3">
        <f t="shared" ref="AK3:AK13" si="14">(AQ3+BQ3*I3)</f>
        <v>28.975482940673828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30.050622940063477</v>
      </c>
      <c r="AQ3" s="1">
        <v>28.975482940673828</v>
      </c>
      <c r="AR3" s="1">
        <v>30.045497894287109</v>
      </c>
      <c r="AS3" s="1">
        <v>400.03518676757813</v>
      </c>
      <c r="AT3" s="1">
        <v>382.9686279296875</v>
      </c>
      <c r="AU3" s="1">
        <v>22.821203231811523</v>
      </c>
      <c r="AV3" s="1">
        <v>27.948076248168945</v>
      </c>
      <c r="AW3" s="1">
        <v>52.775936126708984</v>
      </c>
      <c r="AX3" s="1">
        <v>64.632621765136719</v>
      </c>
      <c r="AY3" s="1">
        <v>300.12167358398438</v>
      </c>
      <c r="AZ3" s="1">
        <v>1700.1802978515625</v>
      </c>
      <c r="BA3" s="1">
        <v>854.14337158203125</v>
      </c>
      <c r="BB3" s="1">
        <v>98.816940307617188</v>
      </c>
      <c r="BC3" s="1">
        <v>4.5385260581970215</v>
      </c>
      <c r="BD3" s="1">
        <v>-7.0147320628166199E-2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1.5006083679199218</v>
      </c>
      <c r="BM3">
        <f t="shared" ref="BM3:BM13" si="18">(AV3-AU3)/(1000-AV3)*BL3</f>
        <v>7.9146271527496745E-3</v>
      </c>
      <c r="BN3">
        <f t="shared" ref="BN3:BN13" si="19">(AQ3+273.15)</f>
        <v>302.12548294067381</v>
      </c>
      <c r="BO3">
        <f t="shared" ref="BO3:BO13" si="20">(AP3+273.15)</f>
        <v>303.20062294006345</v>
      </c>
      <c r="BP3">
        <f t="shared" ref="BP3:BP13" si="21">(AZ3*BH3+BA3*BI3)*BJ3</f>
        <v>272.02884157593144</v>
      </c>
      <c r="BQ3">
        <f t="shared" ref="BQ3:BQ13" si="22">((BP3+0.00000010773*(BO3^4-BN3^4))-BM3*44100)/(AM3*51.4+0.00000043092*BN3^3)</f>
        <v>-0.25599922013609594</v>
      </c>
      <c r="BR3">
        <f t="shared" ref="BR3:BR13" si="23">0.61365*EXP(17.502*AK3/(240.97+AK3))</f>
        <v>4.0160706436767999</v>
      </c>
      <c r="BS3">
        <f t="shared" ref="BS3:BS13" si="24">BR3*1000/BB3</f>
        <v>40.641519876802199</v>
      </c>
      <c r="BT3">
        <f t="shared" ref="BT3:BT13" si="25">(BS3-AV3)</f>
        <v>12.693443628633254</v>
      </c>
      <c r="BU3">
        <f t="shared" ref="BU3:BU13" si="26">IF(I3,AQ3,(AP3+AQ3)/2)</f>
        <v>29.513052940368652</v>
      </c>
      <c r="BV3">
        <f t="shared" ref="BV3:BV13" si="27">0.61365*EXP(17.502*BU3/(240.97+BU3))</f>
        <v>4.1427281379959791</v>
      </c>
      <c r="BW3">
        <f t="shared" ref="BW3:BW13" si="28">IF(BT3&lt;&gt;0,(1000-(BS3+AV3)/2)/BT3*BM3,0)</f>
        <v>0.60213735818427616</v>
      </c>
      <c r="BX3">
        <f t="shared" ref="BX3:BX13" si="29">AV3*BB3/1000</f>
        <v>2.7617433823280444</v>
      </c>
      <c r="BY3">
        <f t="shared" ref="BY3:BY13" si="30">(BV3-BX3)</f>
        <v>1.3809847556679347</v>
      </c>
      <c r="BZ3">
        <f t="shared" ref="BZ3:BZ13" si="31">1/(1.6/K3+1.37/AO3)</f>
        <v>0.37987534900348174</v>
      </c>
      <c r="CA3">
        <f t="shared" ref="CA3:CA13" si="32">L3*BB3*0.001</f>
        <v>31.250488603343918</v>
      </c>
      <c r="CB3">
        <f t="shared" ref="CB3:CB13" si="33">L3/AT3</f>
        <v>0.82577591243002757</v>
      </c>
      <c r="CC3">
        <f t="shared" ref="CC3:CC13" si="34">(1-BM3*BB3/BR3/K3)*100</f>
        <v>69.754465048926349</v>
      </c>
      <c r="CD3">
        <f t="shared" ref="CD3:CD13" si="35">(AT3-J3/(AO3/1.35))</f>
        <v>379.68737973693254</v>
      </c>
      <c r="CE3">
        <f t="shared" ref="CE3:CE13" si="36">J3*CC3/100/CD3</f>
        <v>4.148143463642507E-2</v>
      </c>
      <c r="CF3">
        <f t="shared" ref="CF3:CF13" si="37">(P3-O3)</f>
        <v>0</v>
      </c>
      <c r="CG3">
        <f t="shared" ref="CG3:CG13" si="38">AZ3*AA3</f>
        <v>1487.5481722011841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169</v>
      </c>
      <c r="B4" s="1">
        <v>2</v>
      </c>
      <c r="C4" s="1" t="s">
        <v>92</v>
      </c>
      <c r="D4" s="1" t="s">
        <v>0</v>
      </c>
      <c r="E4" s="1">
        <v>0</v>
      </c>
      <c r="F4" s="1" t="s">
        <v>91</v>
      </c>
      <c r="G4" s="1" t="s">
        <v>0</v>
      </c>
      <c r="H4" s="1">
        <v>1683.4999986561015</v>
      </c>
      <c r="I4" s="1">
        <v>0</v>
      </c>
      <c r="J4">
        <f t="shared" si="0"/>
        <v>13.579470492046141</v>
      </c>
      <c r="K4">
        <f t="shared" si="1"/>
        <v>0.63006692496656169</v>
      </c>
      <c r="L4">
        <f t="shared" si="2"/>
        <v>149.91552576388162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9.8710861206054688</v>
      </c>
      <c r="AA4">
        <f t="shared" si="6"/>
        <v>0.87493554306030275</v>
      </c>
      <c r="AB4">
        <f t="shared" si="7"/>
        <v>9.8110389063140752E-3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7.9057878867018516</v>
      </c>
      <c r="AJ4">
        <f t="shared" si="13"/>
        <v>1.2782031487868464</v>
      </c>
      <c r="AK4">
        <f t="shared" si="14"/>
        <v>29.150762557983398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30.069318771362305</v>
      </c>
      <c r="AQ4" s="1">
        <v>29.150762557983398</v>
      </c>
      <c r="AR4" s="1">
        <v>30.053035736083984</v>
      </c>
      <c r="AS4" s="1">
        <v>200.06254577636719</v>
      </c>
      <c r="AT4" s="1">
        <v>190.01240539550781</v>
      </c>
      <c r="AU4" s="1">
        <v>23.000600814819336</v>
      </c>
      <c r="AV4" s="1">
        <v>28.120721817016602</v>
      </c>
      <c r="AW4" s="1">
        <v>53.134380340576172</v>
      </c>
      <c r="AX4" s="1">
        <v>64.963020324707031</v>
      </c>
      <c r="AY4" s="1">
        <v>300.12850952148438</v>
      </c>
      <c r="AZ4" s="1">
        <v>1698.44189453125</v>
      </c>
      <c r="BA4" s="1">
        <v>1172.137939453125</v>
      </c>
      <c r="BB4" s="1">
        <v>98.816421508789063</v>
      </c>
      <c r="BC4" s="1">
        <v>3.7292234897613525</v>
      </c>
      <c r="BD4" s="1">
        <v>-6.5995305776596069E-2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1.5006425476074217</v>
      </c>
      <c r="BM4">
        <f t="shared" si="18"/>
        <v>7.9057878867018518E-3</v>
      </c>
      <c r="BN4">
        <f t="shared" si="19"/>
        <v>302.30076255798338</v>
      </c>
      <c r="BO4">
        <f t="shared" si="20"/>
        <v>303.21931877136228</v>
      </c>
      <c r="BP4">
        <f t="shared" si="21"/>
        <v>271.75069705089845</v>
      </c>
      <c r="BQ4">
        <f t="shared" si="22"/>
        <v>-0.2629542146375472</v>
      </c>
      <c r="BR4">
        <f t="shared" si="23"/>
        <v>4.0569922489885597</v>
      </c>
      <c r="BS4">
        <f t="shared" si="24"/>
        <v>41.055850708252144</v>
      </c>
      <c r="BT4">
        <f t="shared" si="25"/>
        <v>12.935128891235543</v>
      </c>
      <c r="BU4">
        <f t="shared" si="26"/>
        <v>29.610040664672852</v>
      </c>
      <c r="BV4">
        <f t="shared" si="27"/>
        <v>4.1659465352453866</v>
      </c>
      <c r="BW4">
        <f t="shared" si="28"/>
        <v>0.59004748204066115</v>
      </c>
      <c r="BX4">
        <f t="shared" si="29"/>
        <v>2.7787891002017133</v>
      </c>
      <c r="BY4">
        <f t="shared" si="30"/>
        <v>1.3871574350436733</v>
      </c>
      <c r="BZ4">
        <f t="shared" si="31"/>
        <v>0.37217782753676759</v>
      </c>
      <c r="CA4">
        <f t="shared" si="32"/>
        <v>14.814115784595453</v>
      </c>
      <c r="CB4">
        <f t="shared" si="33"/>
        <v>0.78897756939519204</v>
      </c>
      <c r="CC4">
        <f t="shared" si="34"/>
        <v>69.437883958506291</v>
      </c>
      <c r="CD4">
        <f t="shared" si="35"/>
        <v>188.03901050417386</v>
      </c>
      <c r="CE4">
        <f t="shared" si="36"/>
        <v>5.0145429595511E-2</v>
      </c>
      <c r="CF4">
        <f t="shared" si="37"/>
        <v>0</v>
      </c>
      <c r="CG4">
        <f t="shared" si="38"/>
        <v>1486.0271813480686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169</v>
      </c>
      <c r="B5" s="1">
        <v>3</v>
      </c>
      <c r="C5" s="1" t="s">
        <v>93</v>
      </c>
      <c r="D5" s="1" t="s">
        <v>0</v>
      </c>
      <c r="E5" s="1">
        <v>0</v>
      </c>
      <c r="F5" s="1" t="s">
        <v>91</v>
      </c>
      <c r="G5" s="1" t="s">
        <v>0</v>
      </c>
      <c r="H5" s="1">
        <v>1828.4999986561015</v>
      </c>
      <c r="I5" s="1">
        <v>0</v>
      </c>
      <c r="J5">
        <f t="shared" si="0"/>
        <v>-3.8981780973353914</v>
      </c>
      <c r="K5">
        <f t="shared" si="1"/>
        <v>0.6307143865836573</v>
      </c>
      <c r="L5">
        <f t="shared" si="2"/>
        <v>61.436653671054621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9.8710861206054688</v>
      </c>
      <c r="AA5">
        <f t="shared" si="6"/>
        <v>0.87493554306030275</v>
      </c>
      <c r="AB5">
        <f t="shared" si="7"/>
        <v>-1.9485332590032424E-3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8.0162436763026381</v>
      </c>
      <c r="AJ5">
        <f t="shared" si="13"/>
        <v>1.2943214993695666</v>
      </c>
      <c r="AK5">
        <f t="shared" si="14"/>
        <v>29.328998565673828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30.122402191162109</v>
      </c>
      <c r="AQ5" s="1">
        <v>29.328998565673828</v>
      </c>
      <c r="AR5" s="1">
        <v>30.076723098754883</v>
      </c>
      <c r="AS5" s="1">
        <v>49.876567840576172</v>
      </c>
      <c r="AT5" s="1">
        <v>52.195407867431641</v>
      </c>
      <c r="AU5" s="1">
        <v>23.192960739135742</v>
      </c>
      <c r="AV5" s="1">
        <v>28.383190155029297</v>
      </c>
      <c r="AW5" s="1">
        <v>53.415512084960938</v>
      </c>
      <c r="AX5" s="1">
        <v>65.369194030761719</v>
      </c>
      <c r="AY5" s="1">
        <v>300.12997436523438</v>
      </c>
      <c r="AZ5" s="1">
        <v>1699.9697265625</v>
      </c>
      <c r="BA5" s="1">
        <v>1097.822998046875</v>
      </c>
      <c r="BB5" s="1">
        <v>98.813941955566406</v>
      </c>
      <c r="BC5" s="1">
        <v>2.6285655498504639</v>
      </c>
      <c r="BD5" s="1">
        <v>-6.9853492081165314E-2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1.5006498718261718</v>
      </c>
      <c r="BM5">
        <f t="shared" si="18"/>
        <v>8.0162436763026382E-3</v>
      </c>
      <c r="BN5">
        <f t="shared" si="19"/>
        <v>302.47899856567381</v>
      </c>
      <c r="BO5">
        <f t="shared" si="20"/>
        <v>303.27240219116209</v>
      </c>
      <c r="BP5">
        <f t="shared" si="21"/>
        <v>271.9951501704345</v>
      </c>
      <c r="BQ5">
        <f t="shared" si="22"/>
        <v>-0.28731649738204035</v>
      </c>
      <c r="BR5">
        <f t="shared" si="23"/>
        <v>4.0989764038624354</v>
      </c>
      <c r="BS5">
        <f t="shared" si="24"/>
        <v>41.481761811563182</v>
      </c>
      <c r="BT5">
        <f t="shared" si="25"/>
        <v>13.098571656533885</v>
      </c>
      <c r="BU5">
        <f t="shared" si="26"/>
        <v>29.725700378417969</v>
      </c>
      <c r="BV5">
        <f t="shared" si="27"/>
        <v>4.1937831416155076</v>
      </c>
      <c r="BW5">
        <f t="shared" si="28"/>
        <v>0.5906152700813706</v>
      </c>
      <c r="BX5">
        <f t="shared" si="29"/>
        <v>2.8046549044928688</v>
      </c>
      <c r="BY5">
        <f t="shared" si="30"/>
        <v>1.3891282371226388</v>
      </c>
      <c r="BZ5">
        <f t="shared" si="31"/>
        <v>0.37253926831154405</v>
      </c>
      <c r="CA5">
        <f t="shared" si="32"/>
        <v>6.0707979297958277</v>
      </c>
      <c r="CB5">
        <f t="shared" si="33"/>
        <v>1.1770509357278007</v>
      </c>
      <c r="CC5">
        <f t="shared" si="34"/>
        <v>69.360548984590437</v>
      </c>
      <c r="CD5">
        <f t="shared" si="35"/>
        <v>52.761898640933993</v>
      </c>
      <c r="CE5">
        <f t="shared" si="36"/>
        <v>-5.1245269756293725E-2</v>
      </c>
      <c r="CF5">
        <f t="shared" si="37"/>
        <v>0</v>
      </c>
      <c r="CG5">
        <f t="shared" si="38"/>
        <v>1487.3639358960354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169</v>
      </c>
      <c r="B6" s="1">
        <v>4</v>
      </c>
      <c r="C6" s="1" t="s">
        <v>94</v>
      </c>
      <c r="D6" s="1" t="s">
        <v>0</v>
      </c>
      <c r="E6" s="1">
        <v>0</v>
      </c>
      <c r="F6" s="1" t="s">
        <v>91</v>
      </c>
      <c r="G6" s="1" t="s">
        <v>0</v>
      </c>
      <c r="H6" s="1">
        <v>1970.4999986561015</v>
      </c>
      <c r="I6" s="1">
        <v>0</v>
      </c>
      <c r="J6">
        <f t="shared" si="0"/>
        <v>4.3317199939158426</v>
      </c>
      <c r="K6">
        <f t="shared" si="1"/>
        <v>0.63832937445762161</v>
      </c>
      <c r="L6">
        <f t="shared" si="2"/>
        <v>83.246683828714879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9.8710861206054688</v>
      </c>
      <c r="AA6">
        <f t="shared" si="6"/>
        <v>0.87493554306030275</v>
      </c>
      <c r="AB6">
        <f t="shared" si="7"/>
        <v>3.5873405140606934E-3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8.1057975954295838</v>
      </c>
      <c r="AJ6">
        <f t="shared" si="13"/>
        <v>1.2938780576970474</v>
      </c>
      <c r="AK6">
        <f t="shared" si="14"/>
        <v>29.426565170288086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30.177169799804688</v>
      </c>
      <c r="AQ6" s="1">
        <v>29.426565170288086</v>
      </c>
      <c r="AR6" s="1">
        <v>30.070280075073242</v>
      </c>
      <c r="AS6" s="1">
        <v>100.08694458007813</v>
      </c>
      <c r="AT6" s="1">
        <v>96.678504943847656</v>
      </c>
      <c r="AU6" s="1">
        <v>23.374727249145508</v>
      </c>
      <c r="AV6" s="1">
        <v>28.621139526367188</v>
      </c>
      <c r="AW6" s="1">
        <v>53.667201995849609</v>
      </c>
      <c r="AX6" s="1">
        <v>65.712821960449219</v>
      </c>
      <c r="AY6" s="1">
        <v>300.159423828125</v>
      </c>
      <c r="AZ6" s="1">
        <v>1698.707763671875</v>
      </c>
      <c r="BA6" s="1">
        <v>1115.9326171875</v>
      </c>
      <c r="BB6" s="1">
        <v>98.816490173339844</v>
      </c>
      <c r="BC6" s="1">
        <v>3.1348495483398438</v>
      </c>
      <c r="BD6" s="1">
        <v>-6.6139213740825653E-2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1.5007971191406249</v>
      </c>
      <c r="BM6">
        <f t="shared" si="18"/>
        <v>8.1057975954295838E-3</v>
      </c>
      <c r="BN6">
        <f t="shared" si="19"/>
        <v>302.57656517028806</v>
      </c>
      <c r="BO6">
        <f t="shared" si="20"/>
        <v>303.32716979980466</v>
      </c>
      <c r="BP6">
        <f t="shared" si="21"/>
        <v>271.79323611244763</v>
      </c>
      <c r="BQ6">
        <f t="shared" si="22"/>
        <v>-0.30588003425459442</v>
      </c>
      <c r="BR6">
        <f t="shared" si="23"/>
        <v>4.1221186104540992</v>
      </c>
      <c r="BS6">
        <f t="shared" si="24"/>
        <v>41.714885878088239</v>
      </c>
      <c r="BT6">
        <f t="shared" si="25"/>
        <v>13.093746351721052</v>
      </c>
      <c r="BU6">
        <f t="shared" si="26"/>
        <v>29.801867485046387</v>
      </c>
      <c r="BV6">
        <f t="shared" si="27"/>
        <v>4.2122032086858168</v>
      </c>
      <c r="BW6">
        <f t="shared" si="28"/>
        <v>0.59728763583417555</v>
      </c>
      <c r="BX6">
        <f t="shared" si="29"/>
        <v>2.8282405527570518</v>
      </c>
      <c r="BY6">
        <f t="shared" si="30"/>
        <v>1.383962655928765</v>
      </c>
      <c r="BZ6">
        <f t="shared" si="31"/>
        <v>0.37678722280398269</v>
      </c>
      <c r="CA6">
        <f t="shared" si="32"/>
        <v>8.2261451145233337</v>
      </c>
      <c r="CB6">
        <f t="shared" si="33"/>
        <v>0.86106714079893787</v>
      </c>
      <c r="CC6">
        <f t="shared" si="34"/>
        <v>69.558933408844354</v>
      </c>
      <c r="CD6">
        <f t="shared" si="35"/>
        <v>96.049011024207005</v>
      </c>
      <c r="CE6">
        <f t="shared" si="36"/>
        <v>3.1370424264609384E-2</v>
      </c>
      <c r="CF6">
        <f t="shared" si="37"/>
        <v>0</v>
      </c>
      <c r="CG6">
        <f t="shared" si="38"/>
        <v>1486.2597997090043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169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2112.4999986561015</v>
      </c>
      <c r="I7" s="1">
        <v>0</v>
      </c>
      <c r="J7">
        <f t="shared" si="0"/>
        <v>26.094512020024133</v>
      </c>
      <c r="K7">
        <f t="shared" si="1"/>
        <v>0.64035319846163663</v>
      </c>
      <c r="L7">
        <f t="shared" si="2"/>
        <v>206.82522885336235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9.8710861206054688</v>
      </c>
      <c r="AA7">
        <f t="shared" si="6"/>
        <v>0.87493554306030275</v>
      </c>
      <c r="AB7">
        <f t="shared" si="7"/>
        <v>1.8212037525967638E-2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8.1464831781691807</v>
      </c>
      <c r="AJ7">
        <f t="shared" si="13"/>
        <v>1.2963293586203695</v>
      </c>
      <c r="AK7">
        <f t="shared" si="14"/>
        <v>29.511045455932617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30.223896026611328</v>
      </c>
      <c r="AQ7" s="1">
        <v>29.511045455932617</v>
      </c>
      <c r="AR7" s="1">
        <v>30.061609268188477</v>
      </c>
      <c r="AS7" s="1">
        <v>300.04702758789063</v>
      </c>
      <c r="AT7" s="1">
        <v>281.13311767578125</v>
      </c>
      <c r="AU7" s="1">
        <v>23.526767730712891</v>
      </c>
      <c r="AV7" s="1">
        <v>28.798768997192383</v>
      </c>
      <c r="AW7" s="1">
        <v>53.873126983642578</v>
      </c>
      <c r="AX7" s="1">
        <v>65.945281982421875</v>
      </c>
      <c r="AY7" s="1">
        <v>300.14691162109375</v>
      </c>
      <c r="AZ7" s="1">
        <v>1700.3829345703125</v>
      </c>
      <c r="BA7" s="1">
        <v>1158.8848876953125</v>
      </c>
      <c r="BB7" s="1">
        <v>98.820869445800781</v>
      </c>
      <c r="BC7" s="1">
        <v>4.4042525291442871</v>
      </c>
      <c r="BD7" s="1">
        <v>-5.8084100484848022E-2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1.5007345581054685</v>
      </c>
      <c r="BM7">
        <f t="shared" si="18"/>
        <v>8.1464831781691803E-3</v>
      </c>
      <c r="BN7">
        <f t="shared" si="19"/>
        <v>302.66104545593259</v>
      </c>
      <c r="BO7">
        <f t="shared" si="20"/>
        <v>303.37389602661131</v>
      </c>
      <c r="BP7">
        <f t="shared" si="21"/>
        <v>272.06126345020675</v>
      </c>
      <c r="BQ7">
        <f t="shared" si="22"/>
        <v>-0.31373807822889571</v>
      </c>
      <c r="BR7">
        <f t="shared" si="23"/>
        <v>4.1422487498916931</v>
      </c>
      <c r="BS7">
        <f t="shared" si="24"/>
        <v>41.916740594592198</v>
      </c>
      <c r="BT7">
        <f t="shared" si="25"/>
        <v>13.117971597399816</v>
      </c>
      <c r="BU7">
        <f t="shared" si="26"/>
        <v>29.867470741271973</v>
      </c>
      <c r="BV7">
        <f t="shared" si="27"/>
        <v>4.2281250242542674</v>
      </c>
      <c r="BW7">
        <f t="shared" si="28"/>
        <v>0.59905921926712191</v>
      </c>
      <c r="BX7">
        <f t="shared" si="29"/>
        <v>2.8459193912713237</v>
      </c>
      <c r="BY7">
        <f t="shared" si="30"/>
        <v>1.3822056329829437</v>
      </c>
      <c r="BZ7">
        <f t="shared" si="31"/>
        <v>0.37791524824447892</v>
      </c>
      <c r="CA7">
        <f t="shared" si="32"/>
        <v>20.438648938615987</v>
      </c>
      <c r="CB7">
        <f t="shared" si="33"/>
        <v>0.73568432834684738</v>
      </c>
      <c r="CC7">
        <f t="shared" si="34"/>
        <v>69.649693797737783</v>
      </c>
      <c r="CD7">
        <f t="shared" si="35"/>
        <v>277.34101276695361</v>
      </c>
      <c r="CE7">
        <f t="shared" si="36"/>
        <v>6.5532131503510144E-2</v>
      </c>
      <c r="CF7">
        <f t="shared" si="37"/>
        <v>0</v>
      </c>
      <c r="CG7">
        <f t="shared" si="38"/>
        <v>1487.7254662687476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169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2254.4999986561015</v>
      </c>
      <c r="I8" s="1">
        <v>0</v>
      </c>
      <c r="J8">
        <f t="shared" si="0"/>
        <v>33.41514468586773</v>
      </c>
      <c r="K8">
        <f t="shared" si="1"/>
        <v>0.65409671959608884</v>
      </c>
      <c r="L8">
        <f t="shared" si="2"/>
        <v>281.97359962138353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9.8710861206054688</v>
      </c>
      <c r="AA8">
        <f t="shared" si="6"/>
        <v>0.87493554306030275</v>
      </c>
      <c r="AB8">
        <f t="shared" si="7"/>
        <v>2.3148875312846765E-2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8.3292467071746028</v>
      </c>
      <c r="AJ8">
        <f t="shared" si="13"/>
        <v>1.2991529560765014</v>
      </c>
      <c r="AK8">
        <f t="shared" si="14"/>
        <v>29.59538459777832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30.287809371948242</v>
      </c>
      <c r="AQ8" s="1">
        <v>29.59538459777832</v>
      </c>
      <c r="AR8" s="1">
        <v>30.060659408569336</v>
      </c>
      <c r="AS8" s="1">
        <v>400.09176635742188</v>
      </c>
      <c r="AT8" s="1">
        <v>375.74322509765625</v>
      </c>
      <c r="AU8" s="1">
        <v>23.584651947021484</v>
      </c>
      <c r="AV8" s="1">
        <v>28.973354339599609</v>
      </c>
      <c r="AW8" s="1">
        <v>53.810970306396484</v>
      </c>
      <c r="AX8" s="1">
        <v>66.105484008789063</v>
      </c>
      <c r="AY8" s="1">
        <v>300.18063354492188</v>
      </c>
      <c r="AZ8" s="1">
        <v>1699.1966552734375</v>
      </c>
      <c r="BA8" s="1">
        <v>1194.8834228515625</v>
      </c>
      <c r="BB8" s="1">
        <v>98.824516296386719</v>
      </c>
      <c r="BC8" s="1">
        <v>5.0706663131713867</v>
      </c>
      <c r="BD8" s="1">
        <v>-4.6816535294055939E-2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1.5009031677246092</v>
      </c>
      <c r="BM8">
        <f t="shared" si="18"/>
        <v>8.3292467071746021E-3</v>
      </c>
      <c r="BN8">
        <f t="shared" si="19"/>
        <v>302.7453845977783</v>
      </c>
      <c r="BO8">
        <f t="shared" si="20"/>
        <v>303.43780937194822</v>
      </c>
      <c r="BP8">
        <f t="shared" si="21"/>
        <v>271.87145876694922</v>
      </c>
      <c r="BQ8">
        <f t="shared" si="22"/>
        <v>-0.34758427739227793</v>
      </c>
      <c r="BR8">
        <f t="shared" si="23"/>
        <v>4.16243068417125</v>
      </c>
      <c r="BS8">
        <f t="shared" si="24"/>
        <v>42.119413685644709</v>
      </c>
      <c r="BT8">
        <f t="shared" si="25"/>
        <v>13.146059346045099</v>
      </c>
      <c r="BU8">
        <f t="shared" si="26"/>
        <v>29.941596984863281</v>
      </c>
      <c r="BV8">
        <f t="shared" si="27"/>
        <v>4.246178451649401</v>
      </c>
      <c r="BW8">
        <f t="shared" si="28"/>
        <v>0.61107073182369509</v>
      </c>
      <c r="BX8">
        <f t="shared" si="29"/>
        <v>2.8632777280947486</v>
      </c>
      <c r="BY8">
        <f t="shared" si="30"/>
        <v>1.3829007235546524</v>
      </c>
      <c r="BZ8">
        <f t="shared" si="31"/>
        <v>0.38556502012784893</v>
      </c>
      <c r="CA8">
        <f t="shared" si="32"/>
        <v>27.865904590934242</v>
      </c>
      <c r="CB8">
        <f t="shared" si="33"/>
        <v>0.75044227224083193</v>
      </c>
      <c r="CC8">
        <f t="shared" si="34"/>
        <v>69.766986521337216</v>
      </c>
      <c r="CD8">
        <f t="shared" si="35"/>
        <v>370.88727170426733</v>
      </c>
      <c r="CE8">
        <f t="shared" si="36"/>
        <v>6.2856671737345146E-2</v>
      </c>
      <c r="CF8">
        <f t="shared" si="37"/>
        <v>0</v>
      </c>
      <c r="CG8">
        <f t="shared" si="38"/>
        <v>1486.687548347915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169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2404.4999986561015</v>
      </c>
      <c r="I9" s="1">
        <v>0</v>
      </c>
      <c r="J9">
        <f t="shared" si="0"/>
        <v>49.172458209464295</v>
      </c>
      <c r="K9">
        <f t="shared" si="1"/>
        <v>0.64877384611148248</v>
      </c>
      <c r="L9">
        <f t="shared" si="2"/>
        <v>521.8718194020114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9.8710861206054688</v>
      </c>
      <c r="AA9">
        <f t="shared" si="6"/>
        <v>0.87493554306030275</v>
      </c>
      <c r="AB9">
        <f t="shared" si="7"/>
        <v>3.3753604393941171E-2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8.3801823613002249</v>
      </c>
      <c r="AJ9">
        <f t="shared" si="13"/>
        <v>1.3168337797101231</v>
      </c>
      <c r="AK9">
        <f t="shared" si="14"/>
        <v>29.713499069213867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30.348947525024414</v>
      </c>
      <c r="AQ9" s="1">
        <v>29.713499069213867</v>
      </c>
      <c r="AR9" s="1">
        <v>30.061386108398438</v>
      </c>
      <c r="AS9" s="1">
        <v>699.83917236328125</v>
      </c>
      <c r="AT9" s="1">
        <v>663.37237548828125</v>
      </c>
      <c r="AU9" s="1">
        <v>23.660966873168945</v>
      </c>
      <c r="AV9" s="1">
        <v>29.082162857055664</v>
      </c>
      <c r="AW9" s="1">
        <v>53.795269012451172</v>
      </c>
      <c r="AX9" s="1">
        <v>66.12115478515625</v>
      </c>
      <c r="AY9" s="1">
        <v>300.17245483398438</v>
      </c>
      <c r="AZ9" s="1">
        <v>1698.9052734375</v>
      </c>
      <c r="BA9" s="1">
        <v>1215.65869140625</v>
      </c>
      <c r="BB9" s="1">
        <v>98.823638916015625</v>
      </c>
      <c r="BC9" s="1">
        <v>6.0636320114135742</v>
      </c>
      <c r="BD9" s="1">
        <v>-4.2664334177970886E-2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1.5008622741699218</v>
      </c>
      <c r="BM9">
        <f t="shared" si="18"/>
        <v>8.3801823613002258E-3</v>
      </c>
      <c r="BN9">
        <f t="shared" si="19"/>
        <v>302.86349906921384</v>
      </c>
      <c r="BO9">
        <f t="shared" si="20"/>
        <v>303.49894752502439</v>
      </c>
      <c r="BP9">
        <f t="shared" si="21"/>
        <v>271.82483767424128</v>
      </c>
      <c r="BQ9">
        <f t="shared" si="22"/>
        <v>-0.35940984491704625</v>
      </c>
      <c r="BR9">
        <f t="shared" si="23"/>
        <v>4.1908389407925535</v>
      </c>
      <c r="BS9">
        <f t="shared" si="24"/>
        <v>42.407251815065216</v>
      </c>
      <c r="BT9">
        <f t="shared" si="25"/>
        <v>13.325088958009552</v>
      </c>
      <c r="BU9">
        <f t="shared" si="26"/>
        <v>30.031223297119141</v>
      </c>
      <c r="BV9">
        <f t="shared" si="27"/>
        <v>4.2680966098997368</v>
      </c>
      <c r="BW9">
        <f t="shared" si="28"/>
        <v>0.60642260782173318</v>
      </c>
      <c r="BX9">
        <f t="shared" si="29"/>
        <v>2.8740051610824304</v>
      </c>
      <c r="BY9">
        <f t="shared" si="30"/>
        <v>1.3940914488173064</v>
      </c>
      <c r="BZ9">
        <f t="shared" si="31"/>
        <v>0.38260442894926577</v>
      </c>
      <c r="CA9">
        <f t="shared" si="32"/>
        <v>51.573272241028491</v>
      </c>
      <c r="CB9">
        <f t="shared" si="33"/>
        <v>0.7866951333598764</v>
      </c>
      <c r="CC9">
        <f t="shared" si="34"/>
        <v>69.540693826790076</v>
      </c>
      <c r="CD9">
        <f t="shared" si="35"/>
        <v>656.2265388459964</v>
      </c>
      <c r="CE9">
        <f t="shared" si="36"/>
        <v>5.2108329344136353E-2</v>
      </c>
      <c r="CF9">
        <f t="shared" si="37"/>
        <v>0</v>
      </c>
      <c r="CG9">
        <f t="shared" si="38"/>
        <v>1486.4326080230512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169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2577.4999986561015</v>
      </c>
      <c r="I10" s="1">
        <v>0</v>
      </c>
      <c r="J10">
        <f t="shared" si="0"/>
        <v>54.662634414508055</v>
      </c>
      <c r="K10">
        <f t="shared" si="1"/>
        <v>0.60317138480167742</v>
      </c>
      <c r="L10">
        <f t="shared" si="2"/>
        <v>785.55739717538177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9.8710861206054688</v>
      </c>
      <c r="AA10">
        <f t="shared" si="6"/>
        <v>0.87493554306030275</v>
      </c>
      <c r="AB10">
        <f t="shared" si="7"/>
        <v>3.7450544296498182E-2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8.1437708207630681</v>
      </c>
      <c r="AJ10">
        <f t="shared" si="13"/>
        <v>1.369787687624286</v>
      </c>
      <c r="AK10">
        <f t="shared" si="14"/>
        <v>29.907567977905273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30.37455940246582</v>
      </c>
      <c r="AQ10" s="1">
        <v>29.907567977905273</v>
      </c>
      <c r="AR10" s="1">
        <v>30.058887481689453</v>
      </c>
      <c r="AS10" s="1">
        <v>1000.1276245117188</v>
      </c>
      <c r="AT10" s="1">
        <v>958.5047607421875</v>
      </c>
      <c r="AU10" s="1">
        <v>23.754358291625977</v>
      </c>
      <c r="AV10" s="1">
        <v>29.023082733154297</v>
      </c>
      <c r="AW10" s="1">
        <v>53.926296234130859</v>
      </c>
      <c r="AX10" s="1">
        <v>65.888679504394531</v>
      </c>
      <c r="AY10" s="1">
        <v>300.16424560546875</v>
      </c>
      <c r="AZ10" s="1">
        <v>1698.7503662109375</v>
      </c>
      <c r="BA10" s="1">
        <v>1227.61279296875</v>
      </c>
      <c r="BB10" s="1">
        <v>98.821159362792969</v>
      </c>
      <c r="BC10" s="1">
        <v>6.6387267112731934</v>
      </c>
      <c r="BD10" s="1">
        <v>-3.4137435257434845E-2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1.5008212280273436</v>
      </c>
      <c r="BM10">
        <f t="shared" si="18"/>
        <v>8.1437708207630684E-3</v>
      </c>
      <c r="BN10">
        <f t="shared" si="19"/>
        <v>303.05756797790525</v>
      </c>
      <c r="BO10">
        <f t="shared" si="20"/>
        <v>303.5245594024658</v>
      </c>
      <c r="BP10">
        <f t="shared" si="21"/>
        <v>271.80005251854527</v>
      </c>
      <c r="BQ10">
        <f t="shared" si="22"/>
        <v>-0.32593952957562766</v>
      </c>
      <c r="BR10">
        <f t="shared" si="23"/>
        <v>4.2378823715968519</v>
      </c>
      <c r="BS10">
        <f t="shared" si="24"/>
        <v>42.884362002258108</v>
      </c>
      <c r="BT10">
        <f t="shared" si="25"/>
        <v>13.861279269103811</v>
      </c>
      <c r="BU10">
        <f t="shared" si="26"/>
        <v>30.141063690185547</v>
      </c>
      <c r="BV10">
        <f t="shared" si="27"/>
        <v>4.2950925431833831</v>
      </c>
      <c r="BW10">
        <f t="shared" si="28"/>
        <v>0.56639591434728553</v>
      </c>
      <c r="BX10">
        <f t="shared" si="29"/>
        <v>2.8680946839725658</v>
      </c>
      <c r="BY10">
        <f t="shared" si="30"/>
        <v>1.4269978592108172</v>
      </c>
      <c r="BZ10">
        <f t="shared" si="31"/>
        <v>0.35712747737997769</v>
      </c>
      <c r="CA10">
        <f t="shared" si="32"/>
        <v>77.629692734889247</v>
      </c>
      <c r="CB10">
        <f t="shared" si="33"/>
        <v>0.81956546211320902</v>
      </c>
      <c r="CC10">
        <f t="shared" si="34"/>
        <v>68.516293137775875</v>
      </c>
      <c r="CD10">
        <f t="shared" si="35"/>
        <v>950.5610810851914</v>
      </c>
      <c r="CE10">
        <f t="shared" si="36"/>
        <v>3.9400740865087547E-2</v>
      </c>
      <c r="CF10">
        <f t="shared" si="37"/>
        <v>0</v>
      </c>
      <c r="CG10">
        <f t="shared" si="38"/>
        <v>1486.2970741846548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169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2719.4999986561015</v>
      </c>
      <c r="I11" s="1">
        <v>0</v>
      </c>
      <c r="J11">
        <f t="shared" si="0"/>
        <v>55.586957543115119</v>
      </c>
      <c r="K11">
        <f t="shared" si="1"/>
        <v>0.56151577689924548</v>
      </c>
      <c r="L11">
        <f t="shared" si="2"/>
        <v>1062.6535266262342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9.8710861206054688</v>
      </c>
      <c r="AA11">
        <f t="shared" si="6"/>
        <v>0.87493554306030275</v>
      </c>
      <c r="AB11">
        <f t="shared" si="7"/>
        <v>3.8075814511408484E-2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7.8326364260851662</v>
      </c>
      <c r="AJ11">
        <f t="shared" si="13"/>
        <v>1.4090540752895722</v>
      </c>
      <c r="AK11">
        <f t="shared" si="14"/>
        <v>30.012325286865234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30.354951858520508</v>
      </c>
      <c r="AQ11" s="1">
        <v>30.012325286865234</v>
      </c>
      <c r="AR11" s="1">
        <v>30.059780120849609</v>
      </c>
      <c r="AS11" s="1">
        <v>1300.05322265625</v>
      </c>
      <c r="AT11" s="1">
        <v>1256.46142578125</v>
      </c>
      <c r="AU11" s="1">
        <v>23.818603515625</v>
      </c>
      <c r="AV11" s="1">
        <v>28.886371612548828</v>
      </c>
      <c r="AW11" s="1">
        <v>54.129981994628906</v>
      </c>
      <c r="AX11" s="1">
        <v>65.647293090820313</v>
      </c>
      <c r="AY11" s="1">
        <v>300.18658447265625</v>
      </c>
      <c r="AZ11" s="1">
        <v>1698.599853515625</v>
      </c>
      <c r="BA11" s="1">
        <v>1219.21630859375</v>
      </c>
      <c r="BB11" s="1">
        <v>98.815208435058594</v>
      </c>
      <c r="BC11" s="1">
        <v>6.7850098609924316</v>
      </c>
      <c r="BD11" s="1">
        <v>-3.2796569168567657E-2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1.500932922363281</v>
      </c>
      <c r="BM11">
        <f t="shared" si="18"/>
        <v>7.8326364260851659E-3</v>
      </c>
      <c r="BN11">
        <f t="shared" si="19"/>
        <v>303.16232528686521</v>
      </c>
      <c r="BO11">
        <f t="shared" si="20"/>
        <v>303.50495185852049</v>
      </c>
      <c r="BP11">
        <f t="shared" si="21"/>
        <v>271.77597048783355</v>
      </c>
      <c r="BQ11">
        <f t="shared" si="22"/>
        <v>-0.27725556755461334</v>
      </c>
      <c r="BR11">
        <f t="shared" si="23"/>
        <v>4.2634669071161442</v>
      </c>
      <c r="BS11">
        <f t="shared" si="24"/>
        <v>43.14585755205988</v>
      </c>
      <c r="BT11">
        <f t="shared" si="25"/>
        <v>14.259485939511052</v>
      </c>
      <c r="BU11">
        <f t="shared" si="26"/>
        <v>30.183638572692871</v>
      </c>
      <c r="BV11">
        <f t="shared" si="27"/>
        <v>4.3055962952493916</v>
      </c>
      <c r="BW11">
        <f t="shared" si="28"/>
        <v>0.52950964201032447</v>
      </c>
      <c r="BX11">
        <f t="shared" si="29"/>
        <v>2.854412831826572</v>
      </c>
      <c r="BY11">
        <f t="shared" si="30"/>
        <v>1.4511834634228196</v>
      </c>
      <c r="BZ11">
        <f t="shared" si="31"/>
        <v>0.33367757429557915</v>
      </c>
      <c r="CA11">
        <f t="shared" si="32"/>
        <v>105.00632972782142</v>
      </c>
      <c r="CB11">
        <f t="shared" si="33"/>
        <v>0.84575101536880948</v>
      </c>
      <c r="CC11">
        <f t="shared" si="34"/>
        <v>67.669911043620942</v>
      </c>
      <c r="CD11">
        <f t="shared" si="35"/>
        <v>1248.3834217011474</v>
      </c>
      <c r="CE11">
        <f t="shared" si="36"/>
        <v>3.0131483699153298E-2</v>
      </c>
      <c r="CF11">
        <f t="shared" si="37"/>
        <v>0</v>
      </c>
      <c r="CG11">
        <f t="shared" si="38"/>
        <v>1486.1653852778441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169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2941.4999986561015</v>
      </c>
      <c r="I12" s="1">
        <v>0</v>
      </c>
      <c r="J12">
        <f t="shared" si="0"/>
        <v>55.531440830252237</v>
      </c>
      <c r="K12">
        <f t="shared" si="1"/>
        <v>0.50247060640601071</v>
      </c>
      <c r="L12">
        <f t="shared" si="2"/>
        <v>1431.2832381568239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9.8710861206054688</v>
      </c>
      <c r="AA12">
        <f t="shared" si="6"/>
        <v>0.87493554306030275</v>
      </c>
      <c r="AB12">
        <f t="shared" si="7"/>
        <v>3.7997942966330189E-2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7.4969473073638868</v>
      </c>
      <c r="AJ12">
        <f t="shared" si="13"/>
        <v>1.4977590756827608</v>
      </c>
      <c r="AK12">
        <f t="shared" si="14"/>
        <v>30.316761016845703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30.379764556884766</v>
      </c>
      <c r="AQ12" s="1">
        <v>30.316761016845703</v>
      </c>
      <c r="AR12" s="1">
        <v>30.060773849487305</v>
      </c>
      <c r="AS12" s="1">
        <v>1700.108154296875</v>
      </c>
      <c r="AT12" s="1">
        <v>1654.842041015625</v>
      </c>
      <c r="AU12" s="1">
        <v>23.894922256469727</v>
      </c>
      <c r="AV12" s="1">
        <v>28.7464599609375</v>
      </c>
      <c r="AW12" s="1">
        <v>54.230667114257813</v>
      </c>
      <c r="AX12" s="1">
        <v>65.241935729980469</v>
      </c>
      <c r="AY12" s="1">
        <v>300.17025756835938</v>
      </c>
      <c r="AZ12" s="1">
        <v>1700.4110107421875</v>
      </c>
      <c r="BA12" s="1">
        <v>1230.49072265625</v>
      </c>
      <c r="BB12" s="1">
        <v>98.823463439941406</v>
      </c>
      <c r="BC12" s="1">
        <v>6.5991272926330566</v>
      </c>
      <c r="BD12" s="1">
        <v>-2.1081823855638504E-2</v>
      </c>
      <c r="BE12" s="1">
        <v>0.75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1.5008512878417968</v>
      </c>
      <c r="BM12">
        <f t="shared" si="18"/>
        <v>7.4969473073638864E-3</v>
      </c>
      <c r="BN12">
        <f t="shared" si="19"/>
        <v>303.46676101684568</v>
      </c>
      <c r="BO12">
        <f t="shared" si="20"/>
        <v>303.52976455688474</v>
      </c>
      <c r="BP12">
        <f t="shared" si="21"/>
        <v>272.06575563760634</v>
      </c>
      <c r="BQ12">
        <f t="shared" si="22"/>
        <v>-0.23043561767659737</v>
      </c>
      <c r="BR12">
        <f t="shared" si="23"/>
        <v>4.3385838106602073</v>
      </c>
      <c r="BS12">
        <f t="shared" si="24"/>
        <v>43.902365487290588</v>
      </c>
      <c r="BT12">
        <f t="shared" si="25"/>
        <v>15.155905526353088</v>
      </c>
      <c r="BU12">
        <f t="shared" si="26"/>
        <v>30.348262786865234</v>
      </c>
      <c r="BV12">
        <f t="shared" si="27"/>
        <v>4.3464220403799061</v>
      </c>
      <c r="BW12">
        <f t="shared" si="28"/>
        <v>0.47668712942543007</v>
      </c>
      <c r="BX12">
        <f t="shared" si="29"/>
        <v>2.8408247349774465</v>
      </c>
      <c r="BY12">
        <f t="shared" si="30"/>
        <v>1.5055973054024596</v>
      </c>
      <c r="BZ12">
        <f t="shared" si="31"/>
        <v>0.30014340421017466</v>
      </c>
      <c r="CA12">
        <f t="shared" si="32"/>
        <v>141.44436675819185</v>
      </c>
      <c r="CB12">
        <f t="shared" si="33"/>
        <v>0.86490625853232705</v>
      </c>
      <c r="CC12">
        <f t="shared" si="34"/>
        <v>66.015109414637905</v>
      </c>
      <c r="CD12">
        <f t="shared" si="35"/>
        <v>1646.7721047315099</v>
      </c>
      <c r="CE12">
        <f t="shared" si="36"/>
        <v>2.2261211079715754E-2</v>
      </c>
      <c r="CF12">
        <f t="shared" si="37"/>
        <v>0</v>
      </c>
      <c r="CG12">
        <f t="shared" si="38"/>
        <v>1487.7500311094341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169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3084.4999986561015</v>
      </c>
      <c r="I13" s="1">
        <v>0</v>
      </c>
      <c r="J13">
        <f t="shared" si="0"/>
        <v>54.916637002356268</v>
      </c>
      <c r="K13">
        <f t="shared" si="1"/>
        <v>0.46807926442242731</v>
      </c>
      <c r="L13">
        <f t="shared" si="2"/>
        <v>1710.6218811933957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9.8710861206054688</v>
      </c>
      <c r="AA13">
        <f t="shared" si="6"/>
        <v>0.87493554306030275</v>
      </c>
      <c r="AB13">
        <f t="shared" si="7"/>
        <v>3.7578763921859951E-2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7.2753972135530018</v>
      </c>
      <c r="AJ13">
        <f t="shared" si="13"/>
        <v>1.5543857879118521</v>
      </c>
      <c r="AK13">
        <f t="shared" si="14"/>
        <v>30.524974822998047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30.395246505737305</v>
      </c>
      <c r="AQ13" s="1">
        <v>30.524974822998047</v>
      </c>
      <c r="AR13" s="1">
        <v>30.058813095092773</v>
      </c>
      <c r="AS13" s="1">
        <v>2000.0301513671875</v>
      </c>
      <c r="AT13" s="1">
        <v>1953.9713134765625</v>
      </c>
      <c r="AU13" s="1">
        <v>23.992639541625977</v>
      </c>
      <c r="AV13" s="1">
        <v>28.700679779052734</v>
      </c>
      <c r="AW13" s="1">
        <v>54.402542114257813</v>
      </c>
      <c r="AX13" s="1">
        <v>65.079200744628906</v>
      </c>
      <c r="AY13" s="1">
        <v>300.19235229492188</v>
      </c>
      <c r="AZ13" s="1">
        <v>1700.6795654296875</v>
      </c>
      <c r="BA13" s="1">
        <v>1239.4227294921875</v>
      </c>
      <c r="BB13" s="1">
        <v>98.8211669921875</v>
      </c>
      <c r="BC13" s="1">
        <v>6.0255618095397949</v>
      </c>
      <c r="BD13" s="1">
        <v>-2.2611707448959351E-2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1.5009617614746094</v>
      </c>
      <c r="BM13">
        <f t="shared" si="18"/>
        <v>7.275397213553002E-3</v>
      </c>
      <c r="BN13">
        <f t="shared" si="19"/>
        <v>303.67497482299802</v>
      </c>
      <c r="BO13">
        <f t="shared" si="20"/>
        <v>303.54524650573728</v>
      </c>
      <c r="BP13">
        <f t="shared" si="21"/>
        <v>272.10872438664592</v>
      </c>
      <c r="BQ13">
        <f t="shared" si="22"/>
        <v>-0.20055066919885381</v>
      </c>
      <c r="BR13">
        <f t="shared" si="23"/>
        <v>4.3906204571469214</v>
      </c>
      <c r="BS13">
        <f t="shared" si="24"/>
        <v>44.429959600598835</v>
      </c>
      <c r="BT13">
        <f t="shared" si="25"/>
        <v>15.7292798215461</v>
      </c>
      <c r="BU13">
        <f t="shared" si="26"/>
        <v>30.460110664367676</v>
      </c>
      <c r="BV13">
        <f t="shared" si="27"/>
        <v>4.3743516514964478</v>
      </c>
      <c r="BW13">
        <f t="shared" si="28"/>
        <v>0.44562561465576284</v>
      </c>
      <c r="BX13">
        <f t="shared" si="29"/>
        <v>2.8362346692350693</v>
      </c>
      <c r="BY13">
        <f t="shared" si="30"/>
        <v>1.5381169822613785</v>
      </c>
      <c r="BZ13">
        <f t="shared" si="31"/>
        <v>0.28044989429683836</v>
      </c>
      <c r="CA13">
        <f t="shared" si="32"/>
        <v>169.04565058190249</v>
      </c>
      <c r="CB13">
        <f t="shared" si="33"/>
        <v>0.87545905581889405</v>
      </c>
      <c r="CC13">
        <f t="shared" si="34"/>
        <v>65.016650536755691</v>
      </c>
      <c r="CD13">
        <f t="shared" si="35"/>
        <v>1945.9907216726945</v>
      </c>
      <c r="CE13">
        <f t="shared" si="36"/>
        <v>1.8347958995236169E-2</v>
      </c>
      <c r="CF13">
        <f t="shared" si="37"/>
        <v>0</v>
      </c>
      <c r="CG13">
        <f t="shared" si="38"/>
        <v>1487.9849991507833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170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3954.4999986561015</v>
      </c>
      <c r="I14" s="1">
        <v>0</v>
      </c>
      <c r="J14">
        <f t="shared" ref="J14:J24" si="42">(AS14-AT14*(1000-AU14)/(1000-AV14))*BL14</f>
        <v>28.073609344937953</v>
      </c>
      <c r="K14">
        <f t="shared" ref="K14:K24" si="43">IF(BW14&lt;&gt;0,1/(1/BW14-1/AO14),0)</f>
        <v>0.4715528278274026</v>
      </c>
      <c r="L14">
        <f t="shared" ref="L14:L24" si="44">((BZ14-BM14/2)*AT14-J14)/(BZ14+BM14/2)</f>
        <v>271.38099999054026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9.8207521438598633</v>
      </c>
      <c r="AA14">
        <f t="shared" ref="AA14:AA24" si="48">(Z14*Y14+(100-Z14)*X14)/100</f>
        <v>0.8749103760719299</v>
      </c>
      <c r="AB14">
        <f t="shared" ref="AB14:AB24" si="49">(J14-W14)/CG14</f>
        <v>1.9541229650017887E-2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7.5655936136784137</v>
      </c>
      <c r="AJ14">
        <f t="shared" ref="AJ14:AJ24" si="55">(BR14-BX14)</f>
        <v>1.6052620735274226</v>
      </c>
      <c r="AK14">
        <f t="shared" ref="AK14:AK24" si="56">(AQ14+BQ14*I14)</f>
        <v>30.655029296875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30.499061584472656</v>
      </c>
      <c r="AQ14" s="1">
        <v>30.655029296875</v>
      </c>
      <c r="AR14" s="1">
        <v>30.052494049072266</v>
      </c>
      <c r="AS14" s="1">
        <v>400.11074829101563</v>
      </c>
      <c r="AT14" s="1">
        <v>379.49337768554688</v>
      </c>
      <c r="AU14" s="1">
        <v>23.614833831787109</v>
      </c>
      <c r="AV14" s="1">
        <v>28.511804580688477</v>
      </c>
      <c r="AW14" s="1">
        <v>53.238086700439453</v>
      </c>
      <c r="AX14" s="1">
        <v>64.288619995117188</v>
      </c>
      <c r="AY14" s="1">
        <v>300.18087768554688</v>
      </c>
      <c r="AZ14" s="1">
        <v>1700.52685546875</v>
      </c>
      <c r="BA14" s="1">
        <v>1603.0504150390625</v>
      </c>
      <c r="BB14" s="1">
        <v>98.841049194335938</v>
      </c>
      <c r="BC14" s="1">
        <v>5.4573688507080078</v>
      </c>
      <c r="BD14" s="1">
        <v>-9.7726814448833466E-2</v>
      </c>
      <c r="BE14" s="1">
        <v>0.5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1.5009043884277342</v>
      </c>
      <c r="BM14">
        <f t="shared" ref="BM14:BM24" si="60">(AV14-AU14)/(1000-AV14)*BL14</f>
        <v>7.5655936136784134E-3</v>
      </c>
      <c r="BN14">
        <f t="shared" ref="BN14:BN24" si="61">(AQ14+273.15)</f>
        <v>303.80502929687498</v>
      </c>
      <c r="BO14">
        <f t="shared" ref="BO14:BO24" si="62">(AP14+273.15)</f>
        <v>303.64906158447263</v>
      </c>
      <c r="BP14">
        <f t="shared" ref="BP14:BP24" si="63">(AZ14*BH14+BA14*BI14)*BJ14</f>
        <v>272.08429079344205</v>
      </c>
      <c r="BQ14">
        <f t="shared" ref="BQ14:BQ24" si="64">((BP14+0.00000010773*(BO14^4-BN14^4))-BM14*44100)/(AM14*51.4+0.00000043092*BN14^3)</f>
        <v>-0.25292740769733418</v>
      </c>
      <c r="BR14">
        <f t="shared" ref="BR14:BR24" si="65">0.61365*EXP(17.502*AK14/(240.97+AK14))</f>
        <v>4.4233987527065448</v>
      </c>
      <c r="BS14">
        <f t="shared" ref="BS14:BS24" si="66">BR14*1000/BB14</f>
        <v>44.752648709844195</v>
      </c>
      <c r="BT14">
        <f t="shared" ref="BT14:BT24" si="67">(BS14-AV14)</f>
        <v>16.240844129155718</v>
      </c>
      <c r="BU14">
        <f t="shared" ref="BU14:BU24" si="68">IF(I14,AQ14,(AP14+AQ14)/2)</f>
        <v>30.577045440673828</v>
      </c>
      <c r="BV14">
        <f t="shared" ref="BV14:BV24" si="69">0.61365*EXP(17.502*BU14/(240.97+BU14))</f>
        <v>4.403718590188471</v>
      </c>
      <c r="BW14">
        <f t="shared" ref="BW14:BW24" si="70">IF(BT14&lt;&gt;0,(1000-(BS14+AV14)/2)/BT14*BM14,0)</f>
        <v>0.44877279873845183</v>
      </c>
      <c r="BX14">
        <f t="shared" ref="BX14:BX24" si="71">AV14*BB14/1000</f>
        <v>2.8181366791791223</v>
      </c>
      <c r="BY14">
        <f t="shared" ref="BY14:BY24" si="72">(BV14-BX14)</f>
        <v>1.5855819110093488</v>
      </c>
      <c r="BZ14">
        <f t="shared" ref="BZ14:BZ24" si="73">1/(1.6/K14+1.37/AO14)</f>
        <v>0.28244439270966876</v>
      </c>
      <c r="CA14">
        <f t="shared" ref="CA14:CA24" si="74">L14*BB14*0.001</f>
        <v>26.82358277047307</v>
      </c>
      <c r="CB14">
        <f t="shared" ref="CB14:CB24" si="75">L14/AT14</f>
        <v>0.71511392806282403</v>
      </c>
      <c r="CC14">
        <f t="shared" ref="CC14:CC24" si="76">(1-BM14*BB14/BR14/K14)*100</f>
        <v>64.149607775477733</v>
      </c>
      <c r="CD14">
        <f t="shared" ref="CD14:CD24" si="77">(AT14-J14/(AO14/1.35))</f>
        <v>375.4136665292794</v>
      </c>
      <c r="CE14">
        <f t="shared" ref="CE14:CE24" si="78">J14*CC14/100/CD14</f>
        <v>4.7971376347837325E-2</v>
      </c>
      <c r="CF14">
        <f t="shared" ref="CF14:CF24" si="79">(P14-O14)</f>
        <v>0</v>
      </c>
      <c r="CG14">
        <f t="shared" ref="CG14:CG24" si="80">AZ14*AA14</f>
        <v>1487.8085906385804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170</v>
      </c>
      <c r="B15" s="1">
        <v>13</v>
      </c>
      <c r="C15" s="1" t="s">
        <v>103</v>
      </c>
      <c r="D15" s="1" t="s">
        <v>0</v>
      </c>
      <c r="E15" s="1">
        <v>0</v>
      </c>
      <c r="F15" s="1" t="s">
        <v>91</v>
      </c>
      <c r="G15" s="1" t="s">
        <v>0</v>
      </c>
      <c r="H15" s="1">
        <v>4109.4999986561015</v>
      </c>
      <c r="I15" s="1">
        <v>0</v>
      </c>
      <c r="J15">
        <f t="shared" si="42"/>
        <v>8.0053110466867032</v>
      </c>
      <c r="K15">
        <f t="shared" si="43"/>
        <v>0.30133400638910129</v>
      </c>
      <c r="L15">
        <f t="shared" si="44"/>
        <v>144.77718875653545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9.8207521438598633</v>
      </c>
      <c r="AA15">
        <f t="shared" si="48"/>
        <v>0.8749103760719299</v>
      </c>
      <c r="AB15">
        <f t="shared" si="49"/>
        <v>6.0542625563815176E-3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5.9493649002369526</v>
      </c>
      <c r="AJ15">
        <f t="shared" si="55"/>
        <v>1.9389697261424623</v>
      </c>
      <c r="AK15">
        <f t="shared" si="56"/>
        <v>31.680070877075195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30.51237678527832</v>
      </c>
      <c r="AQ15" s="1">
        <v>31.680070877075195</v>
      </c>
      <c r="AR15" s="1">
        <v>30.052444458007813</v>
      </c>
      <c r="AS15" s="1">
        <v>200.06552124023438</v>
      </c>
      <c r="AT15" s="1">
        <v>193.96266174316406</v>
      </c>
      <c r="AU15" s="1">
        <v>23.971487045288086</v>
      </c>
      <c r="AV15" s="1">
        <v>27.825273513793945</v>
      </c>
      <c r="AW15" s="1">
        <v>54.001117706298828</v>
      </c>
      <c r="AX15" s="1">
        <v>62.684616088867188</v>
      </c>
      <c r="AY15" s="1">
        <v>300.1630859375</v>
      </c>
      <c r="AZ15" s="1">
        <v>1700.0977783203125</v>
      </c>
      <c r="BA15" s="1">
        <v>1604.1148681640625</v>
      </c>
      <c r="BB15" s="1">
        <v>98.842658996582031</v>
      </c>
      <c r="BC15" s="1">
        <v>4.2277135848999023</v>
      </c>
      <c r="BD15" s="1">
        <v>-0.10857056826353073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1.5008154296875</v>
      </c>
      <c r="BM15">
        <f t="shared" si="60"/>
        <v>5.9493649002369531E-3</v>
      </c>
      <c r="BN15">
        <f t="shared" si="61"/>
        <v>304.83007087707517</v>
      </c>
      <c r="BO15">
        <f t="shared" si="62"/>
        <v>303.6623767852783</v>
      </c>
      <c r="BP15">
        <f t="shared" si="63"/>
        <v>272.01563845122655</v>
      </c>
      <c r="BQ15">
        <f t="shared" si="64"/>
        <v>-1.8021128259461904E-2</v>
      </c>
      <c r="BR15">
        <f t="shared" si="65"/>
        <v>4.6892937475530232</v>
      </c>
      <c r="BS15">
        <f t="shared" si="66"/>
        <v>47.442003231774436</v>
      </c>
      <c r="BT15">
        <f t="shared" si="67"/>
        <v>19.61672971798049</v>
      </c>
      <c r="BU15">
        <f t="shared" si="68"/>
        <v>31.096223831176758</v>
      </c>
      <c r="BV15">
        <f t="shared" si="69"/>
        <v>4.5361889750532915</v>
      </c>
      <c r="BW15">
        <f t="shared" si="70"/>
        <v>0.29186662279318637</v>
      </c>
      <c r="BX15">
        <f t="shared" si="71"/>
        <v>2.7503240214105609</v>
      </c>
      <c r="BY15">
        <f t="shared" si="72"/>
        <v>1.7858649536427307</v>
      </c>
      <c r="BZ15">
        <f t="shared" si="73"/>
        <v>0.18324423834602832</v>
      </c>
      <c r="CA15">
        <f t="shared" si="74"/>
        <v>14.310162298746024</v>
      </c>
      <c r="CB15">
        <f t="shared" si="75"/>
        <v>0.74641782833565351</v>
      </c>
      <c r="CC15">
        <f t="shared" si="76"/>
        <v>58.384085524232312</v>
      </c>
      <c r="CD15">
        <f t="shared" si="77"/>
        <v>192.79931447330372</v>
      </c>
      <c r="CE15">
        <f t="shared" si="78"/>
        <v>2.424193084268228E-2</v>
      </c>
      <c r="CF15">
        <f t="shared" si="79"/>
        <v>0</v>
      </c>
      <c r="CG15">
        <f t="shared" si="80"/>
        <v>1487.4331865892771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170</v>
      </c>
      <c r="B16" s="1">
        <v>14</v>
      </c>
      <c r="C16" s="1" t="s">
        <v>104</v>
      </c>
      <c r="D16" s="1" t="s">
        <v>0</v>
      </c>
      <c r="E16" s="1">
        <v>0</v>
      </c>
      <c r="F16" s="1" t="s">
        <v>91</v>
      </c>
      <c r="G16" s="1" t="s">
        <v>0</v>
      </c>
      <c r="H16" s="1">
        <v>4331.4999986561015</v>
      </c>
      <c r="I16" s="1">
        <v>0</v>
      </c>
      <c r="J16">
        <f t="shared" si="42"/>
        <v>-4.2866943638025665</v>
      </c>
      <c r="K16">
        <f t="shared" si="43"/>
        <v>0.3775016916930804</v>
      </c>
      <c r="L16">
        <f t="shared" si="44"/>
        <v>69.520008566730354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9.8207521438598633</v>
      </c>
      <c r="AA16">
        <f t="shared" si="48"/>
        <v>0.8749103760719299</v>
      </c>
      <c r="AB16">
        <f t="shared" si="49"/>
        <v>-2.2103628496550512E-3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6.7190036859730444</v>
      </c>
      <c r="AJ16">
        <f t="shared" si="55"/>
        <v>1.7616384817801527</v>
      </c>
      <c r="AK16">
        <f t="shared" si="56"/>
        <v>31.395915985107422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30.569126129150391</v>
      </c>
      <c r="AQ16" s="1">
        <v>31.395915985107422</v>
      </c>
      <c r="AR16" s="1">
        <v>30.045358657836914</v>
      </c>
      <c r="AS16" s="1">
        <v>49.896175384521484</v>
      </c>
      <c r="AT16" s="1">
        <v>52.517276763916016</v>
      </c>
      <c r="AU16" s="1">
        <v>24.511648178100586</v>
      </c>
      <c r="AV16" s="1">
        <v>28.859304428100586</v>
      </c>
      <c r="AW16" s="1">
        <v>55.041236877441406</v>
      </c>
      <c r="AX16" s="1">
        <v>64.800552368164063</v>
      </c>
      <c r="AY16" s="1">
        <v>300.16622924804688</v>
      </c>
      <c r="AZ16" s="1">
        <v>1699.5430908203125</v>
      </c>
      <c r="BA16" s="1">
        <v>1651.3585205078125</v>
      </c>
      <c r="BB16" s="1">
        <v>98.844627380371094</v>
      </c>
      <c r="BC16" s="1">
        <v>2.9223167896270752</v>
      </c>
      <c r="BD16" s="1">
        <v>-0.13634222745895386</v>
      </c>
      <c r="BE16" s="1">
        <v>0.75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1.5008311462402342</v>
      </c>
      <c r="BM16">
        <f t="shared" si="60"/>
        <v>6.7190036859730443E-3</v>
      </c>
      <c r="BN16">
        <f t="shared" si="61"/>
        <v>304.5459159851074</v>
      </c>
      <c r="BO16">
        <f t="shared" si="62"/>
        <v>303.71912612915037</v>
      </c>
      <c r="BP16">
        <f t="shared" si="63"/>
        <v>271.92688845321027</v>
      </c>
      <c r="BQ16">
        <f t="shared" si="64"/>
        <v>-0.13711191380135768</v>
      </c>
      <c r="BR16">
        <f t="shared" si="65"/>
        <v>4.6142256744324488</v>
      </c>
      <c r="BS16">
        <f t="shared" si="66"/>
        <v>46.681603206172412</v>
      </c>
      <c r="BT16">
        <f t="shared" si="67"/>
        <v>17.822298778071826</v>
      </c>
      <c r="BU16">
        <f t="shared" si="68"/>
        <v>30.982521057128906</v>
      </c>
      <c r="BV16">
        <f t="shared" si="69"/>
        <v>4.5068841908003421</v>
      </c>
      <c r="BW16">
        <f t="shared" si="70"/>
        <v>0.36276037945842893</v>
      </c>
      <c r="BX16">
        <f t="shared" si="71"/>
        <v>2.8525871926522961</v>
      </c>
      <c r="BY16">
        <f t="shared" si="72"/>
        <v>1.654296998148046</v>
      </c>
      <c r="BZ16">
        <f t="shared" si="73"/>
        <v>0.22800511845864108</v>
      </c>
      <c r="CA16">
        <f t="shared" si="74"/>
        <v>6.8716793422586679</v>
      </c>
      <c r="CB16">
        <f t="shared" si="75"/>
        <v>1.3237550164538749</v>
      </c>
      <c r="CC16">
        <f t="shared" si="76"/>
        <v>61.872334544196519</v>
      </c>
      <c r="CD16">
        <f t="shared" si="77"/>
        <v>53.140227471986179</v>
      </c>
      <c r="CE16">
        <f t="shared" si="78"/>
        <v>-4.9910924432104403E-2</v>
      </c>
      <c r="CF16">
        <f t="shared" si="79"/>
        <v>0</v>
      </c>
      <c r="CG16">
        <f t="shared" si="80"/>
        <v>1486.9478847400496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170</v>
      </c>
      <c r="B17" s="1">
        <v>15</v>
      </c>
      <c r="C17" s="1" t="s">
        <v>105</v>
      </c>
      <c r="D17" s="1" t="s">
        <v>0</v>
      </c>
      <c r="E17" s="1">
        <v>0</v>
      </c>
      <c r="F17" s="1" t="s">
        <v>91</v>
      </c>
      <c r="G17" s="1" t="s">
        <v>0</v>
      </c>
      <c r="H17" s="1">
        <v>4547.4999986561015</v>
      </c>
      <c r="I17" s="1">
        <v>0</v>
      </c>
      <c r="J17">
        <f t="shared" si="42"/>
        <v>3.6212592139747906</v>
      </c>
      <c r="K17">
        <f t="shared" si="43"/>
        <v>0.45235901484448243</v>
      </c>
      <c r="L17">
        <f t="shared" si="44"/>
        <v>81.260194715145602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9.8207521438598633</v>
      </c>
      <c r="AA17">
        <f t="shared" si="48"/>
        <v>0.8749103760719299</v>
      </c>
      <c r="AB17">
        <f t="shared" si="49"/>
        <v>3.10654990884989E-3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7.3287582208984494</v>
      </c>
      <c r="AJ17">
        <f t="shared" si="55"/>
        <v>1.6157545895860763</v>
      </c>
      <c r="AK17">
        <f t="shared" si="56"/>
        <v>31.167959213256836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30.599704742431641</v>
      </c>
      <c r="AQ17" s="1">
        <v>31.167959213256836</v>
      </c>
      <c r="AR17" s="1">
        <v>30.04615592956543</v>
      </c>
      <c r="AS17" s="1">
        <v>99.896194458007813</v>
      </c>
      <c r="AT17" s="1">
        <v>97.009567260742188</v>
      </c>
      <c r="AU17" s="1">
        <v>24.994945526123047</v>
      </c>
      <c r="AV17" s="1">
        <v>29.733020782470703</v>
      </c>
      <c r="AW17" s="1">
        <v>56.028865814208984</v>
      </c>
      <c r="AX17" s="1">
        <v>66.649215698242188</v>
      </c>
      <c r="AY17" s="1">
        <v>300.1578369140625</v>
      </c>
      <c r="AZ17" s="1">
        <v>1700.2720947265625</v>
      </c>
      <c r="BA17" s="1">
        <v>1448.7255859375</v>
      </c>
      <c r="BB17" s="1">
        <v>98.846603393554688</v>
      </c>
      <c r="BC17" s="1">
        <v>3.5072228908538818</v>
      </c>
      <c r="BD17" s="1">
        <v>-0.1384136974811554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1.5007891845703123</v>
      </c>
      <c r="BM17">
        <f t="shared" si="60"/>
        <v>7.3287582208984492E-3</v>
      </c>
      <c r="BN17">
        <f t="shared" si="61"/>
        <v>304.31795921325681</v>
      </c>
      <c r="BO17">
        <f t="shared" si="62"/>
        <v>303.74970474243162</v>
      </c>
      <c r="BP17">
        <f t="shared" si="63"/>
        <v>272.04352907560315</v>
      </c>
      <c r="BQ17">
        <f t="shared" si="64"/>
        <v>-0.2313224878776021</v>
      </c>
      <c r="BR17">
        <f t="shared" si="65"/>
        <v>4.5547627025632771</v>
      </c>
      <c r="BS17">
        <f t="shared" si="66"/>
        <v>46.079101822332028</v>
      </c>
      <c r="BT17">
        <f t="shared" si="67"/>
        <v>16.346081039861325</v>
      </c>
      <c r="BU17">
        <f t="shared" si="68"/>
        <v>30.883831977844238</v>
      </c>
      <c r="BV17">
        <f t="shared" si="69"/>
        <v>4.4815827246733075</v>
      </c>
      <c r="BW17">
        <f t="shared" si="70"/>
        <v>0.4313543928549135</v>
      </c>
      <c r="BX17">
        <f t="shared" si="71"/>
        <v>2.9390081129772008</v>
      </c>
      <c r="BY17">
        <f t="shared" si="72"/>
        <v>1.5425746116961068</v>
      </c>
      <c r="BZ17">
        <f t="shared" si="73"/>
        <v>0.27140809536435212</v>
      </c>
      <c r="CA17">
        <f t="shared" si="74"/>
        <v>8.0322942386910263</v>
      </c>
      <c r="CB17">
        <f t="shared" si="75"/>
        <v>0.8376513472813929</v>
      </c>
      <c r="CC17">
        <f t="shared" si="76"/>
        <v>64.840463634314659</v>
      </c>
      <c r="CD17">
        <f t="shared" si="77"/>
        <v>96.483318874456472</v>
      </c>
      <c r="CE17">
        <f t="shared" si="78"/>
        <v>2.4336240617892201E-2</v>
      </c>
      <c r="CF17">
        <f t="shared" si="79"/>
        <v>0</v>
      </c>
      <c r="CG17">
        <f t="shared" si="80"/>
        <v>1487.5856978218249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170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4709.4999986561015</v>
      </c>
      <c r="I18" s="1">
        <v>0</v>
      </c>
      <c r="J18">
        <f t="shared" si="42"/>
        <v>24.230728395628645</v>
      </c>
      <c r="K18">
        <f t="shared" si="43"/>
        <v>0.49141402334901213</v>
      </c>
      <c r="L18">
        <f t="shared" si="44"/>
        <v>193.97697512230653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9.8207521438598633</v>
      </c>
      <c r="AA18">
        <f t="shared" si="48"/>
        <v>0.8749103760719299</v>
      </c>
      <c r="AB18">
        <f t="shared" si="49"/>
        <v>1.6955475334394791E-2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7.4572396093188447</v>
      </c>
      <c r="AJ18">
        <f t="shared" si="55"/>
        <v>1.5195576518591318</v>
      </c>
      <c r="AK18">
        <f t="shared" si="56"/>
        <v>30.973190307617188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30.593660354614258</v>
      </c>
      <c r="AQ18" s="1">
        <v>30.973190307617188</v>
      </c>
      <c r="AR18" s="1">
        <v>30.043256759643555</v>
      </c>
      <c r="AS18" s="1">
        <v>300.03872680664063</v>
      </c>
      <c r="AT18" s="1">
        <v>282.48980712890625</v>
      </c>
      <c r="AU18" s="1">
        <v>25.378044128417969</v>
      </c>
      <c r="AV18" s="1">
        <v>30.196861267089844</v>
      </c>
      <c r="AW18" s="1">
        <v>56.908161163330078</v>
      </c>
      <c r="AX18" s="1">
        <v>67.714935302734375</v>
      </c>
      <c r="AY18" s="1">
        <v>300.15890502929688</v>
      </c>
      <c r="AZ18" s="1">
        <v>1700.811767578125</v>
      </c>
      <c r="BA18" s="1">
        <v>1520.8443603515625</v>
      </c>
      <c r="BB18" s="1">
        <v>98.848983764648438</v>
      </c>
      <c r="BC18" s="1">
        <v>5.0231056213378906</v>
      </c>
      <c r="BD18" s="1">
        <v>-0.13453634083271027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1.5007945251464843</v>
      </c>
      <c r="BM18">
        <f t="shared" si="60"/>
        <v>7.4572396093188446E-3</v>
      </c>
      <c r="BN18">
        <f t="shared" si="61"/>
        <v>304.12319030761716</v>
      </c>
      <c r="BO18">
        <f t="shared" si="62"/>
        <v>303.74366035461424</v>
      </c>
      <c r="BP18">
        <f t="shared" si="63"/>
        <v>272.12987672992313</v>
      </c>
      <c r="BQ18">
        <f t="shared" si="64"/>
        <v>-0.24445680174699583</v>
      </c>
      <c r="BR18">
        <f t="shared" si="65"/>
        <v>4.5044867009930369</v>
      </c>
      <c r="BS18">
        <f t="shared" si="66"/>
        <v>45.569377948465927</v>
      </c>
      <c r="BT18">
        <f t="shared" si="67"/>
        <v>15.372516681376084</v>
      </c>
      <c r="BU18">
        <f t="shared" si="68"/>
        <v>30.783425331115723</v>
      </c>
      <c r="BV18">
        <f t="shared" si="69"/>
        <v>4.4559679836961346</v>
      </c>
      <c r="BW18">
        <f t="shared" si="70"/>
        <v>0.46672488688513869</v>
      </c>
      <c r="BX18">
        <f t="shared" si="71"/>
        <v>2.9849290491339051</v>
      </c>
      <c r="BY18">
        <f t="shared" si="72"/>
        <v>1.4710389345622294</v>
      </c>
      <c r="BZ18">
        <f t="shared" si="73"/>
        <v>0.29382510181409299</v>
      </c>
      <c r="CA18">
        <f t="shared" si="74"/>
        <v>19.174426864580493</v>
      </c>
      <c r="CB18">
        <f t="shared" si="75"/>
        <v>0.686668935399112</v>
      </c>
      <c r="CC18">
        <f t="shared" si="76"/>
        <v>66.698986458517837</v>
      </c>
      <c r="CD18">
        <f t="shared" si="77"/>
        <v>278.96855085774001</v>
      </c>
      <c r="CE18">
        <f t="shared" si="78"/>
        <v>5.7933592161943083E-2</v>
      </c>
      <c r="CF18">
        <f t="shared" si="79"/>
        <v>0</v>
      </c>
      <c r="CG18">
        <f t="shared" si="80"/>
        <v>1488.0578631993412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170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4851.4999986561015</v>
      </c>
      <c r="I19" s="1">
        <v>0</v>
      </c>
      <c r="J19">
        <f t="shared" si="42"/>
        <v>31.503124822625001</v>
      </c>
      <c r="K19">
        <f t="shared" si="43"/>
        <v>0.50990115801423319</v>
      </c>
      <c r="L19">
        <f t="shared" si="44"/>
        <v>265.81065823427235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9.8207521438598633</v>
      </c>
      <c r="AA19">
        <f t="shared" si="48"/>
        <v>0.8749103760719299</v>
      </c>
      <c r="AB19">
        <f t="shared" si="49"/>
        <v>2.1845306030433317E-2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7.4213162093690892</v>
      </c>
      <c r="AJ19">
        <f t="shared" si="55"/>
        <v>1.4600401253501403</v>
      </c>
      <c r="AK19">
        <f t="shared" si="56"/>
        <v>30.897171020507813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30.585691452026367</v>
      </c>
      <c r="AQ19" s="1">
        <v>30.897171020507813</v>
      </c>
      <c r="AR19" s="1">
        <v>30.046911239624023</v>
      </c>
      <c r="AS19" s="1">
        <v>400.00296020507813</v>
      </c>
      <c r="AT19" s="1">
        <v>377.147216796875</v>
      </c>
      <c r="AU19" s="1">
        <v>25.807537078857422</v>
      </c>
      <c r="AV19" s="1">
        <v>30.601102828979492</v>
      </c>
      <c r="AW19" s="1">
        <v>57.898571014404297</v>
      </c>
      <c r="AX19" s="1">
        <v>68.6536865234375</v>
      </c>
      <c r="AY19" s="1">
        <v>300.16134643554688</v>
      </c>
      <c r="AZ19" s="1">
        <v>1700.6048583984375</v>
      </c>
      <c r="BA19" s="1">
        <v>1505.18017578125</v>
      </c>
      <c r="BB19" s="1">
        <v>98.851181030273438</v>
      </c>
      <c r="BC19" s="1">
        <v>5.522153377532959</v>
      </c>
      <c r="BD19" s="1">
        <v>-0.14199712872505188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1.5008067321777343</v>
      </c>
      <c r="BM19">
        <f t="shared" si="60"/>
        <v>7.4213162093690896E-3</v>
      </c>
      <c r="BN19">
        <f t="shared" si="61"/>
        <v>304.04717102050779</v>
      </c>
      <c r="BO19">
        <f t="shared" si="62"/>
        <v>303.73569145202634</v>
      </c>
      <c r="BP19">
        <f t="shared" si="63"/>
        <v>272.09677126191309</v>
      </c>
      <c r="BQ19">
        <f t="shared" si="64"/>
        <v>-0.23499420858302222</v>
      </c>
      <c r="BR19">
        <f t="shared" si="65"/>
        <v>4.4849952808236049</v>
      </c>
      <c r="BS19">
        <f t="shared" si="66"/>
        <v>45.371185595142897</v>
      </c>
      <c r="BT19">
        <f t="shared" si="67"/>
        <v>14.770082766163405</v>
      </c>
      <c r="BU19">
        <f t="shared" si="68"/>
        <v>30.74143123626709</v>
      </c>
      <c r="BV19">
        <f t="shared" si="69"/>
        <v>4.4452927531316684</v>
      </c>
      <c r="BW19">
        <f t="shared" si="70"/>
        <v>0.48336960155377529</v>
      </c>
      <c r="BX19">
        <f t="shared" si="71"/>
        <v>3.0249551554734646</v>
      </c>
      <c r="BY19">
        <f t="shared" si="72"/>
        <v>1.4203375976582038</v>
      </c>
      <c r="BZ19">
        <f t="shared" si="73"/>
        <v>0.30438269432878989</v>
      </c>
      <c r="CA19">
        <f t="shared" si="74"/>
        <v>26.275697496892199</v>
      </c>
      <c r="CB19">
        <f t="shared" si="75"/>
        <v>0.70479284055656544</v>
      </c>
      <c r="CC19">
        <f t="shared" si="76"/>
        <v>67.921444017423241</v>
      </c>
      <c r="CD19">
        <f t="shared" si="77"/>
        <v>372.56912182458302</v>
      </c>
      <c r="CE19">
        <f t="shared" si="78"/>
        <v>5.7431966410283315E-2</v>
      </c>
      <c r="CF19">
        <f t="shared" si="79"/>
        <v>0</v>
      </c>
      <c r="CG19">
        <f t="shared" si="80"/>
        <v>1487.876836211128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170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5073.4999986561015</v>
      </c>
      <c r="I20" s="1">
        <v>0</v>
      </c>
      <c r="J20">
        <f t="shared" si="42"/>
        <v>49.909707040569288</v>
      </c>
      <c r="K20">
        <f t="shared" si="43"/>
        <v>0.47376362519146303</v>
      </c>
      <c r="L20">
        <f t="shared" si="44"/>
        <v>473.70212816743094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9.8207521438598633</v>
      </c>
      <c r="AA20">
        <f t="shared" si="48"/>
        <v>0.8749103760719299</v>
      </c>
      <c r="AB20">
        <f t="shared" si="49"/>
        <v>3.422032422129901E-2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7.0517694697320801</v>
      </c>
      <c r="AJ20">
        <f t="shared" si="55"/>
        <v>1.4870492485499494</v>
      </c>
      <c r="AK20">
        <f t="shared" si="56"/>
        <v>31.085447311401367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30.587656021118164</v>
      </c>
      <c r="AQ20" s="1">
        <v>31.085447311401367</v>
      </c>
      <c r="AR20" s="1">
        <v>30.048271179199219</v>
      </c>
      <c r="AS20" s="1">
        <v>700.126220703125</v>
      </c>
      <c r="AT20" s="1">
        <v>663.75408935546875</v>
      </c>
      <c r="AU20" s="1">
        <v>26.26513671875</v>
      </c>
      <c r="AV20" s="1">
        <v>30.818748474121094</v>
      </c>
      <c r="AW20" s="1">
        <v>58.918376922607422</v>
      </c>
      <c r="AX20" s="1">
        <v>69.1361083984375</v>
      </c>
      <c r="AY20" s="1">
        <v>300.17678833007813</v>
      </c>
      <c r="AZ20" s="1">
        <v>1700.4071044921875</v>
      </c>
      <c r="BA20" s="1">
        <v>1432.56103515625</v>
      </c>
      <c r="BB20" s="1">
        <v>98.847465515136719</v>
      </c>
      <c r="BC20" s="1">
        <v>6.7089695930480957</v>
      </c>
      <c r="BD20" s="1">
        <v>-0.13517159223556519</v>
      </c>
      <c r="BE20" s="1">
        <v>0.75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1.5008839416503905</v>
      </c>
      <c r="BM20">
        <f t="shared" si="60"/>
        <v>7.0517694697320799E-3</v>
      </c>
      <c r="BN20">
        <f t="shared" si="61"/>
        <v>304.23544731140134</v>
      </c>
      <c r="BO20">
        <f t="shared" si="62"/>
        <v>303.73765602111814</v>
      </c>
      <c r="BP20">
        <f t="shared" si="63"/>
        <v>272.06513063762031</v>
      </c>
      <c r="BQ20">
        <f t="shared" si="64"/>
        <v>-0.17914352364572031</v>
      </c>
      <c r="BR20">
        <f t="shared" si="65"/>
        <v>4.5334044255653065</v>
      </c>
      <c r="BS20">
        <f t="shared" si="66"/>
        <v>45.862626845714082</v>
      </c>
      <c r="BT20">
        <f t="shared" si="67"/>
        <v>15.043878371592989</v>
      </c>
      <c r="BU20">
        <f t="shared" si="68"/>
        <v>30.836551666259766</v>
      </c>
      <c r="BV20">
        <f t="shared" si="69"/>
        <v>4.4695051100810028</v>
      </c>
      <c r="BW20">
        <f t="shared" si="70"/>
        <v>0.45077470127972463</v>
      </c>
      <c r="BX20">
        <f t="shared" si="71"/>
        <v>3.0463551770153572</v>
      </c>
      <c r="BY20">
        <f t="shared" si="72"/>
        <v>1.4231499330656456</v>
      </c>
      <c r="BZ20">
        <f t="shared" si="73"/>
        <v>0.28371318147652752</v>
      </c>
      <c r="CA20">
        <f t="shared" si="74"/>
        <v>46.824254778477005</v>
      </c>
      <c r="CB20">
        <f t="shared" si="75"/>
        <v>0.71367112574389457</v>
      </c>
      <c r="CC20">
        <f t="shared" si="76"/>
        <v>67.54530985649852</v>
      </c>
      <c r="CD20">
        <f t="shared" si="77"/>
        <v>656.50111428847163</v>
      </c>
      <c r="CE20">
        <f t="shared" si="78"/>
        <v>5.1350508834338428E-2</v>
      </c>
      <c r="CF20">
        <f t="shared" si="79"/>
        <v>0</v>
      </c>
      <c r="CG20">
        <f t="shared" si="80"/>
        <v>1487.7038192666412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170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5295.4999986561015</v>
      </c>
      <c r="I21" s="1">
        <v>0</v>
      </c>
      <c r="J21">
        <f t="shared" si="42"/>
        <v>55.438250175858578</v>
      </c>
      <c r="K21">
        <f t="shared" si="43"/>
        <v>0.38019677733064577</v>
      </c>
      <c r="L21">
        <f t="shared" si="44"/>
        <v>694.82293771786078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9.8207521438598633</v>
      </c>
      <c r="AA21">
        <f t="shared" si="48"/>
        <v>0.8749103760719299</v>
      </c>
      <c r="AB21">
        <f t="shared" si="49"/>
        <v>3.7944207866747605E-2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6.3204216288366739</v>
      </c>
      <c r="AJ21">
        <f t="shared" si="55"/>
        <v>1.6442603218247838</v>
      </c>
      <c r="AK21">
        <f t="shared" si="56"/>
        <v>31.556358337402344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30.614837646484375</v>
      </c>
      <c r="AQ21" s="1">
        <v>31.556358337402344</v>
      </c>
      <c r="AR21" s="1">
        <v>30.050725936889648</v>
      </c>
      <c r="AS21" s="1">
        <v>1000.0445556640625</v>
      </c>
      <c r="AT21" s="1">
        <v>959.06842041015625</v>
      </c>
      <c r="AU21" s="1">
        <v>26.38861083984375</v>
      </c>
      <c r="AV21" s="1">
        <v>30.471454620361328</v>
      </c>
      <c r="AW21" s="1">
        <v>59.109092712402344</v>
      </c>
      <c r="AX21" s="1">
        <v>68.257217407226563</v>
      </c>
      <c r="AY21" s="1">
        <v>300.174560546875</v>
      </c>
      <c r="AZ21" s="1">
        <v>1700.0609130859375</v>
      </c>
      <c r="BA21" s="1">
        <v>1660.8927001953125</v>
      </c>
      <c r="BB21" s="1">
        <v>98.853874206542969</v>
      </c>
      <c r="BC21" s="1">
        <v>7.575742244720459</v>
      </c>
      <c r="BD21" s="1">
        <v>-0.1141342967748642</v>
      </c>
      <c r="BE21" s="1">
        <v>0.75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1.5008728027343747</v>
      </c>
      <c r="BM21">
        <f t="shared" si="60"/>
        <v>6.3204216288366743E-3</v>
      </c>
      <c r="BN21">
        <f t="shared" si="61"/>
        <v>304.70635833740232</v>
      </c>
      <c r="BO21">
        <f t="shared" si="62"/>
        <v>303.76483764648435</v>
      </c>
      <c r="BP21">
        <f t="shared" si="63"/>
        <v>272.00974001385839</v>
      </c>
      <c r="BQ21">
        <f t="shared" si="64"/>
        <v>-7.2312583500527008E-2</v>
      </c>
      <c r="BR21">
        <f t="shared" si="65"/>
        <v>4.6564816637563649</v>
      </c>
      <c r="BS21">
        <f t="shared" si="66"/>
        <v>47.104695704967725</v>
      </c>
      <c r="BT21">
        <f t="shared" si="67"/>
        <v>16.633241084606396</v>
      </c>
      <c r="BU21">
        <f t="shared" si="68"/>
        <v>31.085597991943359</v>
      </c>
      <c r="BV21">
        <f t="shared" si="69"/>
        <v>4.5334433497089641</v>
      </c>
      <c r="BW21">
        <f t="shared" si="70"/>
        <v>0.36524839679382243</v>
      </c>
      <c r="BX21">
        <f t="shared" si="71"/>
        <v>3.0122213419315811</v>
      </c>
      <c r="BY21">
        <f t="shared" si="72"/>
        <v>1.521222007777383</v>
      </c>
      <c r="BZ21">
        <f t="shared" si="73"/>
        <v>0.22957779604629938</v>
      </c>
      <c r="CA21">
        <f t="shared" si="74"/>
        <v>68.685939280982055</v>
      </c>
      <c r="CB21">
        <f t="shared" si="75"/>
        <v>0.72447692253354778</v>
      </c>
      <c r="CC21">
        <f t="shared" si="76"/>
        <v>64.708231915409684</v>
      </c>
      <c r="CD21">
        <f t="shared" si="77"/>
        <v>951.01202677200877</v>
      </c>
      <c r="CE21">
        <f t="shared" si="78"/>
        <v>3.7720986153458647E-2</v>
      </c>
      <c r="CF21">
        <f t="shared" si="79"/>
        <v>0</v>
      </c>
      <c r="CG21">
        <f t="shared" si="80"/>
        <v>1487.4009328132061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170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5517.4999986561015</v>
      </c>
      <c r="I22" s="1">
        <v>0</v>
      </c>
      <c r="J22">
        <f t="shared" si="42"/>
        <v>57.372208320031746</v>
      </c>
      <c r="K22">
        <f t="shared" si="43"/>
        <v>0.30562589526574313</v>
      </c>
      <c r="L22">
        <f t="shared" si="44"/>
        <v>915.33490726952948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9.8207521438598633</v>
      </c>
      <c r="AA22">
        <f t="shared" si="48"/>
        <v>0.8749103760719299</v>
      </c>
      <c r="AB22">
        <f t="shared" si="49"/>
        <v>3.9273243061399989E-2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5.6289145087689247</v>
      </c>
      <c r="AJ22">
        <f t="shared" si="55"/>
        <v>1.8066472258262687</v>
      </c>
      <c r="AK22">
        <f t="shared" si="56"/>
        <v>32.0540771484375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30.679655075073242</v>
      </c>
      <c r="AQ22" s="1">
        <v>32.0540771484375</v>
      </c>
      <c r="AR22" s="1">
        <v>30.051437377929688</v>
      </c>
      <c r="AS22" s="1">
        <v>1299.999267578125</v>
      </c>
      <c r="AT22" s="1">
        <v>1257.0584716796875</v>
      </c>
      <c r="AU22" s="1">
        <v>26.538888931274414</v>
      </c>
      <c r="AV22" s="1">
        <v>30.176176071166992</v>
      </c>
      <c r="AW22" s="1">
        <v>59.226448059082031</v>
      </c>
      <c r="AX22" s="1">
        <v>67.345855712890625</v>
      </c>
      <c r="AY22" s="1">
        <v>300.17181396484375</v>
      </c>
      <c r="AZ22" s="1">
        <v>1698.8138427734375</v>
      </c>
      <c r="BA22" s="1">
        <v>1667.5721435546875</v>
      </c>
      <c r="BB22" s="1">
        <v>98.855171203613281</v>
      </c>
      <c r="BC22" s="1">
        <v>8.1691265106201172</v>
      </c>
      <c r="BD22" s="1">
        <v>-9.4360530376434326E-2</v>
      </c>
      <c r="BE22" s="1">
        <v>0.5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1.5008590698242186</v>
      </c>
      <c r="BM22">
        <f t="shared" si="60"/>
        <v>5.628914508768925E-3</v>
      </c>
      <c r="BN22">
        <f t="shared" si="61"/>
        <v>305.20407714843748</v>
      </c>
      <c r="BO22">
        <f t="shared" si="62"/>
        <v>303.82965507507322</v>
      </c>
      <c r="BP22">
        <f t="shared" si="63"/>
        <v>271.81020876831826</v>
      </c>
      <c r="BQ22">
        <f t="shared" si="64"/>
        <v>2.7293519688563677E-2</v>
      </c>
      <c r="BR22">
        <f t="shared" si="65"/>
        <v>4.7897182776118603</v>
      </c>
      <c r="BS22">
        <f t="shared" si="66"/>
        <v>48.451873779535674</v>
      </c>
      <c r="BT22">
        <f t="shared" si="67"/>
        <v>18.275697708368682</v>
      </c>
      <c r="BU22">
        <f t="shared" si="68"/>
        <v>31.366866111755371</v>
      </c>
      <c r="BV22">
        <f t="shared" si="69"/>
        <v>4.6066105689923358</v>
      </c>
      <c r="BW22">
        <f t="shared" si="70"/>
        <v>0.29589126006348265</v>
      </c>
      <c r="BX22">
        <f t="shared" si="71"/>
        <v>2.9830710517855916</v>
      </c>
      <c r="BY22">
        <f t="shared" si="72"/>
        <v>1.6235395172067442</v>
      </c>
      <c r="BZ22">
        <f t="shared" si="73"/>
        <v>0.18578267124883391</v>
      </c>
      <c r="CA22">
        <f t="shared" si="74"/>
        <v>90.485588966772823</v>
      </c>
      <c r="CB22">
        <f t="shared" si="75"/>
        <v>0.72815618993956155</v>
      </c>
      <c r="CC22">
        <f t="shared" si="76"/>
        <v>61.987719366332229</v>
      </c>
      <c r="CD22">
        <f t="shared" si="77"/>
        <v>1248.7210315070672</v>
      </c>
      <c r="CE22">
        <f t="shared" si="78"/>
        <v>2.8480118929980171E-2</v>
      </c>
      <c r="CF22">
        <f t="shared" si="79"/>
        <v>0</v>
      </c>
      <c r="CG22">
        <f t="shared" si="80"/>
        <v>1486.3098580571086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170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5698.4999986561015</v>
      </c>
      <c r="I23" s="1">
        <v>0</v>
      </c>
      <c r="J23">
        <f t="shared" si="42"/>
        <v>57.468920663956226</v>
      </c>
      <c r="K23">
        <f t="shared" si="43"/>
        <v>0.27410816202683203</v>
      </c>
      <c r="L23">
        <f t="shared" si="44"/>
        <v>1266.466248926695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9.8207521438598633</v>
      </c>
      <c r="AA23">
        <f t="shared" si="48"/>
        <v>0.8749103760719299</v>
      </c>
      <c r="AB23">
        <f t="shared" si="49"/>
        <v>3.9324254008794766E-2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5.1966728450966455</v>
      </c>
      <c r="AJ23">
        <f t="shared" si="55"/>
        <v>1.8538195207204224</v>
      </c>
      <c r="AK23">
        <f t="shared" si="56"/>
        <v>32.123580932617188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30.662603378295898</v>
      </c>
      <c r="AQ23" s="1">
        <v>32.123580932617188</v>
      </c>
      <c r="AR23" s="1">
        <v>30.052478790283203</v>
      </c>
      <c r="AS23" s="1">
        <v>1699.8583984375</v>
      </c>
      <c r="AT23" s="1">
        <v>1655.835693359375</v>
      </c>
      <c r="AU23" s="1">
        <v>26.528816223144531</v>
      </c>
      <c r="AV23" s="1">
        <v>29.887701034545898</v>
      </c>
      <c r="AW23" s="1">
        <v>59.266361236572266</v>
      </c>
      <c r="AX23" s="1">
        <v>66.771781921386719</v>
      </c>
      <c r="AY23" s="1">
        <v>300.18035888671875</v>
      </c>
      <c r="AZ23" s="1">
        <v>1699.421142578125</v>
      </c>
      <c r="BA23" s="1">
        <v>987.1451416015625</v>
      </c>
      <c r="BB23" s="1">
        <v>98.862274169921875</v>
      </c>
      <c r="BC23" s="1">
        <v>8.1430397033691406</v>
      </c>
      <c r="BD23" s="1">
        <v>-8.5590258240699768E-2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1.5009017944335936</v>
      </c>
      <c r="BM23">
        <f t="shared" si="60"/>
        <v>5.1966728450966457E-3</v>
      </c>
      <c r="BN23">
        <f t="shared" si="61"/>
        <v>305.27358093261716</v>
      </c>
      <c r="BO23">
        <f t="shared" si="62"/>
        <v>303.81260337829588</v>
      </c>
      <c r="BP23">
        <f t="shared" si="63"/>
        <v>271.90737673489639</v>
      </c>
      <c r="BQ23">
        <f t="shared" si="64"/>
        <v>9.9407410427747658E-2</v>
      </c>
      <c r="BR23">
        <f t="shared" si="65"/>
        <v>4.8085856147063568</v>
      </c>
      <c r="BS23">
        <f t="shared" si="66"/>
        <v>48.639237313532625</v>
      </c>
      <c r="BT23">
        <f t="shared" si="67"/>
        <v>18.751536278986727</v>
      </c>
      <c r="BU23">
        <f t="shared" si="68"/>
        <v>31.393092155456543</v>
      </c>
      <c r="BV23">
        <f t="shared" si="69"/>
        <v>4.6134849577823722</v>
      </c>
      <c r="BW23">
        <f t="shared" si="70"/>
        <v>0.26625196819902441</v>
      </c>
      <c r="BX23">
        <f t="shared" si="71"/>
        <v>2.9547660939859344</v>
      </c>
      <c r="BY23">
        <f t="shared" si="72"/>
        <v>1.6587188637964378</v>
      </c>
      <c r="BZ23">
        <f t="shared" si="73"/>
        <v>0.16709591666361689</v>
      </c>
      <c r="CA23">
        <f t="shared" si="74"/>
        <v>125.20573352834346</v>
      </c>
      <c r="CB23">
        <f t="shared" si="75"/>
        <v>0.76485019256788478</v>
      </c>
      <c r="CC23">
        <f t="shared" si="76"/>
        <v>61.022260131564465</v>
      </c>
      <c r="CD23">
        <f t="shared" si="77"/>
        <v>1647.4841987620596</v>
      </c>
      <c r="CE23">
        <f t="shared" si="78"/>
        <v>2.1286294757007648E-2</v>
      </c>
      <c r="CF23">
        <f t="shared" si="79"/>
        <v>0</v>
      </c>
      <c r="CG23">
        <f t="shared" si="80"/>
        <v>1486.8411909576162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170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5840.4999986561015</v>
      </c>
      <c r="I24" s="1">
        <v>0</v>
      </c>
      <c r="J24">
        <f t="shared" si="42"/>
        <v>55.83112826089846</v>
      </c>
      <c r="K24">
        <f t="shared" si="43"/>
        <v>0.2569039126004502</v>
      </c>
      <c r="L24">
        <f t="shared" si="44"/>
        <v>1546.7820042455651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9.8207521438598633</v>
      </c>
      <c r="AA24">
        <f t="shared" si="48"/>
        <v>0.8749103760719299</v>
      </c>
      <c r="AB24">
        <f t="shared" si="49"/>
        <v>3.8176385553574554E-2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4.8238505212174161</v>
      </c>
      <c r="AJ24">
        <f t="shared" si="55"/>
        <v>1.8335064635755733</v>
      </c>
      <c r="AK24">
        <f t="shared" si="56"/>
        <v>31.938581466674805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30.5521240234375</v>
      </c>
      <c r="AQ24" s="1">
        <v>31.938581466674805</v>
      </c>
      <c r="AR24" s="1">
        <v>30.043380737304688</v>
      </c>
      <c r="AS24" s="1">
        <v>2000.095458984375</v>
      </c>
      <c r="AT24" s="1">
        <v>1956.604736328125</v>
      </c>
      <c r="AU24" s="1">
        <v>26.467826843261719</v>
      </c>
      <c r="AV24" s="1">
        <v>29.586980819702148</v>
      </c>
      <c r="AW24" s="1">
        <v>59.503208160400391</v>
      </c>
      <c r="AX24" s="1">
        <v>66.516693115234375</v>
      </c>
      <c r="AY24" s="1">
        <v>300.15365600585938</v>
      </c>
      <c r="AZ24" s="1">
        <v>1701.484130859375</v>
      </c>
      <c r="BA24" s="1">
        <v>1168.4488525390625</v>
      </c>
      <c r="BB24" s="1">
        <v>98.861122131347656</v>
      </c>
      <c r="BC24" s="1">
        <v>7.4145851135253906</v>
      </c>
      <c r="BD24" s="1">
        <v>-9.4415657222270966E-2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1.500768280029297</v>
      </c>
      <c r="BM24">
        <f t="shared" si="60"/>
        <v>4.8238505212174158E-3</v>
      </c>
      <c r="BN24">
        <f t="shared" si="61"/>
        <v>305.08858146667478</v>
      </c>
      <c r="BO24">
        <f t="shared" si="62"/>
        <v>303.70212402343748</v>
      </c>
      <c r="BP24">
        <f t="shared" si="63"/>
        <v>272.23745485251857</v>
      </c>
      <c r="BQ24">
        <f t="shared" si="64"/>
        <v>0.16995144638638698</v>
      </c>
      <c r="BR24">
        <f t="shared" si="65"/>
        <v>4.7585085878899882</v>
      </c>
      <c r="BS24">
        <f t="shared" si="66"/>
        <v>48.133264981230909</v>
      </c>
      <c r="BT24">
        <f t="shared" si="67"/>
        <v>18.54628416152876</v>
      </c>
      <c r="BU24">
        <f t="shared" si="68"/>
        <v>31.245352745056152</v>
      </c>
      <c r="BV24">
        <f t="shared" si="69"/>
        <v>4.5748756844121594</v>
      </c>
      <c r="BW24">
        <f t="shared" si="70"/>
        <v>0.24999051328712371</v>
      </c>
      <c r="BX24">
        <f t="shared" si="71"/>
        <v>2.9250021243144149</v>
      </c>
      <c r="BY24">
        <f t="shared" si="72"/>
        <v>1.6498735600977446</v>
      </c>
      <c r="BZ24">
        <f t="shared" si="73"/>
        <v>0.15685082892185737</v>
      </c>
      <c r="CA24">
        <f t="shared" si="74"/>
        <v>152.91660463229152</v>
      </c>
      <c r="CB24">
        <f t="shared" si="75"/>
        <v>0.79054393333849515</v>
      </c>
      <c r="CC24">
        <f t="shared" si="76"/>
        <v>60.989833733894862</v>
      </c>
      <c r="CD24">
        <f t="shared" si="77"/>
        <v>1948.4912488875063</v>
      </c>
      <c r="CE24">
        <f t="shared" si="78"/>
        <v>1.7475732732965158E-2</v>
      </c>
      <c r="CF24">
        <f t="shared" si="79"/>
        <v>0</v>
      </c>
      <c r="CG24">
        <f t="shared" si="80"/>
        <v>1488.6461208105966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171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6411.4999986561015</v>
      </c>
      <c r="I25" s="1">
        <v>0</v>
      </c>
      <c r="J25">
        <f t="shared" ref="J25:J35" si="84">(AS25-AT25*(1000-AU25)/(1000-AV25))*BL25</f>
        <v>26.373317532258437</v>
      </c>
      <c r="K25">
        <f t="shared" ref="K25:K35" si="85">IF(BW25&lt;&gt;0,1/(1/BW25-1/AO25),0)</f>
        <v>0.47225396553111082</v>
      </c>
      <c r="L25">
        <f t="shared" ref="L25:L35" si="86">((BZ25-BM25/2)*AT25-J25)/(BZ25+BM25/2)</f>
        <v>277.47944917977463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9.8207521438598633</v>
      </c>
      <c r="AA25">
        <f t="shared" ref="AA25:AA35" si="90">(Z25*Y25+(100-Z25)*X25)/100</f>
        <v>0.8749103760719299</v>
      </c>
      <c r="AB25">
        <f t="shared" ref="AB25:AB35" si="91">(J25-W25)/CG25</f>
        <v>1.8402286546690658E-2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8.3285298824090201</v>
      </c>
      <c r="AJ25">
        <f t="shared" ref="AJ25:AJ35" si="97">(BR25-BX25)</f>
        <v>1.7666573168753397</v>
      </c>
      <c r="AK25">
        <f t="shared" ref="AK25:AK35" si="98">(AQ25+BQ25*I25)</f>
        <v>30.618637084960938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30.385955810546875</v>
      </c>
      <c r="AQ25" s="1">
        <v>30.618637084960938</v>
      </c>
      <c r="AR25" s="1">
        <v>30.047704696655273</v>
      </c>
      <c r="AS25" s="1">
        <v>400.09176635742188</v>
      </c>
      <c r="AT25" s="1">
        <v>380.40771484375</v>
      </c>
      <c r="AU25" s="1">
        <v>21.380016326904297</v>
      </c>
      <c r="AV25" s="1">
        <v>26.780841827392578</v>
      </c>
      <c r="AW25" s="1">
        <v>48.525096893310547</v>
      </c>
      <c r="AX25" s="1">
        <v>60.787437438964844</v>
      </c>
      <c r="AY25" s="1">
        <v>300.15725708007813</v>
      </c>
      <c r="AZ25" s="1">
        <v>1700.1689453125</v>
      </c>
      <c r="BA25" s="1">
        <v>952.21685791015625</v>
      </c>
      <c r="BB25" s="1">
        <v>98.859771728515625</v>
      </c>
      <c r="BC25" s="1">
        <v>5.4314432144165039</v>
      </c>
      <c r="BD25" s="1">
        <v>-0.11987713724374771</v>
      </c>
      <c r="BE25" s="1">
        <v>0.75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1.5007862854003904</v>
      </c>
      <c r="BM25">
        <f t="shared" ref="BM25:BM35" si="102">(AV25-AU25)/(1000-AV25)*BL25</f>
        <v>8.3285298824090203E-3</v>
      </c>
      <c r="BN25">
        <f t="shared" ref="BN25:BN35" si="103">(AQ25+273.15)</f>
        <v>303.76863708496091</v>
      </c>
      <c r="BO25">
        <f t="shared" ref="BO25:BO35" si="104">(AP25+273.15)</f>
        <v>303.53595581054685</v>
      </c>
      <c r="BP25">
        <f t="shared" ref="BP25:BP35" si="105">(AZ25*BH25+BA25*BI25)*BJ25</f>
        <v>272.02702516972204</v>
      </c>
      <c r="BQ25">
        <f t="shared" ref="BQ25:BQ35" si="106">((BP25+0.00000010773*(BO25^4-BN25^4))-BM25*44100)/(AM25*51.4+0.00000043092*BN25^3)</f>
        <v>-0.39098406214859505</v>
      </c>
      <c r="BR25">
        <f t="shared" ref="BR25:BR35" si="107">0.61365*EXP(17.502*AK25/(240.97+AK25))</f>
        <v>4.4142052266288534</v>
      </c>
      <c r="BS25">
        <f t="shared" ref="BS25:BS35" si="108">BR25*1000/BB25</f>
        <v>44.651177617028601</v>
      </c>
      <c r="BT25">
        <f t="shared" ref="BT25:BT35" si="109">(BS25-AV25)</f>
        <v>17.870335789636023</v>
      </c>
      <c r="BU25">
        <f t="shared" ref="BU25:BU35" si="110">IF(I25,AQ25,(AP25+AQ25)/2)</f>
        <v>30.502296447753906</v>
      </c>
      <c r="BV25">
        <f t="shared" ref="BV25:BV35" si="111">0.61365*EXP(17.502*BU25/(240.97+BU25))</f>
        <v>4.3849264315344207</v>
      </c>
      <c r="BW25">
        <f t="shared" ref="BW25:BW35" si="112">IF(BT25&lt;&gt;0,(1000-(BS25+AV25)/2)/BT25*BM25,0)</f>
        <v>0.44940778520876085</v>
      </c>
      <c r="BX25">
        <f t="shared" ref="BX25:BX35" si="113">AV25*BB25/1000</f>
        <v>2.6475479097535137</v>
      </c>
      <c r="BY25">
        <f t="shared" ref="BY25:BY35" si="114">(BV25-BX25)</f>
        <v>1.737378521780907</v>
      </c>
      <c r="BZ25">
        <f t="shared" ref="BZ25:BZ35" si="115">1/(1.6/K25+1.37/AO25)</f>
        <v>0.2828468331499297</v>
      </c>
      <c r="CA25">
        <f t="shared" ref="CA25:CA35" si="116">L25*BB25*0.001</f>
        <v>27.431555005266773</v>
      </c>
      <c r="CB25">
        <f t="shared" ref="CB25:CB35" si="117">L25/AT25</f>
        <v>0.72942645049600929</v>
      </c>
      <c r="CC25">
        <f t="shared" ref="CC25:CC35" si="118">(1-BM25*BB25/BR25/K25)*100</f>
        <v>60.503390371043551</v>
      </c>
      <c r="CD25">
        <f t="shared" ref="CD25:CD35" si="119">(AT25-J25/(AO25/1.35))</f>
        <v>376.57509337915229</v>
      </c>
      <c r="CE25">
        <f t="shared" ref="CE25:CE35" si="120">J25*CC25/100/CD25</f>
        <v>4.2373358039033228E-2</v>
      </c>
      <c r="CF25">
        <f t="shared" ref="CF25:CF35" si="121">(P25-O25)</f>
        <v>0</v>
      </c>
      <c r="CG25">
        <f t="shared" ref="CG25:CG35" si="122">AZ25*AA25</f>
        <v>1487.4954513291757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171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6553.4999986561015</v>
      </c>
      <c r="I26" s="1">
        <v>0</v>
      </c>
      <c r="J26">
        <f t="shared" si="84"/>
        <v>10.077132098758941</v>
      </c>
      <c r="K26">
        <f t="shared" si="85"/>
        <v>0.42987562667733098</v>
      </c>
      <c r="L26">
        <f t="shared" si="86"/>
        <v>147.90668261120891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9.8207521438598633</v>
      </c>
      <c r="AA26">
        <f t="shared" si="90"/>
        <v>0.8749103760719299</v>
      </c>
      <c r="AB26">
        <f t="shared" si="91"/>
        <v>7.4446186994383485E-3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7.9085187031387729</v>
      </c>
      <c r="AJ26">
        <f t="shared" si="97"/>
        <v>1.8350264624195098</v>
      </c>
      <c r="AK26">
        <f t="shared" si="98"/>
        <v>30.750446319580078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30.345430374145508</v>
      </c>
      <c r="AQ26" s="1">
        <v>30.750446319580078</v>
      </c>
      <c r="AR26" s="1">
        <v>30.048763275146484</v>
      </c>
      <c r="AS26" s="1">
        <v>199.8289794921875</v>
      </c>
      <c r="AT26" s="1">
        <v>192.1024169921875</v>
      </c>
      <c r="AU26" s="1">
        <v>21.295810699462891</v>
      </c>
      <c r="AV26" s="1">
        <v>26.425937652587891</v>
      </c>
      <c r="AW26" s="1">
        <v>48.447376251220703</v>
      </c>
      <c r="AX26" s="1">
        <v>60.118427276611328</v>
      </c>
      <c r="AY26" s="1">
        <v>300.16912841796875</v>
      </c>
      <c r="AZ26" s="1">
        <v>1700.6749267578125</v>
      </c>
      <c r="BA26" s="1">
        <v>802.57904052734375</v>
      </c>
      <c r="BB26" s="1">
        <v>98.863327026367188</v>
      </c>
      <c r="BC26" s="1">
        <v>4.2625284194946289</v>
      </c>
      <c r="BD26" s="1">
        <v>-0.12853755056858063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1.5008456420898435</v>
      </c>
      <c r="BM26">
        <f t="shared" si="102"/>
        <v>7.9085187031387727E-3</v>
      </c>
      <c r="BN26">
        <f t="shared" si="103"/>
        <v>303.90044631958006</v>
      </c>
      <c r="BO26">
        <f t="shared" si="104"/>
        <v>303.49543037414549</v>
      </c>
      <c r="BP26">
        <f t="shared" si="105"/>
        <v>272.10798219916251</v>
      </c>
      <c r="BQ26">
        <f t="shared" si="106"/>
        <v>-0.32509282773943643</v>
      </c>
      <c r="BR26">
        <f t="shared" si="107"/>
        <v>4.4475825785456964</v>
      </c>
      <c r="BS26">
        <f t="shared" si="108"/>
        <v>44.987182935483354</v>
      </c>
      <c r="BT26">
        <f t="shared" si="109"/>
        <v>18.561245282895463</v>
      </c>
      <c r="BU26">
        <f t="shared" si="110"/>
        <v>30.547938346862793</v>
      </c>
      <c r="BV26">
        <f t="shared" si="111"/>
        <v>4.3963926400393278</v>
      </c>
      <c r="BW26">
        <f t="shared" si="112"/>
        <v>0.41086320378817814</v>
      </c>
      <c r="BX26">
        <f t="shared" si="113"/>
        <v>2.6125561161261865</v>
      </c>
      <c r="BY26">
        <f t="shared" si="114"/>
        <v>1.7838365239131413</v>
      </c>
      <c r="BZ26">
        <f t="shared" si="115"/>
        <v>0.258432548309461</v>
      </c>
      <c r="CA26">
        <f t="shared" si="116"/>
        <v>14.622546732377042</v>
      </c>
      <c r="CB26">
        <f t="shared" si="117"/>
        <v>0.76993660427096056</v>
      </c>
      <c r="CC26">
        <f t="shared" si="118"/>
        <v>59.105629694949499</v>
      </c>
      <c r="CD26">
        <f t="shared" si="119"/>
        <v>190.63798868368784</v>
      </c>
      <c r="CE26">
        <f t="shared" si="120"/>
        <v>3.1243260712564353E-2</v>
      </c>
      <c r="CF26">
        <f t="shared" si="121"/>
        <v>0</v>
      </c>
      <c r="CG26">
        <f t="shared" si="122"/>
        <v>1487.9381397457796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171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6729.4999986561015</v>
      </c>
      <c r="I27" s="1">
        <v>0</v>
      </c>
      <c r="J27">
        <f t="shared" si="84"/>
        <v>-4.6550720552193967</v>
      </c>
      <c r="K27">
        <f t="shared" si="85"/>
        <v>0.47324667388777164</v>
      </c>
      <c r="L27">
        <f t="shared" si="86"/>
        <v>67.381290334368614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9.8207521438598633</v>
      </c>
      <c r="AA27">
        <f t="shared" si="90"/>
        <v>0.8749103760719299</v>
      </c>
      <c r="AB27">
        <f t="shared" si="91"/>
        <v>-2.4544926245150564E-3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8.1366630381249134</v>
      </c>
      <c r="AJ27">
        <f t="shared" si="97"/>
        <v>1.7236961577398633</v>
      </c>
      <c r="AK27">
        <f t="shared" si="98"/>
        <v>30.309600830078125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30.223592758178711</v>
      </c>
      <c r="AQ27" s="1">
        <v>30.309600830078125</v>
      </c>
      <c r="AR27" s="1">
        <v>30.047817230224609</v>
      </c>
      <c r="AS27" s="1">
        <v>49.863792419433594</v>
      </c>
      <c r="AT27" s="1">
        <v>52.679878234863281</v>
      </c>
      <c r="AU27" s="1">
        <v>21.151718139648438</v>
      </c>
      <c r="AV27" s="1">
        <v>26.429912567138672</v>
      </c>
      <c r="AW27" s="1">
        <v>48.462337493896484</v>
      </c>
      <c r="AX27" s="1">
        <v>60.554000854492188</v>
      </c>
      <c r="AY27" s="1">
        <v>300.1636962890625</v>
      </c>
      <c r="AZ27" s="1">
        <v>1702.04345703125</v>
      </c>
      <c r="BA27" s="1">
        <v>721.88824462890625</v>
      </c>
      <c r="BB27" s="1">
        <v>98.869331359863281</v>
      </c>
      <c r="BC27" s="1">
        <v>2.8290808200836182</v>
      </c>
      <c r="BD27" s="1">
        <v>-0.14189575612545013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1.5008184814453123</v>
      </c>
      <c r="BM27">
        <f t="shared" si="102"/>
        <v>8.1366630381249135E-3</v>
      </c>
      <c r="BN27">
        <f t="shared" si="103"/>
        <v>303.4596008300781</v>
      </c>
      <c r="BO27">
        <f t="shared" si="104"/>
        <v>303.37359275817869</v>
      </c>
      <c r="BP27">
        <f t="shared" si="105"/>
        <v>272.32694703801826</v>
      </c>
      <c r="BQ27">
        <f t="shared" si="106"/>
        <v>-0.34904074019135606</v>
      </c>
      <c r="BR27">
        <f t="shared" si="107"/>
        <v>4.3368039411525112</v>
      </c>
      <c r="BS27">
        <f t="shared" si="108"/>
        <v>43.863995856990982</v>
      </c>
      <c r="BT27">
        <f t="shared" si="109"/>
        <v>17.43408328985231</v>
      </c>
      <c r="BU27">
        <f t="shared" si="110"/>
        <v>30.266596794128418</v>
      </c>
      <c r="BV27">
        <f t="shared" si="111"/>
        <v>4.3261274361555717</v>
      </c>
      <c r="BW27">
        <f t="shared" si="112"/>
        <v>0.45030667711989819</v>
      </c>
      <c r="BX27">
        <f t="shared" si="113"/>
        <v>2.6131077834126479</v>
      </c>
      <c r="BY27">
        <f t="shared" si="114"/>
        <v>1.7130196527429238</v>
      </c>
      <c r="BZ27">
        <f t="shared" si="115"/>
        <v>0.28341654466334709</v>
      </c>
      <c r="CA27">
        <f t="shared" si="116"/>
        <v>6.6619431215238443</v>
      </c>
      <c r="CB27">
        <f t="shared" si="117"/>
        <v>1.2790707304592062</v>
      </c>
      <c r="CC27">
        <f t="shared" si="118"/>
        <v>60.803203979806433</v>
      </c>
      <c r="CD27">
        <f t="shared" si="119"/>
        <v>53.356362300861441</v>
      </c>
      <c r="CE27">
        <f t="shared" si="120"/>
        <v>-5.3047712308084388E-2</v>
      </c>
      <c r="CF27">
        <f t="shared" si="121"/>
        <v>0</v>
      </c>
      <c r="CG27">
        <f t="shared" si="122"/>
        <v>1489.1354810819787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171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6900.4999986561015</v>
      </c>
      <c r="I28" s="1">
        <v>0</v>
      </c>
      <c r="J28">
        <f t="shared" si="84"/>
        <v>3.8677120392381514</v>
      </c>
      <c r="K28">
        <f t="shared" si="85"/>
        <v>0.50430959286834676</v>
      </c>
      <c r="L28">
        <f t="shared" si="86"/>
        <v>81.533850873641072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9.8207521438598633</v>
      </c>
      <c r="AA28">
        <f t="shared" si="90"/>
        <v>0.8749103760719299</v>
      </c>
      <c r="AB28">
        <f t="shared" si="91"/>
        <v>3.2715932153340225E-3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8.2445002286132762</v>
      </c>
      <c r="AJ28">
        <f t="shared" si="97"/>
        <v>1.6451337313258918</v>
      </c>
      <c r="AK28">
        <f t="shared" si="98"/>
        <v>29.931739807128906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30.143667221069336</v>
      </c>
      <c r="AQ28" s="1">
        <v>29.931739807128906</v>
      </c>
      <c r="AR28" s="1">
        <v>30.051139831542969</v>
      </c>
      <c r="AS28" s="1">
        <v>99.925178527832031</v>
      </c>
      <c r="AT28" s="1">
        <v>96.816123962402344</v>
      </c>
      <c r="AU28" s="1">
        <v>20.933919906616211</v>
      </c>
      <c r="AV28" s="1">
        <v>26.283119201660156</v>
      </c>
      <c r="AW28" s="1">
        <v>48.183731079101563</v>
      </c>
      <c r="AX28" s="1">
        <v>60.494430541992188</v>
      </c>
      <c r="AY28" s="1">
        <v>300.14993286132813</v>
      </c>
      <c r="AZ28" s="1">
        <v>1700.599365234375</v>
      </c>
      <c r="BA28" s="1">
        <v>626.51849365234375</v>
      </c>
      <c r="BB28" s="1">
        <v>98.871070861816406</v>
      </c>
      <c r="BC28" s="1">
        <v>3.122464656829834</v>
      </c>
      <c r="BD28" s="1">
        <v>-0.15106572210788727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1.5007496643066405</v>
      </c>
      <c r="BM28">
        <f t="shared" si="102"/>
        <v>8.244500228613276E-3</v>
      </c>
      <c r="BN28">
        <f t="shared" si="103"/>
        <v>303.08173980712888</v>
      </c>
      <c r="BO28">
        <f t="shared" si="104"/>
        <v>303.29366722106931</v>
      </c>
      <c r="BP28">
        <f t="shared" si="105"/>
        <v>272.09589235568274</v>
      </c>
      <c r="BQ28">
        <f t="shared" si="106"/>
        <v>-0.35471150988254091</v>
      </c>
      <c r="BR28">
        <f t="shared" si="107"/>
        <v>4.2437738723828007</v>
      </c>
      <c r="BS28">
        <f t="shared" si="108"/>
        <v>42.922301087584643</v>
      </c>
      <c r="BT28">
        <f t="shared" si="109"/>
        <v>16.639181885924486</v>
      </c>
      <c r="BU28">
        <f t="shared" si="110"/>
        <v>30.037703514099121</v>
      </c>
      <c r="BV28">
        <f t="shared" si="111"/>
        <v>4.2696851653063614</v>
      </c>
      <c r="BW28">
        <f t="shared" si="112"/>
        <v>0.47834191797904474</v>
      </c>
      <c r="BX28">
        <f t="shared" si="113"/>
        <v>2.5986401410569089</v>
      </c>
      <c r="BY28">
        <f t="shared" si="114"/>
        <v>1.6710450242494526</v>
      </c>
      <c r="BZ28">
        <f t="shared" si="115"/>
        <v>0.30119310240422548</v>
      </c>
      <c r="CA28">
        <f t="shared" si="116"/>
        <v>8.0613391473645386</v>
      </c>
      <c r="CB28">
        <f t="shared" si="117"/>
        <v>0.84215157079934322</v>
      </c>
      <c r="CC28">
        <f t="shared" si="118"/>
        <v>61.912356068494347</v>
      </c>
      <c r="CD28">
        <f t="shared" si="119"/>
        <v>96.254060575331849</v>
      </c>
      <c r="CE28">
        <f t="shared" si="120"/>
        <v>2.4877824739280019E-2</v>
      </c>
      <c r="CF28">
        <f t="shared" si="121"/>
        <v>0</v>
      </c>
      <c r="CG28">
        <f t="shared" si="122"/>
        <v>1487.8720301848923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171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7050.4999986561015</v>
      </c>
      <c r="I29" s="1">
        <v>0</v>
      </c>
      <c r="J29">
        <f t="shared" si="84"/>
        <v>24.767615313331724</v>
      </c>
      <c r="K29">
        <f t="shared" si="85"/>
        <v>0.52076732149574623</v>
      </c>
      <c r="L29">
        <f t="shared" si="86"/>
        <v>195.83503723077561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9.8207521438598633</v>
      </c>
      <c r="AA29">
        <f t="shared" si="90"/>
        <v>0.8749103760719299</v>
      </c>
      <c r="AB29">
        <f t="shared" si="91"/>
        <v>1.731197455764058E-2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8.2730400240692887</v>
      </c>
      <c r="AJ29">
        <f t="shared" si="97"/>
        <v>1.6020491389943907</v>
      </c>
      <c r="AK29">
        <f t="shared" si="98"/>
        <v>29.691970825195313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30.110836029052734</v>
      </c>
      <c r="AQ29" s="1">
        <v>29.691970825195313</v>
      </c>
      <c r="AR29" s="1">
        <v>30.053905487060547</v>
      </c>
      <c r="AS29" s="1">
        <v>300.004638671875</v>
      </c>
      <c r="AT29" s="1">
        <v>281.94699096679688</v>
      </c>
      <c r="AU29" s="1">
        <v>20.761026382446289</v>
      </c>
      <c r="AV29" s="1">
        <v>26.129556655883789</v>
      </c>
      <c r="AW29" s="1">
        <v>47.877353668212891</v>
      </c>
      <c r="AX29" s="1">
        <v>60.256858825683594</v>
      </c>
      <c r="AY29" s="1">
        <v>300.15176391601563</v>
      </c>
      <c r="AZ29" s="1">
        <v>1701.2340087890625</v>
      </c>
      <c r="BA29" s="1">
        <v>805.89569091796875</v>
      </c>
      <c r="BB29" s="1">
        <v>98.876510620117188</v>
      </c>
      <c r="BC29" s="1">
        <v>4.3511266708374023</v>
      </c>
      <c r="BD29" s="1">
        <v>-0.15188150107860565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1.5007588195800778</v>
      </c>
      <c r="BM29">
        <f t="shared" si="102"/>
        <v>8.2730400240692888E-3</v>
      </c>
      <c r="BN29">
        <f t="shared" si="103"/>
        <v>302.84197082519529</v>
      </c>
      <c r="BO29">
        <f t="shared" si="104"/>
        <v>303.26083602905271</v>
      </c>
      <c r="BP29">
        <f t="shared" si="105"/>
        <v>272.19743532216307</v>
      </c>
      <c r="BQ29">
        <f t="shared" si="106"/>
        <v>-0.34948116277013241</v>
      </c>
      <c r="BR29">
        <f t="shared" si="107"/>
        <v>4.1856485251788378</v>
      </c>
      <c r="BS29">
        <f t="shared" si="108"/>
        <v>42.332081693902694</v>
      </c>
      <c r="BT29">
        <f t="shared" si="109"/>
        <v>16.202525038018905</v>
      </c>
      <c r="BU29">
        <f t="shared" si="110"/>
        <v>29.901403427124023</v>
      </c>
      <c r="BV29">
        <f t="shared" si="111"/>
        <v>4.2363810011968388</v>
      </c>
      <c r="BW29">
        <f t="shared" si="112"/>
        <v>0.49312357600008022</v>
      </c>
      <c r="BX29">
        <f t="shared" si="113"/>
        <v>2.5835993861844471</v>
      </c>
      <c r="BY29">
        <f t="shared" si="114"/>
        <v>1.6527816150123917</v>
      </c>
      <c r="BZ29">
        <f t="shared" si="115"/>
        <v>0.31057209915763734</v>
      </c>
      <c r="CA29">
        <f t="shared" si="116"/>
        <v>19.363485138539829</v>
      </c>
      <c r="CB29">
        <f t="shared" si="117"/>
        <v>0.69458105071189735</v>
      </c>
      <c r="CC29">
        <f t="shared" si="118"/>
        <v>62.472314903412318</v>
      </c>
      <c r="CD29">
        <f t="shared" si="119"/>
        <v>278.34771325133062</v>
      </c>
      <c r="CE29">
        <f t="shared" si="120"/>
        <v>5.5588395003767471E-2</v>
      </c>
      <c r="CF29">
        <f t="shared" si="121"/>
        <v>0</v>
      </c>
      <c r="CG29">
        <f t="shared" si="122"/>
        <v>1488.4272864159955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171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7222.4999986561015</v>
      </c>
      <c r="I30" s="1">
        <v>0</v>
      </c>
      <c r="J30">
        <f t="shared" si="84"/>
        <v>32.236354273884913</v>
      </c>
      <c r="K30">
        <f t="shared" si="85"/>
        <v>0.53306040081025807</v>
      </c>
      <c r="L30">
        <f t="shared" si="86"/>
        <v>266.71141596663261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9.8207521438598633</v>
      </c>
      <c r="AA30">
        <f t="shared" si="90"/>
        <v>0.8749103760719299</v>
      </c>
      <c r="AB30">
        <f t="shared" si="91"/>
        <v>2.2331574833662059E-2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8.3730716789068325</v>
      </c>
      <c r="AJ30">
        <f t="shared" si="97"/>
        <v>1.5863189673291682</v>
      </c>
      <c r="AK30">
        <f t="shared" si="98"/>
        <v>29.587356567382813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30.10991096496582</v>
      </c>
      <c r="AQ30" s="1">
        <v>29.587356567382813</v>
      </c>
      <c r="AR30" s="1">
        <v>30.052854537963867</v>
      </c>
      <c r="AS30" s="1">
        <v>400.2884521484375</v>
      </c>
      <c r="AT30" s="1">
        <v>376.70651245117188</v>
      </c>
      <c r="AU30" s="1">
        <v>20.600042343139648</v>
      </c>
      <c r="AV30" s="1">
        <v>26.0340576171875</v>
      </c>
      <c r="AW30" s="1">
        <v>47.510211944580078</v>
      </c>
      <c r="AX30" s="1">
        <v>60.041255950927734</v>
      </c>
      <c r="AY30" s="1">
        <v>300.14956665039063</v>
      </c>
      <c r="AZ30" s="1">
        <v>1701.1024169921875</v>
      </c>
      <c r="BA30" s="1">
        <v>1245.923583984375</v>
      </c>
      <c r="BB30" s="1">
        <v>98.877670288085938</v>
      </c>
      <c r="BC30" s="1">
        <v>4.7726874351501465</v>
      </c>
      <c r="BD30" s="1">
        <v>-0.14802388846874237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1.500747833251953</v>
      </c>
      <c r="BM30">
        <f t="shared" si="102"/>
        <v>8.3730716789068328E-3</v>
      </c>
      <c r="BN30">
        <f t="shared" si="103"/>
        <v>302.73735656738279</v>
      </c>
      <c r="BO30">
        <f t="shared" si="104"/>
        <v>303.2599109649658</v>
      </c>
      <c r="BP30">
        <f t="shared" si="105"/>
        <v>272.17638063513368</v>
      </c>
      <c r="BQ30">
        <f t="shared" si="106"/>
        <v>-0.36223119797054004</v>
      </c>
      <c r="BR30">
        <f t="shared" si="107"/>
        <v>4.160505932662466</v>
      </c>
      <c r="BS30">
        <f t="shared" si="108"/>
        <v>42.0773054274093</v>
      </c>
      <c r="BT30">
        <f t="shared" si="109"/>
        <v>16.0432478102218</v>
      </c>
      <c r="BU30">
        <f t="shared" si="110"/>
        <v>29.848633766174316</v>
      </c>
      <c r="BV30">
        <f t="shared" si="111"/>
        <v>4.2235479582512969</v>
      </c>
      <c r="BW30">
        <f t="shared" si="112"/>
        <v>0.50413239963129308</v>
      </c>
      <c r="BX30">
        <f t="shared" si="113"/>
        <v>2.5741869653332978</v>
      </c>
      <c r="BY30">
        <f t="shared" si="114"/>
        <v>1.6493609929179991</v>
      </c>
      <c r="BZ30">
        <f t="shared" si="115"/>
        <v>0.31756003319532211</v>
      </c>
      <c r="CA30">
        <f t="shared" si="116"/>
        <v>26.371803450017239</v>
      </c>
      <c r="CB30">
        <f t="shared" si="117"/>
        <v>0.70800850835092299</v>
      </c>
      <c r="CC30">
        <f t="shared" si="118"/>
        <v>62.669787069120765</v>
      </c>
      <c r="CD30">
        <f t="shared" si="119"/>
        <v>372.02186315821331</v>
      </c>
      <c r="CE30">
        <f t="shared" si="120"/>
        <v>5.4304482029055898E-2</v>
      </c>
      <c r="CF30">
        <f t="shared" si="121"/>
        <v>0</v>
      </c>
      <c r="CG30">
        <f t="shared" si="122"/>
        <v>1488.3121553875037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171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7385.4999986561015</v>
      </c>
      <c r="I31" s="1">
        <v>0</v>
      </c>
      <c r="J31">
        <f t="shared" si="84"/>
        <v>47.028549931781463</v>
      </c>
      <c r="K31">
        <f t="shared" si="85"/>
        <v>0.52577533319931113</v>
      </c>
      <c r="L31">
        <f t="shared" si="86"/>
        <v>499.08802138156813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9.8207521438598633</v>
      </c>
      <c r="AA31">
        <f t="shared" si="90"/>
        <v>0.8749103760719299</v>
      </c>
      <c r="AB31">
        <f t="shared" si="91"/>
        <v>3.2291879024558184E-2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8.4503899261690751</v>
      </c>
      <c r="AJ31">
        <f t="shared" si="97"/>
        <v>1.6215897561709181</v>
      </c>
      <c r="AK31">
        <f t="shared" si="98"/>
        <v>29.745550155639648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30.208818435668945</v>
      </c>
      <c r="AQ31" s="1">
        <v>29.745550155639648</v>
      </c>
      <c r="AR31" s="1">
        <v>30.059432983398438</v>
      </c>
      <c r="AS31" s="1">
        <v>699.90557861328125</v>
      </c>
      <c r="AT31" s="1">
        <v>664.82794189453125</v>
      </c>
      <c r="AU31" s="1">
        <v>20.578897476196289</v>
      </c>
      <c r="AV31" s="1">
        <v>26.062522888183594</v>
      </c>
      <c r="AW31" s="1">
        <v>47.191123962402344</v>
      </c>
      <c r="AX31" s="1">
        <v>59.766921997070313</v>
      </c>
      <c r="AY31" s="1">
        <v>300.17190551757813</v>
      </c>
      <c r="AZ31" s="1">
        <v>1699.9752197265625</v>
      </c>
      <c r="BA31" s="1">
        <v>1384.0107421875</v>
      </c>
      <c r="BB31" s="1">
        <v>98.877113342285156</v>
      </c>
      <c r="BC31" s="1">
        <v>5.7883520126342773</v>
      </c>
      <c r="BD31" s="1">
        <v>-0.13472995162010193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1.5008595275878904</v>
      </c>
      <c r="BM31">
        <f t="shared" si="102"/>
        <v>8.4503899261690746E-3</v>
      </c>
      <c r="BN31">
        <f t="shared" si="103"/>
        <v>302.89555015563963</v>
      </c>
      <c r="BO31">
        <f t="shared" si="104"/>
        <v>303.35881843566892</v>
      </c>
      <c r="BP31">
        <f t="shared" si="105"/>
        <v>271.99602907666485</v>
      </c>
      <c r="BQ31">
        <f t="shared" si="106"/>
        <v>-0.37932949985347048</v>
      </c>
      <c r="BR31">
        <f t="shared" si="107"/>
        <v>4.1985767857717482</v>
      </c>
      <c r="BS31">
        <f t="shared" si="108"/>
        <v>42.462574440633588</v>
      </c>
      <c r="BT31">
        <f t="shared" si="109"/>
        <v>16.400051552449995</v>
      </c>
      <c r="BU31">
        <f t="shared" si="110"/>
        <v>29.977184295654297</v>
      </c>
      <c r="BV31">
        <f t="shared" si="111"/>
        <v>4.2548695749743066</v>
      </c>
      <c r="BW31">
        <f t="shared" si="112"/>
        <v>0.49761173030406314</v>
      </c>
      <c r="BX31">
        <f t="shared" si="113"/>
        <v>2.5769870296008301</v>
      </c>
      <c r="BY31">
        <f t="shared" si="114"/>
        <v>1.6778825453734765</v>
      </c>
      <c r="BZ31">
        <f t="shared" si="115"/>
        <v>0.31342069934929434</v>
      </c>
      <c r="CA31">
        <f t="shared" si="116"/>
        <v>49.348382857922154</v>
      </c>
      <c r="CB31">
        <f t="shared" si="117"/>
        <v>0.75070253509402551</v>
      </c>
      <c r="CC31">
        <f t="shared" si="118"/>
        <v>62.149622042235208</v>
      </c>
      <c r="CD31">
        <f t="shared" si="119"/>
        <v>657.99366214580471</v>
      </c>
      <c r="CE31">
        <f t="shared" si="120"/>
        <v>4.441998109712704E-2</v>
      </c>
      <c r="CF31">
        <f t="shared" si="121"/>
        <v>0</v>
      </c>
      <c r="CG31">
        <f t="shared" si="122"/>
        <v>1487.3259588039284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171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7534.4999986561015</v>
      </c>
      <c r="I32" s="1">
        <v>0</v>
      </c>
      <c r="J32">
        <f t="shared" si="84"/>
        <v>52.066559547172055</v>
      </c>
      <c r="K32">
        <f t="shared" si="85"/>
        <v>0.48972744175677363</v>
      </c>
      <c r="L32">
        <f t="shared" si="86"/>
        <v>757.75988418580926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9.8207521438598633</v>
      </c>
      <c r="AA32">
        <f t="shared" si="90"/>
        <v>0.8749103760719299</v>
      </c>
      <c r="AB32">
        <f t="shared" si="91"/>
        <v>3.570581181253478E-2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8.2863055711974472</v>
      </c>
      <c r="AJ32">
        <f t="shared" si="97"/>
        <v>1.7003063049172127</v>
      </c>
      <c r="AK32">
        <f t="shared" si="98"/>
        <v>30.053754806518555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30.284267425537109</v>
      </c>
      <c r="AQ32" s="1">
        <v>30.053754806518555</v>
      </c>
      <c r="AR32" s="1">
        <v>30.049211502075195</v>
      </c>
      <c r="AS32" s="1">
        <v>999.83599853515625</v>
      </c>
      <c r="AT32" s="1">
        <v>959.8455810546875</v>
      </c>
      <c r="AU32" s="1">
        <v>20.647096633911133</v>
      </c>
      <c r="AV32" s="1">
        <v>26.024442672729492</v>
      </c>
      <c r="AW32" s="1">
        <v>47.141796112060547</v>
      </c>
      <c r="AX32" s="1">
        <v>59.421737670898438</v>
      </c>
      <c r="AY32" s="1">
        <v>300.17257690429688</v>
      </c>
      <c r="AZ32" s="1">
        <v>1698.7069091796875</v>
      </c>
      <c r="BA32" s="1">
        <v>931.448486328125</v>
      </c>
      <c r="BB32" s="1">
        <v>98.880729675292969</v>
      </c>
      <c r="BC32" s="1">
        <v>6.613675594329834</v>
      </c>
      <c r="BD32" s="1">
        <v>-0.11852855235338211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1.5008628845214842</v>
      </c>
      <c r="BM32">
        <f t="shared" si="102"/>
        <v>8.2863055711974477E-3</v>
      </c>
      <c r="BN32">
        <f t="shared" si="103"/>
        <v>303.20375480651853</v>
      </c>
      <c r="BO32">
        <f t="shared" si="104"/>
        <v>303.43426742553709</v>
      </c>
      <c r="BP32">
        <f t="shared" si="105"/>
        <v>271.79309939370069</v>
      </c>
      <c r="BQ32">
        <f t="shared" si="106"/>
        <v>-0.36234624457525055</v>
      </c>
      <c r="BR32">
        <f t="shared" si="107"/>
        <v>4.2736221857895362</v>
      </c>
      <c r="BS32">
        <f t="shared" si="108"/>
        <v>43.219970158223596</v>
      </c>
      <c r="BT32">
        <f t="shared" si="109"/>
        <v>17.195527485494104</v>
      </c>
      <c r="BU32">
        <f t="shared" si="110"/>
        <v>30.169011116027832</v>
      </c>
      <c r="BV32">
        <f t="shared" si="111"/>
        <v>4.3019849987665308</v>
      </c>
      <c r="BW32">
        <f t="shared" si="112"/>
        <v>0.46520325683744951</v>
      </c>
      <c r="BX32">
        <f t="shared" si="113"/>
        <v>2.5733158808723235</v>
      </c>
      <c r="BY32">
        <f t="shared" si="114"/>
        <v>1.7286691178942073</v>
      </c>
      <c r="BZ32">
        <f t="shared" si="115"/>
        <v>0.29286021886765784</v>
      </c>
      <c r="CA32">
        <f t="shared" si="116"/>
        <v>74.927850266958316</v>
      </c>
      <c r="CB32">
        <f t="shared" si="117"/>
        <v>0.78946019978877791</v>
      </c>
      <c r="CC32">
        <f t="shared" si="118"/>
        <v>60.850876642044341</v>
      </c>
      <c r="CD32">
        <f t="shared" si="119"/>
        <v>952.27916801377353</v>
      </c>
      <c r="CE32">
        <f t="shared" si="120"/>
        <v>3.3270661572792036E-2</v>
      </c>
      <c r="CF32">
        <f t="shared" si="121"/>
        <v>0</v>
      </c>
      <c r="CG32">
        <f t="shared" si="122"/>
        <v>1486.216300746386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171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7677.4999986561015</v>
      </c>
      <c r="I33" s="1">
        <v>0</v>
      </c>
      <c r="J33">
        <f t="shared" si="84"/>
        <v>51.239414673053432</v>
      </c>
      <c r="K33">
        <f t="shared" si="85"/>
        <v>0.45108356988898701</v>
      </c>
      <c r="L33">
        <f t="shared" si="86"/>
        <v>1035.9551731169402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9.8207521438598633</v>
      </c>
      <c r="AA33">
        <f t="shared" si="90"/>
        <v>0.8749103760719299</v>
      </c>
      <c r="AB33">
        <f t="shared" si="91"/>
        <v>3.515618235570888E-2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7.9877793443696561</v>
      </c>
      <c r="AJ33">
        <f t="shared" si="97"/>
        <v>1.7720505798134405</v>
      </c>
      <c r="AK33">
        <f t="shared" si="98"/>
        <v>30.283588409423828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30.322439193725586</v>
      </c>
      <c r="AQ33" s="1">
        <v>30.283588409423828</v>
      </c>
      <c r="AR33" s="1">
        <v>30.057147979736328</v>
      </c>
      <c r="AS33" s="1">
        <v>1299.9658203125</v>
      </c>
      <c r="AT33" s="1">
        <v>1259.1234130859375</v>
      </c>
      <c r="AU33" s="1">
        <v>20.68787956237793</v>
      </c>
      <c r="AV33" s="1">
        <v>25.872463226318359</v>
      </c>
      <c r="AW33" s="1">
        <v>47.135616302490234</v>
      </c>
      <c r="AX33" s="1">
        <v>58.948993682861328</v>
      </c>
      <c r="AY33" s="1">
        <v>300.16357421875</v>
      </c>
      <c r="AZ33" s="1">
        <v>1698.372802734375</v>
      </c>
      <c r="BA33" s="1">
        <v>1084.591552734375</v>
      </c>
      <c r="BB33" s="1">
        <v>98.880905151367188</v>
      </c>
      <c r="BC33" s="1">
        <v>6.8557286262512207</v>
      </c>
      <c r="BD33" s="1">
        <v>-0.11371440440416336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1.5008178710937496</v>
      </c>
      <c r="BM33">
        <f t="shared" si="102"/>
        <v>7.9877793443696565E-3</v>
      </c>
      <c r="BN33">
        <f t="shared" si="103"/>
        <v>303.43358840942381</v>
      </c>
      <c r="BO33">
        <f t="shared" si="104"/>
        <v>303.47243919372556</v>
      </c>
      <c r="BP33">
        <f t="shared" si="105"/>
        <v>271.73964236364554</v>
      </c>
      <c r="BQ33">
        <f t="shared" si="106"/>
        <v>-0.31921249725653605</v>
      </c>
      <c r="BR33">
        <f t="shared" si="107"/>
        <v>4.3303431621272619</v>
      </c>
      <c r="BS33">
        <f t="shared" si="108"/>
        <v>43.793522677592399</v>
      </c>
      <c r="BT33">
        <f t="shared" si="109"/>
        <v>17.92105945127404</v>
      </c>
      <c r="BU33">
        <f t="shared" si="110"/>
        <v>30.303013801574707</v>
      </c>
      <c r="BV33">
        <f t="shared" si="111"/>
        <v>4.3351671084686965</v>
      </c>
      <c r="BW33">
        <f t="shared" si="112"/>
        <v>0.43019449289407768</v>
      </c>
      <c r="BX33">
        <f t="shared" si="113"/>
        <v>2.5582925823138214</v>
      </c>
      <c r="BY33">
        <f t="shared" si="114"/>
        <v>1.7768745261548751</v>
      </c>
      <c r="BZ33">
        <f t="shared" si="115"/>
        <v>0.27067339574723215</v>
      </c>
      <c r="CA33">
        <f t="shared" si="116"/>
        <v>102.43618521404434</v>
      </c>
      <c r="CB33">
        <f t="shared" si="117"/>
        <v>0.82275904200522898</v>
      </c>
      <c r="CC33">
        <f t="shared" si="118"/>
        <v>59.564839618023903</v>
      </c>
      <c r="CD33">
        <f t="shared" si="119"/>
        <v>1251.6772023364115</v>
      </c>
      <c r="CE33">
        <f t="shared" si="120"/>
        <v>2.4383822853246698E-2</v>
      </c>
      <c r="CF33">
        <f t="shared" si="121"/>
        <v>0</v>
      </c>
      <c r="CG33">
        <f t="shared" si="122"/>
        <v>1485.9239875506696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171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7862.4999986561015</v>
      </c>
      <c r="I34" s="1">
        <v>0</v>
      </c>
      <c r="J34">
        <f t="shared" si="84"/>
        <v>51.379381055802725</v>
      </c>
      <c r="K34">
        <f t="shared" si="85"/>
        <v>0.39892311385120521</v>
      </c>
      <c r="L34">
        <f t="shared" si="86"/>
        <v>1396.630113514479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9.8207521438598633</v>
      </c>
      <c r="AA34">
        <f t="shared" si="90"/>
        <v>0.8749103760719299</v>
      </c>
      <c r="AB34">
        <f t="shared" si="91"/>
        <v>3.5194745853912947E-2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7.4388374708576022</v>
      </c>
      <c r="AJ34">
        <f t="shared" si="97"/>
        <v>1.8559175258427993</v>
      </c>
      <c r="AK34">
        <f t="shared" si="98"/>
        <v>30.494058609008789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30.289361953735352</v>
      </c>
      <c r="AQ34" s="1">
        <v>30.494058609008789</v>
      </c>
      <c r="AR34" s="1">
        <v>30.045690536499023</v>
      </c>
      <c r="AS34" s="1">
        <v>1699.9674072265625</v>
      </c>
      <c r="AT34" s="1">
        <v>1657.51611328125</v>
      </c>
      <c r="AU34" s="1">
        <v>20.724483489990234</v>
      </c>
      <c r="AV34" s="1">
        <v>25.55451774597168</v>
      </c>
      <c r="AW34" s="1">
        <v>47.308647155761719</v>
      </c>
      <c r="AX34" s="1">
        <v>58.336341857910156</v>
      </c>
      <c r="AY34" s="1">
        <v>300.15280151367188</v>
      </c>
      <c r="AZ34" s="1">
        <v>1701.057373046875</v>
      </c>
      <c r="BA34" s="1">
        <v>1046.5479736328125</v>
      </c>
      <c r="BB34" s="1">
        <v>98.884361267089844</v>
      </c>
      <c r="BC34" s="1">
        <v>6.4896883964538574</v>
      </c>
      <c r="BD34" s="1">
        <v>-0.11047171801328659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1.5007640075683593</v>
      </c>
      <c r="BM34">
        <f t="shared" si="102"/>
        <v>7.4388374708576023E-3</v>
      </c>
      <c r="BN34">
        <f t="shared" si="103"/>
        <v>303.64405860900877</v>
      </c>
      <c r="BO34">
        <f t="shared" si="104"/>
        <v>303.43936195373533</v>
      </c>
      <c r="BP34">
        <f t="shared" si="105"/>
        <v>272.16917360404477</v>
      </c>
      <c r="BQ34">
        <f t="shared" si="106"/>
        <v>-0.2326485054792376</v>
      </c>
      <c r="BR34">
        <f t="shared" si="107"/>
        <v>4.3828596906417214</v>
      </c>
      <c r="BS34">
        <f t="shared" si="108"/>
        <v>44.323082381080226</v>
      </c>
      <c r="BT34">
        <f t="shared" si="109"/>
        <v>18.768564635108547</v>
      </c>
      <c r="BU34">
        <f t="shared" si="110"/>
        <v>30.39171028137207</v>
      </c>
      <c r="BV34">
        <f t="shared" si="111"/>
        <v>4.357252832951195</v>
      </c>
      <c r="BW34">
        <f t="shared" si="112"/>
        <v>0.38249773252927954</v>
      </c>
      <c r="BX34">
        <f t="shared" si="113"/>
        <v>2.5269421647989221</v>
      </c>
      <c r="BY34">
        <f t="shared" si="114"/>
        <v>1.8303106681522729</v>
      </c>
      <c r="BZ34">
        <f t="shared" si="115"/>
        <v>0.24048446374498386</v>
      </c>
      <c r="CA34">
        <f t="shared" si="116"/>
        <v>138.10487670126244</v>
      </c>
      <c r="CB34">
        <f t="shared" si="117"/>
        <v>0.84260424518569765</v>
      </c>
      <c r="CC34">
        <f t="shared" si="118"/>
        <v>57.928701676625934</v>
      </c>
      <c r="CD34">
        <f t="shared" si="119"/>
        <v>1650.0495623465276</v>
      </c>
      <c r="CE34">
        <f t="shared" si="120"/>
        <v>1.8037887500049646E-2</v>
      </c>
      <c r="CF34">
        <f t="shared" si="121"/>
        <v>0</v>
      </c>
      <c r="CG34">
        <f t="shared" si="122"/>
        <v>1488.2727459723706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171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8028.4999986561015</v>
      </c>
      <c r="I35" s="1">
        <v>0</v>
      </c>
      <c r="J35">
        <f t="shared" si="84"/>
        <v>50.000025133291153</v>
      </c>
      <c r="K35">
        <f t="shared" si="85"/>
        <v>0.35991446302586777</v>
      </c>
      <c r="L35">
        <f t="shared" si="86"/>
        <v>1669.7020929631096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9.8207521438598633</v>
      </c>
      <c r="AA35">
        <f t="shared" si="90"/>
        <v>0.8749103760719299</v>
      </c>
      <c r="AB35">
        <f t="shared" si="91"/>
        <v>3.425484435514399E-2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6.9599396374888602</v>
      </c>
      <c r="AJ35">
        <f t="shared" si="97"/>
        <v>1.916842997442243</v>
      </c>
      <c r="AK35">
        <f t="shared" si="98"/>
        <v>30.599010467529297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30.283401489257813</v>
      </c>
      <c r="AQ35" s="1">
        <v>30.599010467529297</v>
      </c>
      <c r="AR35" s="1">
        <v>30.052879333496094</v>
      </c>
      <c r="AS35" s="1">
        <v>1999.716064453125</v>
      </c>
      <c r="AT35" s="1">
        <v>1957.3232421875</v>
      </c>
      <c r="AU35" s="1">
        <v>20.686317443847656</v>
      </c>
      <c r="AV35" s="1">
        <v>25.206926345825195</v>
      </c>
      <c r="AW35" s="1">
        <v>47.235546112060547</v>
      </c>
      <c r="AX35" s="1">
        <v>57.559097290039063</v>
      </c>
      <c r="AY35" s="1">
        <v>300.15872192382813</v>
      </c>
      <c r="AZ35" s="1">
        <v>1701.7071533203125</v>
      </c>
      <c r="BA35" s="1">
        <v>1136.147216796875</v>
      </c>
      <c r="BB35" s="1">
        <v>98.878021240234375</v>
      </c>
      <c r="BC35" s="1">
        <v>5.9261751174926758</v>
      </c>
      <c r="BD35" s="1">
        <v>-0.10307235270738602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1.5007936096191403</v>
      </c>
      <c r="BM35">
        <f t="shared" si="102"/>
        <v>6.9599396374888604E-3</v>
      </c>
      <c r="BN35">
        <f t="shared" si="103"/>
        <v>303.74901046752927</v>
      </c>
      <c r="BO35">
        <f t="shared" si="104"/>
        <v>303.43340148925779</v>
      </c>
      <c r="BP35">
        <f t="shared" si="105"/>
        <v>272.27313844547098</v>
      </c>
      <c r="BQ35">
        <f t="shared" si="106"/>
        <v>-0.15335844121606423</v>
      </c>
      <c r="BR35">
        <f t="shared" si="107"/>
        <v>4.40925399606577</v>
      </c>
      <c r="BS35">
        <f t="shared" si="108"/>
        <v>44.592862405215726</v>
      </c>
      <c r="BT35">
        <f t="shared" si="109"/>
        <v>19.385936059390531</v>
      </c>
      <c r="BU35">
        <f t="shared" si="110"/>
        <v>30.441205978393555</v>
      </c>
      <c r="BV35">
        <f t="shared" si="111"/>
        <v>4.3696199969569554</v>
      </c>
      <c r="BW35">
        <f t="shared" si="112"/>
        <v>0.34649028340453919</v>
      </c>
      <c r="BX35">
        <f t="shared" si="113"/>
        <v>2.492410998623527</v>
      </c>
      <c r="BY35">
        <f t="shared" si="114"/>
        <v>1.8772089983334284</v>
      </c>
      <c r="BZ35">
        <f t="shared" si="115"/>
        <v>0.21772378004992105</v>
      </c>
      <c r="CA35">
        <f t="shared" si="116"/>
        <v>165.09683901287016</v>
      </c>
      <c r="CB35">
        <f t="shared" si="117"/>
        <v>0.85305383238440191</v>
      </c>
      <c r="CC35">
        <f t="shared" si="118"/>
        <v>56.634852931938241</v>
      </c>
      <c r="CD35">
        <f t="shared" si="119"/>
        <v>1950.0571419207481</v>
      </c>
      <c r="CE35">
        <f t="shared" si="120"/>
        <v>1.4521338934857964E-2</v>
      </c>
      <c r="CF35">
        <f t="shared" si="121"/>
        <v>0</v>
      </c>
      <c r="CG35">
        <f t="shared" si="122"/>
        <v>1488.8412454757679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172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8567.4999986561015</v>
      </c>
      <c r="I36" s="1">
        <v>0</v>
      </c>
      <c r="J36">
        <f t="shared" ref="J36:J46" si="126">(AS36-AT36*(1000-AU36)/(1000-AV36))*BL36</f>
        <v>27.333399613368158</v>
      </c>
      <c r="K36">
        <f t="shared" ref="K36:K46" si="127">IF(BW36&lt;&gt;0,1/(1/BW36-1/AO36),0)</f>
        <v>0.51909387870420398</v>
      </c>
      <c r="L36">
        <f t="shared" ref="L36:L46" si="128">((BZ36-BM36/2)*AT36-J36)/(BZ36+BM36/2)</f>
        <v>282.62690004024734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9.8207521438598633</v>
      </c>
      <c r="AA36">
        <f t="shared" ref="AA36:AA46" si="132">(Z36*Y36+(100-Z36)*X36)/100</f>
        <v>0.8749103760719299</v>
      </c>
      <c r="AB36">
        <f t="shared" ref="AB36:AB46" si="133">(J36-W36)/CG36</f>
        <v>1.9036377482359531E-2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8.2217033678446096</v>
      </c>
      <c r="AJ36">
        <f t="shared" ref="AJ36:AJ46" si="139">(BR36-BX36)</f>
        <v>1.5960700130895247</v>
      </c>
      <c r="AK36">
        <f t="shared" ref="AK36:AK46" si="140">(AQ36+BQ36*I36)</f>
        <v>29.940195083618164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30.251003265380859</v>
      </c>
      <c r="AQ36" s="1">
        <v>29.940195083618164</v>
      </c>
      <c r="AR36" s="1">
        <v>30.060968399047852</v>
      </c>
      <c r="AS36" s="1">
        <v>399.9940185546875</v>
      </c>
      <c r="AT36" s="1">
        <v>379.70126342773438</v>
      </c>
      <c r="AU36" s="1">
        <v>21.464727401733398</v>
      </c>
      <c r="AV36" s="1">
        <v>26.796176910400391</v>
      </c>
      <c r="AW36" s="1">
        <v>49.107227325439453</v>
      </c>
      <c r="AX36" s="1">
        <v>61.309833526611328</v>
      </c>
      <c r="AY36" s="1">
        <v>300.15826416015625</v>
      </c>
      <c r="AZ36" s="1">
        <v>1701.18212890625</v>
      </c>
      <c r="BA36" s="1">
        <v>1021.07470703125</v>
      </c>
      <c r="BB36" s="1">
        <v>98.885986328125</v>
      </c>
      <c r="BC36" s="1">
        <v>4.8424243927001953</v>
      </c>
      <c r="BD36" s="1">
        <v>-0.14497508108615875</v>
      </c>
      <c r="BE36" s="1">
        <v>0.75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1.500791320800781</v>
      </c>
      <c r="BM36">
        <f t="shared" ref="BM36:BM46" si="144">(AV36-AU36)/(1000-AV36)*BL36</f>
        <v>8.2217033678446093E-3</v>
      </c>
      <c r="BN36">
        <f t="shared" ref="BN36:BN46" si="145">(AQ36+273.15)</f>
        <v>303.09019508361814</v>
      </c>
      <c r="BO36">
        <f t="shared" ref="BO36:BO46" si="146">(AP36+273.15)</f>
        <v>303.40100326538084</v>
      </c>
      <c r="BP36">
        <f t="shared" ref="BP36:BP46" si="147">(AZ36*BH36+BA36*BI36)*BJ36</f>
        <v>272.18913454109861</v>
      </c>
      <c r="BQ36">
        <f t="shared" ref="BQ36:BQ46" si="148">((BP36+0.00000010773*(BO36^4-BN36^4))-BM36*44100)/(AM36*51.4+0.00000043092*BN36^3)</f>
        <v>-0.34558424603650068</v>
      </c>
      <c r="BR36">
        <f t="shared" ref="BR36:BR46" si="149">0.61365*EXP(17.502*AK36/(240.97+AK36))</f>
        <v>4.2458363966973964</v>
      </c>
      <c r="BS36">
        <f t="shared" ref="BS36:BS46" si="150">BR36*1000/BB36</f>
        <v>42.936684502582573</v>
      </c>
      <c r="BT36">
        <f t="shared" ref="BT36:BT46" si="151">(BS36-AV36)</f>
        <v>16.140507592182182</v>
      </c>
      <c r="BU36">
        <f t="shared" ref="BU36:BU46" si="152">IF(I36,AQ36,(AP36+AQ36)/2)</f>
        <v>30.095599174499512</v>
      </c>
      <c r="BV36">
        <f t="shared" ref="BV36:BV46" si="153">0.61365*EXP(17.502*BU36/(240.97+BU36))</f>
        <v>4.2839005443495273</v>
      </c>
      <c r="BW36">
        <f t="shared" ref="BW36:BW46" si="154">IF(BT36&lt;&gt;0,(1000-(BS36+AV36)/2)/BT36*BM36,0)</f>
        <v>0.4916228236170061</v>
      </c>
      <c r="BX36">
        <f t="shared" ref="BX36:BX46" si="155">AV36*BB36/1000</f>
        <v>2.6497663836078718</v>
      </c>
      <c r="BY36">
        <f t="shared" ref="BY36:BY46" si="156">(BV36-BX36)</f>
        <v>1.6341341607416555</v>
      </c>
      <c r="BZ36">
        <f t="shared" ref="BZ36:BZ46" si="157">1/(1.6/K36+1.37/AO36)</f>
        <v>0.30961967105049187</v>
      </c>
      <c r="CA36">
        <f t="shared" ref="CA36:CA46" si="158">L36*BB36*0.001</f>
        <v>27.947839773340249</v>
      </c>
      <c r="CB36">
        <f t="shared" ref="CB36:CB46" si="159">L36/AT36</f>
        <v>0.74434016228665389</v>
      </c>
      <c r="CC36">
        <f t="shared" ref="CC36:CC46" si="160">(1-BM36*BB36/BR36/K36)*100</f>
        <v>63.111806254125646</v>
      </c>
      <c r="CD36">
        <f t="shared" ref="CD36:CD46" si="161">(AT36-J36/(AO36/1.35))</f>
        <v>375.72912097995601</v>
      </c>
      <c r="CE36">
        <f t="shared" ref="CE36:CE46" si="162">J36*CC36/100/CD36</f>
        <v>4.5912337488408589E-2</v>
      </c>
      <c r="CF36">
        <f t="shared" ref="CF36:CF46" si="163">(P36-O36)</f>
        <v>0</v>
      </c>
      <c r="CG36">
        <f t="shared" ref="CG36:CG46" si="164">AZ36*AA36</f>
        <v>1488.3818961682134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172</v>
      </c>
      <c r="B37" s="1">
        <v>35</v>
      </c>
      <c r="C37" s="1" t="s">
        <v>125</v>
      </c>
      <c r="D37" s="1" t="s">
        <v>0</v>
      </c>
      <c r="E37" s="1">
        <v>0</v>
      </c>
      <c r="F37" s="1" t="s">
        <v>91</v>
      </c>
      <c r="G37" s="1" t="s">
        <v>0</v>
      </c>
      <c r="H37" s="1">
        <v>8710.4999986561015</v>
      </c>
      <c r="I37" s="1">
        <v>0</v>
      </c>
      <c r="J37">
        <f t="shared" si="126"/>
        <v>10.256371183992687</v>
      </c>
      <c r="K37">
        <f t="shared" si="127"/>
        <v>0.42091330793937726</v>
      </c>
      <c r="L37">
        <f t="shared" si="128"/>
        <v>146.61185238183842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9.8207521438598633</v>
      </c>
      <c r="AA37">
        <f t="shared" si="132"/>
        <v>0.8749103760719299</v>
      </c>
      <c r="AB37">
        <f t="shared" si="133"/>
        <v>7.5661977472320126E-3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7.5863889537155398</v>
      </c>
      <c r="AJ37">
        <f t="shared" si="139"/>
        <v>1.7964277785617253</v>
      </c>
      <c r="AK37">
        <f t="shared" si="140"/>
        <v>30.69145393371582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30.331184387207031</v>
      </c>
      <c r="AQ37" s="1">
        <v>30.69145393371582</v>
      </c>
      <c r="AR37" s="1">
        <v>30.058988571166992</v>
      </c>
      <c r="AS37" s="1">
        <v>199.99198913574219</v>
      </c>
      <c r="AT37" s="1">
        <v>192.18614196777344</v>
      </c>
      <c r="AU37" s="1">
        <v>21.738796234130859</v>
      </c>
      <c r="AV37" s="1">
        <v>26.659204483032227</v>
      </c>
      <c r="AW37" s="1">
        <v>49.503067016601563</v>
      </c>
      <c r="AX37" s="1">
        <v>60.709220886230469</v>
      </c>
      <c r="AY37" s="1">
        <v>300.14346313476563</v>
      </c>
      <c r="AZ37" s="1">
        <v>1700.4237060546875</v>
      </c>
      <c r="BA37" s="1">
        <v>1379.3680419921875</v>
      </c>
      <c r="BB37" s="1">
        <v>98.884773254394531</v>
      </c>
      <c r="BC37" s="1">
        <v>3.9090213775634766</v>
      </c>
      <c r="BD37" s="1">
        <v>-0.14507131278514862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1.500717315673828</v>
      </c>
      <c r="BM37">
        <f t="shared" si="144"/>
        <v>7.58638895371554E-3</v>
      </c>
      <c r="BN37">
        <f t="shared" si="145"/>
        <v>303.8414539337158</v>
      </c>
      <c r="BO37">
        <f t="shared" si="146"/>
        <v>303.48118438720701</v>
      </c>
      <c r="BP37">
        <f t="shared" si="147"/>
        <v>272.06778688756094</v>
      </c>
      <c r="BQ37">
        <f t="shared" si="148"/>
        <v>-0.26646776961097057</v>
      </c>
      <c r="BR37">
        <f t="shared" si="149"/>
        <v>4.4326171690089051</v>
      </c>
      <c r="BS37">
        <f t="shared" si="150"/>
        <v>44.826084169757806</v>
      </c>
      <c r="BT37">
        <f t="shared" si="151"/>
        <v>18.166879686725579</v>
      </c>
      <c r="BU37">
        <f t="shared" si="152"/>
        <v>30.511319160461426</v>
      </c>
      <c r="BV37">
        <f t="shared" si="153"/>
        <v>4.3871910589121121</v>
      </c>
      <c r="BW37">
        <f t="shared" si="154"/>
        <v>0.4026685637691752</v>
      </c>
      <c r="BX37">
        <f t="shared" si="155"/>
        <v>2.6361893904471798</v>
      </c>
      <c r="BY37">
        <f t="shared" si="156"/>
        <v>1.7510016684649323</v>
      </c>
      <c r="BZ37">
        <f t="shared" si="157"/>
        <v>0.25324580963938986</v>
      </c>
      <c r="CA37">
        <f t="shared" si="158"/>
        <v>14.497679779184855</v>
      </c>
      <c r="CB37">
        <f t="shared" si="159"/>
        <v>0.76286380943337162</v>
      </c>
      <c r="CC37">
        <f t="shared" si="160"/>
        <v>59.792076408089898</v>
      </c>
      <c r="CD37">
        <f t="shared" si="161"/>
        <v>190.69566628906631</v>
      </c>
      <c r="CE37">
        <f t="shared" si="162"/>
        <v>3.2158556166317208E-2</v>
      </c>
      <c r="CF37">
        <f t="shared" si="163"/>
        <v>0</v>
      </c>
      <c r="CG37">
        <f t="shared" si="164"/>
        <v>1487.7183441459315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172</v>
      </c>
      <c r="B38" s="1">
        <v>36</v>
      </c>
      <c r="C38" s="1" t="s">
        <v>126</v>
      </c>
      <c r="D38" s="1" t="s">
        <v>0</v>
      </c>
      <c r="E38" s="1">
        <v>0</v>
      </c>
      <c r="F38" s="1" t="s">
        <v>91</v>
      </c>
      <c r="G38" s="1" t="s">
        <v>0</v>
      </c>
      <c r="H38" s="1">
        <v>8855.4999986561015</v>
      </c>
      <c r="I38" s="1">
        <v>0</v>
      </c>
      <c r="J38">
        <f t="shared" si="126"/>
        <v>-4.5400563829935479</v>
      </c>
      <c r="K38">
        <f t="shared" si="127"/>
        <v>0.4349318307279148</v>
      </c>
      <c r="L38">
        <f t="shared" si="128"/>
        <v>68.202971465948124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9.8207521438598633</v>
      </c>
      <c r="AA38">
        <f t="shared" si="132"/>
        <v>0.8749103760719299</v>
      </c>
      <c r="AB38">
        <f t="shared" si="133"/>
        <v>-2.3818899867113631E-3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7.6821213436619669</v>
      </c>
      <c r="AJ38">
        <f t="shared" si="139"/>
        <v>1.7623441514531382</v>
      </c>
      <c r="AK38">
        <f t="shared" si="140"/>
        <v>30.756437301635742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30.327560424804688</v>
      </c>
      <c r="AQ38" s="1">
        <v>30.756437301635742</v>
      </c>
      <c r="AR38" s="1">
        <v>30.054410934448242</v>
      </c>
      <c r="AS38" s="1">
        <v>49.851394653320313</v>
      </c>
      <c r="AT38" s="1">
        <v>52.607265472412109</v>
      </c>
      <c r="AU38" s="1">
        <v>22.191532135009766</v>
      </c>
      <c r="AV38" s="1">
        <v>27.171243667602539</v>
      </c>
      <c r="AW38" s="1">
        <v>50.543369293212891</v>
      </c>
      <c r="AX38" s="1">
        <v>61.885417938232422</v>
      </c>
      <c r="AY38" s="1">
        <v>300.15347290039063</v>
      </c>
      <c r="AZ38" s="1">
        <v>1698.732177734375</v>
      </c>
      <c r="BA38" s="1">
        <v>1553.784912109375</v>
      </c>
      <c r="BB38" s="1">
        <v>98.88250732421875</v>
      </c>
      <c r="BC38" s="1">
        <v>2.7753732204437256</v>
      </c>
      <c r="BD38" s="1">
        <v>-0.14418907463550568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1.500767364501953</v>
      </c>
      <c r="BM38">
        <f t="shared" si="144"/>
        <v>7.682121343661967E-3</v>
      </c>
      <c r="BN38">
        <f t="shared" si="145"/>
        <v>303.90643730163572</v>
      </c>
      <c r="BO38">
        <f t="shared" si="146"/>
        <v>303.47756042480466</v>
      </c>
      <c r="BP38">
        <f t="shared" si="147"/>
        <v>271.79714236236032</v>
      </c>
      <c r="BQ38">
        <f t="shared" si="148"/>
        <v>-0.28767547947637107</v>
      </c>
      <c r="BR38">
        <f t="shared" si="149"/>
        <v>4.4491048524229786</v>
      </c>
      <c r="BS38">
        <f t="shared" si="150"/>
        <v>44.993851519512219</v>
      </c>
      <c r="BT38">
        <f t="shared" si="151"/>
        <v>17.82260785190968</v>
      </c>
      <c r="BU38">
        <f t="shared" si="152"/>
        <v>30.541998863220215</v>
      </c>
      <c r="BV38">
        <f t="shared" si="153"/>
        <v>4.3948990394270586</v>
      </c>
      <c r="BW38">
        <f t="shared" si="154"/>
        <v>0.41547964788252739</v>
      </c>
      <c r="BX38">
        <f t="shared" si="155"/>
        <v>2.6867607009698404</v>
      </c>
      <c r="BY38">
        <f t="shared" si="156"/>
        <v>1.7081383384572182</v>
      </c>
      <c r="BZ38">
        <f t="shared" si="157"/>
        <v>0.26135507650788148</v>
      </c>
      <c r="CA38">
        <f t="shared" si="158"/>
        <v>6.7440808255150984</v>
      </c>
      <c r="CB38">
        <f t="shared" si="159"/>
        <v>1.2964553632181204</v>
      </c>
      <c r="CC38">
        <f t="shared" si="160"/>
        <v>60.743931833832995</v>
      </c>
      <c r="CD38">
        <f t="shared" si="161"/>
        <v>53.267035238679156</v>
      </c>
      <c r="CE38">
        <f t="shared" si="162"/>
        <v>-5.1773272947254957E-2</v>
      </c>
      <c r="CF38">
        <f t="shared" si="163"/>
        <v>0</v>
      </c>
      <c r="CG38">
        <f t="shared" si="164"/>
        <v>1486.2384084670705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172</v>
      </c>
      <c r="B39" s="1">
        <v>37</v>
      </c>
      <c r="C39" s="1" t="s">
        <v>127</v>
      </c>
      <c r="D39" s="1" t="s">
        <v>0</v>
      </c>
      <c r="E39" s="1">
        <v>0</v>
      </c>
      <c r="F39" s="1" t="s">
        <v>91</v>
      </c>
      <c r="G39" s="1" t="s">
        <v>0</v>
      </c>
      <c r="H39" s="1">
        <v>8997.4999986561015</v>
      </c>
      <c r="I39" s="1">
        <v>0</v>
      </c>
      <c r="J39">
        <f t="shared" si="126"/>
        <v>3.1373640936992451</v>
      </c>
      <c r="K39">
        <f t="shared" si="127"/>
        <v>0.44328884894134551</v>
      </c>
      <c r="L39">
        <f t="shared" si="128"/>
        <v>82.981224009303091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9.8207521438598633</v>
      </c>
      <c r="AA39">
        <f t="shared" si="132"/>
        <v>0.8749103760719299</v>
      </c>
      <c r="AB39">
        <f t="shared" si="133"/>
        <v>2.7825165574022885E-3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7.7845077590555363</v>
      </c>
      <c r="AJ39">
        <f t="shared" si="139"/>
        <v>1.752778715306778</v>
      </c>
      <c r="AK39">
        <f t="shared" si="140"/>
        <v>30.902702331542969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30.413152694702148</v>
      </c>
      <c r="AQ39" s="1">
        <v>30.902702331542969</v>
      </c>
      <c r="AR39" s="1">
        <v>30.051578521728516</v>
      </c>
      <c r="AS39" s="1">
        <v>100.00128173828125</v>
      </c>
      <c r="AT39" s="1">
        <v>97.405593872070313</v>
      </c>
      <c r="AU39" s="1">
        <v>22.603561401367188</v>
      </c>
      <c r="AV39" s="1">
        <v>27.647050857543945</v>
      </c>
      <c r="AW39" s="1">
        <v>51.227714538574219</v>
      </c>
      <c r="AX39" s="1">
        <v>62.658149719238281</v>
      </c>
      <c r="AY39" s="1">
        <v>300.16079711914063</v>
      </c>
      <c r="AZ39" s="1">
        <v>1699.5048828125</v>
      </c>
      <c r="BA39" s="1">
        <v>1666.455810546875</v>
      </c>
      <c r="BB39" s="1">
        <v>98.876091003417969</v>
      </c>
      <c r="BC39" s="1">
        <v>3.2882015705108643</v>
      </c>
      <c r="BD39" s="1">
        <v>-0.14020109176635742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1.5008039855957029</v>
      </c>
      <c r="BM39">
        <f t="shared" si="144"/>
        <v>7.7845077590555367E-3</v>
      </c>
      <c r="BN39">
        <f t="shared" si="145"/>
        <v>304.05270233154295</v>
      </c>
      <c r="BO39">
        <f t="shared" si="146"/>
        <v>303.56315269470213</v>
      </c>
      <c r="BP39">
        <f t="shared" si="147"/>
        <v>271.92077517209691</v>
      </c>
      <c r="BQ39">
        <f t="shared" si="148"/>
        <v>-0.30810792837059869</v>
      </c>
      <c r="BR39">
        <f t="shared" si="149"/>
        <v>4.4864110318734181</v>
      </c>
      <c r="BS39">
        <f t="shared" si="150"/>
        <v>45.374073614199929</v>
      </c>
      <c r="BT39">
        <f t="shared" si="151"/>
        <v>17.727022756655984</v>
      </c>
      <c r="BU39">
        <f t="shared" si="152"/>
        <v>30.657927513122559</v>
      </c>
      <c r="BV39">
        <f t="shared" si="153"/>
        <v>4.4241316266880357</v>
      </c>
      <c r="BW39">
        <f t="shared" si="154"/>
        <v>0.42309930477337315</v>
      </c>
      <c r="BX39">
        <f t="shared" si="155"/>
        <v>2.7336323165666401</v>
      </c>
      <c r="BY39">
        <f t="shared" si="156"/>
        <v>1.6904993101213956</v>
      </c>
      <c r="BZ39">
        <f t="shared" si="157"/>
        <v>0.26617976535143523</v>
      </c>
      <c r="CA39">
        <f t="shared" si="158"/>
        <v>8.2048590567188633</v>
      </c>
      <c r="CB39">
        <f t="shared" si="159"/>
        <v>0.85191435841239493</v>
      </c>
      <c r="CC39">
        <f t="shared" si="160"/>
        <v>61.297717566413404</v>
      </c>
      <c r="CD39">
        <f t="shared" si="161"/>
        <v>96.949666059687118</v>
      </c>
      <c r="CE39">
        <f t="shared" si="162"/>
        <v>1.983640232449951E-2</v>
      </c>
      <c r="CF39">
        <f t="shared" si="163"/>
        <v>0</v>
      </c>
      <c r="CG39">
        <f t="shared" si="164"/>
        <v>1486.9144561575656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172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9139.4999986561015</v>
      </c>
      <c r="I40" s="1">
        <v>0</v>
      </c>
      <c r="J40">
        <f t="shared" si="126"/>
        <v>22.84605649891876</v>
      </c>
      <c r="K40">
        <f t="shared" si="127"/>
        <v>0.44756687237402021</v>
      </c>
      <c r="L40">
        <f t="shared" si="128"/>
        <v>191.44920413474398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9.8207521438598633</v>
      </c>
      <c r="AA40">
        <f t="shared" si="132"/>
        <v>0.8749103760719299</v>
      </c>
      <c r="AB40">
        <f t="shared" si="133"/>
        <v>1.60333390530128E-2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7.7706747843192607</v>
      </c>
      <c r="AJ40">
        <f t="shared" si="139"/>
        <v>1.7331568614565258</v>
      </c>
      <c r="AK40">
        <f t="shared" si="140"/>
        <v>30.965120315551758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30.476985931396484</v>
      </c>
      <c r="AQ40" s="1">
        <v>30.965120315551758</v>
      </c>
      <c r="AR40" s="1">
        <v>30.061519622802734</v>
      </c>
      <c r="AS40" s="1">
        <v>300.04623413085938</v>
      </c>
      <c r="AT40" s="1">
        <v>283.35739135742188</v>
      </c>
      <c r="AU40" s="1">
        <v>22.976114273071289</v>
      </c>
      <c r="AV40" s="1">
        <v>28.008518218994141</v>
      </c>
      <c r="AW40" s="1">
        <v>51.881401062011719</v>
      </c>
      <c r="AX40" s="1">
        <v>63.244697570800781</v>
      </c>
      <c r="AY40" s="1">
        <v>300.17581176757813</v>
      </c>
      <c r="AZ40" s="1">
        <v>1699.922119140625</v>
      </c>
      <c r="BA40" s="1">
        <v>1670.8214111328125</v>
      </c>
      <c r="BB40" s="1">
        <v>98.871963500976563</v>
      </c>
      <c r="BC40" s="1">
        <v>4.812690258026123</v>
      </c>
      <c r="BD40" s="1">
        <v>-0.13541384041309357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1.5008790588378904</v>
      </c>
      <c r="BM40">
        <f t="shared" si="144"/>
        <v>7.7706747843192606E-3</v>
      </c>
      <c r="BN40">
        <f t="shared" si="145"/>
        <v>304.11512031555174</v>
      </c>
      <c r="BO40">
        <f t="shared" si="146"/>
        <v>303.62698593139646</v>
      </c>
      <c r="BP40">
        <f t="shared" si="147"/>
        <v>271.98753298310476</v>
      </c>
      <c r="BQ40">
        <f t="shared" si="148"/>
        <v>-0.30534743221346533</v>
      </c>
      <c r="BR40">
        <f t="shared" si="149"/>
        <v>4.5024140525213516</v>
      </c>
      <c r="BS40">
        <f t="shared" si="150"/>
        <v>45.537823798521821</v>
      </c>
      <c r="BT40">
        <f t="shared" si="151"/>
        <v>17.52930557952768</v>
      </c>
      <c r="BU40">
        <f t="shared" si="152"/>
        <v>30.721053123474121</v>
      </c>
      <c r="BV40">
        <f t="shared" si="153"/>
        <v>4.4401205096776986</v>
      </c>
      <c r="BW40">
        <f t="shared" si="154"/>
        <v>0.42699480579331217</v>
      </c>
      <c r="BX40">
        <f t="shared" si="155"/>
        <v>2.7692571910648258</v>
      </c>
      <c r="BY40">
        <f t="shared" si="156"/>
        <v>1.6708633186128727</v>
      </c>
      <c r="BZ40">
        <f t="shared" si="157"/>
        <v>0.26864679920850548</v>
      </c>
      <c r="CA40">
        <f t="shared" si="158"/>
        <v>18.92895872350142</v>
      </c>
      <c r="CB40">
        <f t="shared" si="159"/>
        <v>0.67564570388514567</v>
      </c>
      <c r="CC40">
        <f t="shared" si="160"/>
        <v>61.873360568520908</v>
      </c>
      <c r="CD40">
        <f t="shared" si="161"/>
        <v>280.03735828186859</v>
      </c>
      <c r="CE40">
        <f t="shared" si="162"/>
        <v>5.0477632698691398E-2</v>
      </c>
      <c r="CF40">
        <f t="shared" si="163"/>
        <v>0</v>
      </c>
      <c r="CG40">
        <f t="shared" si="164"/>
        <v>1487.2795005503162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172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9285.4999986561015</v>
      </c>
      <c r="I41" s="1">
        <v>0</v>
      </c>
      <c r="J41">
        <f t="shared" si="126"/>
        <v>29.28247409899145</v>
      </c>
      <c r="K41">
        <f t="shared" si="127"/>
        <v>0.45039811918871886</v>
      </c>
      <c r="L41">
        <f t="shared" si="128"/>
        <v>261.12585512810745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9.8207521438598633</v>
      </c>
      <c r="AA41">
        <f t="shared" si="132"/>
        <v>0.8749103760719299</v>
      </c>
      <c r="AB41">
        <f t="shared" si="133"/>
        <v>2.0360203253406206E-2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7.7156816587225769</v>
      </c>
      <c r="AJ41">
        <f t="shared" si="139"/>
        <v>1.7102085934036646</v>
      </c>
      <c r="AK41">
        <f t="shared" si="140"/>
        <v>30.98497200012207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30.494682312011719</v>
      </c>
      <c r="AQ41" s="1">
        <v>30.98497200012207</v>
      </c>
      <c r="AR41" s="1">
        <v>30.047857284545898</v>
      </c>
      <c r="AS41" s="1">
        <v>400.056396484375</v>
      </c>
      <c r="AT41" s="1">
        <v>378.598876953125</v>
      </c>
      <c r="AU41" s="1">
        <v>23.29766845703125</v>
      </c>
      <c r="AV41" s="1">
        <v>28.293230056762695</v>
      </c>
      <c r="AW41" s="1">
        <v>52.551162719726563</v>
      </c>
      <c r="AX41" s="1">
        <v>63.820728302001953</v>
      </c>
      <c r="AY41" s="1">
        <v>300.16165161132813</v>
      </c>
      <c r="AZ41" s="1">
        <v>1699.9873046875</v>
      </c>
      <c r="BA41" s="1">
        <v>1608.3001708984375</v>
      </c>
      <c r="BB41" s="1">
        <v>98.868370056152344</v>
      </c>
      <c r="BC41" s="1">
        <v>5.4607968330383301</v>
      </c>
      <c r="BD41" s="1">
        <v>-0.12812165915966034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1.5008082580566404</v>
      </c>
      <c r="BM41">
        <f t="shared" si="144"/>
        <v>7.7156816587225768E-3</v>
      </c>
      <c r="BN41">
        <f t="shared" si="145"/>
        <v>304.13497200012205</v>
      </c>
      <c r="BO41">
        <f t="shared" si="146"/>
        <v>303.6446823120117</v>
      </c>
      <c r="BP41">
        <f t="shared" si="147"/>
        <v>271.99796267037163</v>
      </c>
      <c r="BQ41">
        <f t="shared" si="148"/>
        <v>-0.29574402030663538</v>
      </c>
      <c r="BR41">
        <f t="shared" si="149"/>
        <v>4.5075141327395309</v>
      </c>
      <c r="BS41">
        <f t="shared" si="150"/>
        <v>45.591063453149744</v>
      </c>
      <c r="BT41">
        <f t="shared" si="151"/>
        <v>17.297833396387048</v>
      </c>
      <c r="BU41">
        <f t="shared" si="152"/>
        <v>30.739827156066895</v>
      </c>
      <c r="BV41">
        <f t="shared" si="153"/>
        <v>4.444885425428482</v>
      </c>
      <c r="BW41">
        <f t="shared" si="154"/>
        <v>0.42957101298729949</v>
      </c>
      <c r="BX41">
        <f t="shared" si="155"/>
        <v>2.7973055393358663</v>
      </c>
      <c r="BY41">
        <f t="shared" si="156"/>
        <v>1.6475798860926156</v>
      </c>
      <c r="BZ41">
        <f t="shared" si="157"/>
        <v>0.27027848434222312</v>
      </c>
      <c r="CA41">
        <f t="shared" si="158"/>
        <v>25.817087676034955</v>
      </c>
      <c r="CB41">
        <f t="shared" si="159"/>
        <v>0.68971640177484705</v>
      </c>
      <c r="CC41">
        <f t="shared" si="160"/>
        <v>62.425084736331549</v>
      </c>
      <c r="CD41">
        <f t="shared" si="161"/>
        <v>374.34349123492524</v>
      </c>
      <c r="CE41">
        <f t="shared" si="162"/>
        <v>4.8831112860776543E-2</v>
      </c>
      <c r="CF41">
        <f t="shared" si="163"/>
        <v>0</v>
      </c>
      <c r="CG41">
        <f t="shared" si="164"/>
        <v>1487.3365320616472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172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9507.4999986561015</v>
      </c>
      <c r="I42" s="1">
        <v>0</v>
      </c>
      <c r="J42">
        <f t="shared" si="126"/>
        <v>44.944939222085729</v>
      </c>
      <c r="K42">
        <f t="shared" si="127"/>
        <v>0.37725122489014817</v>
      </c>
      <c r="L42">
        <f t="shared" si="128"/>
        <v>452.57256261166515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9.8207521438598633</v>
      </c>
      <c r="AA42">
        <f t="shared" si="132"/>
        <v>0.8749103760719299</v>
      </c>
      <c r="AB42">
        <f t="shared" si="133"/>
        <v>3.0890549186484827E-2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6.948489429445349</v>
      </c>
      <c r="AJ42">
        <f t="shared" si="139"/>
        <v>1.824441133717523</v>
      </c>
      <c r="AK42">
        <f t="shared" si="140"/>
        <v>31.330259323120117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30.519245147705078</v>
      </c>
      <c r="AQ42" s="1">
        <v>31.330259323120117</v>
      </c>
      <c r="AR42" s="1">
        <v>30.058078765869141</v>
      </c>
      <c r="AS42" s="1">
        <v>699.9248046875</v>
      </c>
      <c r="AT42" s="1">
        <v>666.890380859375</v>
      </c>
      <c r="AU42" s="1">
        <v>23.542011260986328</v>
      </c>
      <c r="AV42" s="1">
        <v>28.041969299316406</v>
      </c>
      <c r="AW42" s="1">
        <v>53.032146453857422</v>
      </c>
      <c r="AX42" s="1">
        <v>63.173011779785156</v>
      </c>
      <c r="AY42" s="1">
        <v>300.16458129882813</v>
      </c>
      <c r="AZ42" s="1">
        <v>1699.998291015625</v>
      </c>
      <c r="BA42" s="1">
        <v>1341.859130859375</v>
      </c>
      <c r="BB42" s="1">
        <v>98.872833251953125</v>
      </c>
      <c r="BC42" s="1">
        <v>6.5329160690307617</v>
      </c>
      <c r="BD42" s="1">
        <v>-0.11260785907506943</v>
      </c>
      <c r="BE42" s="1">
        <v>0.75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1.5008229064941403</v>
      </c>
      <c r="BM42">
        <f t="shared" si="144"/>
        <v>6.9484894294453486E-3</v>
      </c>
      <c r="BN42">
        <f t="shared" si="145"/>
        <v>304.48025932312009</v>
      </c>
      <c r="BO42">
        <f t="shared" si="146"/>
        <v>303.66924514770506</v>
      </c>
      <c r="BP42">
        <f t="shared" si="147"/>
        <v>271.99972048283234</v>
      </c>
      <c r="BQ42">
        <f t="shared" si="148"/>
        <v>-0.17637594954255739</v>
      </c>
      <c r="BR42">
        <f t="shared" si="149"/>
        <v>4.5970300883052229</v>
      </c>
      <c r="BS42">
        <f t="shared" si="150"/>
        <v>46.494369960966139</v>
      </c>
      <c r="BT42">
        <f t="shared" si="151"/>
        <v>18.452400661649733</v>
      </c>
      <c r="BU42">
        <f t="shared" si="152"/>
        <v>30.924752235412598</v>
      </c>
      <c r="BV42">
        <f t="shared" si="153"/>
        <v>4.4920586223126246</v>
      </c>
      <c r="BW42">
        <f t="shared" si="154"/>
        <v>0.36252908601852674</v>
      </c>
      <c r="BX42">
        <f t="shared" si="155"/>
        <v>2.7725889545876998</v>
      </c>
      <c r="BY42">
        <f t="shared" si="156"/>
        <v>1.7194696677249248</v>
      </c>
      <c r="BZ42">
        <f t="shared" si="157"/>
        <v>0.22785892389182968</v>
      </c>
      <c r="CA42">
        <f t="shared" si="158"/>
        <v>44.74713151751228</v>
      </c>
      <c r="CB42">
        <f t="shared" si="159"/>
        <v>0.67863111479950655</v>
      </c>
      <c r="CC42">
        <f t="shared" si="160"/>
        <v>60.3850259662333</v>
      </c>
      <c r="CD42">
        <f t="shared" si="161"/>
        <v>660.35889544511463</v>
      </c>
      <c r="CE42">
        <f t="shared" si="162"/>
        <v>4.1098883360192379E-2</v>
      </c>
      <c r="CF42">
        <f t="shared" si="163"/>
        <v>0</v>
      </c>
      <c r="CG42">
        <f t="shared" si="164"/>
        <v>1487.3461441141185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172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9649.4999986561015</v>
      </c>
      <c r="I43" s="1">
        <v>0</v>
      </c>
      <c r="J43">
        <f t="shared" si="126"/>
        <v>50.893434475090778</v>
      </c>
      <c r="K43">
        <f t="shared" si="127"/>
        <v>0.33672624679941526</v>
      </c>
      <c r="L43">
        <f t="shared" si="128"/>
        <v>686.52804709521092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9.8207521438598633</v>
      </c>
      <c r="AA43">
        <f t="shared" si="132"/>
        <v>0.8749103760719299</v>
      </c>
      <c r="AB43">
        <f t="shared" si="133"/>
        <v>3.4897862325601429E-2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6.4846698736847541</v>
      </c>
      <c r="AJ43">
        <f t="shared" si="139"/>
        <v>1.8993134486615704</v>
      </c>
      <c r="AK43">
        <f t="shared" si="140"/>
        <v>31.525117874145508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30.514892578125</v>
      </c>
      <c r="AQ43" s="1">
        <v>31.525117874145508</v>
      </c>
      <c r="AR43" s="1">
        <v>30.061002731323242</v>
      </c>
      <c r="AS43" s="1">
        <v>1000.1123657226563</v>
      </c>
      <c r="AT43" s="1">
        <v>962.04742431640625</v>
      </c>
      <c r="AU43" s="1">
        <v>23.601968765258789</v>
      </c>
      <c r="AV43" s="1">
        <v>27.802345275878906</v>
      </c>
      <c r="AW43" s="1">
        <v>53.179370880126953</v>
      </c>
      <c r="AX43" s="1">
        <v>62.645641326904297</v>
      </c>
      <c r="AY43" s="1">
        <v>300.18170166015625</v>
      </c>
      <c r="AZ43" s="1">
        <v>1699.6129150390625</v>
      </c>
      <c r="BA43" s="1">
        <v>1476.0455322265625</v>
      </c>
      <c r="BB43" s="1">
        <v>98.873458862304688</v>
      </c>
      <c r="BC43" s="1">
        <v>7.2588405609130859</v>
      </c>
      <c r="BD43" s="1">
        <v>-0.10095777362585068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1.5009085083007812</v>
      </c>
      <c r="BM43">
        <f t="shared" si="144"/>
        <v>6.4846698736847541E-3</v>
      </c>
      <c r="BN43">
        <f t="shared" si="145"/>
        <v>304.67511787414549</v>
      </c>
      <c r="BO43">
        <f t="shared" si="146"/>
        <v>303.66489257812498</v>
      </c>
      <c r="BP43">
        <f t="shared" si="147"/>
        <v>271.93806032796056</v>
      </c>
      <c r="BQ43">
        <f t="shared" si="148"/>
        <v>-0.1047558248241786</v>
      </c>
      <c r="BR43">
        <f t="shared" si="149"/>
        <v>4.6482274905717746</v>
      </c>
      <c r="BS43">
        <f t="shared" si="150"/>
        <v>47.011883108540694</v>
      </c>
      <c r="BT43">
        <f t="shared" si="151"/>
        <v>19.209537832661788</v>
      </c>
      <c r="BU43">
        <f t="shared" si="152"/>
        <v>31.020005226135254</v>
      </c>
      <c r="BV43">
        <f t="shared" si="153"/>
        <v>4.5165267671456641</v>
      </c>
      <c r="BW43">
        <f t="shared" si="154"/>
        <v>0.32494780153469749</v>
      </c>
      <c r="BX43">
        <f t="shared" si="155"/>
        <v>2.7489140419102043</v>
      </c>
      <c r="BY43">
        <f t="shared" si="156"/>
        <v>1.7676127252354599</v>
      </c>
      <c r="BZ43">
        <f t="shared" si="157"/>
        <v>0.20411874071898736</v>
      </c>
      <c r="CA43">
        <f t="shared" si="158"/>
        <v>67.879402622286719</v>
      </c>
      <c r="CB43">
        <f t="shared" si="159"/>
        <v>0.71361143925210468</v>
      </c>
      <c r="CC43">
        <f t="shared" si="160"/>
        <v>59.035915407654691</v>
      </c>
      <c r="CD43">
        <f t="shared" si="161"/>
        <v>954.65149207778109</v>
      </c>
      <c r="CE43">
        <f t="shared" si="162"/>
        <v>3.147264229312783E-2</v>
      </c>
      <c r="CF43">
        <f t="shared" si="163"/>
        <v>0</v>
      </c>
      <c r="CG43">
        <f t="shared" si="164"/>
        <v>1487.0089746735352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172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9791.4999986561015</v>
      </c>
      <c r="I44" s="1">
        <v>0</v>
      </c>
      <c r="J44">
        <f t="shared" si="126"/>
        <v>52.452001102779462</v>
      </c>
      <c r="K44">
        <f t="shared" si="127"/>
        <v>0.29875638218271949</v>
      </c>
      <c r="L44">
        <f t="shared" si="128"/>
        <v>934.84108445224877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9.8207521438598633</v>
      </c>
      <c r="AA44">
        <f t="shared" si="132"/>
        <v>0.8749103760719299</v>
      </c>
      <c r="AB44">
        <f t="shared" si="133"/>
        <v>3.5960150552411765E-2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6.0731221520278948</v>
      </c>
      <c r="AJ44">
        <f t="shared" si="139"/>
        <v>1.9962666423086204</v>
      </c>
      <c r="AK44">
        <f t="shared" si="140"/>
        <v>31.82838249206543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30.526569366455078</v>
      </c>
      <c r="AQ44" s="1">
        <v>31.82838249206543</v>
      </c>
      <c r="AR44" s="1">
        <v>30.059991836547852</v>
      </c>
      <c r="AS44" s="1">
        <v>1300.2113037109375</v>
      </c>
      <c r="AT44" s="1">
        <v>1260.1639404296875</v>
      </c>
      <c r="AU44" s="1">
        <v>23.702939987182617</v>
      </c>
      <c r="AV44" s="1">
        <v>27.637557983398438</v>
      </c>
      <c r="AW44" s="1">
        <v>53.373447418212891</v>
      </c>
      <c r="AX44" s="1">
        <v>62.234619140625</v>
      </c>
      <c r="AY44" s="1">
        <v>300.17022705078125</v>
      </c>
      <c r="AZ44" s="1">
        <v>1698.943359375</v>
      </c>
      <c r="BA44" s="1">
        <v>1417.3023681640625</v>
      </c>
      <c r="BB44" s="1">
        <v>98.873741149902344</v>
      </c>
      <c r="BC44" s="1">
        <v>7.8078212738037109</v>
      </c>
      <c r="BD44" s="1">
        <v>-9.2820741236209869E-2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1.500851135253906</v>
      </c>
      <c r="BM44">
        <f t="shared" si="144"/>
        <v>6.0731221520278949E-3</v>
      </c>
      <c r="BN44">
        <f t="shared" si="145"/>
        <v>304.97838249206541</v>
      </c>
      <c r="BO44">
        <f t="shared" si="146"/>
        <v>303.67656936645506</v>
      </c>
      <c r="BP44">
        <f t="shared" si="147"/>
        <v>271.83093142410507</v>
      </c>
      <c r="BQ44">
        <f t="shared" si="148"/>
        <v>-4.7038268330955181E-2</v>
      </c>
      <c r="BR44">
        <f t="shared" si="149"/>
        <v>4.7288953963745746</v>
      </c>
      <c r="BS44">
        <f t="shared" si="150"/>
        <v>47.827616729957683</v>
      </c>
      <c r="BT44">
        <f t="shared" si="151"/>
        <v>20.190058746559245</v>
      </c>
      <c r="BU44">
        <f t="shared" si="152"/>
        <v>31.177475929260254</v>
      </c>
      <c r="BV44">
        <f t="shared" si="153"/>
        <v>4.5572317405518987</v>
      </c>
      <c r="BW44">
        <f t="shared" si="154"/>
        <v>0.2894477729488848</v>
      </c>
      <c r="BX44">
        <f t="shared" si="155"/>
        <v>2.7326287540659542</v>
      </c>
      <c r="BY44">
        <f t="shared" si="156"/>
        <v>1.8246029864859445</v>
      </c>
      <c r="BZ44">
        <f t="shared" si="157"/>
        <v>0.18171876594828235</v>
      </c>
      <c r="CA44">
        <f t="shared" si="158"/>
        <v>92.431235400425635</v>
      </c>
      <c r="CB44">
        <f t="shared" si="159"/>
        <v>0.74184084662309013</v>
      </c>
      <c r="CC44">
        <f t="shared" si="160"/>
        <v>57.497342595297397</v>
      </c>
      <c r="CD44">
        <f t="shared" si="161"/>
        <v>1252.5415142771292</v>
      </c>
      <c r="CE44">
        <f t="shared" si="162"/>
        <v>2.4077850057975487E-2</v>
      </c>
      <c r="CF44">
        <f t="shared" si="163"/>
        <v>0</v>
      </c>
      <c r="CG44">
        <f t="shared" si="164"/>
        <v>1486.4231734756893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172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9969.4999986561015</v>
      </c>
      <c r="I45" s="1">
        <v>0</v>
      </c>
      <c r="J45">
        <f t="shared" si="126"/>
        <v>51.351290530256108</v>
      </c>
      <c r="K45">
        <f t="shared" si="127"/>
        <v>0.28532162531536476</v>
      </c>
      <c r="L45">
        <f t="shared" si="128"/>
        <v>1313.3066422099653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9.8207521438598633</v>
      </c>
      <c r="AA45">
        <f t="shared" si="132"/>
        <v>0.8749103760719299</v>
      </c>
      <c r="AB45">
        <f t="shared" si="133"/>
        <v>3.5196430846830655E-2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5.8763519543281335</v>
      </c>
      <c r="AJ45">
        <f t="shared" si="139"/>
        <v>2.0202280477475152</v>
      </c>
      <c r="AK45">
        <f t="shared" si="140"/>
        <v>31.8001708984375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30.449275970458984</v>
      </c>
      <c r="AQ45" s="1">
        <v>31.8001708984375</v>
      </c>
      <c r="AR45" s="1">
        <v>30.046287536621094</v>
      </c>
      <c r="AS45" s="1">
        <v>1699.8155517578125</v>
      </c>
      <c r="AT45" s="1">
        <v>1659.1053466796875</v>
      </c>
      <c r="AU45" s="1">
        <v>23.509050369262695</v>
      </c>
      <c r="AV45" s="1">
        <v>27.317388534545898</v>
      </c>
      <c r="AW45" s="1">
        <v>53.174873352050781</v>
      </c>
      <c r="AX45" s="1">
        <v>61.789577484130859</v>
      </c>
      <c r="AY45" s="1">
        <v>300.17425537109375</v>
      </c>
      <c r="AZ45" s="1">
        <v>1700.063720703125</v>
      </c>
      <c r="BA45" s="1">
        <v>865.0445556640625</v>
      </c>
      <c r="BB45" s="1">
        <v>98.878852844238281</v>
      </c>
      <c r="BC45" s="1">
        <v>7.5158166885375977</v>
      </c>
      <c r="BD45" s="1">
        <v>-9.2209815979003906E-2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1.5008712768554686</v>
      </c>
      <c r="BM45">
        <f t="shared" si="144"/>
        <v>5.8763519543281332E-3</v>
      </c>
      <c r="BN45">
        <f t="shared" si="145"/>
        <v>304.95017089843748</v>
      </c>
      <c r="BO45">
        <f t="shared" si="146"/>
        <v>303.59927597045896</v>
      </c>
      <c r="BP45">
        <f t="shared" si="147"/>
        <v>272.01018923259835</v>
      </c>
      <c r="BQ45">
        <f t="shared" si="148"/>
        <v>-1.4089373441317004E-2</v>
      </c>
      <c r="BR45">
        <f t="shared" si="149"/>
        <v>4.7213400887437613</v>
      </c>
      <c r="BS45">
        <f t="shared" si="150"/>
        <v>47.748734465813293</v>
      </c>
      <c r="BT45">
        <f t="shared" si="151"/>
        <v>20.431345931267394</v>
      </c>
      <c r="BU45">
        <f t="shared" si="152"/>
        <v>31.124723434448242</v>
      </c>
      <c r="BV45">
        <f t="shared" si="153"/>
        <v>4.5435601799320322</v>
      </c>
      <c r="BW45">
        <f t="shared" si="154"/>
        <v>0.27681947601769158</v>
      </c>
      <c r="BX45">
        <f t="shared" si="155"/>
        <v>2.7011120409962461</v>
      </c>
      <c r="BY45">
        <f t="shared" si="156"/>
        <v>1.8424481389357861</v>
      </c>
      <c r="BZ45">
        <f t="shared" si="157"/>
        <v>0.17375646366976791</v>
      </c>
      <c r="CA45">
        <f t="shared" si="158"/>
        <v>129.85825421443985</v>
      </c>
      <c r="CB45">
        <f t="shared" si="159"/>
        <v>0.79157519734249682</v>
      </c>
      <c r="CC45">
        <f t="shared" si="160"/>
        <v>56.866843171632112</v>
      </c>
      <c r="CD45">
        <f t="shared" si="161"/>
        <v>1651.6428779144167</v>
      </c>
      <c r="CE45">
        <f t="shared" si="162"/>
        <v>1.7680491493006073E-2</v>
      </c>
      <c r="CF45">
        <f t="shared" si="163"/>
        <v>0</v>
      </c>
      <c r="CG45">
        <f t="shared" si="164"/>
        <v>1487.4033892266154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172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10119.499998656102</v>
      </c>
      <c r="I46" s="1">
        <v>0</v>
      </c>
      <c r="J46">
        <f t="shared" si="126"/>
        <v>50.751179365476681</v>
      </c>
      <c r="K46">
        <f t="shared" si="127"/>
        <v>0.27231124176715288</v>
      </c>
      <c r="L46">
        <f t="shared" si="128"/>
        <v>1592.0781792454127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9.8207521438598633</v>
      </c>
      <c r="AA46">
        <f t="shared" si="132"/>
        <v>0.8749103760719299</v>
      </c>
      <c r="AB46">
        <f t="shared" si="133"/>
        <v>3.4789351471794974E-2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5.6949022614578766</v>
      </c>
      <c r="AJ46">
        <f t="shared" si="139"/>
        <v>2.0486138036336543</v>
      </c>
      <c r="AK46">
        <f t="shared" si="140"/>
        <v>31.8302001953125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30.457534790039063</v>
      </c>
      <c r="AQ46" s="1">
        <v>31.8302001953125</v>
      </c>
      <c r="AR46" s="1">
        <v>30.051685333251953</v>
      </c>
      <c r="AS46" s="1">
        <v>1999.9022216796875</v>
      </c>
      <c r="AT46" s="1">
        <v>1958.6546630859375</v>
      </c>
      <c r="AU46" s="1">
        <v>23.421554565429688</v>
      </c>
      <c r="AV46" s="1">
        <v>27.113178253173828</v>
      </c>
      <c r="AW46" s="1">
        <v>52.949337005615234</v>
      </c>
      <c r="AX46" s="1">
        <v>61.294731140136719</v>
      </c>
      <c r="AY46" s="1">
        <v>300.165771484375</v>
      </c>
      <c r="AZ46" s="1">
        <v>1700.240478515625</v>
      </c>
      <c r="BA46" s="1">
        <v>635.5657958984375</v>
      </c>
      <c r="BB46" s="1">
        <v>98.873275756835938</v>
      </c>
      <c r="BC46" s="1">
        <v>7.0329246520996094</v>
      </c>
      <c r="BD46" s="1">
        <v>-8.8427826762199402E-2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1.5008288574218749</v>
      </c>
      <c r="BM46">
        <f t="shared" si="144"/>
        <v>5.694902261457877E-3</v>
      </c>
      <c r="BN46">
        <f t="shared" si="145"/>
        <v>304.98020019531248</v>
      </c>
      <c r="BO46">
        <f t="shared" si="146"/>
        <v>303.60753479003904</v>
      </c>
      <c r="BP46">
        <f t="shared" si="147"/>
        <v>272.03847048196621</v>
      </c>
      <c r="BQ46">
        <f t="shared" si="148"/>
        <v>1.6841986405752591E-2</v>
      </c>
      <c r="BR46">
        <f t="shared" si="149"/>
        <v>4.7293825537039575</v>
      </c>
      <c r="BS46">
        <f t="shared" si="150"/>
        <v>47.832768940873038</v>
      </c>
      <c r="BT46">
        <f t="shared" si="151"/>
        <v>20.71959068769921</v>
      </c>
      <c r="BU46">
        <f t="shared" si="152"/>
        <v>31.143867492675781</v>
      </c>
      <c r="BV46">
        <f t="shared" si="153"/>
        <v>4.5485175000899609</v>
      </c>
      <c r="BW46">
        <f t="shared" si="154"/>
        <v>0.26455625605726313</v>
      </c>
      <c r="BX46">
        <f t="shared" si="155"/>
        <v>2.6807687500703032</v>
      </c>
      <c r="BY46">
        <f t="shared" si="156"/>
        <v>1.8677487500196577</v>
      </c>
      <c r="BZ46">
        <f t="shared" si="157"/>
        <v>0.16602733752764851</v>
      </c>
      <c r="CA46">
        <f t="shared" si="158"/>
        <v>157.41398484297298</v>
      </c>
      <c r="CB46">
        <f t="shared" si="159"/>
        <v>0.81284271763202542</v>
      </c>
      <c r="CC46">
        <f t="shared" si="160"/>
        <v>56.278487016522782</v>
      </c>
      <c r="CD46">
        <f t="shared" si="161"/>
        <v>1951.2794036347191</v>
      </c>
      <c r="CE46">
        <f t="shared" si="162"/>
        <v>1.4637573602595566E-2</v>
      </c>
      <c r="CF46">
        <f t="shared" si="163"/>
        <v>0</v>
      </c>
      <c r="CG46">
        <f t="shared" si="164"/>
        <v>1487.5580364708235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173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11898.499998656102</v>
      </c>
      <c r="I47" s="1">
        <v>0</v>
      </c>
      <c r="J47">
        <f t="shared" ref="J47:J57" si="168">(AS47-AT47*(1000-AU47)/(1000-AV47))*BL47</f>
        <v>28.688594226963644</v>
      </c>
      <c r="K47">
        <f t="shared" ref="K47:K57" si="169">IF(BW47&lt;&gt;0,1/(1/BW47-1/AO47),0)</f>
        <v>0.66869054645591064</v>
      </c>
      <c r="L47">
        <f t="shared" ref="L47:L57" si="170">((BZ47-BM47/2)*AT47-J47)/(BZ47+BM47/2)</f>
        <v>297.1367719532841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9.8207521438598633</v>
      </c>
      <c r="AA47">
        <f t="shared" ref="AA47:AA57" si="174">(Z47*Y47+(100-Z47)*X47)/100</f>
        <v>0.8749103760719299</v>
      </c>
      <c r="AB47">
        <f t="shared" ref="AB47:AB57" si="175">(J47-W47)/CG47</f>
        <v>1.9970937810712828E-2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9.8723437176716651</v>
      </c>
      <c r="AJ47">
        <f t="shared" ref="AJ47:AJ57" si="181">(BR47-BX47)</f>
        <v>1.5090374544985341</v>
      </c>
      <c r="AK47">
        <f t="shared" ref="AK47:AK57" si="182">(AQ47+BQ47*I47)</f>
        <v>29.993000030517578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30.570476531982422</v>
      </c>
      <c r="AQ47" s="1">
        <v>29.993000030517578</v>
      </c>
      <c r="AR47" s="1">
        <v>30.050165176391602</v>
      </c>
      <c r="AS47" s="1">
        <v>400.08740234375</v>
      </c>
      <c r="AT47" s="1">
        <v>378.4833984375</v>
      </c>
      <c r="AU47" s="1">
        <v>21.421178817749023</v>
      </c>
      <c r="AV47" s="1">
        <v>27.815898895263672</v>
      </c>
      <c r="AW47" s="1">
        <v>48.104175567626953</v>
      </c>
      <c r="AX47" s="1">
        <v>62.469181060791016</v>
      </c>
      <c r="AY47" s="1">
        <v>300.1768798828125</v>
      </c>
      <c r="AZ47" s="1">
        <v>1699.1339111328125</v>
      </c>
      <c r="BA47" s="1">
        <v>1561.8673095703125</v>
      </c>
      <c r="BB47" s="1">
        <v>98.853523254394531</v>
      </c>
      <c r="BC47" s="1">
        <v>5.2024698257446289</v>
      </c>
      <c r="BD47" s="1">
        <v>-0.12261724472045898</v>
      </c>
      <c r="BE47" s="1">
        <v>0.75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1.5008843994140624</v>
      </c>
      <c r="BM47">
        <f t="shared" ref="BM47:BM57" si="186">(AV47-AU47)/(1000-AV47)*BL47</f>
        <v>9.8723437176716656E-3</v>
      </c>
      <c r="BN47">
        <f t="shared" ref="BN47:BN57" si="187">(AQ47+273.15)</f>
        <v>303.14300003051756</v>
      </c>
      <c r="BO47">
        <f t="shared" ref="BO47:BO57" si="188">(AP47+273.15)</f>
        <v>303.7204765319824</v>
      </c>
      <c r="BP47">
        <f t="shared" ref="BP47:BP57" si="189">(AZ47*BH47+BA47*BI47)*BJ47</f>
        <v>271.86141970467361</v>
      </c>
      <c r="BQ47">
        <f t="shared" ref="BQ47:BQ57" si="190">((BP47+0.00000010773*(BO47^4-BN47^4))-BM47*44100)/(AM47*51.4+0.00000043092*BN47^3)</f>
        <v>-0.62435399407060355</v>
      </c>
      <c r="BR47">
        <f t="shared" ref="BR47:BR57" si="191">0.61365*EXP(17.502*AK47/(240.97+AK47))</f>
        <v>4.2587370627833687</v>
      </c>
      <c r="BS47">
        <f t="shared" ref="BS47:BS57" si="192">BR47*1000/BB47</f>
        <v>43.081287571548913</v>
      </c>
      <c r="BT47">
        <f t="shared" ref="BT47:BT57" si="193">(BS47-AV47)</f>
        <v>15.265388676285241</v>
      </c>
      <c r="BU47">
        <f t="shared" ref="BU47:BU57" si="194">IF(I47,AQ47,(AP47+AQ47)/2)</f>
        <v>30.28173828125</v>
      </c>
      <c r="BV47">
        <f t="shared" ref="BV47:BV57" si="195">0.61365*EXP(17.502*BU47/(240.97+BU47))</f>
        <v>4.3298839601625705</v>
      </c>
      <c r="BW47">
        <f t="shared" ref="BW47:BW57" si="196">IF(BT47&lt;&gt;0,(1000-(BS47+AV47)/2)/BT47*BM47,0)</f>
        <v>0.62378909721156051</v>
      </c>
      <c r="BX47">
        <f t="shared" ref="BX47:BX57" si="197">AV47*BB47/1000</f>
        <v>2.7496996082848346</v>
      </c>
      <c r="BY47">
        <f t="shared" ref="BY47:BY57" si="198">(BV47-BX47)</f>
        <v>1.5801843518777359</v>
      </c>
      <c r="BZ47">
        <f t="shared" ref="BZ47:BZ57" si="199">1/(1.6/K47+1.37/AO47)</f>
        <v>0.39366809520395035</v>
      </c>
      <c r="CA47">
        <f t="shared" ref="CA47:CA57" si="200">L47*BB47*0.001</f>
        <v>29.373016796019698</v>
      </c>
      <c r="CB47">
        <f t="shared" ref="CB47:CB57" si="201">L47/AT47</f>
        <v>0.78507214102377887</v>
      </c>
      <c r="CC47">
        <f t="shared" ref="CC47:CC57" si="202">(1-BM47*BB47/BR47/K47)*100</f>
        <v>65.730607205968312</v>
      </c>
      <c r="CD47">
        <f t="shared" ref="CD47:CD57" si="203">(AT47-J47/(AO47/1.35))</f>
        <v>374.31431648984949</v>
      </c>
      <c r="CE47">
        <f t="shared" ref="CE47:CE57" si="204">J47*CC47/100/CD47</f>
        <v>5.0377948033283243E-2</v>
      </c>
      <c r="CF47">
        <f t="shared" ref="CF47:CF57" si="205">(P47-O47)</f>
        <v>0</v>
      </c>
      <c r="CG47">
        <f t="shared" ref="CG47:CG57" si="206">AZ47*AA47</f>
        <v>1486.589889185778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173</v>
      </c>
      <c r="B48" s="1">
        <v>46</v>
      </c>
      <c r="C48" s="1" t="s">
        <v>136</v>
      </c>
      <c r="D48" s="1" t="s">
        <v>0</v>
      </c>
      <c r="E48" s="1">
        <v>0</v>
      </c>
      <c r="F48" s="1" t="s">
        <v>91</v>
      </c>
      <c r="G48" s="1" t="s">
        <v>0</v>
      </c>
      <c r="H48" s="1">
        <v>12101.499998656102</v>
      </c>
      <c r="I48" s="1">
        <v>0</v>
      </c>
      <c r="J48">
        <f t="shared" si="168"/>
        <v>10.977939341774167</v>
      </c>
      <c r="K48">
        <f t="shared" si="169"/>
        <v>0.50988573862243547</v>
      </c>
      <c r="L48">
        <f t="shared" si="170"/>
        <v>150.48327671036259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9.8207521438598633</v>
      </c>
      <c r="AA48">
        <f t="shared" si="174"/>
        <v>0.8749103760719299</v>
      </c>
      <c r="AB48">
        <f t="shared" si="175"/>
        <v>8.0589355357408247E-3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8.9739038010403753</v>
      </c>
      <c r="AJ48">
        <f t="shared" si="181"/>
        <v>1.769030535655495</v>
      </c>
      <c r="AK48">
        <f t="shared" si="182"/>
        <v>30.774890899658203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30.604406356811523</v>
      </c>
      <c r="AQ48" s="1">
        <v>30.774890899658203</v>
      </c>
      <c r="AR48" s="1">
        <v>30.059593200683594</v>
      </c>
      <c r="AS48" s="1">
        <v>200.05259704589844</v>
      </c>
      <c r="AT48" s="1">
        <v>191.59330749511719</v>
      </c>
      <c r="AU48" s="1">
        <v>21.342754364013672</v>
      </c>
      <c r="AV48" s="1">
        <v>27.159049987792969</v>
      </c>
      <c r="AW48" s="1">
        <v>47.834842681884766</v>
      </c>
      <c r="AX48" s="1">
        <v>60.870811462402344</v>
      </c>
      <c r="AY48" s="1">
        <v>300.19729614257813</v>
      </c>
      <c r="AZ48" s="1">
        <v>1698.7945556640625</v>
      </c>
      <c r="BA48" s="1">
        <v>2105.6533203125</v>
      </c>
      <c r="BB48" s="1">
        <v>98.853462219238281</v>
      </c>
      <c r="BC48" s="1">
        <v>4.0875191688537598</v>
      </c>
      <c r="BD48" s="1">
        <v>-0.12503834068775177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1.5009864807128905</v>
      </c>
      <c r="BM48">
        <f t="shared" si="186"/>
        <v>8.9739038010403747E-3</v>
      </c>
      <c r="BN48">
        <f t="shared" si="187"/>
        <v>303.92489089965818</v>
      </c>
      <c r="BO48">
        <f t="shared" si="188"/>
        <v>303.7544063568115</v>
      </c>
      <c r="BP48">
        <f t="shared" si="189"/>
        <v>271.80712283088724</v>
      </c>
      <c r="BQ48">
        <f t="shared" si="190"/>
        <v>-0.50231655305074197</v>
      </c>
      <c r="BR48">
        <f t="shared" si="191"/>
        <v>4.4537966575341912</v>
      </c>
      <c r="BS48">
        <f t="shared" si="192"/>
        <v>45.054533827621668</v>
      </c>
      <c r="BT48">
        <f t="shared" si="193"/>
        <v>17.8954838398287</v>
      </c>
      <c r="BU48">
        <f t="shared" si="194"/>
        <v>30.689648628234863</v>
      </c>
      <c r="BV48">
        <f t="shared" si="195"/>
        <v>4.4321598849897956</v>
      </c>
      <c r="BW48">
        <f t="shared" si="196"/>
        <v>0.48335574502014833</v>
      </c>
      <c r="BX48">
        <f t="shared" si="197"/>
        <v>2.6847661218786962</v>
      </c>
      <c r="BY48">
        <f t="shared" si="198"/>
        <v>1.7473937631110994</v>
      </c>
      <c r="BZ48">
        <f t="shared" si="199"/>
        <v>0.30437390297549222</v>
      </c>
      <c r="CA48">
        <f t="shared" si="200"/>
        <v>14.875792908915008</v>
      </c>
      <c r="CB48">
        <f t="shared" si="201"/>
        <v>0.78543075787862626</v>
      </c>
      <c r="CC48">
        <f t="shared" si="202"/>
        <v>60.936599691391955</v>
      </c>
      <c r="CD48">
        <f t="shared" si="203"/>
        <v>189.99797213744472</v>
      </c>
      <c r="CE48">
        <f t="shared" si="204"/>
        <v>3.5208707102523717E-2</v>
      </c>
      <c r="CF48">
        <f t="shared" si="205"/>
        <v>0</v>
      </c>
      <c r="CG48">
        <f t="shared" si="206"/>
        <v>1486.292983564992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173</v>
      </c>
      <c r="B49" s="1">
        <v>47</v>
      </c>
      <c r="C49" s="1" t="s">
        <v>137</v>
      </c>
      <c r="D49" s="1" t="s">
        <v>0</v>
      </c>
      <c r="E49" s="1">
        <v>0</v>
      </c>
      <c r="F49" s="1" t="s">
        <v>91</v>
      </c>
      <c r="G49" s="1" t="s">
        <v>0</v>
      </c>
      <c r="H49" s="1">
        <v>12313.499998656102</v>
      </c>
      <c r="I49" s="1">
        <v>0</v>
      </c>
      <c r="J49">
        <f t="shared" si="168"/>
        <v>-4.7413518383414921</v>
      </c>
      <c r="K49">
        <f t="shared" si="169"/>
        <v>0.53895503387938415</v>
      </c>
      <c r="L49">
        <f t="shared" si="170"/>
        <v>65.812798719909892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9.8207521438598633</v>
      </c>
      <c r="AA49">
        <f t="shared" si="174"/>
        <v>0.8749103760719299</v>
      </c>
      <c r="AB49">
        <f t="shared" si="175"/>
        <v>-2.5144201369240861E-3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9.3924269866141721</v>
      </c>
      <c r="AJ49">
        <f t="shared" si="181"/>
        <v>1.7560847136317848</v>
      </c>
      <c r="AK49">
        <f t="shared" si="182"/>
        <v>30.895320892333984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30.658374786376953</v>
      </c>
      <c r="AQ49" s="1">
        <v>30.895320892333984</v>
      </c>
      <c r="AR49" s="1">
        <v>30.05146598815918</v>
      </c>
      <c r="AS49" s="1">
        <v>49.944419860839844</v>
      </c>
      <c r="AT49" s="1">
        <v>52.773300170898438</v>
      </c>
      <c r="AU49" s="1">
        <v>21.516862869262695</v>
      </c>
      <c r="AV49" s="1">
        <v>27.602258682250977</v>
      </c>
      <c r="AW49" s="1">
        <v>48.071250915527344</v>
      </c>
      <c r="AX49" s="1">
        <v>61.667922973632813</v>
      </c>
      <c r="AY49" s="1">
        <v>300.1669921875</v>
      </c>
      <c r="AZ49" s="1">
        <v>1700.69775390625</v>
      </c>
      <c r="BA49" s="1">
        <v>2240.670654296875</v>
      </c>
      <c r="BB49" s="1">
        <v>98.84832763671875</v>
      </c>
      <c r="BC49" s="1">
        <v>2.8263540267944336</v>
      </c>
      <c r="BD49" s="1">
        <v>-0.11991825699806213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1.5008349609375</v>
      </c>
      <c r="BM49">
        <f t="shared" si="186"/>
        <v>9.3924269866141729E-3</v>
      </c>
      <c r="BN49">
        <f t="shared" si="187"/>
        <v>304.04532089233396</v>
      </c>
      <c r="BO49">
        <f t="shared" si="188"/>
        <v>303.80837478637693</v>
      </c>
      <c r="BP49">
        <f t="shared" si="189"/>
        <v>272.11163454283087</v>
      </c>
      <c r="BQ49">
        <f t="shared" si="190"/>
        <v>-0.57786115467096444</v>
      </c>
      <c r="BR49">
        <f t="shared" si="191"/>
        <v>4.4845218233683939</v>
      </c>
      <c r="BS49">
        <f t="shared" si="192"/>
        <v>45.367705560478782</v>
      </c>
      <c r="BT49">
        <f t="shared" si="193"/>
        <v>17.765446878227806</v>
      </c>
      <c r="BU49">
        <f t="shared" si="194"/>
        <v>30.776847839355469</v>
      </c>
      <c r="BV49">
        <f t="shared" si="195"/>
        <v>4.4542944597805496</v>
      </c>
      <c r="BW49">
        <f t="shared" si="196"/>
        <v>0.5094014531670531</v>
      </c>
      <c r="BX49">
        <f t="shared" si="197"/>
        <v>2.7284371097366091</v>
      </c>
      <c r="BY49">
        <f t="shared" si="198"/>
        <v>1.7258573500439405</v>
      </c>
      <c r="BZ49">
        <f t="shared" si="199"/>
        <v>0.32090545390865982</v>
      </c>
      <c r="CA49">
        <f t="shared" si="200"/>
        <v>6.5054850905550774</v>
      </c>
      <c r="CB49">
        <f t="shared" si="201"/>
        <v>1.2470851454577407</v>
      </c>
      <c r="CC49">
        <f t="shared" si="202"/>
        <v>61.586977611142977</v>
      </c>
      <c r="CD49">
        <f t="shared" si="203"/>
        <v>53.462322581697173</v>
      </c>
      <c r="CE49">
        <f t="shared" si="204"/>
        <v>-5.4618938237909101E-2</v>
      </c>
      <c r="CF49">
        <f t="shared" si="205"/>
        <v>0</v>
      </c>
      <c r="CG49">
        <f t="shared" si="206"/>
        <v>1487.9581114548037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173</v>
      </c>
      <c r="B50" s="1">
        <v>48</v>
      </c>
      <c r="C50" s="1" t="s">
        <v>138</v>
      </c>
      <c r="D50" s="1" t="s">
        <v>0</v>
      </c>
      <c r="E50" s="1">
        <v>0</v>
      </c>
      <c r="F50" s="1" t="s">
        <v>91</v>
      </c>
      <c r="G50" s="1" t="s">
        <v>0</v>
      </c>
      <c r="H50" s="1">
        <v>12490.499998656102</v>
      </c>
      <c r="I50" s="1">
        <v>0</v>
      </c>
      <c r="J50">
        <f t="shared" si="168"/>
        <v>3.4689164021840964</v>
      </c>
      <c r="K50">
        <f t="shared" si="169"/>
        <v>0.58919783627377875</v>
      </c>
      <c r="L50">
        <f t="shared" si="170"/>
        <v>84.631897280157119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9.8207521438598633</v>
      </c>
      <c r="AA50">
        <f t="shared" si="174"/>
        <v>0.8749103760719299</v>
      </c>
      <c r="AB50">
        <f t="shared" si="175"/>
        <v>3.0014266406272611E-3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9.5191132673438634</v>
      </c>
      <c r="AJ50">
        <f t="shared" si="181"/>
        <v>1.6371816524140415</v>
      </c>
      <c r="AK50">
        <f t="shared" si="182"/>
        <v>30.439090728759766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30.563474655151367</v>
      </c>
      <c r="AQ50" s="1">
        <v>30.439090728759766</v>
      </c>
      <c r="AR50" s="1">
        <v>30.048103332519531</v>
      </c>
      <c r="AS50" s="1">
        <v>99.965812683105469</v>
      </c>
      <c r="AT50" s="1">
        <v>97.039100646972656</v>
      </c>
      <c r="AU50" s="1">
        <v>21.472057342529297</v>
      </c>
      <c r="AV50" s="1">
        <v>27.639116287231445</v>
      </c>
      <c r="AW50" s="1">
        <v>48.233345031738281</v>
      </c>
      <c r="AX50" s="1">
        <v>62.085403442382813</v>
      </c>
      <c r="AY50" s="1">
        <v>300.17593383789063</v>
      </c>
      <c r="AZ50" s="1">
        <v>1701.8094482421875</v>
      </c>
      <c r="BA50" s="1">
        <v>659.76983642578125</v>
      </c>
      <c r="BB50" s="1">
        <v>98.842132568359375</v>
      </c>
      <c r="BC50" s="1">
        <v>3.3060052394866943</v>
      </c>
      <c r="BD50" s="1">
        <v>-0.1275545209646225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1.500879669189453</v>
      </c>
      <c r="BM50">
        <f t="shared" si="186"/>
        <v>9.5191132673438632E-3</v>
      </c>
      <c r="BN50">
        <f t="shared" si="187"/>
        <v>303.58909072875974</v>
      </c>
      <c r="BO50">
        <f t="shared" si="188"/>
        <v>303.71347465515134</v>
      </c>
      <c r="BP50">
        <f t="shared" si="189"/>
        <v>272.28950563260514</v>
      </c>
      <c r="BQ50">
        <f t="shared" si="190"/>
        <v>-0.58214048271274055</v>
      </c>
      <c r="BR50">
        <f t="shared" si="191"/>
        <v>4.3690908485488729</v>
      </c>
      <c r="BS50">
        <f t="shared" si="192"/>
        <v>44.202717353626525</v>
      </c>
      <c r="BT50">
        <f t="shared" si="193"/>
        <v>16.56360106639508</v>
      </c>
      <c r="BU50">
        <f t="shared" si="194"/>
        <v>30.501282691955566</v>
      </c>
      <c r="BV50">
        <f t="shared" si="195"/>
        <v>4.3846720507451531</v>
      </c>
      <c r="BW50">
        <f t="shared" si="196"/>
        <v>0.55405693210532592</v>
      </c>
      <c r="BX50">
        <f t="shared" si="197"/>
        <v>2.7319091961348314</v>
      </c>
      <c r="BY50">
        <f t="shared" si="198"/>
        <v>1.6527628546103217</v>
      </c>
      <c r="BZ50">
        <f t="shared" si="199"/>
        <v>0.34928014616933306</v>
      </c>
      <c r="CA50">
        <f t="shared" si="200"/>
        <v>8.3651972104770635</v>
      </c>
      <c r="CB50">
        <f t="shared" si="201"/>
        <v>0.87214222633871241</v>
      </c>
      <c r="CC50">
        <f t="shared" si="202"/>
        <v>63.450084028336896</v>
      </c>
      <c r="CD50">
        <f t="shared" si="203"/>
        <v>96.53499101246635</v>
      </c>
      <c r="CE50">
        <f t="shared" si="204"/>
        <v>2.2800337462861864E-2</v>
      </c>
      <c r="CF50">
        <f t="shared" si="205"/>
        <v>0</v>
      </c>
      <c r="CG50">
        <f t="shared" si="206"/>
        <v>1488.9307443643359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173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12641.499998656102</v>
      </c>
      <c r="I51" s="1">
        <v>0</v>
      </c>
      <c r="J51">
        <f t="shared" si="168"/>
        <v>24.461239039642507</v>
      </c>
      <c r="K51">
        <f t="shared" si="169"/>
        <v>0.61764971839562999</v>
      </c>
      <c r="L51">
        <f t="shared" si="170"/>
        <v>208.52898768220436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9.8207521438598633</v>
      </c>
      <c r="AA51">
        <f t="shared" si="174"/>
        <v>0.8749103760719299</v>
      </c>
      <c r="AB51">
        <f t="shared" si="175"/>
        <v>1.7134304895355085E-2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9.6245431532042964</v>
      </c>
      <c r="AJ51">
        <f t="shared" si="181"/>
        <v>1.5838286558700956</v>
      </c>
      <c r="AK51">
        <f t="shared" si="182"/>
        <v>30.278949737548828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30.618852615356445</v>
      </c>
      <c r="AQ51" s="1">
        <v>30.278949737548828</v>
      </c>
      <c r="AR51" s="1">
        <v>30.058036804199219</v>
      </c>
      <c r="AS51" s="1">
        <v>300.07138061523438</v>
      </c>
      <c r="AT51" s="1">
        <v>281.96499633789063</v>
      </c>
      <c r="AU51" s="1">
        <v>21.540660858154297</v>
      </c>
      <c r="AV51" s="1">
        <v>27.775260925292969</v>
      </c>
      <c r="AW51" s="1">
        <v>48.230915069580078</v>
      </c>
      <c r="AX51" s="1">
        <v>62.191917419433594</v>
      </c>
      <c r="AY51" s="1">
        <v>300.17062377929688</v>
      </c>
      <c r="AZ51" s="1">
        <v>1698.4371337890625</v>
      </c>
      <c r="BA51" s="1">
        <v>1506.4013671875</v>
      </c>
      <c r="BB51" s="1">
        <v>98.842033386230469</v>
      </c>
      <c r="BC51" s="1">
        <v>4.7405314445495605</v>
      </c>
      <c r="BD51" s="1">
        <v>-0.12138138711452484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1.5008531188964842</v>
      </c>
      <c r="BM51">
        <f t="shared" si="186"/>
        <v>9.6245431532042958E-3</v>
      </c>
      <c r="BN51">
        <f t="shared" si="187"/>
        <v>303.42894973754881</v>
      </c>
      <c r="BO51">
        <f t="shared" si="188"/>
        <v>303.76885261535642</v>
      </c>
      <c r="BP51">
        <f t="shared" si="189"/>
        <v>271.74993533216548</v>
      </c>
      <c r="BQ51">
        <f t="shared" si="190"/>
        <v>-0.5925161234199573</v>
      </c>
      <c r="BR51">
        <f t="shared" si="191"/>
        <v>4.3291919235591658</v>
      </c>
      <c r="BS51">
        <f t="shared" si="192"/>
        <v>43.799098169526921</v>
      </c>
      <c r="BT51">
        <f t="shared" si="193"/>
        <v>16.023837244233953</v>
      </c>
      <c r="BU51">
        <f t="shared" si="194"/>
        <v>30.448901176452637</v>
      </c>
      <c r="BV51">
        <f t="shared" si="195"/>
        <v>4.3715454899222177</v>
      </c>
      <c r="BW51">
        <f t="shared" si="196"/>
        <v>0.57914391901715978</v>
      </c>
      <c r="BX51">
        <f t="shared" si="197"/>
        <v>2.7453632676890702</v>
      </c>
      <c r="BY51">
        <f t="shared" si="198"/>
        <v>1.6261822222331475</v>
      </c>
      <c r="BZ51">
        <f t="shared" si="199"/>
        <v>0.36523811395024547</v>
      </c>
      <c r="CA51">
        <f t="shared" si="200"/>
        <v>20.611429162481286</v>
      </c>
      <c r="CB51">
        <f t="shared" si="201"/>
        <v>0.73955629383271115</v>
      </c>
      <c r="CC51">
        <f t="shared" si="202"/>
        <v>64.422722773078505</v>
      </c>
      <c r="CD51">
        <f t="shared" si="203"/>
        <v>278.41024181452366</v>
      </c>
      <c r="CE51">
        <f t="shared" si="204"/>
        <v>5.660207078110039E-2</v>
      </c>
      <c r="CF51">
        <f t="shared" si="205"/>
        <v>0</v>
      </c>
      <c r="CG51">
        <f t="shared" si="206"/>
        <v>1485.9802714579193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173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12810.499998656102</v>
      </c>
      <c r="I52" s="1">
        <v>0</v>
      </c>
      <c r="J52">
        <f t="shared" si="168"/>
        <v>32.48696038956146</v>
      </c>
      <c r="K52">
        <f t="shared" si="169"/>
        <v>0.64036364258189593</v>
      </c>
      <c r="L52">
        <f t="shared" si="170"/>
        <v>281.48512637987642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9.8207521438598633</v>
      </c>
      <c r="AA52">
        <f t="shared" si="174"/>
        <v>0.8749103760719299</v>
      </c>
      <c r="AB52">
        <f t="shared" si="175"/>
        <v>2.2504699023177158E-2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9.7817333696624402</v>
      </c>
      <c r="AJ52">
        <f t="shared" si="181"/>
        <v>1.5559722368117703</v>
      </c>
      <c r="AK52">
        <f t="shared" si="182"/>
        <v>30.263689041137695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30.641790390014648</v>
      </c>
      <c r="AQ52" s="1">
        <v>30.263689041137695</v>
      </c>
      <c r="AR52" s="1">
        <v>30.052978515625</v>
      </c>
      <c r="AS52" s="1">
        <v>400.05209350585938</v>
      </c>
      <c r="AT52" s="1">
        <v>375.9556884765625</v>
      </c>
      <c r="AU52" s="1">
        <v>21.684200286865234</v>
      </c>
      <c r="AV52" s="1">
        <v>28.019159317016602</v>
      </c>
      <c r="AW52" s="1">
        <v>48.487476348876953</v>
      </c>
      <c r="AX52" s="1">
        <v>62.65338134765625</v>
      </c>
      <c r="AY52" s="1">
        <v>300.16476440429688</v>
      </c>
      <c r="AZ52" s="1">
        <v>1700.7440185546875</v>
      </c>
      <c r="BA52" s="1">
        <v>1671.675048828125</v>
      </c>
      <c r="BB52" s="1">
        <v>98.840728759765625</v>
      </c>
      <c r="BC52" s="1">
        <v>5.355379581451416</v>
      </c>
      <c r="BD52" s="1">
        <v>-0.11775866150856018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1.5008238220214842</v>
      </c>
      <c r="BM52">
        <f t="shared" si="186"/>
        <v>9.7817333696624403E-3</v>
      </c>
      <c r="BN52">
        <f t="shared" si="187"/>
        <v>303.41368904113767</v>
      </c>
      <c r="BO52">
        <f t="shared" si="188"/>
        <v>303.79179039001463</v>
      </c>
      <c r="BP52">
        <f t="shared" si="189"/>
        <v>272.11903688641542</v>
      </c>
      <c r="BQ52">
        <f t="shared" si="190"/>
        <v>-0.61685304092698401</v>
      </c>
      <c r="BR52">
        <f t="shared" si="191"/>
        <v>4.3254063629416679</v>
      </c>
      <c r="BS52">
        <f t="shared" si="192"/>
        <v>43.761376683640755</v>
      </c>
      <c r="BT52">
        <f t="shared" si="193"/>
        <v>15.742217366624153</v>
      </c>
      <c r="BU52">
        <f t="shared" si="194"/>
        <v>30.452739715576172</v>
      </c>
      <c r="BV52">
        <f t="shared" si="195"/>
        <v>4.3725062457596078</v>
      </c>
      <c r="BW52">
        <f t="shared" si="196"/>
        <v>0.59906835980501139</v>
      </c>
      <c r="BX52">
        <f t="shared" si="197"/>
        <v>2.7694341261298976</v>
      </c>
      <c r="BY52">
        <f t="shared" si="198"/>
        <v>1.6030721196297102</v>
      </c>
      <c r="BZ52">
        <f t="shared" si="199"/>
        <v>0.37792106848746593</v>
      </c>
      <c r="CA52">
        <f t="shared" si="200"/>
        <v>27.822195026421713</v>
      </c>
      <c r="CB52">
        <f t="shared" si="201"/>
        <v>0.74871889163455096</v>
      </c>
      <c r="CC52">
        <f t="shared" si="202"/>
        <v>65.094153192997624</v>
      </c>
      <c r="CD52">
        <f t="shared" si="203"/>
        <v>371.23462061863097</v>
      </c>
      <c r="CE52">
        <f t="shared" si="204"/>
        <v>5.6964277007596244E-2</v>
      </c>
      <c r="CF52">
        <f t="shared" si="205"/>
        <v>0</v>
      </c>
      <c r="CG52">
        <f t="shared" si="206"/>
        <v>1487.9985888757669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173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12955.499998656102</v>
      </c>
      <c r="I53" s="1">
        <v>0</v>
      </c>
      <c r="J53">
        <f t="shared" si="168"/>
        <v>48.817683255081946</v>
      </c>
      <c r="K53">
        <f t="shared" si="169"/>
        <v>0.64540270529283583</v>
      </c>
      <c r="L53">
        <f t="shared" si="170"/>
        <v>519.88754590201449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9.8207521438598633</v>
      </c>
      <c r="AA53">
        <f t="shared" si="174"/>
        <v>0.8749103760719299</v>
      </c>
      <c r="AB53">
        <f t="shared" si="175"/>
        <v>3.3468593075583579E-2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9.7350151774936879</v>
      </c>
      <c r="AJ53">
        <f t="shared" si="181"/>
        <v>1.5373649521825983</v>
      </c>
      <c r="AK53">
        <f t="shared" si="182"/>
        <v>30.18614387512207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30.61311149597168</v>
      </c>
      <c r="AQ53" s="1">
        <v>30.18614387512207</v>
      </c>
      <c r="AR53" s="1">
        <v>30.045820236206055</v>
      </c>
      <c r="AS53" s="1">
        <v>700.0628662109375</v>
      </c>
      <c r="AT53" s="1">
        <v>663.23541259765625</v>
      </c>
      <c r="AU53" s="1">
        <v>21.709260940551758</v>
      </c>
      <c r="AV53" s="1">
        <v>28.013683319091797</v>
      </c>
      <c r="AW53" s="1">
        <v>48.623737335205078</v>
      </c>
      <c r="AX53" s="1">
        <v>62.745830535888672</v>
      </c>
      <c r="AY53" s="1">
        <v>300.1798095703125</v>
      </c>
      <c r="AZ53" s="1">
        <v>1701.3062744140625</v>
      </c>
      <c r="BA53" s="1">
        <v>777.795166015625</v>
      </c>
      <c r="BB53" s="1">
        <v>98.839202880859375</v>
      </c>
      <c r="BC53" s="1">
        <v>6.5548639297485352</v>
      </c>
      <c r="BD53" s="1">
        <v>-0.11595554649829865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1.5008990478515625</v>
      </c>
      <c r="BM53">
        <f t="shared" si="186"/>
        <v>9.7350151774936878E-3</v>
      </c>
      <c r="BN53">
        <f t="shared" si="187"/>
        <v>303.33614387512205</v>
      </c>
      <c r="BO53">
        <f t="shared" si="188"/>
        <v>303.76311149597166</v>
      </c>
      <c r="BP53">
        <f t="shared" si="189"/>
        <v>272.20899782190463</v>
      </c>
      <c r="BQ53">
        <f t="shared" si="190"/>
        <v>-0.6059622302360862</v>
      </c>
      <c r="BR53">
        <f t="shared" si="191"/>
        <v>4.3062150811984585</v>
      </c>
      <c r="BS53">
        <f t="shared" si="192"/>
        <v>43.567885572581595</v>
      </c>
      <c r="BT53">
        <f t="shared" si="193"/>
        <v>15.554202253489798</v>
      </c>
      <c r="BU53">
        <f t="shared" si="194"/>
        <v>30.399627685546875</v>
      </c>
      <c r="BV53">
        <f t="shared" si="195"/>
        <v>4.3592290511535321</v>
      </c>
      <c r="BW53">
        <f t="shared" si="196"/>
        <v>0.60347623071398937</v>
      </c>
      <c r="BX53">
        <f t="shared" si="197"/>
        <v>2.7688501290158603</v>
      </c>
      <c r="BY53">
        <f t="shared" si="198"/>
        <v>1.5903789221376718</v>
      </c>
      <c r="BZ53">
        <f t="shared" si="199"/>
        <v>0.38072797657936142</v>
      </c>
      <c r="CA53">
        <f t="shared" si="200"/>
        <v>51.385270624641301</v>
      </c>
      <c r="CB53">
        <f t="shared" si="201"/>
        <v>0.78386578283840525</v>
      </c>
      <c r="CC53">
        <f t="shared" si="202"/>
        <v>65.379019120861244</v>
      </c>
      <c r="CD53">
        <f t="shared" si="203"/>
        <v>656.14113253726919</v>
      </c>
      <c r="CE53">
        <f t="shared" si="204"/>
        <v>4.8642770414776014E-2</v>
      </c>
      <c r="CF53">
        <f t="shared" si="205"/>
        <v>0</v>
      </c>
      <c r="CG53">
        <f t="shared" si="206"/>
        <v>1488.4905123611413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173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13136.499998656102</v>
      </c>
      <c r="I54" s="1">
        <v>0</v>
      </c>
      <c r="J54">
        <f t="shared" si="168"/>
        <v>51.659165254848894</v>
      </c>
      <c r="K54">
        <f t="shared" si="169"/>
        <v>0.61331023201418655</v>
      </c>
      <c r="L54">
        <f t="shared" si="170"/>
        <v>794.40638580155985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9.8207521438598633</v>
      </c>
      <c r="AA54">
        <f t="shared" si="174"/>
        <v>0.8749103760719299</v>
      </c>
      <c r="AB54">
        <f t="shared" si="175"/>
        <v>3.5403871392050888E-2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9.4439676838824411</v>
      </c>
      <c r="AJ54">
        <f t="shared" si="181"/>
        <v>1.5642633289909926</v>
      </c>
      <c r="AK54">
        <f t="shared" si="182"/>
        <v>30.248023986816406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30.635601043701172</v>
      </c>
      <c r="AQ54" s="1">
        <v>30.248023986816406</v>
      </c>
      <c r="AR54" s="1">
        <v>30.063211441040039</v>
      </c>
      <c r="AS54" s="1">
        <v>1000.0791625976563</v>
      </c>
      <c r="AT54" s="1">
        <v>959.6217041015625</v>
      </c>
      <c r="AU54" s="1">
        <v>21.781036376953125</v>
      </c>
      <c r="AV54" s="1">
        <v>27.897781372070313</v>
      </c>
      <c r="AW54" s="1">
        <v>48.720252990722656</v>
      </c>
      <c r="AX54" s="1">
        <v>62.403171539306641</v>
      </c>
      <c r="AY54" s="1">
        <v>300.17605590820313</v>
      </c>
      <c r="AZ54" s="1">
        <v>1700.0419921875</v>
      </c>
      <c r="BA54" s="1">
        <v>1829.0418701171875</v>
      </c>
      <c r="BB54" s="1">
        <v>98.834388732910156</v>
      </c>
      <c r="BC54" s="1">
        <v>7.3226833343505859</v>
      </c>
      <c r="BD54" s="1">
        <v>-0.10768051445484161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1.5008802795410154</v>
      </c>
      <c r="BM54">
        <f t="shared" si="186"/>
        <v>9.4439676838824413E-3</v>
      </c>
      <c r="BN54">
        <f t="shared" si="187"/>
        <v>303.39802398681638</v>
      </c>
      <c r="BO54">
        <f t="shared" si="188"/>
        <v>303.78560104370115</v>
      </c>
      <c r="BP54">
        <f t="shared" si="189"/>
        <v>272.00671267017606</v>
      </c>
      <c r="BQ54">
        <f t="shared" si="190"/>
        <v>-0.5574554510531583</v>
      </c>
      <c r="BR54">
        <f t="shared" si="191"/>
        <v>4.3215234979039296</v>
      </c>
      <c r="BS54">
        <f t="shared" si="192"/>
        <v>43.724897308591707</v>
      </c>
      <c r="BT54">
        <f t="shared" si="193"/>
        <v>15.827115936521395</v>
      </c>
      <c r="BU54">
        <f t="shared" si="194"/>
        <v>30.441812515258789</v>
      </c>
      <c r="BV54">
        <f t="shared" si="195"/>
        <v>4.369771737820181</v>
      </c>
      <c r="BW54">
        <f t="shared" si="196"/>
        <v>0.575326963481961</v>
      </c>
      <c r="BX54">
        <f t="shared" si="197"/>
        <v>2.757260168912937</v>
      </c>
      <c r="BY54">
        <f t="shared" si="198"/>
        <v>1.612511568907244</v>
      </c>
      <c r="BZ54">
        <f t="shared" si="199"/>
        <v>0.36280932162015839</v>
      </c>
      <c r="CA54">
        <f t="shared" si="200"/>
        <v>78.514669546217576</v>
      </c>
      <c r="CB54">
        <f t="shared" si="201"/>
        <v>0.82783286622858943</v>
      </c>
      <c r="CC54">
        <f t="shared" si="202"/>
        <v>64.783557361082543</v>
      </c>
      <c r="CD54">
        <f t="shared" si="203"/>
        <v>952.11449438641148</v>
      </c>
      <c r="CE54">
        <f t="shared" si="204"/>
        <v>3.5149811448568463E-2</v>
      </c>
      <c r="CF54">
        <f t="shared" si="205"/>
        <v>0</v>
      </c>
      <c r="CG54">
        <f t="shared" si="206"/>
        <v>1487.3843787228386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173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13358.499998656102</v>
      </c>
      <c r="I55" s="1">
        <v>0</v>
      </c>
      <c r="J55">
        <f t="shared" si="168"/>
        <v>52.646318347938745</v>
      </c>
      <c r="K55">
        <f t="shared" si="169"/>
        <v>0.52052056630280952</v>
      </c>
      <c r="L55">
        <f t="shared" si="170"/>
        <v>1054.9149296903142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9.8207521438598633</v>
      </c>
      <c r="AA55">
        <f t="shared" si="174"/>
        <v>0.8749103760719299</v>
      </c>
      <c r="AB55">
        <f t="shared" si="175"/>
        <v>3.6071971469431682E-2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8.840357500041911</v>
      </c>
      <c r="AJ55">
        <f t="shared" si="181"/>
        <v>1.7082800384212677</v>
      </c>
      <c r="AK55">
        <f t="shared" si="182"/>
        <v>30.740270614624023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30.667610168457031</v>
      </c>
      <c r="AQ55" s="1">
        <v>30.740270614624023</v>
      </c>
      <c r="AR55" s="1">
        <v>30.042867660522461</v>
      </c>
      <c r="AS55" s="1">
        <v>1299.91259765625</v>
      </c>
      <c r="AT55" s="1">
        <v>1257.4306640625</v>
      </c>
      <c r="AU55" s="1">
        <v>21.962209701538086</v>
      </c>
      <c r="AV55" s="1">
        <v>27.68903923034668</v>
      </c>
      <c r="AW55" s="1">
        <v>49.037921905517578</v>
      </c>
      <c r="AX55" s="1">
        <v>61.827384948730469</v>
      </c>
      <c r="AY55" s="1">
        <v>300.18621826171875</v>
      </c>
      <c r="AZ55" s="1">
        <v>1699.8338623046875</v>
      </c>
      <c r="BA55" s="1">
        <v>907.33819580078125</v>
      </c>
      <c r="BB55" s="1">
        <v>98.837593078613281</v>
      </c>
      <c r="BC55" s="1">
        <v>7.8831205368041992</v>
      </c>
      <c r="BD55" s="1">
        <v>-9.1069415211677551E-2</v>
      </c>
      <c r="BE55" s="1">
        <v>0.5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1.5009310913085936</v>
      </c>
      <c r="BM55">
        <f t="shared" si="186"/>
        <v>8.8403575000419107E-3</v>
      </c>
      <c r="BN55">
        <f t="shared" si="187"/>
        <v>303.890270614624</v>
      </c>
      <c r="BO55">
        <f t="shared" si="188"/>
        <v>303.81761016845701</v>
      </c>
      <c r="BP55">
        <f t="shared" si="189"/>
        <v>271.97341188967039</v>
      </c>
      <c r="BQ55">
        <f t="shared" si="190"/>
        <v>-0.47346973355728167</v>
      </c>
      <c r="BR55">
        <f t="shared" si="191"/>
        <v>4.4449980306080326</v>
      </c>
      <c r="BS55">
        <f t="shared" si="192"/>
        <v>44.972746625593942</v>
      </c>
      <c r="BT55">
        <f t="shared" si="193"/>
        <v>17.283707395247262</v>
      </c>
      <c r="BU55">
        <f t="shared" si="194"/>
        <v>30.703940391540527</v>
      </c>
      <c r="BV55">
        <f t="shared" si="195"/>
        <v>4.4357811151670363</v>
      </c>
      <c r="BW55">
        <f t="shared" si="196"/>
        <v>0.49290231681459407</v>
      </c>
      <c r="BX55">
        <f t="shared" si="197"/>
        <v>2.7367179921867648</v>
      </c>
      <c r="BY55">
        <f t="shared" si="198"/>
        <v>1.6990631229802715</v>
      </c>
      <c r="BZ55">
        <f t="shared" si="199"/>
        <v>0.31043167781033365</v>
      </c>
      <c r="CA55">
        <f t="shared" si="200"/>
        <v>104.26525255328522</v>
      </c>
      <c r="CB55">
        <f t="shared" si="201"/>
        <v>0.83894481011151811</v>
      </c>
      <c r="CC55">
        <f t="shared" si="202"/>
        <v>62.235605798828118</v>
      </c>
      <c r="CD55">
        <f t="shared" si="203"/>
        <v>1249.7799993523984</v>
      </c>
      <c r="CE55">
        <f t="shared" si="204"/>
        <v>2.6216418226885592E-2</v>
      </c>
      <c r="CF55">
        <f t="shared" si="205"/>
        <v>0</v>
      </c>
      <c r="CG55">
        <f t="shared" si="206"/>
        <v>1487.2022837287952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173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13552.499998656102</v>
      </c>
      <c r="I56" s="1">
        <v>0</v>
      </c>
      <c r="J56">
        <f t="shared" si="168"/>
        <v>52.193313363281312</v>
      </c>
      <c r="K56">
        <f t="shared" si="169"/>
        <v>0.44711524531527763</v>
      </c>
      <c r="L56">
        <f t="shared" si="170"/>
        <v>1414.9623670937472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9.8207521438598633</v>
      </c>
      <c r="AA56">
        <f t="shared" si="174"/>
        <v>0.8749103760719299</v>
      </c>
      <c r="AB56">
        <f t="shared" si="175"/>
        <v>3.5768029471979226E-2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8.1766905577606526</v>
      </c>
      <c r="AJ56">
        <f t="shared" si="181"/>
        <v>1.82512773438817</v>
      </c>
      <c r="AK56">
        <f t="shared" si="182"/>
        <v>31.070522308349609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30.683488845825195</v>
      </c>
      <c r="AQ56" s="1">
        <v>31.070522308349609</v>
      </c>
      <c r="AR56" s="1">
        <v>30.050716400146484</v>
      </c>
      <c r="AS56" s="1">
        <v>1700.014892578125</v>
      </c>
      <c r="AT56" s="1">
        <v>1656.216552734375</v>
      </c>
      <c r="AU56" s="1">
        <v>22.064064025878906</v>
      </c>
      <c r="AV56" s="1">
        <v>27.362953186035156</v>
      </c>
      <c r="AW56" s="1">
        <v>49.218166351318359</v>
      </c>
      <c r="AX56" s="1">
        <v>61.040069580078125</v>
      </c>
      <c r="AY56" s="1">
        <v>300.17431640625</v>
      </c>
      <c r="AZ56" s="1">
        <v>1699.802490234375</v>
      </c>
      <c r="BA56" s="1">
        <v>870.1046142578125</v>
      </c>
      <c r="BB56" s="1">
        <v>98.835189819335938</v>
      </c>
      <c r="BC56" s="1">
        <v>7.9128570556640625</v>
      </c>
      <c r="BD56" s="1">
        <v>-8.1837177276611328E-2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1.5008715820312499</v>
      </c>
      <c r="BM56">
        <f t="shared" si="186"/>
        <v>8.1766905577606522E-3</v>
      </c>
      <c r="BN56">
        <f t="shared" si="187"/>
        <v>304.22052230834959</v>
      </c>
      <c r="BO56">
        <f t="shared" si="188"/>
        <v>303.83348884582517</v>
      </c>
      <c r="BP56">
        <f t="shared" si="189"/>
        <v>271.96839235853258</v>
      </c>
      <c r="BQ56">
        <f t="shared" si="190"/>
        <v>-0.37193491317387173</v>
      </c>
      <c r="BR56">
        <f t="shared" si="191"/>
        <v>4.5295504065475578</v>
      </c>
      <c r="BS56">
        <f t="shared" si="192"/>
        <v>45.829328752514876</v>
      </c>
      <c r="BT56">
        <f t="shared" si="193"/>
        <v>18.466375566479719</v>
      </c>
      <c r="BU56">
        <f t="shared" si="194"/>
        <v>30.877005577087402</v>
      </c>
      <c r="BV56">
        <f t="shared" si="195"/>
        <v>4.4798371868974796</v>
      </c>
      <c r="BW56">
        <f t="shared" si="196"/>
        <v>0.42658372289069602</v>
      </c>
      <c r="BX56">
        <f t="shared" si="197"/>
        <v>2.7044226721593878</v>
      </c>
      <c r="BY56">
        <f t="shared" si="198"/>
        <v>1.7754145147380918</v>
      </c>
      <c r="BZ56">
        <f t="shared" si="199"/>
        <v>0.2683864448976151</v>
      </c>
      <c r="CA56">
        <f t="shared" si="200"/>
        <v>139.84807413892739</v>
      </c>
      <c r="CB56">
        <f t="shared" si="201"/>
        <v>0.85433415380233779</v>
      </c>
      <c r="CC56">
        <f t="shared" si="202"/>
        <v>60.096169427917665</v>
      </c>
      <c r="CD56">
        <f t="shared" si="203"/>
        <v>1648.6317195839792</v>
      </c>
      <c r="CE56">
        <f t="shared" si="204"/>
        <v>1.9025584462706184E-2</v>
      </c>
      <c r="CF56">
        <f t="shared" si="205"/>
        <v>0</v>
      </c>
      <c r="CG56">
        <f t="shared" si="206"/>
        <v>1487.1748359789599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173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13694.499998656102</v>
      </c>
      <c r="I57" s="1">
        <v>0</v>
      </c>
      <c r="J57">
        <f t="shared" si="168"/>
        <v>51.060926346002475</v>
      </c>
      <c r="K57">
        <f t="shared" si="169"/>
        <v>0.41714348102371979</v>
      </c>
      <c r="L57">
        <f t="shared" si="170"/>
        <v>1695.7542674868228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9.8207521438598633</v>
      </c>
      <c r="AA57">
        <f t="shared" si="174"/>
        <v>0.8749103760719299</v>
      </c>
      <c r="AB57">
        <f t="shared" si="175"/>
        <v>3.4976091295425074E-2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7.8014458060974148</v>
      </c>
      <c r="AJ57">
        <f t="shared" si="181"/>
        <v>1.8611299682967668</v>
      </c>
      <c r="AK57">
        <f t="shared" si="182"/>
        <v>31.063167572021484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30.613130569458008</v>
      </c>
      <c r="AQ57" s="1">
        <v>31.063167572021484</v>
      </c>
      <c r="AR57" s="1">
        <v>30.047519683837891</v>
      </c>
      <c r="AS57" s="1">
        <v>2000.055419921875</v>
      </c>
      <c r="AT57" s="1">
        <v>1955.8692626953125</v>
      </c>
      <c r="AU57" s="1">
        <v>21.921911239624023</v>
      </c>
      <c r="AV57" s="1">
        <v>26.979480743408203</v>
      </c>
      <c r="AW57" s="1">
        <v>49.098262786865234</v>
      </c>
      <c r="AX57" s="1">
        <v>60.428195953369141</v>
      </c>
      <c r="AY57" s="1">
        <v>300.18240356445313</v>
      </c>
      <c r="AZ57" s="1">
        <v>1701.284912109375</v>
      </c>
      <c r="BA57" s="1">
        <v>963.32366943359375</v>
      </c>
      <c r="BB57" s="1">
        <v>98.835197448730469</v>
      </c>
      <c r="BC57" s="1">
        <v>7.1409211158752441</v>
      </c>
      <c r="BD57" s="1">
        <v>-7.9774476587772369E-2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1.5009120178222655</v>
      </c>
      <c r="BM57">
        <f t="shared" si="186"/>
        <v>7.8014458060974151E-3</v>
      </c>
      <c r="BN57">
        <f t="shared" si="187"/>
        <v>304.21316757202146</v>
      </c>
      <c r="BO57">
        <f t="shared" si="188"/>
        <v>303.76313056945799</v>
      </c>
      <c r="BP57">
        <f t="shared" si="189"/>
        <v>272.20557985323103</v>
      </c>
      <c r="BQ57">
        <f t="shared" si="190"/>
        <v>-0.30806201591652288</v>
      </c>
      <c r="BR57">
        <f t="shared" si="191"/>
        <v>4.5276522746357379</v>
      </c>
      <c r="BS57">
        <f t="shared" si="192"/>
        <v>45.81012019512989</v>
      </c>
      <c r="BT57">
        <f t="shared" si="193"/>
        <v>18.830639451721687</v>
      </c>
      <c r="BU57">
        <f t="shared" si="194"/>
        <v>30.838149070739746</v>
      </c>
      <c r="BV57">
        <f t="shared" si="195"/>
        <v>4.469912699030588</v>
      </c>
      <c r="BW57">
        <f t="shared" si="196"/>
        <v>0.39921712493546557</v>
      </c>
      <c r="BX57">
        <f t="shared" si="197"/>
        <v>2.6665223063389711</v>
      </c>
      <c r="BY57">
        <f t="shared" si="198"/>
        <v>1.8033903926916168</v>
      </c>
      <c r="BZ57">
        <f t="shared" si="199"/>
        <v>0.25106164229844491</v>
      </c>
      <c r="CA57">
        <f t="shared" si="200"/>
        <v>167.60020785158741</v>
      </c>
      <c r="CB57">
        <f t="shared" si="201"/>
        <v>0.8670079845469657</v>
      </c>
      <c r="CC57">
        <f t="shared" si="202"/>
        <v>59.174811024414844</v>
      </c>
      <c r="CD57">
        <f t="shared" si="203"/>
        <v>1948.4489902143641</v>
      </c>
      <c r="CE57">
        <f t="shared" si="204"/>
        <v>1.5507312136120333E-2</v>
      </c>
      <c r="CF57">
        <f t="shared" si="205"/>
        <v>0</v>
      </c>
      <c r="CG57">
        <f t="shared" si="206"/>
        <v>1488.4718222591134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174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14421.499998656102</v>
      </c>
      <c r="I58" s="1">
        <v>0</v>
      </c>
      <c r="J58">
        <f t="shared" ref="J58:J68" si="210">(AS58-AT58*(1000-AU58)/(1000-AV58))*BL58</f>
        <v>30.086539571403311</v>
      </c>
      <c r="K58">
        <f t="shared" ref="K58:K68" si="211">IF(BW58&lt;&gt;0,1/(1/BW58-1/AO58),0)</f>
        <v>0.80239447503035799</v>
      </c>
      <c r="L58">
        <f t="shared" ref="L58:L68" si="212">((BZ58-BM58/2)*AT58-J58)/(BZ58+BM58/2)</f>
        <v>304.62630215253296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9.8207521438598633</v>
      </c>
      <c r="AA58">
        <f t="shared" ref="AA58:AA68" si="216">(Z58*Y58+(100-Z58)*X58)/100</f>
        <v>0.8749103760719299</v>
      </c>
      <c r="AB58">
        <f t="shared" ref="AB58:AB68" si="217">(J58-W58)/CG58</f>
        <v>2.0915461604551187E-2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11.083717533551445</v>
      </c>
      <c r="AJ58">
        <f t="shared" ref="AJ58:AJ68" si="223">(BR58-BX58)</f>
        <v>1.429966167140539</v>
      </c>
      <c r="AK58">
        <f t="shared" ref="AK58:AK68" si="224">(AQ58+BQ58*I58)</f>
        <v>29.935588836669922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30.648477554321289</v>
      </c>
      <c r="AQ58" s="1">
        <v>29.935588836669922</v>
      </c>
      <c r="AR58" s="1">
        <v>30.056158065795898</v>
      </c>
      <c r="AS58" s="1">
        <v>399.98098754882813</v>
      </c>
      <c r="AT58" s="1">
        <v>377.1480712890625</v>
      </c>
      <c r="AU58" s="1">
        <v>21.308525085449219</v>
      </c>
      <c r="AV58" s="1">
        <v>28.483562469482422</v>
      </c>
      <c r="AW58" s="1">
        <v>47.62091064453125</v>
      </c>
      <c r="AX58" s="1">
        <v>63.656997680664063</v>
      </c>
      <c r="AY58" s="1">
        <v>300.15213012695313</v>
      </c>
      <c r="AZ58" s="1">
        <v>1698.7965087890625</v>
      </c>
      <c r="BA58" s="1">
        <v>734.038818359375</v>
      </c>
      <c r="BB58" s="1">
        <v>98.820030212402344</v>
      </c>
      <c r="BC58" s="1">
        <v>5.3048615455627441</v>
      </c>
      <c r="BD58" s="1">
        <v>-0.13029317557811737</v>
      </c>
      <c r="BE58" s="1">
        <v>0.75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1.5007606506347653</v>
      </c>
      <c r="BM58">
        <f t="shared" ref="BM58:BM68" si="228">(AV58-AU58)/(1000-AV58)*BL58</f>
        <v>1.1083717533551444E-2</v>
      </c>
      <c r="BN58">
        <f t="shared" ref="BN58:BN68" si="229">(AQ58+273.15)</f>
        <v>303.0855888366699</v>
      </c>
      <c r="BO58">
        <f t="shared" ref="BO58:BO68" si="230">(AP58+273.15)</f>
        <v>303.79847755432127</v>
      </c>
      <c r="BP58">
        <f t="shared" ref="BP58:BP68" si="231">(AZ58*BH58+BA58*BI58)*BJ58</f>
        <v>271.80743533088025</v>
      </c>
      <c r="BQ58">
        <f t="shared" ref="BQ58:BQ68" si="232">((BP58+0.00000010773*(BO58^4-BN58^4))-BM58*44100)/(AM58*51.4+0.00000043092*BN58^3)</f>
        <v>-0.83113420364059409</v>
      </c>
      <c r="BR58">
        <f t="shared" ref="BR58:BR68" si="233">0.61365*EXP(17.502*AK58/(240.97+AK58))</f>
        <v>4.2447126709316416</v>
      </c>
      <c r="BS58">
        <f t="shared" ref="BS58:BS68" si="234">BR58*1000/BB58</f>
        <v>42.953970584790532</v>
      </c>
      <c r="BT58">
        <f t="shared" ref="BT58:BT68" si="235">(BS58-AV58)</f>
        <v>14.470408115308111</v>
      </c>
      <c r="BU58">
        <f t="shared" ref="BU58:BU68" si="236">IF(I58,AQ58,(AP58+AQ58)/2)</f>
        <v>30.292033195495605</v>
      </c>
      <c r="BV58">
        <f t="shared" ref="BV58:BV68" si="237">0.61365*EXP(17.502*BU58/(240.97+BU58))</f>
        <v>4.3324396976681809</v>
      </c>
      <c r="BW58">
        <f t="shared" ref="BW58:BW68" si="238">IF(BT58&lt;&gt;0,(1000-(BS58+AV58)/2)/BT58*BM58,0)</f>
        <v>0.73859843686172499</v>
      </c>
      <c r="BX58">
        <f t="shared" ref="BX58:BX68" si="239">AV58*BB58/1000</f>
        <v>2.8147465037911026</v>
      </c>
      <c r="BY58">
        <f t="shared" ref="BY58:BY68" si="240">(BV58-BX58)</f>
        <v>1.5176931938770784</v>
      </c>
      <c r="BZ58">
        <f t="shared" ref="BZ58:BZ68" si="241">1/(1.6/K58+1.37/AO58)</f>
        <v>0.46696098651523027</v>
      </c>
      <c r="CA58">
        <f t="shared" ref="CA58:CA68" si="242">L58*BB58*0.001</f>
        <v>30.103180382205711</v>
      </c>
      <c r="CB58">
        <f t="shared" ref="CB58:CB68" si="243">L58/AT58</f>
        <v>0.80771008880237449</v>
      </c>
      <c r="CC58">
        <f t="shared" ref="CC58:CC68" si="244">(1-BM58*BB58/BR58/K58)*100</f>
        <v>67.841616923293088</v>
      </c>
      <c r="CD58">
        <f t="shared" ref="CD58:CD68" si="245">(AT58-J58/(AO58/1.35))</f>
        <v>372.77583722272686</v>
      </c>
      <c r="CE58">
        <f t="shared" ref="CE58:CE68" si="246">J58*CC58/100/CD58</f>
        <v>5.4754608221323893E-2</v>
      </c>
      <c r="CF58">
        <f t="shared" ref="CF58:CF68" si="247">(P58-O58)</f>
        <v>0</v>
      </c>
      <c r="CG58">
        <f t="shared" ref="CG58:CG68" si="248">AZ58*AA58</f>
        <v>1486.2946923743202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174</v>
      </c>
      <c r="B59" s="1">
        <v>57</v>
      </c>
      <c r="C59" s="1" t="s">
        <v>147</v>
      </c>
      <c r="D59" s="1" t="s">
        <v>0</v>
      </c>
      <c r="E59" s="1">
        <v>0</v>
      </c>
      <c r="F59" s="1" t="s">
        <v>91</v>
      </c>
      <c r="G59" s="1" t="s">
        <v>0</v>
      </c>
      <c r="H59" s="1">
        <v>14588.499998656102</v>
      </c>
      <c r="I59" s="1">
        <v>0</v>
      </c>
      <c r="J59">
        <f t="shared" si="210"/>
        <v>12.610423148618244</v>
      </c>
      <c r="K59">
        <f t="shared" si="211"/>
        <v>0.73927309960468723</v>
      </c>
      <c r="L59">
        <f t="shared" si="212"/>
        <v>156.70547977588888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9.8207521438598633</v>
      </c>
      <c r="AA59">
        <f t="shared" si="216"/>
        <v>0.8749103760719299</v>
      </c>
      <c r="AB59">
        <f t="shared" si="217"/>
        <v>9.1580872131888647E-3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10.772499622729931</v>
      </c>
      <c r="AJ59">
        <f t="shared" si="223"/>
        <v>1.4986550970577737</v>
      </c>
      <c r="AK59">
        <f t="shared" si="224"/>
        <v>30.172771453857422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30.646144866943359</v>
      </c>
      <c r="AQ59" s="1">
        <v>30.172771453857422</v>
      </c>
      <c r="AR59" s="1">
        <v>30.052846908569336</v>
      </c>
      <c r="AS59" s="1">
        <v>199.94395446777344</v>
      </c>
      <c r="AT59" s="1">
        <v>190.17707824707031</v>
      </c>
      <c r="AU59" s="1">
        <v>21.404029846191406</v>
      </c>
      <c r="AV59" s="1">
        <v>28.377712249755859</v>
      </c>
      <c r="AW59" s="1">
        <v>47.8408203125</v>
      </c>
      <c r="AX59" s="1">
        <v>63.4276123046875</v>
      </c>
      <c r="AY59" s="1">
        <v>300.18002319335938</v>
      </c>
      <c r="AZ59" s="1">
        <v>1698.6475830078125</v>
      </c>
      <c r="BA59" s="1">
        <v>705.6341552734375</v>
      </c>
      <c r="BB59" s="1">
        <v>98.81903076171875</v>
      </c>
      <c r="BC59" s="1">
        <v>4.1687502861022949</v>
      </c>
      <c r="BD59" s="1">
        <v>-0.13110256195068359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1.500900115966797</v>
      </c>
      <c r="BM59">
        <f t="shared" si="228"/>
        <v>1.0772499622729931E-2</v>
      </c>
      <c r="BN59">
        <f t="shared" si="229"/>
        <v>303.3227714538574</v>
      </c>
      <c r="BO59">
        <f t="shared" si="230"/>
        <v>303.79614486694334</v>
      </c>
      <c r="BP59">
        <f t="shared" si="231"/>
        <v>271.78360720641285</v>
      </c>
      <c r="BQ59">
        <f t="shared" si="232"/>
        <v>-0.78787899840991948</v>
      </c>
      <c r="BR59">
        <f t="shared" si="233"/>
        <v>4.3029131168136008</v>
      </c>
      <c r="BS59">
        <f t="shared" si="234"/>
        <v>43.54336491307194</v>
      </c>
      <c r="BT59">
        <f t="shared" si="235"/>
        <v>15.165652663316081</v>
      </c>
      <c r="BU59">
        <f t="shared" si="236"/>
        <v>30.409458160400391</v>
      </c>
      <c r="BV59">
        <f t="shared" si="237"/>
        <v>4.3616838668225295</v>
      </c>
      <c r="BW59">
        <f t="shared" si="238"/>
        <v>0.6847786221260922</v>
      </c>
      <c r="BX59">
        <f t="shared" si="239"/>
        <v>2.8042580197558271</v>
      </c>
      <c r="BY59">
        <f t="shared" si="240"/>
        <v>1.5574258470667024</v>
      </c>
      <c r="BZ59">
        <f t="shared" si="241"/>
        <v>0.43257029609151337</v>
      </c>
      <c r="CA59">
        <f t="shared" si="242"/>
        <v>15.485483626503457</v>
      </c>
      <c r="CB59">
        <f t="shared" si="243"/>
        <v>0.82399772475368194</v>
      </c>
      <c r="CC59">
        <f t="shared" si="244"/>
        <v>66.535094965863877</v>
      </c>
      <c r="CD59">
        <f t="shared" si="245"/>
        <v>188.34450718816058</v>
      </c>
      <c r="CE59">
        <f t="shared" si="246"/>
        <v>4.4547925197246485E-2</v>
      </c>
      <c r="CF59">
        <f t="shared" si="247"/>
        <v>0</v>
      </c>
      <c r="CG59">
        <f t="shared" si="248"/>
        <v>1486.1643956630401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174</v>
      </c>
      <c r="B60" s="1">
        <v>58</v>
      </c>
      <c r="C60" s="1" t="s">
        <v>148</v>
      </c>
      <c r="D60" s="1" t="s">
        <v>0</v>
      </c>
      <c r="E60" s="1">
        <v>0</v>
      </c>
      <c r="F60" s="1" t="s">
        <v>91</v>
      </c>
      <c r="G60" s="1" t="s">
        <v>0</v>
      </c>
      <c r="H60" s="1">
        <v>14730.999998621643</v>
      </c>
      <c r="I60" s="1">
        <v>0</v>
      </c>
      <c r="J60">
        <f t="shared" si="210"/>
        <v>-5.0439480515201289</v>
      </c>
      <c r="K60">
        <f t="shared" si="211"/>
        <v>0.73028030089266638</v>
      </c>
      <c r="L60">
        <f t="shared" si="212"/>
        <v>63.394200087904942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9.8207521438598633</v>
      </c>
      <c r="AA60">
        <f t="shared" si="216"/>
        <v>0.8749103760719299</v>
      </c>
      <c r="AB60">
        <f t="shared" si="217"/>
        <v>-2.7216866935314797E-3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10.749653253074746</v>
      </c>
      <c r="AJ60">
        <f t="shared" si="223"/>
        <v>1.5122195374510565</v>
      </c>
      <c r="AK60">
        <f t="shared" si="224"/>
        <v>30.265798568725586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30.657527923583984</v>
      </c>
      <c r="AQ60" s="1">
        <v>30.265798568725586</v>
      </c>
      <c r="AR60" s="1">
        <v>30.055170059204102</v>
      </c>
      <c r="AS60" s="1">
        <v>50.082542419433594</v>
      </c>
      <c r="AT60" s="1">
        <v>53.063060760498047</v>
      </c>
      <c r="AU60" s="1">
        <v>21.516326904296875</v>
      </c>
      <c r="AV60" s="1">
        <v>28.474405288696289</v>
      </c>
      <c r="AW60" s="1">
        <v>48.055858612060547</v>
      </c>
      <c r="AX60" s="1">
        <v>63.599411010742188</v>
      </c>
      <c r="AY60" s="1">
        <v>300.18527221679688</v>
      </c>
      <c r="AZ60" s="1">
        <v>1698.2587890625</v>
      </c>
      <c r="BA60" s="1">
        <v>1924.468017578125</v>
      </c>
      <c r="BB60" s="1">
        <v>98.815406799316406</v>
      </c>
      <c r="BC60" s="1">
        <v>2.8271386623382568</v>
      </c>
      <c r="BD60" s="1">
        <v>-0.13420620560646057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1.5009263610839843</v>
      </c>
      <c r="BM60">
        <f t="shared" si="228"/>
        <v>1.0749653253074745E-2</v>
      </c>
      <c r="BN60">
        <f t="shared" si="229"/>
        <v>303.41579856872556</v>
      </c>
      <c r="BO60">
        <f t="shared" si="230"/>
        <v>303.80752792358396</v>
      </c>
      <c r="BP60">
        <f t="shared" si="231"/>
        <v>271.72140017655329</v>
      </c>
      <c r="BQ60">
        <f t="shared" si="232"/>
        <v>-0.78798928096257936</v>
      </c>
      <c r="BR60">
        <f t="shared" si="233"/>
        <v>4.3259294794221868</v>
      </c>
      <c r="BS60">
        <f t="shared" si="234"/>
        <v>43.777884639059273</v>
      </c>
      <c r="BT60">
        <f t="shared" si="235"/>
        <v>15.303479350362984</v>
      </c>
      <c r="BU60">
        <f t="shared" si="236"/>
        <v>30.461663246154785</v>
      </c>
      <c r="BV60">
        <f t="shared" si="237"/>
        <v>4.3747404455419447</v>
      </c>
      <c r="BW60">
        <f t="shared" si="238"/>
        <v>0.67705581744696408</v>
      </c>
      <c r="BX60">
        <f t="shared" si="239"/>
        <v>2.8137099419711302</v>
      </c>
      <c r="BY60">
        <f t="shared" si="240"/>
        <v>1.5610305035708145</v>
      </c>
      <c r="BZ60">
        <f t="shared" si="241"/>
        <v>0.42764019776001233</v>
      </c>
      <c r="CA60">
        <f t="shared" si="242"/>
        <v>6.264323670403587</v>
      </c>
      <c r="CB60">
        <f t="shared" si="243"/>
        <v>1.1946955034131341</v>
      </c>
      <c r="CC60">
        <f t="shared" si="244"/>
        <v>66.375944232144448</v>
      </c>
      <c r="CD60">
        <f t="shared" si="245"/>
        <v>53.796057037698532</v>
      </c>
      <c r="CE60">
        <f t="shared" si="246"/>
        <v>-6.2234452302502206E-2</v>
      </c>
      <c r="CF60">
        <f t="shared" si="247"/>
        <v>0</v>
      </c>
      <c r="CG60">
        <f t="shared" si="248"/>
        <v>1485.824235806132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174</v>
      </c>
      <c r="B61" s="1">
        <v>59</v>
      </c>
      <c r="C61" s="1" t="s">
        <v>149</v>
      </c>
      <c r="D61" s="1" t="s">
        <v>0</v>
      </c>
      <c r="E61" s="1">
        <v>0</v>
      </c>
      <c r="F61" s="1" t="s">
        <v>91</v>
      </c>
      <c r="G61" s="1" t="s">
        <v>0</v>
      </c>
      <c r="H61" s="1">
        <v>14873.499998656102</v>
      </c>
      <c r="I61" s="1">
        <v>0</v>
      </c>
      <c r="J61">
        <f t="shared" si="210"/>
        <v>3.9277244565065779</v>
      </c>
      <c r="K61">
        <f t="shared" si="211"/>
        <v>0.73654849859263527</v>
      </c>
      <c r="L61">
        <f t="shared" si="212"/>
        <v>85.213448094676281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9.8207521438598633</v>
      </c>
      <c r="AA61">
        <f t="shared" si="216"/>
        <v>0.8749103760719299</v>
      </c>
      <c r="AB61">
        <f t="shared" si="217"/>
        <v>3.3112616167169217E-3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10.774851903952255</v>
      </c>
      <c r="AJ61">
        <f t="shared" si="223"/>
        <v>1.5036179367936531</v>
      </c>
      <c r="AK61">
        <f t="shared" si="224"/>
        <v>30.289363861083984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30.660688400268555</v>
      </c>
      <c r="AQ61" s="1">
        <v>30.289363861083984</v>
      </c>
      <c r="AR61" s="1">
        <v>30.045320510864258</v>
      </c>
      <c r="AS61" s="1">
        <v>99.907722473144531</v>
      </c>
      <c r="AT61" s="1">
        <v>96.597053527832031</v>
      </c>
      <c r="AU61" s="1">
        <v>21.647045135498047</v>
      </c>
      <c r="AV61" s="1">
        <v>28.621120452880859</v>
      </c>
      <c r="AW61" s="1">
        <v>48.340522766113281</v>
      </c>
      <c r="AX61" s="1">
        <v>63.915691375732422</v>
      </c>
      <c r="AY61" s="1">
        <v>300.1534423828125</v>
      </c>
      <c r="AZ61" s="1">
        <v>1700.94140625</v>
      </c>
      <c r="BA61" s="1">
        <v>600.98150634765625</v>
      </c>
      <c r="BB61" s="1">
        <v>98.813705444335938</v>
      </c>
      <c r="BC61" s="1">
        <v>3.3497648239135742</v>
      </c>
      <c r="BD61" s="1">
        <v>-0.1336207389831543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1.5007672119140625</v>
      </c>
      <c r="BM61">
        <f t="shared" si="228"/>
        <v>1.0774851903952255E-2</v>
      </c>
      <c r="BN61">
        <f t="shared" si="229"/>
        <v>303.43936386108396</v>
      </c>
      <c r="BO61">
        <f t="shared" si="230"/>
        <v>303.81068840026853</v>
      </c>
      <c r="BP61">
        <f t="shared" si="231"/>
        <v>272.1506189169595</v>
      </c>
      <c r="BQ61">
        <f t="shared" si="232"/>
        <v>-0.79167899060184821</v>
      </c>
      <c r="BR61">
        <f t="shared" si="233"/>
        <v>4.3317769027114812</v>
      </c>
      <c r="BS61">
        <f t="shared" si="234"/>
        <v>43.837814635457342</v>
      </c>
      <c r="BT61">
        <f t="shared" si="235"/>
        <v>15.216694182576482</v>
      </c>
      <c r="BU61">
        <f t="shared" si="236"/>
        <v>30.47502613067627</v>
      </c>
      <c r="BV61">
        <f t="shared" si="237"/>
        <v>4.3780879940251793</v>
      </c>
      <c r="BW61">
        <f t="shared" si="238"/>
        <v>0.68244026146594305</v>
      </c>
      <c r="BX61">
        <f t="shared" si="239"/>
        <v>2.8281589659178281</v>
      </c>
      <c r="BY61">
        <f t="shared" si="240"/>
        <v>1.5499290281073512</v>
      </c>
      <c r="BZ61">
        <f t="shared" si="241"/>
        <v>0.43107740338546691</v>
      </c>
      <c r="CA61">
        <f t="shared" si="242"/>
        <v>8.4202565599235513</v>
      </c>
      <c r="CB61">
        <f t="shared" si="243"/>
        <v>0.88215369913042074</v>
      </c>
      <c r="CC61">
        <f t="shared" si="244"/>
        <v>66.629626684067418</v>
      </c>
      <c r="CD61">
        <f t="shared" si="245"/>
        <v>96.026269020322886</v>
      </c>
      <c r="CE61">
        <f t="shared" si="246"/>
        <v>2.7253252357386539E-2</v>
      </c>
      <c r="CF61">
        <f t="shared" si="247"/>
        <v>0</v>
      </c>
      <c r="CG61">
        <f t="shared" si="248"/>
        <v>1488.1712854185048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174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15027.999998621643</v>
      </c>
      <c r="I62" s="1">
        <v>0</v>
      </c>
      <c r="J62">
        <f t="shared" si="210"/>
        <v>26.311565912302253</v>
      </c>
      <c r="K62">
        <f t="shared" si="211"/>
        <v>0.73616564214703151</v>
      </c>
      <c r="L62">
        <f t="shared" si="212"/>
        <v>213.08142738590027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9.8207521438598633</v>
      </c>
      <c r="AA62">
        <f t="shared" si="216"/>
        <v>0.8749103760719299</v>
      </c>
      <c r="AB62">
        <f t="shared" si="217"/>
        <v>1.8376129064193392E-2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10.810585408278428</v>
      </c>
      <c r="AJ62">
        <f t="shared" si="223"/>
        <v>1.5087034218582245</v>
      </c>
      <c r="AK62">
        <f t="shared" si="224"/>
        <v>30.443798065185547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30.776332855224609</v>
      </c>
      <c r="AQ62" s="1">
        <v>30.443798065185547</v>
      </c>
      <c r="AR62" s="1">
        <v>30.068641662597656</v>
      </c>
      <c r="AS62" s="1">
        <v>299.8887939453125</v>
      </c>
      <c r="AT62" s="1">
        <v>280.33792114257813</v>
      </c>
      <c r="AU62" s="1">
        <v>21.965717315673828</v>
      </c>
      <c r="AV62" s="1">
        <v>28.960269927978516</v>
      </c>
      <c r="AW62" s="1">
        <v>48.727317810058594</v>
      </c>
      <c r="AX62" s="1">
        <v>64.242462158203125</v>
      </c>
      <c r="AY62" s="1">
        <v>300.16238403320313</v>
      </c>
      <c r="AZ62" s="1">
        <v>1698.7481689453125</v>
      </c>
      <c r="BA62" s="1">
        <v>1679.1820068359375</v>
      </c>
      <c r="BB62" s="1">
        <v>98.810028076171875</v>
      </c>
      <c r="BC62" s="1">
        <v>5.008758544921875</v>
      </c>
      <c r="BD62" s="1">
        <v>-0.1179284080862999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1.5008119201660155</v>
      </c>
      <c r="BM62">
        <f t="shared" si="228"/>
        <v>1.0810585408278428E-2</v>
      </c>
      <c r="BN62">
        <f t="shared" si="229"/>
        <v>303.59379806518552</v>
      </c>
      <c r="BO62">
        <f t="shared" si="230"/>
        <v>303.92633285522459</v>
      </c>
      <c r="BP62">
        <f t="shared" si="231"/>
        <v>271.79970095605313</v>
      </c>
      <c r="BQ62">
        <f t="shared" si="232"/>
        <v>-0.80114743842475566</v>
      </c>
      <c r="BR62">
        <f t="shared" si="233"/>
        <v>4.3702685065352975</v>
      </c>
      <c r="BS62">
        <f t="shared" si="234"/>
        <v>44.228997720416508</v>
      </c>
      <c r="BT62">
        <f t="shared" si="235"/>
        <v>15.268727792437993</v>
      </c>
      <c r="BU62">
        <f t="shared" si="236"/>
        <v>30.610065460205078</v>
      </c>
      <c r="BV62">
        <f t="shared" si="237"/>
        <v>4.4120422570087339</v>
      </c>
      <c r="BW62">
        <f t="shared" si="238"/>
        <v>0.68211157703626091</v>
      </c>
      <c r="BX62">
        <f t="shared" si="239"/>
        <v>2.861565084677073</v>
      </c>
      <c r="BY62">
        <f t="shared" si="240"/>
        <v>1.5504771723316608</v>
      </c>
      <c r="BZ62">
        <f t="shared" si="241"/>
        <v>0.43086756829495126</v>
      </c>
      <c r="CA62">
        <f t="shared" si="242"/>
        <v>21.054581822511583</v>
      </c>
      <c r="CB62">
        <f t="shared" si="243"/>
        <v>0.76008777734186161</v>
      </c>
      <c r="CC62">
        <f t="shared" si="244"/>
        <v>66.797822277754591</v>
      </c>
      <c r="CD62">
        <f t="shared" si="245"/>
        <v>276.51427354271431</v>
      </c>
      <c r="CE62">
        <f t="shared" si="246"/>
        <v>6.3561105947317217E-2</v>
      </c>
      <c r="CF62">
        <f t="shared" si="247"/>
        <v>0</v>
      </c>
      <c r="CG62">
        <f t="shared" si="248"/>
        <v>1486.2523993434456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174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15170.999998621643</v>
      </c>
      <c r="I63" s="1">
        <v>0</v>
      </c>
      <c r="J63">
        <f t="shared" si="210"/>
        <v>34.195849969795304</v>
      </c>
      <c r="K63">
        <f t="shared" si="211"/>
        <v>0.75479436432377467</v>
      </c>
      <c r="L63">
        <f t="shared" si="212"/>
        <v>288.39041914311832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9.8207521438598633</v>
      </c>
      <c r="AA63">
        <f t="shared" si="216"/>
        <v>0.8749103760719299</v>
      </c>
      <c r="AB63">
        <f t="shared" si="217"/>
        <v>2.3666884655760112E-2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11.11078487834358</v>
      </c>
      <c r="AJ63">
        <f t="shared" si="223"/>
        <v>1.5140754900630258</v>
      </c>
      <c r="AK63">
        <f t="shared" si="224"/>
        <v>30.694902420043945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30.889326095581055</v>
      </c>
      <c r="AQ63" s="1">
        <v>30.694902420043945</v>
      </c>
      <c r="AR63" s="1">
        <v>30.060523986816406</v>
      </c>
      <c r="AS63" s="1">
        <v>399.8228759765625</v>
      </c>
      <c r="AT63" s="1">
        <v>374.26773071289063</v>
      </c>
      <c r="AU63" s="1">
        <v>22.363330841064453</v>
      </c>
      <c r="AV63" s="1">
        <v>29.547618865966797</v>
      </c>
      <c r="AW63" s="1">
        <v>49.286323547363281</v>
      </c>
      <c r="AX63" s="1">
        <v>65.120162963867188</v>
      </c>
      <c r="AY63" s="1">
        <v>300.1685791015625</v>
      </c>
      <c r="AZ63" s="1">
        <v>1699.7568359375</v>
      </c>
      <c r="BA63" s="1">
        <v>1779.2113037109375</v>
      </c>
      <c r="BB63" s="1">
        <v>98.803741455078125</v>
      </c>
      <c r="BC63" s="1">
        <v>6.085139274597168</v>
      </c>
      <c r="BD63" s="1">
        <v>-0.10816936194896698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1.5008428955078126</v>
      </c>
      <c r="BM63">
        <f t="shared" si="228"/>
        <v>1.111078487834358E-2</v>
      </c>
      <c r="BN63">
        <f t="shared" si="229"/>
        <v>303.84490242004392</v>
      </c>
      <c r="BO63">
        <f t="shared" si="230"/>
        <v>304.03932609558103</v>
      </c>
      <c r="BP63">
        <f t="shared" si="231"/>
        <v>271.96108767119586</v>
      </c>
      <c r="BQ63">
        <f t="shared" si="232"/>
        <v>-0.85982087736707269</v>
      </c>
      <c r="BR63">
        <f t="shared" si="233"/>
        <v>4.433490785109198</v>
      </c>
      <c r="BS63">
        <f t="shared" si="234"/>
        <v>44.871689268213785</v>
      </c>
      <c r="BT63">
        <f t="shared" si="235"/>
        <v>15.324070402246988</v>
      </c>
      <c r="BU63">
        <f t="shared" si="236"/>
        <v>30.7921142578125</v>
      </c>
      <c r="BV63">
        <f t="shared" si="237"/>
        <v>4.4581795637516874</v>
      </c>
      <c r="BW63">
        <f t="shared" si="238"/>
        <v>0.69807538961958771</v>
      </c>
      <c r="BX63">
        <f t="shared" si="239"/>
        <v>2.9194152950461723</v>
      </c>
      <c r="BY63">
        <f t="shared" si="240"/>
        <v>1.5387642687055152</v>
      </c>
      <c r="BZ63">
        <f t="shared" si="241"/>
        <v>0.4410615021930101</v>
      </c>
      <c r="CA63">
        <f t="shared" si="242"/>
        <v>28.494052411138277</v>
      </c>
      <c r="CB63">
        <f t="shared" si="243"/>
        <v>0.77054577639863175</v>
      </c>
      <c r="CC63">
        <f t="shared" si="244"/>
        <v>67.194725909983163</v>
      </c>
      <c r="CD63">
        <f t="shared" si="245"/>
        <v>369.29832371909492</v>
      </c>
      <c r="CE63">
        <f t="shared" si="246"/>
        <v>6.2220178603548115E-2</v>
      </c>
      <c r="CF63">
        <f t="shared" si="247"/>
        <v>0</v>
      </c>
      <c r="CG63">
        <f t="shared" si="248"/>
        <v>1487.1348925609118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174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15333.999998621643</v>
      </c>
      <c r="I64" s="1">
        <v>0</v>
      </c>
      <c r="J64">
        <f t="shared" si="210"/>
        <v>50.439208813080207</v>
      </c>
      <c r="K64">
        <f t="shared" si="211"/>
        <v>0.75407127520032213</v>
      </c>
      <c r="L64">
        <f t="shared" si="212"/>
        <v>532.00664970676803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9.8207521438598633</v>
      </c>
      <c r="AA64">
        <f t="shared" si="216"/>
        <v>0.8749103760719299</v>
      </c>
      <c r="AB64">
        <f t="shared" si="217"/>
        <v>3.4579857476802776E-2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11.228843310345383</v>
      </c>
      <c r="AJ64">
        <f t="shared" si="223"/>
        <v>1.5305801613759176</v>
      </c>
      <c r="AK64">
        <f t="shared" si="224"/>
        <v>30.947607040405273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31.008031845092773</v>
      </c>
      <c r="AQ64" s="1">
        <v>30.947607040405273</v>
      </c>
      <c r="AR64" s="1">
        <v>30.066682815551758</v>
      </c>
      <c r="AS64" s="1">
        <v>700.23101806640625</v>
      </c>
      <c r="AT64" s="1">
        <v>661.67626953125</v>
      </c>
      <c r="AU64" s="1">
        <v>22.776899337768555</v>
      </c>
      <c r="AV64" s="1">
        <v>30.033332824707031</v>
      </c>
      <c r="AW64" s="1">
        <v>49.857841491699219</v>
      </c>
      <c r="AX64" s="1">
        <v>65.741790771484375</v>
      </c>
      <c r="AY64" s="1">
        <v>300.191650390625</v>
      </c>
      <c r="AZ64" s="1">
        <v>1700.2293701171875</v>
      </c>
      <c r="BA64" s="1">
        <v>1083.3726806640625</v>
      </c>
      <c r="BB64" s="1">
        <v>98.801513671875</v>
      </c>
      <c r="BC64" s="1">
        <v>8.0286693572998047</v>
      </c>
      <c r="BD64" s="1">
        <v>-9.4248577952384949E-2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1.5009582519531248</v>
      </c>
      <c r="BM64">
        <f t="shared" si="228"/>
        <v>1.1228843310345382E-2</v>
      </c>
      <c r="BN64">
        <f t="shared" si="229"/>
        <v>304.09760704040525</v>
      </c>
      <c r="BO64">
        <f t="shared" si="230"/>
        <v>304.15803184509275</v>
      </c>
      <c r="BP64">
        <f t="shared" si="231"/>
        <v>272.03669313825594</v>
      </c>
      <c r="BQ64">
        <f t="shared" si="232"/>
        <v>-0.88662745396810294</v>
      </c>
      <c r="BR64">
        <f t="shared" si="233"/>
        <v>4.4979189050681816</v>
      </c>
      <c r="BS64">
        <f t="shared" si="234"/>
        <v>45.524797524924629</v>
      </c>
      <c r="BT64">
        <f t="shared" si="235"/>
        <v>15.491464700217598</v>
      </c>
      <c r="BU64">
        <f t="shared" si="236"/>
        <v>30.977819442749023</v>
      </c>
      <c r="BV64">
        <f t="shared" si="237"/>
        <v>4.5056759954144301</v>
      </c>
      <c r="BW64">
        <f t="shared" si="238"/>
        <v>0.69745684582906375</v>
      </c>
      <c r="BX64">
        <f t="shared" si="239"/>
        <v>2.967338743692264</v>
      </c>
      <c r="BY64">
        <f t="shared" si="240"/>
        <v>1.5383372517221661</v>
      </c>
      <c r="BZ64">
        <f t="shared" si="241"/>
        <v>0.44066642689015983</v>
      </c>
      <c r="CA64">
        <f t="shared" si="242"/>
        <v>52.56306227453166</v>
      </c>
      <c r="CB64">
        <f t="shared" si="243"/>
        <v>0.80402860765077222</v>
      </c>
      <c r="CC64">
        <f t="shared" si="244"/>
        <v>67.290447604940425</v>
      </c>
      <c r="CD64">
        <f t="shared" si="245"/>
        <v>654.34634624352236</v>
      </c>
      <c r="CE64">
        <f t="shared" si="246"/>
        <v>5.186973163915367E-2</v>
      </c>
      <c r="CF64">
        <f t="shared" si="247"/>
        <v>0</v>
      </c>
      <c r="CG64">
        <f t="shared" si="248"/>
        <v>1487.548317617769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174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15488.499998656102</v>
      </c>
      <c r="I65" s="1">
        <v>0</v>
      </c>
      <c r="J65">
        <f t="shared" si="210"/>
        <v>53.10183324498783</v>
      </c>
      <c r="K65">
        <f t="shared" si="211"/>
        <v>0.72542476010545531</v>
      </c>
      <c r="L65">
        <f t="shared" si="212"/>
        <v>809.89789497392201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9.8207521438598633</v>
      </c>
      <c r="AA65">
        <f t="shared" si="216"/>
        <v>0.8749103760719299</v>
      </c>
      <c r="AB65">
        <f t="shared" si="217"/>
        <v>3.6340172704292448E-2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10.86482542765064</v>
      </c>
      <c r="AJ65">
        <f t="shared" si="223"/>
        <v>1.535030268418359</v>
      </c>
      <c r="AK65">
        <f t="shared" si="224"/>
        <v>30.968605041503906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30.952632904052734</v>
      </c>
      <c r="AQ65" s="1">
        <v>30.968605041503906</v>
      </c>
      <c r="AR65" s="1">
        <v>30.046184539794922</v>
      </c>
      <c r="AS65" s="1">
        <v>999.755859375</v>
      </c>
      <c r="AT65" s="1">
        <v>957.44244384765625</v>
      </c>
      <c r="AU65" s="1">
        <v>23.020477294921875</v>
      </c>
      <c r="AV65" s="1">
        <v>30.042312622070313</v>
      </c>
      <c r="AW65" s="1">
        <v>50.550350189208984</v>
      </c>
      <c r="AX65" s="1">
        <v>65.97235107421875</v>
      </c>
      <c r="AY65" s="1">
        <v>300.16143798828125</v>
      </c>
      <c r="AZ65" s="1">
        <v>1701.615478515625</v>
      </c>
      <c r="BA65" s="1">
        <v>545.161865234375</v>
      </c>
      <c r="BB65" s="1">
        <v>98.803268432617188</v>
      </c>
      <c r="BC65" s="1">
        <v>9.1966686248779297</v>
      </c>
      <c r="BD65" s="1">
        <v>-8.8628001511096954E-2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1.5008071899414062</v>
      </c>
      <c r="BM65">
        <f t="shared" si="228"/>
        <v>1.086482542765064E-2</v>
      </c>
      <c r="BN65">
        <f t="shared" si="229"/>
        <v>304.11860504150388</v>
      </c>
      <c r="BO65">
        <f t="shared" si="230"/>
        <v>304.10263290405271</v>
      </c>
      <c r="BP65">
        <f t="shared" si="231"/>
        <v>272.25847047704883</v>
      </c>
      <c r="BQ65">
        <f t="shared" si="232"/>
        <v>-0.82543488955143662</v>
      </c>
      <c r="BR65">
        <f t="shared" si="233"/>
        <v>4.5033089467533758</v>
      </c>
      <c r="BS65">
        <f t="shared" si="234"/>
        <v>45.578542270841837</v>
      </c>
      <c r="BT65">
        <f t="shared" si="235"/>
        <v>15.536229648771524</v>
      </c>
      <c r="BU65">
        <f t="shared" si="236"/>
        <v>30.96061897277832</v>
      </c>
      <c r="BV65">
        <f t="shared" si="237"/>
        <v>4.5012583155235673</v>
      </c>
      <c r="BW65">
        <f t="shared" si="238"/>
        <v>0.67288022708435324</v>
      </c>
      <c r="BX65">
        <f t="shared" si="239"/>
        <v>2.9682786783350168</v>
      </c>
      <c r="BY65">
        <f t="shared" si="240"/>
        <v>1.5329796371885505</v>
      </c>
      <c r="BZ65">
        <f t="shared" si="241"/>
        <v>0.42497507261293943</v>
      </c>
      <c r="CA65">
        <f t="shared" si="242"/>
        <v>80.020559120120012</v>
      </c>
      <c r="CB65">
        <f t="shared" si="243"/>
        <v>0.84589721312040467</v>
      </c>
      <c r="CC65">
        <f t="shared" si="244"/>
        <v>67.139819345154052</v>
      </c>
      <c r="CD65">
        <f t="shared" si="245"/>
        <v>949.72558283253011</v>
      </c>
      <c r="CE65">
        <f t="shared" si="246"/>
        <v>3.7539764700575157E-2</v>
      </c>
      <c r="CF65">
        <f t="shared" si="247"/>
        <v>0</v>
      </c>
      <c r="CG65">
        <f t="shared" si="248"/>
        <v>1488.7610382379223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174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15686.999998621643</v>
      </c>
      <c r="I66" s="1">
        <v>0</v>
      </c>
      <c r="J66">
        <f t="shared" si="210"/>
        <v>52.336419190647057</v>
      </c>
      <c r="K66">
        <f t="shared" si="211"/>
        <v>0.65998195572568219</v>
      </c>
      <c r="L66">
        <f t="shared" si="212"/>
        <v>1091.6467351230697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9.8207521438598633</v>
      </c>
      <c r="AA66">
        <f t="shared" si="216"/>
        <v>0.8749103760719299</v>
      </c>
      <c r="AB66">
        <f t="shared" si="217"/>
        <v>3.5867055968694959E-2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10.155761465696289</v>
      </c>
      <c r="AJ66">
        <f t="shared" si="223"/>
        <v>1.5667556850463034</v>
      </c>
      <c r="AK66">
        <f t="shared" si="224"/>
        <v>31.007114410400391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30.905515670776367</v>
      </c>
      <c r="AQ66" s="1">
        <v>31.007114410400391</v>
      </c>
      <c r="AR66" s="1">
        <v>30.061117172241211</v>
      </c>
      <c r="AS66" s="1">
        <v>1300.293212890625</v>
      </c>
      <c r="AT66" s="1">
        <v>1256.9150390625</v>
      </c>
      <c r="AU66" s="1">
        <v>23.259296417236328</v>
      </c>
      <c r="AV66" s="1">
        <v>29.824438095092773</v>
      </c>
      <c r="AW66" s="1">
        <v>51.207462310791016</v>
      </c>
      <c r="AX66" s="1">
        <v>65.66339111328125</v>
      </c>
      <c r="AY66" s="1">
        <v>300.15716552734375</v>
      </c>
      <c r="AZ66" s="1">
        <v>1699.6697998046875</v>
      </c>
      <c r="BA66" s="1">
        <v>2052.885498046875</v>
      </c>
      <c r="BB66" s="1">
        <v>98.793243408203125</v>
      </c>
      <c r="BC66" s="1">
        <v>9.7113723754882813</v>
      </c>
      <c r="BD66" s="1">
        <v>-8.3474062383174896E-2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1.5007858276367185</v>
      </c>
      <c r="BM66">
        <f t="shared" si="228"/>
        <v>1.0155761465696288E-2</v>
      </c>
      <c r="BN66">
        <f t="shared" si="229"/>
        <v>304.15711441040037</v>
      </c>
      <c r="BO66">
        <f t="shared" si="230"/>
        <v>304.05551567077634</v>
      </c>
      <c r="BP66">
        <f t="shared" si="231"/>
        <v>271.94716189025712</v>
      </c>
      <c r="BQ66">
        <f t="shared" si="232"/>
        <v>-0.70615249715598027</v>
      </c>
      <c r="BR66">
        <f t="shared" si="233"/>
        <v>4.5132086572876897</v>
      </c>
      <c r="BS66">
        <f t="shared" si="234"/>
        <v>45.683373696312344</v>
      </c>
      <c r="BT66">
        <f t="shared" si="235"/>
        <v>15.858935601219571</v>
      </c>
      <c r="BU66">
        <f t="shared" si="236"/>
        <v>30.956315040588379</v>
      </c>
      <c r="BV66">
        <f t="shared" si="237"/>
        <v>4.5001535061193731</v>
      </c>
      <c r="BW66">
        <f t="shared" si="238"/>
        <v>0.61620414186370009</v>
      </c>
      <c r="BX66">
        <f t="shared" si="239"/>
        <v>2.9464529722413864</v>
      </c>
      <c r="BY66">
        <f t="shared" si="240"/>
        <v>1.5537005338779868</v>
      </c>
      <c r="BZ66">
        <f t="shared" si="241"/>
        <v>0.38883521063566578</v>
      </c>
      <c r="CA66">
        <f t="shared" si="242"/>
        <v>107.84732161878367</v>
      </c>
      <c r="CB66">
        <f t="shared" si="243"/>
        <v>0.86851274843310045</v>
      </c>
      <c r="CC66">
        <f t="shared" si="244"/>
        <v>66.316108398960154</v>
      </c>
      <c r="CD66">
        <f t="shared" si="245"/>
        <v>1249.30940949675</v>
      </c>
      <c r="CE66">
        <f t="shared" si="246"/>
        <v>2.7781329603996693E-2</v>
      </c>
      <c r="CF66">
        <f t="shared" si="247"/>
        <v>0</v>
      </c>
      <c r="CG66">
        <f t="shared" si="248"/>
        <v>1487.0587437452209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174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15846.499998656102</v>
      </c>
      <c r="I67" s="1">
        <v>0</v>
      </c>
      <c r="J67">
        <f t="shared" si="210"/>
        <v>53.22158046637486</v>
      </c>
      <c r="K67">
        <f t="shared" si="211"/>
        <v>0.61079024782445523</v>
      </c>
      <c r="L67">
        <f t="shared" si="212"/>
        <v>1463.3119562300776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9.8207521438598633</v>
      </c>
      <c r="AA67">
        <f t="shared" si="216"/>
        <v>0.8749103760719299</v>
      </c>
      <c r="AB67">
        <f t="shared" si="217"/>
        <v>3.6484044689679973E-2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9.9137284038833666</v>
      </c>
      <c r="AJ67">
        <f t="shared" si="223"/>
        <v>1.643681062755137</v>
      </c>
      <c r="AK67">
        <f t="shared" si="224"/>
        <v>31.332271575927734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30.947013854980469</v>
      </c>
      <c r="AQ67" s="1">
        <v>31.332271575927734</v>
      </c>
      <c r="AR67" s="1">
        <v>30.057714462280273</v>
      </c>
      <c r="AS67" s="1">
        <v>1699.70361328125</v>
      </c>
      <c r="AT67" s="1">
        <v>1653.324951171875</v>
      </c>
      <c r="AU67" s="1">
        <v>23.491167068481445</v>
      </c>
      <c r="AV67" s="1">
        <v>29.898643493652344</v>
      </c>
      <c r="AW67" s="1">
        <v>51.598583221435547</v>
      </c>
      <c r="AX67" s="1">
        <v>65.674392700195313</v>
      </c>
      <c r="AY67" s="1">
        <v>300.19061279296875</v>
      </c>
      <c r="AZ67" s="1">
        <v>1698.65673828125</v>
      </c>
      <c r="BA67" s="1">
        <v>699.9642333984375</v>
      </c>
      <c r="BB67" s="1">
        <v>98.796295166015625</v>
      </c>
      <c r="BC67" s="1">
        <v>10.282856941223145</v>
      </c>
      <c r="BD67" s="1">
        <v>-7.0820711553096771E-2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1.5009530639648436</v>
      </c>
      <c r="BM67">
        <f t="shared" si="228"/>
        <v>9.9137284038833661E-3</v>
      </c>
      <c r="BN67">
        <f t="shared" si="229"/>
        <v>304.48227157592771</v>
      </c>
      <c r="BO67">
        <f t="shared" si="230"/>
        <v>304.09701385498045</v>
      </c>
      <c r="BP67">
        <f t="shared" si="231"/>
        <v>271.78507205013011</v>
      </c>
      <c r="BQ67">
        <f t="shared" si="232"/>
        <v>-0.67788381237577355</v>
      </c>
      <c r="BR67">
        <f t="shared" si="233"/>
        <v>4.5975562704174866</v>
      </c>
      <c r="BS67">
        <f t="shared" si="234"/>
        <v>46.535715359486211</v>
      </c>
      <c r="BT67">
        <f t="shared" si="235"/>
        <v>16.637071865833867</v>
      </c>
      <c r="BU67">
        <f t="shared" si="236"/>
        <v>31.139642715454102</v>
      </c>
      <c r="BV67">
        <f t="shared" si="237"/>
        <v>4.5474230965711087</v>
      </c>
      <c r="BW67">
        <f t="shared" si="238"/>
        <v>0.57310888259530768</v>
      </c>
      <c r="BX67">
        <f t="shared" si="239"/>
        <v>2.9538752076623496</v>
      </c>
      <c r="BY67">
        <f t="shared" si="240"/>
        <v>1.5935478889087591</v>
      </c>
      <c r="BZ67">
        <f t="shared" si="241"/>
        <v>0.36139805282349396</v>
      </c>
      <c r="CA67">
        <f t="shared" si="242"/>
        <v>144.5697999476665</v>
      </c>
      <c r="CB67">
        <f t="shared" si="243"/>
        <v>0.88507220265011044</v>
      </c>
      <c r="CC67">
        <f t="shared" si="244"/>
        <v>65.121441458241364</v>
      </c>
      <c r="CD67">
        <f t="shared" si="245"/>
        <v>1645.590688259151</v>
      </c>
      <c r="CE67">
        <f t="shared" si="246"/>
        <v>2.1061531651729307E-2</v>
      </c>
      <c r="CF67">
        <f t="shared" si="247"/>
        <v>0</v>
      </c>
      <c r="CG67">
        <f t="shared" si="248"/>
        <v>1486.1724057067663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174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16068.499998656102</v>
      </c>
      <c r="I68" s="1">
        <v>0</v>
      </c>
      <c r="J68">
        <f t="shared" si="210"/>
        <v>51.910753730665995</v>
      </c>
      <c r="K68">
        <f t="shared" si="211"/>
        <v>0.56942073863678067</v>
      </c>
      <c r="L68">
        <f t="shared" si="212"/>
        <v>1748.102053693967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9.8207521438598633</v>
      </c>
      <c r="AA68">
        <f t="shared" si="216"/>
        <v>0.8749103760719299</v>
      </c>
      <c r="AB68">
        <f t="shared" si="217"/>
        <v>3.5578077873746936E-2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9.442576717198758</v>
      </c>
      <c r="AJ68">
        <f t="shared" si="223"/>
        <v>1.6723908206901505</v>
      </c>
      <c r="AK68">
        <f t="shared" si="224"/>
        <v>31.34242057800293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30.890830993652344</v>
      </c>
      <c r="AQ68" s="1">
        <v>31.34242057800293</v>
      </c>
      <c r="AR68" s="1">
        <v>30.049690246582031</v>
      </c>
      <c r="AS68" s="1">
        <v>2000.178955078125</v>
      </c>
      <c r="AT68" s="1">
        <v>1953.301025390625</v>
      </c>
      <c r="AU68" s="1">
        <v>23.531511306762695</v>
      </c>
      <c r="AV68" s="1">
        <v>29.636693954467773</v>
      </c>
      <c r="AW68" s="1">
        <v>51.851188659667969</v>
      </c>
      <c r="AX68" s="1">
        <v>65.30474853515625</v>
      </c>
      <c r="AY68" s="1">
        <v>300.162353515625</v>
      </c>
      <c r="AZ68" s="1">
        <v>1699.80029296875</v>
      </c>
      <c r="BA68" s="1">
        <v>480.41961669921875</v>
      </c>
      <c r="BB68" s="1">
        <v>98.790374755859375</v>
      </c>
      <c r="BC68" s="1">
        <v>10.018714904785156</v>
      </c>
      <c r="BD68" s="1">
        <v>-7.7856250107288361E-2</v>
      </c>
      <c r="BE68" s="1">
        <v>0.5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1.500811767578125</v>
      </c>
      <c r="BM68">
        <f t="shared" si="228"/>
        <v>9.4425767171987581E-3</v>
      </c>
      <c r="BN68">
        <f t="shared" si="229"/>
        <v>304.49242057800291</v>
      </c>
      <c r="BO68">
        <f t="shared" si="230"/>
        <v>304.04083099365232</v>
      </c>
      <c r="BP68">
        <f t="shared" si="231"/>
        <v>271.96804079604044</v>
      </c>
      <c r="BQ68">
        <f t="shared" si="232"/>
        <v>-0.59754668588386206</v>
      </c>
      <c r="BR68">
        <f t="shared" si="233"/>
        <v>4.6002109229767338</v>
      </c>
      <c r="BS68">
        <f t="shared" si="234"/>
        <v>46.565375770111551</v>
      </c>
      <c r="BT68">
        <f t="shared" si="235"/>
        <v>16.928681815643777</v>
      </c>
      <c r="BU68">
        <f t="shared" si="236"/>
        <v>31.116625785827637</v>
      </c>
      <c r="BV68">
        <f t="shared" si="237"/>
        <v>4.541464724690532</v>
      </c>
      <c r="BW68">
        <f t="shared" si="238"/>
        <v>0.53653349217737156</v>
      </c>
      <c r="BX68">
        <f t="shared" si="239"/>
        <v>2.9278201022865833</v>
      </c>
      <c r="BY68">
        <f t="shared" si="240"/>
        <v>1.6136446224039487</v>
      </c>
      <c r="BZ68">
        <f t="shared" si="241"/>
        <v>0.3381408026790908</v>
      </c>
      <c r="CA68">
        <f t="shared" si="242"/>
        <v>172.69565699591442</v>
      </c>
      <c r="CB68">
        <f t="shared" si="243"/>
        <v>0.89494759433937132</v>
      </c>
      <c r="CC68">
        <f t="shared" si="244"/>
        <v>64.388183270656612</v>
      </c>
      <c r="CD68">
        <f t="shared" si="245"/>
        <v>1945.7572543520273</v>
      </c>
      <c r="CE68">
        <f t="shared" si="246"/>
        <v>1.7178088980277947E-2</v>
      </c>
      <c r="CF68">
        <f t="shared" si="247"/>
        <v>0</v>
      </c>
      <c r="CG68">
        <f t="shared" si="248"/>
        <v>1487.1729135684657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175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16707.499998656102</v>
      </c>
      <c r="I69" s="1">
        <v>0</v>
      </c>
      <c r="J69">
        <f t="shared" ref="J69:J79" si="252">(AS69-AT69*(1000-AU69)/(1000-AV69))*BL69</f>
        <v>16.389138401821313</v>
      </c>
      <c r="K69">
        <f t="shared" ref="K69:K79" si="253">IF(BW69&lt;&gt;0,1/(1/BW69-1/AO69),0)</f>
        <v>0.3053176612742976</v>
      </c>
      <c r="L69">
        <f t="shared" ref="L69:L79" si="254">((BZ69-BM69/2)*AT69-J69)/(BZ69+BM69/2)</f>
        <v>287.10750624739501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ref="T69:T79" si="255">CF69/P69</f>
        <v>#DIV/0!</v>
      </c>
      <c r="U69" t="e">
        <f t="shared" ref="U69:U79" si="256">CH69/R69</f>
        <v>#DIV/0!</v>
      </c>
      <c r="V69" t="e">
        <f t="shared" ref="V69:V79" si="257">(R69-S69)/R69</f>
        <v>#DIV/0!</v>
      </c>
      <c r="W69" s="1">
        <v>-1</v>
      </c>
      <c r="X69" s="1">
        <v>0.87</v>
      </c>
      <c r="Y69" s="1">
        <v>0.92</v>
      </c>
      <c r="Z69" s="1">
        <v>9.7957773208618164</v>
      </c>
      <c r="AA69">
        <f t="shared" ref="AA69:AA79" si="258">(Z69*Y69+(100-Z69)*X69)/100</f>
        <v>0.87489788866043083</v>
      </c>
      <c r="AB69">
        <f t="shared" ref="AB69:AB79" si="259">(J69-W69)/CG69</f>
        <v>1.1684801458915914E-2</v>
      </c>
      <c r="AC69" t="e">
        <f t="shared" ref="AC69:AC79" si="260">(R69-S69)/(R69-Q69)</f>
        <v>#DIV/0!</v>
      </c>
      <c r="AD69" t="e">
        <f t="shared" ref="AD69:AD79" si="261">(P69-R69)/(P69-Q69)</f>
        <v>#DIV/0!</v>
      </c>
      <c r="AE69" t="e">
        <f t="shared" ref="AE69:AE79" si="262">(P69-R69)/R69</f>
        <v>#DIV/0!</v>
      </c>
      <c r="AF69" s="1">
        <v>0</v>
      </c>
      <c r="AG69" s="1">
        <v>0.5</v>
      </c>
      <c r="AH69" t="e">
        <f t="shared" ref="AH69:AH79" si="263">V69*AG69*AA69*AF69</f>
        <v>#DIV/0!</v>
      </c>
      <c r="AI69">
        <f t="shared" ref="AI69:AI79" si="264">BM69*1000</f>
        <v>6.6289156222926149</v>
      </c>
      <c r="AJ69">
        <f t="shared" ref="AJ69:AJ79" si="265">(BR69-BX69)</f>
        <v>2.1311200671365413</v>
      </c>
      <c r="AK69">
        <f t="shared" ref="AK69:AK79" si="266">(AQ69+BQ69*I69)</f>
        <v>32.138042449951172</v>
      </c>
      <c r="AL69" s="1">
        <v>2</v>
      </c>
      <c r="AM69">
        <f t="shared" ref="AM69:AM79" si="267">(AL69*BF69+BG69)</f>
        <v>4.644859790802002</v>
      </c>
      <c r="AN69" s="1">
        <v>1</v>
      </c>
      <c r="AO69">
        <f t="shared" ref="AO69:AO79" si="268">AM69*(AN69+1)*(AN69+1)/(AN69*AN69+1)</f>
        <v>9.2897195816040039</v>
      </c>
      <c r="AP69" s="1">
        <v>30.826627731323242</v>
      </c>
      <c r="AQ69" s="1">
        <v>32.138042449951172</v>
      </c>
      <c r="AR69" s="1">
        <v>30.058210372924805</v>
      </c>
      <c r="AS69" s="1">
        <v>400.08837890625</v>
      </c>
      <c r="AT69" s="1">
        <v>387.45724487304688</v>
      </c>
      <c r="AU69" s="1">
        <v>22.848392486572266</v>
      </c>
      <c r="AV69" s="1">
        <v>27.145244598388672</v>
      </c>
      <c r="AW69" s="1">
        <v>50.524246215820313</v>
      </c>
      <c r="AX69" s="1">
        <v>60.026687622070313</v>
      </c>
      <c r="AY69" s="1">
        <v>300.17193603515625</v>
      </c>
      <c r="AZ69" s="1">
        <v>1700.9805908203125</v>
      </c>
      <c r="BA69" s="1">
        <v>2309.06005859375</v>
      </c>
      <c r="BB69" s="1">
        <v>98.779708862304688</v>
      </c>
      <c r="BC69" s="1">
        <v>5.6630735397338867</v>
      </c>
      <c r="BD69" s="1">
        <v>-8.7371818721294403E-2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ref="BL69:BL79" si="269">AY69*0.000001/(AL69*0.0001)</f>
        <v>1.5008596801757812</v>
      </c>
      <c r="BM69">
        <f t="shared" ref="BM69:BM79" si="270">(AV69-AU69)/(1000-AV69)*BL69</f>
        <v>6.628915622292615E-3</v>
      </c>
      <c r="BN69">
        <f t="shared" ref="BN69:BN79" si="271">(AQ69+273.15)</f>
        <v>305.28804244995115</v>
      </c>
      <c r="BO69">
        <f t="shared" ref="BO69:BO79" si="272">(AP69+273.15)</f>
        <v>303.97662773132322</v>
      </c>
      <c r="BP69">
        <f t="shared" ref="BP69:BP79" si="273">(AZ69*BH69+BA69*BI69)*BJ69</f>
        <v>272.15688844806937</v>
      </c>
      <c r="BQ69">
        <f t="shared" ref="BQ69:BQ79" si="274">((BP69+0.00000010773*(BO69^4-BN69^4))-BM69*44100)/(AM69*51.4+0.00000043092*BN69^3)</f>
        <v>-0.14403690150775156</v>
      </c>
      <c r="BR69">
        <f t="shared" ref="BR69:BR79" si="275">0.61365*EXP(17.502*AK69/(240.97+AK69))</f>
        <v>4.8125194255614234</v>
      </c>
      <c r="BS69">
        <f t="shared" ref="BS69:BS79" si="276">BR69*1000/BB69</f>
        <v>48.71971664008344</v>
      </c>
      <c r="BT69">
        <f t="shared" ref="BT69:BT79" si="277">(BS69-AV69)</f>
        <v>21.574472041694769</v>
      </c>
      <c r="BU69">
        <f t="shared" ref="BU69:BU79" si="278">IF(I69,AQ69,(AP69+AQ69)/2)</f>
        <v>31.482335090637207</v>
      </c>
      <c r="BV69">
        <f t="shared" ref="BV69:BV79" si="279">0.61365*EXP(17.502*BU69/(240.97+BU69))</f>
        <v>4.6369443455541584</v>
      </c>
      <c r="BW69">
        <f t="shared" ref="BW69:BW79" si="280">IF(BT69&lt;&gt;0,(1000-(BS69+AV69)/2)/BT69*BM69,0)</f>
        <v>0.29560233949634451</v>
      </c>
      <c r="BX69">
        <f t="shared" ref="BX69:BX79" si="281">AV69*BB69/1000</f>
        <v>2.6813993584248821</v>
      </c>
      <c r="BY69">
        <f t="shared" ref="BY69:BY79" si="282">(BV69-BX69)</f>
        <v>1.9555449871292763</v>
      </c>
      <c r="BZ69">
        <f t="shared" ref="BZ69:BZ79" si="283">1/(1.6/K69+1.37/AO69)</f>
        <v>0.18560043170391899</v>
      </c>
      <c r="CA69">
        <f t="shared" ref="CA69:CA79" si="284">L69*BB69*0.001</f>
        <v>28.360395879300004</v>
      </c>
      <c r="CB69">
        <f t="shared" ref="CB69:CB79" si="285">L69/AT69</f>
        <v>0.74100435608441861</v>
      </c>
      <c r="CC69">
        <f t="shared" ref="CC69:CC79" si="286">(1-BM69*BB69/BR69/K69)*100</f>
        <v>55.435831231359103</v>
      </c>
      <c r="CD69">
        <f t="shared" ref="CD69:CD79" si="287">(AT69-J69/(AO69/1.35))</f>
        <v>385.07554361198055</v>
      </c>
      <c r="CE69">
        <f t="shared" ref="CE69:CE79" si="288">J69*CC69/100/CD69</f>
        <v>2.3593955148349909E-2</v>
      </c>
      <c r="CF69">
        <f t="shared" ref="CF69:CF79" si="289">(P69-O69)</f>
        <v>0</v>
      </c>
      <c r="CG69">
        <f t="shared" ref="CG69:CG79" si="290">AZ69*AA69</f>
        <v>1488.1843275610636</v>
      </c>
      <c r="CH69">
        <f t="shared" ref="CH69:CH79" si="291">(R69-Q69)</f>
        <v>0</v>
      </c>
      <c r="CI69" t="e">
        <f t="shared" ref="CI69:CI79" si="292">(R69-S69)/(R69-O69)</f>
        <v>#DIV/0!</v>
      </c>
      <c r="CJ69" t="e">
        <f t="shared" ref="CJ69:CJ79" si="293">(P69-R69)/(P69-O69)</f>
        <v>#DIV/0!</v>
      </c>
    </row>
    <row r="70" spans="1:88" x14ac:dyDescent="0.35">
      <c r="A70" t="s">
        <v>175</v>
      </c>
      <c r="B70" s="1">
        <v>68</v>
      </c>
      <c r="C70" s="1" t="s">
        <v>158</v>
      </c>
      <c r="D70" s="1" t="s">
        <v>0</v>
      </c>
      <c r="E70" s="1">
        <v>0</v>
      </c>
      <c r="F70" s="1" t="s">
        <v>91</v>
      </c>
      <c r="G70" s="1" t="s">
        <v>0</v>
      </c>
      <c r="H70" s="1">
        <v>16849.499998656102</v>
      </c>
      <c r="I70" s="1">
        <v>0</v>
      </c>
      <c r="J70">
        <f t="shared" si="252"/>
        <v>6.8389902395572379</v>
      </c>
      <c r="K70">
        <f t="shared" si="253"/>
        <v>0.31024618031805373</v>
      </c>
      <c r="L70">
        <f t="shared" si="254"/>
        <v>152.16694412584468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si="255"/>
        <v>#DIV/0!</v>
      </c>
      <c r="U70" t="e">
        <f t="shared" si="256"/>
        <v>#DIV/0!</v>
      </c>
      <c r="V70" t="e">
        <f t="shared" si="257"/>
        <v>#DIV/0!</v>
      </c>
      <c r="W70" s="1">
        <v>-1</v>
      </c>
      <c r="X70" s="1">
        <v>0.87</v>
      </c>
      <c r="Y70" s="1">
        <v>0.92</v>
      </c>
      <c r="Z70" s="1">
        <v>9.7957773208618164</v>
      </c>
      <c r="AA70">
        <f t="shared" si="258"/>
        <v>0.87489788866043083</v>
      </c>
      <c r="AB70">
        <f t="shared" si="259"/>
        <v>5.2683004661762583E-3</v>
      </c>
      <c r="AC70" t="e">
        <f t="shared" si="260"/>
        <v>#DIV/0!</v>
      </c>
      <c r="AD70" t="e">
        <f t="shared" si="261"/>
        <v>#DIV/0!</v>
      </c>
      <c r="AE70" t="e">
        <f t="shared" si="262"/>
        <v>#DIV/0!</v>
      </c>
      <c r="AF70" s="1">
        <v>0</v>
      </c>
      <c r="AG70" s="1">
        <v>0.5</v>
      </c>
      <c r="AH70" t="e">
        <f t="shared" si="263"/>
        <v>#DIV/0!</v>
      </c>
      <c r="AI70">
        <f t="shared" si="264"/>
        <v>6.6860177157088918</v>
      </c>
      <c r="AJ70">
        <f t="shared" si="265"/>
        <v>2.1161612555186529</v>
      </c>
      <c r="AK70">
        <f t="shared" si="266"/>
        <v>32.138965606689453</v>
      </c>
      <c r="AL70" s="1">
        <v>2</v>
      </c>
      <c r="AM70">
        <f t="shared" si="267"/>
        <v>4.644859790802002</v>
      </c>
      <c r="AN70" s="1">
        <v>1</v>
      </c>
      <c r="AO70">
        <f t="shared" si="268"/>
        <v>9.2897195816040039</v>
      </c>
      <c r="AP70" s="1">
        <v>30.816579818725586</v>
      </c>
      <c r="AQ70" s="1">
        <v>32.138965606689453</v>
      </c>
      <c r="AR70" s="1">
        <v>30.065313339233398</v>
      </c>
      <c r="AS70" s="1">
        <v>200.01858520507813</v>
      </c>
      <c r="AT70" s="1">
        <v>194.5948486328125</v>
      </c>
      <c r="AU70" s="1">
        <v>22.966985702514648</v>
      </c>
      <c r="AV70" s="1">
        <v>27.300273895263672</v>
      </c>
      <c r="AW70" s="1">
        <v>50.813816070556641</v>
      </c>
      <c r="AX70" s="1">
        <v>60.400882720947266</v>
      </c>
      <c r="AY70" s="1">
        <v>300.16409301757813</v>
      </c>
      <c r="AZ70" s="1">
        <v>1700.7176513671875</v>
      </c>
      <c r="BA70" s="1">
        <v>1698.2464599609375</v>
      </c>
      <c r="BB70" s="1">
        <v>98.775909423828125</v>
      </c>
      <c r="BC70" s="1">
        <v>4.3960056304931641</v>
      </c>
      <c r="BD70" s="1">
        <v>-9.4022363424301147E-2</v>
      </c>
      <c r="BE70" s="1">
        <v>1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si="269"/>
        <v>1.5008204650878907</v>
      </c>
      <c r="BM70">
        <f t="shared" si="270"/>
        <v>6.6860177157088922E-3</v>
      </c>
      <c r="BN70">
        <f t="shared" si="271"/>
        <v>305.28896560668943</v>
      </c>
      <c r="BO70">
        <f t="shared" si="272"/>
        <v>303.96657981872556</v>
      </c>
      <c r="BP70">
        <f t="shared" si="273"/>
        <v>272.11481813650971</v>
      </c>
      <c r="BQ70">
        <f t="shared" si="274"/>
        <v>-0.15476643137733581</v>
      </c>
      <c r="BR70">
        <f t="shared" si="275"/>
        <v>4.8127706370429166</v>
      </c>
      <c r="BS70">
        <f t="shared" si="276"/>
        <v>48.724133901842997</v>
      </c>
      <c r="BT70">
        <f t="shared" si="277"/>
        <v>21.423860006579325</v>
      </c>
      <c r="BU70">
        <f t="shared" si="278"/>
        <v>31.47777271270752</v>
      </c>
      <c r="BV70">
        <f t="shared" si="279"/>
        <v>4.6357425136899835</v>
      </c>
      <c r="BW70">
        <f t="shared" si="280"/>
        <v>0.30021982243418238</v>
      </c>
      <c r="BX70">
        <f t="shared" si="281"/>
        <v>2.6966093815242638</v>
      </c>
      <c r="BY70">
        <f t="shared" si="282"/>
        <v>1.9391331321657197</v>
      </c>
      <c r="BZ70">
        <f t="shared" si="283"/>
        <v>0.18851315136248081</v>
      </c>
      <c r="CA70">
        <f t="shared" si="284"/>
        <v>15.03042829027515</v>
      </c>
      <c r="CB70">
        <f t="shared" si="285"/>
        <v>0.78196799758545277</v>
      </c>
      <c r="CC70">
        <f t="shared" si="286"/>
        <v>55.769998745213378</v>
      </c>
      <c r="CD70">
        <f t="shared" si="287"/>
        <v>193.60099335631037</v>
      </c>
      <c r="CE70">
        <f t="shared" si="288"/>
        <v>1.9700853310017467E-2</v>
      </c>
      <c r="CF70">
        <f t="shared" si="289"/>
        <v>0</v>
      </c>
      <c r="CG70">
        <f t="shared" si="290"/>
        <v>1487.9542823886791</v>
      </c>
      <c r="CH70">
        <f t="shared" si="291"/>
        <v>0</v>
      </c>
      <c r="CI70" t="e">
        <f t="shared" si="292"/>
        <v>#DIV/0!</v>
      </c>
      <c r="CJ70" t="e">
        <f t="shared" si="293"/>
        <v>#DIV/0!</v>
      </c>
    </row>
    <row r="71" spans="1:88" x14ac:dyDescent="0.35">
      <c r="A71" t="s">
        <v>175</v>
      </c>
      <c r="B71" s="1">
        <v>69</v>
      </c>
      <c r="C71" s="1" t="s">
        <v>159</v>
      </c>
      <c r="D71" s="1" t="s">
        <v>0</v>
      </c>
      <c r="E71" s="1">
        <v>0</v>
      </c>
      <c r="F71" s="1" t="s">
        <v>91</v>
      </c>
      <c r="G71" s="1" t="s">
        <v>0</v>
      </c>
      <c r="H71" s="1">
        <v>17037.499998656102</v>
      </c>
      <c r="I71" s="1">
        <v>0</v>
      </c>
      <c r="J71">
        <f t="shared" si="252"/>
        <v>-4.9579265540707746</v>
      </c>
      <c r="K71">
        <f t="shared" si="253"/>
        <v>0.34421762769169467</v>
      </c>
      <c r="L71">
        <f t="shared" si="254"/>
        <v>74.781294300502935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255"/>
        <v>#DIV/0!</v>
      </c>
      <c r="U71" t="e">
        <f t="shared" si="256"/>
        <v>#DIV/0!</v>
      </c>
      <c r="V71" t="e">
        <f t="shared" si="257"/>
        <v>#DIV/0!</v>
      </c>
      <c r="W71" s="1">
        <v>-1</v>
      </c>
      <c r="X71" s="1">
        <v>0.87</v>
      </c>
      <c r="Y71" s="1">
        <v>0.92</v>
      </c>
      <c r="Z71" s="1">
        <v>9.7957773208618164</v>
      </c>
      <c r="AA71">
        <f t="shared" si="258"/>
        <v>0.87489788866043083</v>
      </c>
      <c r="AB71">
        <f t="shared" si="259"/>
        <v>-2.6611005523208189E-3</v>
      </c>
      <c r="AC71" t="e">
        <f t="shared" si="260"/>
        <v>#DIV/0!</v>
      </c>
      <c r="AD71" t="e">
        <f t="shared" si="261"/>
        <v>#DIV/0!</v>
      </c>
      <c r="AE71" t="e">
        <f t="shared" si="262"/>
        <v>#DIV/0!</v>
      </c>
      <c r="AF71" s="1">
        <v>0</v>
      </c>
      <c r="AG71" s="1">
        <v>0.5</v>
      </c>
      <c r="AH71" t="e">
        <f t="shared" si="263"/>
        <v>#DIV/0!</v>
      </c>
      <c r="AI71">
        <f t="shared" si="264"/>
        <v>7.1517101850934042</v>
      </c>
      <c r="AJ71">
        <f t="shared" si="265"/>
        <v>2.0469232425693371</v>
      </c>
      <c r="AK71">
        <f t="shared" si="266"/>
        <v>32.074752807617188</v>
      </c>
      <c r="AL71" s="1">
        <v>2</v>
      </c>
      <c r="AM71">
        <f t="shared" si="267"/>
        <v>4.644859790802002</v>
      </c>
      <c r="AN71" s="1">
        <v>1</v>
      </c>
      <c r="AO71">
        <f t="shared" si="268"/>
        <v>9.2897195816040039</v>
      </c>
      <c r="AP71" s="1">
        <v>30.835227966308594</v>
      </c>
      <c r="AQ71" s="1">
        <v>32.074752807617188</v>
      </c>
      <c r="AR71" s="1">
        <v>30.044559478759766</v>
      </c>
      <c r="AS71" s="1">
        <v>50.149261474609375</v>
      </c>
      <c r="AT71" s="1">
        <v>53.199283599853516</v>
      </c>
      <c r="AU71" s="1">
        <v>23.193069458007813</v>
      </c>
      <c r="AV71" s="1">
        <v>27.825750350952148</v>
      </c>
      <c r="AW71" s="1">
        <v>51.256557464599609</v>
      </c>
      <c r="AX71" s="1">
        <v>61.494121551513672</v>
      </c>
      <c r="AY71" s="1">
        <v>300.1591796875</v>
      </c>
      <c r="AZ71" s="1">
        <v>1700.0006103515625</v>
      </c>
      <c r="BA71" s="1">
        <v>1633.05859375</v>
      </c>
      <c r="BB71" s="1">
        <v>98.7718505859375</v>
      </c>
      <c r="BC71" s="1">
        <v>2.9824776649475098</v>
      </c>
      <c r="BD71" s="1">
        <v>-9.7464650869369507E-2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269"/>
        <v>1.5007958984374998</v>
      </c>
      <c r="BM71">
        <f t="shared" si="270"/>
        <v>7.1517101850934045E-3</v>
      </c>
      <c r="BN71">
        <f t="shared" si="271"/>
        <v>305.22475280761716</v>
      </c>
      <c r="BO71">
        <f t="shared" si="272"/>
        <v>303.98522796630857</v>
      </c>
      <c r="BP71">
        <f t="shared" si="273"/>
        <v>272.00009157657405</v>
      </c>
      <c r="BQ71">
        <f t="shared" si="274"/>
        <v>-0.23301441799348019</v>
      </c>
      <c r="BR71">
        <f t="shared" si="275"/>
        <v>4.7953240986751808</v>
      </c>
      <c r="BS71">
        <f t="shared" si="276"/>
        <v>48.549501403772503</v>
      </c>
      <c r="BT71">
        <f t="shared" si="277"/>
        <v>20.723751052820354</v>
      </c>
      <c r="BU71">
        <f t="shared" si="278"/>
        <v>31.454990386962891</v>
      </c>
      <c r="BV71">
        <f t="shared" si="279"/>
        <v>4.6297452003977311</v>
      </c>
      <c r="BW71">
        <f t="shared" si="280"/>
        <v>0.33191883721386467</v>
      </c>
      <c r="BX71">
        <f t="shared" si="281"/>
        <v>2.7484008561058437</v>
      </c>
      <c r="BY71">
        <f t="shared" si="282"/>
        <v>1.8813443442918873</v>
      </c>
      <c r="BZ71">
        <f t="shared" si="283"/>
        <v>0.2085202632534742</v>
      </c>
      <c r="CA71">
        <f t="shared" si="284"/>
        <v>7.3862868272722952</v>
      </c>
      <c r="CB71">
        <f t="shared" si="285"/>
        <v>1.4056823558561764</v>
      </c>
      <c r="CC71">
        <f t="shared" si="286"/>
        <v>57.205099046757113</v>
      </c>
      <c r="CD71">
        <f t="shared" si="287"/>
        <v>53.919779066826464</v>
      </c>
      <c r="CE71">
        <f t="shared" si="288"/>
        <v>-5.2600119010253701E-2</v>
      </c>
      <c r="CF71">
        <f t="shared" si="289"/>
        <v>0</v>
      </c>
      <c r="CG71">
        <f t="shared" si="290"/>
        <v>1487.3269447180257</v>
      </c>
      <c r="CH71">
        <f t="shared" si="291"/>
        <v>0</v>
      </c>
      <c r="CI71" t="e">
        <f t="shared" si="292"/>
        <v>#DIV/0!</v>
      </c>
      <c r="CJ71" t="e">
        <f t="shared" si="293"/>
        <v>#DIV/0!</v>
      </c>
    </row>
    <row r="72" spans="1:88" x14ac:dyDescent="0.35">
      <c r="A72" t="s">
        <v>175</v>
      </c>
      <c r="B72" s="1">
        <v>70</v>
      </c>
      <c r="C72" s="1" t="s">
        <v>160</v>
      </c>
      <c r="D72" s="1" t="s">
        <v>0</v>
      </c>
      <c r="E72" s="1">
        <v>0</v>
      </c>
      <c r="F72" s="1" t="s">
        <v>91</v>
      </c>
      <c r="G72" s="1" t="s">
        <v>0</v>
      </c>
      <c r="H72" s="1">
        <v>17182.499998656102</v>
      </c>
      <c r="I72" s="1">
        <v>0</v>
      </c>
      <c r="J72">
        <f t="shared" si="252"/>
        <v>2.3873536337416339</v>
      </c>
      <c r="K72">
        <f t="shared" si="253"/>
        <v>0.38560771998656357</v>
      </c>
      <c r="L72">
        <f t="shared" si="254"/>
        <v>84.55981116362139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255"/>
        <v>#DIV/0!</v>
      </c>
      <c r="U72" t="e">
        <f t="shared" si="256"/>
        <v>#DIV/0!</v>
      </c>
      <c r="V72" t="e">
        <f t="shared" si="257"/>
        <v>#DIV/0!</v>
      </c>
      <c r="W72" s="1">
        <v>-1</v>
      </c>
      <c r="X72" s="1">
        <v>0.87</v>
      </c>
      <c r="Y72" s="1">
        <v>0.92</v>
      </c>
      <c r="Z72" s="1">
        <v>9.7957773208618164</v>
      </c>
      <c r="AA72">
        <f t="shared" si="258"/>
        <v>0.87489788866043083</v>
      </c>
      <c r="AB72">
        <f t="shared" si="259"/>
        <v>2.2778639905618571E-3</v>
      </c>
      <c r="AC72" t="e">
        <f t="shared" si="260"/>
        <v>#DIV/0!</v>
      </c>
      <c r="AD72" t="e">
        <f t="shared" si="261"/>
        <v>#DIV/0!</v>
      </c>
      <c r="AE72" t="e">
        <f t="shared" si="262"/>
        <v>#DIV/0!</v>
      </c>
      <c r="AF72" s="1">
        <v>0</v>
      </c>
      <c r="AG72" s="1">
        <v>0.5</v>
      </c>
      <c r="AH72" t="e">
        <f t="shared" si="263"/>
        <v>#DIV/0!</v>
      </c>
      <c r="AI72">
        <f t="shared" si="264"/>
        <v>7.5958180473003329</v>
      </c>
      <c r="AJ72">
        <f t="shared" si="265"/>
        <v>1.9490313614970036</v>
      </c>
      <c r="AK72">
        <f t="shared" si="266"/>
        <v>31.87281608581543</v>
      </c>
      <c r="AL72" s="1">
        <v>2</v>
      </c>
      <c r="AM72">
        <f t="shared" si="267"/>
        <v>4.644859790802002</v>
      </c>
      <c r="AN72" s="1">
        <v>1</v>
      </c>
      <c r="AO72">
        <f t="shared" si="268"/>
        <v>9.2897195816040039</v>
      </c>
      <c r="AP72" s="1">
        <v>30.828218460083008</v>
      </c>
      <c r="AQ72" s="1">
        <v>31.87281608581543</v>
      </c>
      <c r="AR72" s="1">
        <v>30.033729553222656</v>
      </c>
      <c r="AS72" s="1">
        <v>99.879173278808594</v>
      </c>
      <c r="AT72" s="1">
        <v>97.793495178222656</v>
      </c>
      <c r="AU72" s="1">
        <v>23.348232269287109</v>
      </c>
      <c r="AV72" s="1">
        <v>28.266366958618164</v>
      </c>
      <c r="AW72" s="1">
        <v>51.617717742919922</v>
      </c>
      <c r="AX72" s="1">
        <v>62.488742828369141</v>
      </c>
      <c r="AY72" s="1">
        <v>300.15899658203125</v>
      </c>
      <c r="AZ72" s="1">
        <v>1699.712158203125</v>
      </c>
      <c r="BA72" s="1">
        <v>1686.805419921875</v>
      </c>
      <c r="BB72" s="1">
        <v>98.76702880859375</v>
      </c>
      <c r="BC72" s="1">
        <v>3.4843082427978516</v>
      </c>
      <c r="BD72" s="1">
        <v>-0.10070905089378357</v>
      </c>
      <c r="BE72" s="1">
        <v>1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269"/>
        <v>1.5007949829101561</v>
      </c>
      <c r="BM72">
        <f t="shared" si="270"/>
        <v>7.5958180473003328E-3</v>
      </c>
      <c r="BN72">
        <f t="shared" si="271"/>
        <v>305.02281608581541</v>
      </c>
      <c r="BO72">
        <f t="shared" si="272"/>
        <v>303.97821846008299</v>
      </c>
      <c r="BP72">
        <f t="shared" si="273"/>
        <v>271.95393923385564</v>
      </c>
      <c r="BQ72">
        <f t="shared" si="274"/>
        <v>-0.3017458595005485</v>
      </c>
      <c r="BR72">
        <f t="shared" si="275"/>
        <v>4.7408164412131262</v>
      </c>
      <c r="BS72">
        <f t="shared" si="276"/>
        <v>47.999990466460467</v>
      </c>
      <c r="BT72">
        <f t="shared" si="277"/>
        <v>19.733623507842303</v>
      </c>
      <c r="BU72">
        <f t="shared" si="278"/>
        <v>31.350517272949219</v>
      </c>
      <c r="BV72">
        <f t="shared" si="279"/>
        <v>4.6023297151537994</v>
      </c>
      <c r="BW72">
        <f t="shared" si="280"/>
        <v>0.37023942193541737</v>
      </c>
      <c r="BX72">
        <f t="shared" si="281"/>
        <v>2.7917850797161226</v>
      </c>
      <c r="BY72">
        <f t="shared" si="282"/>
        <v>1.8105446354376769</v>
      </c>
      <c r="BZ72">
        <f t="shared" si="283"/>
        <v>0.232732993926073</v>
      </c>
      <c r="CA72">
        <f t="shared" si="284"/>
        <v>8.3517213052466417</v>
      </c>
      <c r="CB72">
        <f t="shared" si="285"/>
        <v>0.86467725700483777</v>
      </c>
      <c r="CC72">
        <f t="shared" si="286"/>
        <v>58.961858762990403</v>
      </c>
      <c r="CD72">
        <f t="shared" si="287"/>
        <v>97.44656033511572</v>
      </c>
      <c r="CE72">
        <f t="shared" si="288"/>
        <v>1.4445128415606171E-2</v>
      </c>
      <c r="CF72">
        <f t="shared" si="289"/>
        <v>0</v>
      </c>
      <c r="CG72">
        <f t="shared" si="290"/>
        <v>1487.0745785423783</v>
      </c>
      <c r="CH72">
        <f t="shared" si="291"/>
        <v>0</v>
      </c>
      <c r="CI72" t="e">
        <f t="shared" si="292"/>
        <v>#DIV/0!</v>
      </c>
      <c r="CJ72" t="e">
        <f t="shared" si="293"/>
        <v>#DIV/0!</v>
      </c>
    </row>
    <row r="73" spans="1:88" x14ac:dyDescent="0.35">
      <c r="A73" t="s">
        <v>175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17351.499998656102</v>
      </c>
      <c r="I73" s="1">
        <v>0</v>
      </c>
      <c r="J73">
        <f t="shared" si="252"/>
        <v>22.424471588301127</v>
      </c>
      <c r="K73">
        <f t="shared" si="253"/>
        <v>0.4380678250733725</v>
      </c>
      <c r="L73">
        <f t="shared" si="254"/>
        <v>191.23386068717625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255"/>
        <v>#DIV/0!</v>
      </c>
      <c r="U73" t="e">
        <f t="shared" si="256"/>
        <v>#DIV/0!</v>
      </c>
      <c r="V73" t="e">
        <f t="shared" si="257"/>
        <v>#DIV/0!</v>
      </c>
      <c r="W73" s="1">
        <v>-1</v>
      </c>
      <c r="X73" s="1">
        <v>0.87</v>
      </c>
      <c r="Y73" s="1">
        <v>0.92</v>
      </c>
      <c r="Z73" s="1">
        <v>9.7957773208618164</v>
      </c>
      <c r="AA73">
        <f t="shared" si="258"/>
        <v>0.87489788866043083</v>
      </c>
      <c r="AB73">
        <f t="shared" si="259"/>
        <v>1.5752570512694294E-2</v>
      </c>
      <c r="AC73" t="e">
        <f t="shared" si="260"/>
        <v>#DIV/0!</v>
      </c>
      <c r="AD73" t="e">
        <f t="shared" si="261"/>
        <v>#DIV/0!</v>
      </c>
      <c r="AE73" t="e">
        <f t="shared" si="262"/>
        <v>#DIV/0!</v>
      </c>
      <c r="AF73" s="1">
        <v>0</v>
      </c>
      <c r="AG73" s="1">
        <v>0.5</v>
      </c>
      <c r="AH73" t="e">
        <f t="shared" si="263"/>
        <v>#DIV/0!</v>
      </c>
      <c r="AI73">
        <f t="shared" si="264"/>
        <v>8.0774012377589397</v>
      </c>
      <c r="AJ73">
        <f t="shared" si="265"/>
        <v>1.8344291876391146</v>
      </c>
      <c r="AK73">
        <f t="shared" si="266"/>
        <v>31.622055053710938</v>
      </c>
      <c r="AL73" s="1">
        <v>2</v>
      </c>
      <c r="AM73">
        <f t="shared" si="267"/>
        <v>4.644859790802002</v>
      </c>
      <c r="AN73" s="1">
        <v>1</v>
      </c>
      <c r="AO73">
        <f t="shared" si="268"/>
        <v>9.2897195816040039</v>
      </c>
      <c r="AP73" s="1">
        <v>30.846395492553711</v>
      </c>
      <c r="AQ73" s="1">
        <v>31.622055053710938</v>
      </c>
      <c r="AR73" s="1">
        <v>30.044221878051758</v>
      </c>
      <c r="AS73" s="1">
        <v>300.20120239257813</v>
      </c>
      <c r="AT73" s="1">
        <v>283.73321533203125</v>
      </c>
      <c r="AU73" s="1">
        <v>23.522649765014648</v>
      </c>
      <c r="AV73" s="1">
        <v>28.749738693237305</v>
      </c>
      <c r="AW73" s="1">
        <v>51.948970794677734</v>
      </c>
      <c r="AX73" s="1">
        <v>63.491043090820313</v>
      </c>
      <c r="AY73" s="1">
        <v>300.17388916015625</v>
      </c>
      <c r="AZ73" s="1">
        <v>1699.6558837890625</v>
      </c>
      <c r="BA73" s="1">
        <v>1835.3692626953125</v>
      </c>
      <c r="BB73" s="1">
        <v>98.764450073242188</v>
      </c>
      <c r="BC73" s="1">
        <v>5.1374711990356445</v>
      </c>
      <c r="BD73" s="1">
        <v>-9.6659079194068909E-2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269"/>
        <v>1.5008694458007812</v>
      </c>
      <c r="BM73">
        <f t="shared" si="270"/>
        <v>8.077401237758939E-3</v>
      </c>
      <c r="BN73">
        <f t="shared" si="271"/>
        <v>304.77205505371091</v>
      </c>
      <c r="BO73">
        <f t="shared" si="272"/>
        <v>303.99639549255369</v>
      </c>
      <c r="BP73">
        <f t="shared" si="273"/>
        <v>271.94493532780689</v>
      </c>
      <c r="BQ73">
        <f t="shared" si="274"/>
        <v>-0.3733675573237667</v>
      </c>
      <c r="BR73">
        <f t="shared" si="275"/>
        <v>4.6738813194261093</v>
      </c>
      <c r="BS73">
        <f t="shared" si="276"/>
        <v>47.323518897336349</v>
      </c>
      <c r="BT73">
        <f t="shared" si="277"/>
        <v>18.573780204099045</v>
      </c>
      <c r="BU73">
        <f t="shared" si="278"/>
        <v>31.234225273132324</v>
      </c>
      <c r="BV73">
        <f t="shared" si="279"/>
        <v>4.571979131526958</v>
      </c>
      <c r="BW73">
        <f t="shared" si="280"/>
        <v>0.41834047995964313</v>
      </c>
      <c r="BX73">
        <f t="shared" si="281"/>
        <v>2.8394521317869947</v>
      </c>
      <c r="BY73">
        <f t="shared" si="282"/>
        <v>1.7325269997399633</v>
      </c>
      <c r="BZ73">
        <f t="shared" si="283"/>
        <v>0.26316639186975405</v>
      </c>
      <c r="CA73">
        <f t="shared" si="284"/>
        <v>18.887107086151971</v>
      </c>
      <c r="CB73">
        <f t="shared" si="285"/>
        <v>0.67399180058418573</v>
      </c>
      <c r="CC73">
        <f t="shared" si="286"/>
        <v>61.036920960829441</v>
      </c>
      <c r="CD73">
        <f t="shared" si="287"/>
        <v>280.47444779031184</v>
      </c>
      <c r="CE73">
        <f t="shared" si="288"/>
        <v>4.8800192342183822E-2</v>
      </c>
      <c r="CF73">
        <f t="shared" si="289"/>
        <v>0</v>
      </c>
      <c r="CG73">
        <f t="shared" si="290"/>
        <v>1487.0253441763293</v>
      </c>
      <c r="CH73">
        <f t="shared" si="291"/>
        <v>0</v>
      </c>
      <c r="CI73" t="e">
        <f t="shared" si="292"/>
        <v>#DIV/0!</v>
      </c>
      <c r="CJ73" t="e">
        <f t="shared" si="293"/>
        <v>#DIV/0!</v>
      </c>
    </row>
    <row r="74" spans="1:88" x14ac:dyDescent="0.35">
      <c r="A74" t="s">
        <v>175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17502.499998656102</v>
      </c>
      <c r="I74" s="1">
        <v>0</v>
      </c>
      <c r="J74">
        <f t="shared" si="252"/>
        <v>29.801307120172265</v>
      </c>
      <c r="K74">
        <f t="shared" si="253"/>
        <v>0.47448494652427492</v>
      </c>
      <c r="L74">
        <f t="shared" si="254"/>
        <v>263.73282445724948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9.7957773208618164</v>
      </c>
      <c r="AA74">
        <f t="shared" si="258"/>
        <v>0.87489788866043083</v>
      </c>
      <c r="AB74">
        <f t="shared" si="259"/>
        <v>2.0724790168658431E-2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8.3630491998929628</v>
      </c>
      <c r="AJ74">
        <f t="shared" si="265"/>
        <v>1.7600299916709452</v>
      </c>
      <c r="AK74">
        <f t="shared" si="266"/>
        <v>31.497697830200195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30.874324798583984</v>
      </c>
      <c r="AQ74" s="1">
        <v>31.497697830200195</v>
      </c>
      <c r="AR74" s="1">
        <v>30.051105499267578</v>
      </c>
      <c r="AS74" s="1">
        <v>400.0284423828125</v>
      </c>
      <c r="AT74" s="1">
        <v>378.06549072265625</v>
      </c>
      <c r="AU74" s="1">
        <v>23.760107040405273</v>
      </c>
      <c r="AV74" s="1">
        <v>29.169776916503906</v>
      </c>
      <c r="AW74" s="1">
        <v>52.389278411865234</v>
      </c>
      <c r="AX74" s="1">
        <v>64.316482543945313</v>
      </c>
      <c r="AY74" s="1">
        <v>300.169921875</v>
      </c>
      <c r="AZ74" s="1">
        <v>1698.7193603515625</v>
      </c>
      <c r="BA74" s="1">
        <v>2533.894775390625</v>
      </c>
      <c r="BB74" s="1">
        <v>98.765350341796875</v>
      </c>
      <c r="BC74" s="1">
        <v>5.7830996513366699</v>
      </c>
      <c r="BD74" s="1">
        <v>-9.1387167572975159E-2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1.5008496093749999</v>
      </c>
      <c r="BM74">
        <f t="shared" si="270"/>
        <v>8.3630491998929624E-3</v>
      </c>
      <c r="BN74">
        <f t="shared" si="271"/>
        <v>304.64769783020017</v>
      </c>
      <c r="BO74">
        <f t="shared" si="272"/>
        <v>304.02432479858396</v>
      </c>
      <c r="BP74">
        <f t="shared" si="273"/>
        <v>271.79509158115616</v>
      </c>
      <c r="BQ74">
        <f t="shared" si="274"/>
        <v>-0.4167989629802385</v>
      </c>
      <c r="BR74">
        <f t="shared" si="275"/>
        <v>4.6409932282215127</v>
      </c>
      <c r="BS74">
        <f t="shared" si="276"/>
        <v>46.990095333641257</v>
      </c>
      <c r="BT74">
        <f t="shared" si="277"/>
        <v>17.820318417137351</v>
      </c>
      <c r="BU74">
        <f t="shared" si="278"/>
        <v>31.18601131439209</v>
      </c>
      <c r="BV74">
        <f t="shared" si="279"/>
        <v>4.5594471713671094</v>
      </c>
      <c r="BW74">
        <f t="shared" si="280"/>
        <v>0.45142766993511885</v>
      </c>
      <c r="BX74">
        <f t="shared" si="281"/>
        <v>2.8809632365505675</v>
      </c>
      <c r="BY74">
        <f t="shared" si="282"/>
        <v>1.6784839348165419</v>
      </c>
      <c r="BZ74">
        <f t="shared" si="283"/>
        <v>0.28412704456565369</v>
      </c>
      <c r="CA74">
        <f t="shared" si="284"/>
        <v>26.047664804151861</v>
      </c>
      <c r="CB74">
        <f t="shared" si="285"/>
        <v>0.697585024100283</v>
      </c>
      <c r="CC74">
        <f t="shared" si="286"/>
        <v>62.490965354010406</v>
      </c>
      <c r="CD74">
        <f t="shared" si="287"/>
        <v>373.73470718728436</v>
      </c>
      <c r="CE74">
        <f t="shared" si="288"/>
        <v>4.9829796776612305E-2</v>
      </c>
      <c r="CF74">
        <f t="shared" si="289"/>
        <v>0</v>
      </c>
      <c r="CG74">
        <f t="shared" si="290"/>
        <v>1486.2059817981797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175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17664.499998656102</v>
      </c>
      <c r="I75" s="1">
        <v>0</v>
      </c>
      <c r="J75">
        <f t="shared" si="252"/>
        <v>47.680560439606694</v>
      </c>
      <c r="K75">
        <f t="shared" si="253"/>
        <v>0.50107348085393555</v>
      </c>
      <c r="L75">
        <f t="shared" si="254"/>
        <v>488.65492870170607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9.7957773208618164</v>
      </c>
      <c r="AA75">
        <f t="shared" si="258"/>
        <v>0.87489788866043083</v>
      </c>
      <c r="AB75">
        <f t="shared" si="259"/>
        <v>3.270118379222163E-2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8.5103249512748089</v>
      </c>
      <c r="AJ75">
        <f t="shared" si="265"/>
        <v>1.7005438367913559</v>
      </c>
      <c r="AK75">
        <f t="shared" si="266"/>
        <v>31.373847961425781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30.880289077758789</v>
      </c>
      <c r="AQ75" s="1">
        <v>31.373847961425781</v>
      </c>
      <c r="AR75" s="1">
        <v>30.037044525146484</v>
      </c>
      <c r="AS75" s="1">
        <v>699.86163330078125</v>
      </c>
      <c r="AT75" s="1">
        <v>664.3270263671875</v>
      </c>
      <c r="AU75" s="1">
        <v>23.941173553466797</v>
      </c>
      <c r="AV75" s="1">
        <v>29.4443359375</v>
      </c>
      <c r="AW75" s="1">
        <v>52.768142700195313</v>
      </c>
      <c r="AX75" s="1">
        <v>64.898269653320313</v>
      </c>
      <c r="AY75" s="1">
        <v>300.18173217773438</v>
      </c>
      <c r="AZ75" s="1">
        <v>1701.5108642578125</v>
      </c>
      <c r="BA75" s="1">
        <v>1000.6422729492188</v>
      </c>
      <c r="BB75" s="1">
        <v>98.75909423828125</v>
      </c>
      <c r="BC75" s="1">
        <v>7.2041354179382324</v>
      </c>
      <c r="BD75" s="1">
        <v>-7.9851329326629639E-2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1.5009086608886717</v>
      </c>
      <c r="BM75">
        <f t="shared" si="270"/>
        <v>8.5103249512748086E-3</v>
      </c>
      <c r="BN75">
        <f t="shared" si="271"/>
        <v>304.52384796142576</v>
      </c>
      <c r="BO75">
        <f t="shared" si="272"/>
        <v>304.03028907775877</v>
      </c>
      <c r="BP75">
        <f t="shared" si="273"/>
        <v>272.24173219617296</v>
      </c>
      <c r="BQ75">
        <f t="shared" si="274"/>
        <v>-0.43463017102395229</v>
      </c>
      <c r="BR75">
        <f t="shared" si="275"/>
        <v>4.6084397844265297</v>
      </c>
      <c r="BS75">
        <f t="shared" si="276"/>
        <v>46.663447249804712</v>
      </c>
      <c r="BT75">
        <f t="shared" si="277"/>
        <v>17.219111312304712</v>
      </c>
      <c r="BU75">
        <f t="shared" si="278"/>
        <v>31.127068519592285</v>
      </c>
      <c r="BV75">
        <f t="shared" si="279"/>
        <v>4.5441671825763885</v>
      </c>
      <c r="BW75">
        <f t="shared" si="280"/>
        <v>0.47542952825342494</v>
      </c>
      <c r="BX75">
        <f t="shared" si="281"/>
        <v>2.9078959476351738</v>
      </c>
      <c r="BY75">
        <f t="shared" si="282"/>
        <v>1.6362712349412147</v>
      </c>
      <c r="BZ75">
        <f t="shared" si="283"/>
        <v>0.29934569398744004</v>
      </c>
      <c r="CA75">
        <f t="shared" si="284"/>
        <v>48.259118153652395</v>
      </c>
      <c r="CB75">
        <f t="shared" si="285"/>
        <v>0.73556382520499208</v>
      </c>
      <c r="CC75">
        <f t="shared" si="286"/>
        <v>63.602805819926665</v>
      </c>
      <c r="CD75">
        <f t="shared" si="287"/>
        <v>657.3979951915926</v>
      </c>
      <c r="CE75">
        <f t="shared" si="288"/>
        <v>4.6130615688016414E-2</v>
      </c>
      <c r="CF75">
        <f t="shared" si="289"/>
        <v>0</v>
      </c>
      <c r="CG75">
        <f t="shared" si="290"/>
        <v>1488.6482626719451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175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17847.499998656102</v>
      </c>
      <c r="I76" s="1">
        <v>0</v>
      </c>
      <c r="J76">
        <f t="shared" si="252"/>
        <v>51.591417548932228</v>
      </c>
      <c r="K76">
        <f t="shared" si="253"/>
        <v>0.48326597785561037</v>
      </c>
      <c r="L76">
        <f t="shared" si="254"/>
        <v>757.40907317924416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9.7957773208618164</v>
      </c>
      <c r="AA76">
        <f t="shared" si="258"/>
        <v>0.87489788866043083</v>
      </c>
      <c r="AB76">
        <f t="shared" si="259"/>
        <v>3.5374377921512767E-2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8.1930052529233066</v>
      </c>
      <c r="AJ76">
        <f t="shared" si="265"/>
        <v>1.6948960674067437</v>
      </c>
      <c r="AK76">
        <f t="shared" si="266"/>
        <v>31.250625610351563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30.845678329467773</v>
      </c>
      <c r="AQ76" s="1">
        <v>31.250625610351563</v>
      </c>
      <c r="AR76" s="1">
        <v>30.046876907348633</v>
      </c>
      <c r="AS76" s="1">
        <v>999.7760009765625</v>
      </c>
      <c r="AT76" s="1">
        <v>960.15924072265625</v>
      </c>
      <c r="AU76" s="1">
        <v>23.875896453857422</v>
      </c>
      <c r="AV76" s="1">
        <v>29.17561149597168</v>
      </c>
      <c r="AW76" s="1">
        <v>52.728836059570313</v>
      </c>
      <c r="AX76" s="1">
        <v>64.434349060058594</v>
      </c>
      <c r="AY76" s="1">
        <v>300.16592407226563</v>
      </c>
      <c r="AZ76" s="1">
        <v>1699.294677734375</v>
      </c>
      <c r="BA76" s="1">
        <v>1724.013671875</v>
      </c>
      <c r="BB76" s="1">
        <v>98.758949279785156</v>
      </c>
      <c r="BC76" s="1">
        <v>8.0651617050170898</v>
      </c>
      <c r="BD76" s="1">
        <v>-6.2466323375701904E-2</v>
      </c>
      <c r="BE76" s="1">
        <v>1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1.5008296203613281</v>
      </c>
      <c r="BM76">
        <f t="shared" si="270"/>
        <v>8.193005252923307E-3</v>
      </c>
      <c r="BN76">
        <f t="shared" si="271"/>
        <v>304.40062561035154</v>
      </c>
      <c r="BO76">
        <f t="shared" si="272"/>
        <v>303.99567832946775</v>
      </c>
      <c r="BP76">
        <f t="shared" si="273"/>
        <v>271.88714236034866</v>
      </c>
      <c r="BQ76">
        <f t="shared" si="274"/>
        <v>-0.37599200841154073</v>
      </c>
      <c r="BR76">
        <f t="shared" si="275"/>
        <v>4.5762488033441278</v>
      </c>
      <c r="BS76">
        <f t="shared" si="276"/>
        <v>46.337560663789226</v>
      </c>
      <c r="BT76">
        <f t="shared" si="277"/>
        <v>17.161949167817546</v>
      </c>
      <c r="BU76">
        <f t="shared" si="278"/>
        <v>31.048151969909668</v>
      </c>
      <c r="BV76">
        <f t="shared" si="279"/>
        <v>4.5237791550347533</v>
      </c>
      <c r="BW76">
        <f t="shared" si="280"/>
        <v>0.45936887865989101</v>
      </c>
      <c r="BX76">
        <f t="shared" si="281"/>
        <v>2.8813527359373841</v>
      </c>
      <c r="BY76">
        <f t="shared" si="282"/>
        <v>1.6424264190973692</v>
      </c>
      <c r="BZ76">
        <f t="shared" si="283"/>
        <v>0.2891609973412505</v>
      </c>
      <c r="CA76">
        <f t="shared" si="284"/>
        <v>74.800924242158061</v>
      </c>
      <c r="CB76">
        <f t="shared" si="285"/>
        <v>0.78883693564120283</v>
      </c>
      <c r="CC76">
        <f t="shared" si="286"/>
        <v>63.413249057878332</v>
      </c>
      <c r="CD76">
        <f t="shared" si="287"/>
        <v>952.66187623503708</v>
      </c>
      <c r="CE76">
        <f t="shared" si="288"/>
        <v>3.4341454107609137E-2</v>
      </c>
      <c r="CF76">
        <f t="shared" si="289"/>
        <v>0</v>
      </c>
      <c r="CG76">
        <f t="shared" si="290"/>
        <v>1486.7093257617119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175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18049.499998656102</v>
      </c>
      <c r="I77" s="1">
        <v>0</v>
      </c>
      <c r="J77">
        <f t="shared" si="252"/>
        <v>51.673460223754695</v>
      </c>
      <c r="K77">
        <f t="shared" si="253"/>
        <v>0.44624162329496692</v>
      </c>
      <c r="L77">
        <f t="shared" si="254"/>
        <v>1032.8359552676609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9.7957773208618164</v>
      </c>
      <c r="AA77">
        <f t="shared" si="258"/>
        <v>0.87489788866043083</v>
      </c>
      <c r="AB77">
        <f t="shared" si="259"/>
        <v>3.5383489258899191E-2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7.7838255340901839</v>
      </c>
      <c r="AJ77">
        <f t="shared" si="265"/>
        <v>1.7378837533217575</v>
      </c>
      <c r="AK77">
        <f t="shared" si="266"/>
        <v>31.204128265380859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30.753330230712891</v>
      </c>
      <c r="AQ77" s="1">
        <v>31.204128265380859</v>
      </c>
      <c r="AR77" s="1">
        <v>30.035707473754883</v>
      </c>
      <c r="AS77" s="1">
        <v>1299.9876708984375</v>
      </c>
      <c r="AT77" s="1">
        <v>1259.0289306640625</v>
      </c>
      <c r="AU77" s="1">
        <v>23.579622268676758</v>
      </c>
      <c r="AV77" s="1">
        <v>28.617433547973633</v>
      </c>
      <c r="AW77" s="1">
        <v>52.352695465087891</v>
      </c>
      <c r="AX77" s="1">
        <v>63.5391845703125</v>
      </c>
      <c r="AY77" s="1">
        <v>300.17291259765625</v>
      </c>
      <c r="AZ77" s="1">
        <v>1701.50732421875</v>
      </c>
      <c r="BA77" s="1">
        <v>669.6751708984375</v>
      </c>
      <c r="BB77" s="1">
        <v>98.760391235351563</v>
      </c>
      <c r="BC77" s="1">
        <v>8.4027290344238281</v>
      </c>
      <c r="BD77" s="1">
        <v>-6.7884430289268494E-2</v>
      </c>
      <c r="BE77" s="1">
        <v>1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1.5008645629882811</v>
      </c>
      <c r="BM77">
        <f t="shared" si="270"/>
        <v>7.7838255340901838E-3</v>
      </c>
      <c r="BN77">
        <f t="shared" si="271"/>
        <v>304.35412826538084</v>
      </c>
      <c r="BO77">
        <f t="shared" si="272"/>
        <v>303.90333023071287</v>
      </c>
      <c r="BP77">
        <f t="shared" si="273"/>
        <v>272.24116578993562</v>
      </c>
      <c r="BQ77">
        <f t="shared" si="274"/>
        <v>-0.3048692369336754</v>
      </c>
      <c r="BR77">
        <f t="shared" si="275"/>
        <v>4.5641526866713082</v>
      </c>
      <c r="BS77">
        <f t="shared" si="276"/>
        <v>46.214404677627044</v>
      </c>
      <c r="BT77">
        <f t="shared" si="277"/>
        <v>17.596971129653411</v>
      </c>
      <c r="BU77">
        <f t="shared" si="278"/>
        <v>30.978729248046875</v>
      </c>
      <c r="BV77">
        <f t="shared" si="279"/>
        <v>4.505909770232944</v>
      </c>
      <c r="BW77">
        <f t="shared" si="280"/>
        <v>0.42578842076364137</v>
      </c>
      <c r="BX77">
        <f t="shared" si="281"/>
        <v>2.8262689333495508</v>
      </c>
      <c r="BY77">
        <f t="shared" si="282"/>
        <v>1.6796408368833933</v>
      </c>
      <c r="BZ77">
        <f t="shared" si="283"/>
        <v>0.26788275952188867</v>
      </c>
      <c r="CA77">
        <f t="shared" si="284"/>
        <v>102.00328302417226</v>
      </c>
      <c r="CB77">
        <f t="shared" si="285"/>
        <v>0.82034330595000837</v>
      </c>
      <c r="CC77">
        <f t="shared" si="286"/>
        <v>62.256197291276195</v>
      </c>
      <c r="CD77">
        <f t="shared" si="287"/>
        <v>1251.519643576408</v>
      </c>
      <c r="CE77">
        <f t="shared" si="288"/>
        <v>2.5704695494989896E-2</v>
      </c>
      <c r="CF77">
        <f t="shared" si="289"/>
        <v>0</v>
      </c>
      <c r="CG77">
        <f t="shared" si="290"/>
        <v>1488.6451654992436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175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18269.499998656102</v>
      </c>
      <c r="I78" s="1">
        <v>0</v>
      </c>
      <c r="J78">
        <f t="shared" si="252"/>
        <v>50.281451104635373</v>
      </c>
      <c r="K78">
        <f t="shared" si="253"/>
        <v>0.39615545641339239</v>
      </c>
      <c r="L78">
        <f t="shared" si="254"/>
        <v>1401.1523547752276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9.7957773208618164</v>
      </c>
      <c r="AA78">
        <f t="shared" si="258"/>
        <v>0.87489788866043083</v>
      </c>
      <c r="AB78">
        <f t="shared" si="259"/>
        <v>3.448866652818243E-2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7.3217666453960044</v>
      </c>
      <c r="AJ78">
        <f t="shared" si="265"/>
        <v>1.832640836748479</v>
      </c>
      <c r="AK78">
        <f t="shared" si="266"/>
        <v>31.250267028808594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30.699686050415039</v>
      </c>
      <c r="AQ78" s="1">
        <v>31.250267028808594</v>
      </c>
      <c r="AR78" s="1">
        <v>30.050582885742188</v>
      </c>
      <c r="AS78" s="1">
        <v>1700.12890625</v>
      </c>
      <c r="AT78" s="1">
        <v>1658.53662109375</v>
      </c>
      <c r="AU78" s="1">
        <v>23.036209106445313</v>
      </c>
      <c r="AV78" s="1">
        <v>27.779022216796875</v>
      </c>
      <c r="AW78" s="1">
        <v>51.305137634277344</v>
      </c>
      <c r="AX78" s="1">
        <v>61.86749267578125</v>
      </c>
      <c r="AY78" s="1">
        <v>300.17523193359375</v>
      </c>
      <c r="AZ78" s="1">
        <v>1699.52099609375</v>
      </c>
      <c r="BA78" s="1">
        <v>1760.276123046875</v>
      </c>
      <c r="BB78" s="1">
        <v>98.762100219726563</v>
      </c>
      <c r="BC78" s="1">
        <v>8.0353279113769531</v>
      </c>
      <c r="BD78" s="1">
        <v>-7.2168715298175812E-2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1.5008761596679685</v>
      </c>
      <c r="BM78">
        <f t="shared" si="270"/>
        <v>7.3217666453960044E-3</v>
      </c>
      <c r="BN78">
        <f t="shared" si="271"/>
        <v>304.40026702880857</v>
      </c>
      <c r="BO78">
        <f t="shared" si="272"/>
        <v>303.84968605041502</v>
      </c>
      <c r="BP78">
        <f t="shared" si="273"/>
        <v>271.92335329703928</v>
      </c>
      <c r="BQ78">
        <f t="shared" si="274"/>
        <v>-0.22973432701016092</v>
      </c>
      <c r="BR78">
        <f t="shared" si="275"/>
        <v>4.5761554129297828</v>
      </c>
      <c r="BS78">
        <f t="shared" si="276"/>
        <v>46.335136684504711</v>
      </c>
      <c r="BT78">
        <f t="shared" si="277"/>
        <v>18.556114467707836</v>
      </c>
      <c r="BU78">
        <f t="shared" si="278"/>
        <v>30.974976539611816</v>
      </c>
      <c r="BV78">
        <f t="shared" si="279"/>
        <v>4.5049455784485133</v>
      </c>
      <c r="BW78">
        <f t="shared" si="280"/>
        <v>0.37995256870008703</v>
      </c>
      <c r="BX78">
        <f t="shared" si="281"/>
        <v>2.7435145761813038</v>
      </c>
      <c r="BY78">
        <f t="shared" si="282"/>
        <v>1.7614310022672095</v>
      </c>
      <c r="BZ78">
        <f t="shared" si="283"/>
        <v>0.23887480120074683</v>
      </c>
      <c r="CA78">
        <f t="shared" si="284"/>
        <v>138.38074928541693</v>
      </c>
      <c r="CB78">
        <f t="shared" si="285"/>
        <v>0.84481243100391357</v>
      </c>
      <c r="CC78">
        <f t="shared" si="286"/>
        <v>60.112226716030982</v>
      </c>
      <c r="CD78">
        <f t="shared" si="287"/>
        <v>1651.2296234610467</v>
      </c>
      <c r="CE78">
        <f t="shared" si="288"/>
        <v>1.8304722404855589E-2</v>
      </c>
      <c r="CF78">
        <f t="shared" si="289"/>
        <v>0</v>
      </c>
      <c r="CG78">
        <f t="shared" si="290"/>
        <v>1486.9073312164942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175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18411.499998656102</v>
      </c>
      <c r="I79" s="1">
        <v>0</v>
      </c>
      <c r="J79">
        <f t="shared" si="252"/>
        <v>51.150394930738365</v>
      </c>
      <c r="K79">
        <f t="shared" si="253"/>
        <v>0.36562373350165078</v>
      </c>
      <c r="L79">
        <f t="shared" si="254"/>
        <v>1666.5016946068122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9.7957773208618164</v>
      </c>
      <c r="AA79">
        <f t="shared" si="258"/>
        <v>0.87489788866043083</v>
      </c>
      <c r="AB79">
        <f t="shared" si="259"/>
        <v>3.5101245179984808E-2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7.1751375286883743</v>
      </c>
      <c r="AJ79">
        <f t="shared" si="265"/>
        <v>1.9392933853895427</v>
      </c>
      <c r="AK79">
        <f t="shared" si="266"/>
        <v>31.557699203491211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30.748006820678711</v>
      </c>
      <c r="AQ79" s="1">
        <v>31.557699203491211</v>
      </c>
      <c r="AR79" s="1">
        <v>30.044366836547852</v>
      </c>
      <c r="AS79" s="1">
        <v>2000.119384765625</v>
      </c>
      <c r="AT79" s="1">
        <v>1956.6826171875</v>
      </c>
      <c r="AU79" s="1">
        <v>22.865703582763672</v>
      </c>
      <c r="AV79" s="1">
        <v>27.515035629272461</v>
      </c>
      <c r="AW79" s="1">
        <v>50.7855224609375</v>
      </c>
      <c r="AX79" s="1">
        <v>61.111743927001953</v>
      </c>
      <c r="AY79" s="1">
        <v>300.15982055664063</v>
      </c>
      <c r="AZ79" s="1">
        <v>1698.156494140625</v>
      </c>
      <c r="BA79" s="1">
        <v>916.131591796875</v>
      </c>
      <c r="BB79" s="1">
        <v>98.765739440917969</v>
      </c>
      <c r="BC79" s="1">
        <v>7.8135018348693848</v>
      </c>
      <c r="BD79" s="1">
        <v>-5.9026129543781281E-2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1.5007991027832031</v>
      </c>
      <c r="BM79">
        <f t="shared" si="270"/>
        <v>7.1751375286883742E-3</v>
      </c>
      <c r="BN79">
        <f t="shared" si="271"/>
        <v>304.70769920349119</v>
      </c>
      <c r="BO79">
        <f t="shared" si="272"/>
        <v>303.89800682067869</v>
      </c>
      <c r="BP79">
        <f t="shared" si="273"/>
        <v>271.70503298941912</v>
      </c>
      <c r="BQ79">
        <f t="shared" si="274"/>
        <v>-0.21738678395356051</v>
      </c>
      <c r="BR79">
        <f t="shared" si="275"/>
        <v>4.656836225057841</v>
      </c>
      <c r="BS79">
        <f t="shared" si="276"/>
        <v>47.150320054491949</v>
      </c>
      <c r="BT79">
        <f t="shared" si="277"/>
        <v>19.635284425219488</v>
      </c>
      <c r="BU79">
        <f t="shared" si="278"/>
        <v>31.152853012084961</v>
      </c>
      <c r="BV79">
        <f t="shared" si="279"/>
        <v>4.5508459084949227</v>
      </c>
      <c r="BW79">
        <f t="shared" si="280"/>
        <v>0.35177847599635376</v>
      </c>
      <c r="BX79">
        <f t="shared" si="281"/>
        <v>2.7175428396682983</v>
      </c>
      <c r="BY79">
        <f t="shared" si="282"/>
        <v>1.8333030688266243</v>
      </c>
      <c r="BZ79">
        <f t="shared" si="283"/>
        <v>0.22106490400779621</v>
      </c>
      <c r="CA79">
        <f t="shared" si="284"/>
        <v>164.59327214738468</v>
      </c>
      <c r="CB79">
        <f t="shared" si="285"/>
        <v>0.85169750064126981</v>
      </c>
      <c r="CC79">
        <f t="shared" si="286"/>
        <v>58.379125050479509</v>
      </c>
      <c r="CD79">
        <f t="shared" si="287"/>
        <v>1949.2493429589388</v>
      </c>
      <c r="CE79">
        <f t="shared" si="288"/>
        <v>1.5319309009026514E-2</v>
      </c>
      <c r="CF79">
        <f t="shared" si="289"/>
        <v>0</v>
      </c>
      <c r="CG79">
        <f t="shared" si="290"/>
        <v>1485.713531338632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16-08-05-hubern-kat-essex_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2016-09-14T17:40:51Z</dcterms:created>
  <dcterms:modified xsi:type="dcterms:W3CDTF">2022-10-21T16:52:11Z</dcterms:modified>
</cp:coreProperties>
</file>