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AB4929C-5D42-4772-8CE7-906DF5AFC0E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06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</calcChain>
</file>

<file path=xl/sharedStrings.xml><?xml version="1.0" encoding="utf-8"?>
<sst xmlns="http://schemas.openxmlformats.org/spreadsheetml/2006/main" count="395" uniqueCount="140">
  <si>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</si>
  <si>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</si>
  <si>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</si>
  <si>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</si>
  <si>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</si>
  <si>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</si>
  <si>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</si>
  <si>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</si>
  <si>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</si>
  <si>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</si>
  <si>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</si>
  <si>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</si>
  <si>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</si>
  <si>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</si>
  <si>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</si>
  <si>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</si>
  <si>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</si>
  <si>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</si>
  <si>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</si>
  <si>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</si>
  <si>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</si>
  <si>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</si>
  <si>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</si>
  <si>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</si>
  <si>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</si>
  <si>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</si>
  <si>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</si>
  <si>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</si>
  <si>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</si>
  <si>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</si>
  <si>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</si>
  <si>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</si>
  <si>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</si>
  <si>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</si>
  <si>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</si>
  <si>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</si>
  <si>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</si>
  <si>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</si>
  <si>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</si>
  <si>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</si>
  <si>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</si>
  <si>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</si>
  <si>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</si>
  <si>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</si>
  <si>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</si>
  <si>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</si>
  <si>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</si>
  <si>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</si>
  <si>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</si>
  <si>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</si>
  <si>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</si>
  <si>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</si>
  <si>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</si>
  <si>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</si>
  <si>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</si>
  <si>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</si>
  <si>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</si>
  <si>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</si>
  <si>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</si>
  <si>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</si>
  <si>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</si>
  <si>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</si>
  <si>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</si>
  <si>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</si>
  <si>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</si>
  <si>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</si>
  <si>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</si>
  <si>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</si>
  <si>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</si>
  <si>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</si>
  <si>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</si>
  <si>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</si>
  <si>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</si>
  <si>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</si>
  <si>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</si>
  <si>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</si>
  <si>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</si>
  <si>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</si>
  <si>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</si>
  <si>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</si>
  <si>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</si>
  <si>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</si>
  <si>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</si>
  <si>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</si>
  <si>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</si>
  <si>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</si>
  <si>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</si>
  <si>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</si>
  <si>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</si>
  <si>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10:52:02</t>
  </si>
  <si>
    <t/>
  </si>
  <si>
    <t>0</t>
  </si>
  <si>
    <t>10:54:24</t>
  </si>
  <si>
    <t>10:56:59</t>
  </si>
  <si>
    <t>10:59:21</t>
  </si>
  <si>
    <t>11:02:12</t>
  </si>
  <si>
    <t>11:04:35</t>
  </si>
  <si>
    <t>11:08:18</t>
  </si>
  <si>
    <t>11:12:01</t>
  </si>
  <si>
    <t>11:15:43</t>
  </si>
  <si>
    <t>11:19:25</t>
  </si>
  <si>
    <t>11:23:07</t>
  </si>
  <si>
    <t>11:36:31</t>
  </si>
  <si>
    <t>11:43:59</t>
  </si>
  <si>
    <t>11:47:41</t>
  </si>
  <si>
    <t>11:51:24</t>
  </si>
  <si>
    <t>11:54:30</t>
  </si>
  <si>
    <t>11:56:53</t>
  </si>
  <si>
    <t>12:00:36</t>
  </si>
  <si>
    <t>12:04:19</t>
  </si>
  <si>
    <t>12:08:01</t>
  </si>
  <si>
    <t>12:11:10</t>
  </si>
  <si>
    <t>12:13:55</t>
  </si>
  <si>
    <t>12:24:35</t>
  </si>
  <si>
    <t>12:26:59</t>
  </si>
  <si>
    <t>12:29:39</t>
  </si>
  <si>
    <t>12:32:51</t>
  </si>
  <si>
    <t>12:35:14</t>
  </si>
  <si>
    <t>12:37:37</t>
  </si>
  <si>
    <t>12:41:20</t>
  </si>
  <si>
    <t>12:45:03</t>
  </si>
  <si>
    <t>12:48:46</t>
  </si>
  <si>
    <t>12:51:37</t>
  </si>
  <si>
    <t>12:54:28</t>
  </si>
  <si>
    <t>13:03:37</t>
  </si>
  <si>
    <t>13:06:25</t>
  </si>
  <si>
    <t>13:10:07</t>
  </si>
  <si>
    <t>13:13:49</t>
  </si>
  <si>
    <t>13:17:32</t>
  </si>
  <si>
    <t>13:21:15</t>
  </si>
  <si>
    <t>13:24:58</t>
  </si>
  <si>
    <t>13:28:41</t>
  </si>
  <si>
    <t>13:31:13</t>
  </si>
  <si>
    <t>13:33:40</t>
  </si>
  <si>
    <t>13:36:33</t>
  </si>
  <si>
    <t>ID</t>
  </si>
  <si>
    <t>T2 SSuSingle Plot1 Leaf2</t>
  </si>
  <si>
    <t>T2 SSuSingle Plot2 Leaf3</t>
  </si>
  <si>
    <t>T2 SSuSingle Plot3 Leaf3</t>
  </si>
  <si>
    <t>T2 SSuSingle Plot4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</si>
</sst>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tabSelected="1" zoomScale="125" zoomScaleNormal="125" zoomScalePageLayoutView="125" workbookViewId="0">
      <selection activeCell="A2" sqref="A2"/>
    </sheetView>
  </sheetViews>
  <sheetFormatPr defaultColWidth="10.6640625" defaultRowHeight="15.5" x14ac:dyDescent="0.35"/>
  <cols>
    <col min="1" max="1" width="22.33203125" customWidth="1"/>
  </cols>
  <sheetData>
    <row r="1" spans="1:88" x14ac:dyDescent="0.35">
      <c r="A1" t="s">
        <v>135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136</v>
      </c>
      <c r="B3" s="1">
        <v>1</v>
      </c>
      <c r="C3" s="1" t="s">
        <v>89</v>
      </c>
      <c r="D3" s="1" t="s">
        <v>90</v>
      </c>
      <c r="E3" s="1">
        <v>0</v>
      </c>
      <c r="F3" s="1" t="s">
        <v>91</v>
      </c>
      <c r="G3" s="1" t="s">
        <v>90</v>
      </c>
      <c r="H3" s="1">
        <v>262.00007050298154</v>
      </c>
      <c r="I3" s="1">
        <v>0</v>
      </c>
      <c r="J3">
        <f t="shared" ref="J3:J13" si="0">(AS3-AT3*(1000-AU3)/(1000-AV3))*BL3</f>
        <v>2.7290165535097977</v>
      </c>
      <c r="K3">
        <f t="shared" ref="K3:K13" si="1">IF(BW3&lt;&gt;0,1/(1/BW3-1/AO3),0)</f>
        <v>0.26528201882042146</v>
      </c>
      <c r="L3">
        <f t="shared" ref="L3:L13" si="2">((BZ3-BM3/2)*AT3-J3)/(BZ3+BM3/2)</f>
        <v>366.15295183628564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9.8424968719482422</v>
      </c>
      <c r="AA3">
        <f t="shared" ref="AA3:AA13" si="6">(Z3*Y3+(100-Z3)*X3)/100</f>
        <v>0.87492124843597407</v>
      </c>
      <c r="AB3">
        <f t="shared" ref="AB3:AB13" si="7">(J3-W3)/CG3</f>
        <v>2.5074139862992146E-3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5.7360583321976426</v>
      </c>
      <c r="AJ3">
        <f t="shared" ref="AJ3:AJ13" si="13">(BR3-BX3)</f>
        <v>2.1262402273840708</v>
      </c>
      <c r="AK3">
        <f t="shared" ref="AK3:AK13" si="14">(AQ3+BQ3*I3)</f>
        <v>31.085838317871094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28.562339782714844</v>
      </c>
      <c r="AQ3" s="1">
        <v>31.085838317871094</v>
      </c>
      <c r="AR3" s="1">
        <v>26.918315887451172</v>
      </c>
      <c r="AS3" s="1">
        <v>399.86422729492188</v>
      </c>
      <c r="AT3" s="1">
        <v>396.53045654296875</v>
      </c>
      <c r="AU3" s="1">
        <v>20.568450927734375</v>
      </c>
      <c r="AV3" s="1">
        <v>24.297426223754883</v>
      </c>
      <c r="AW3" s="1">
        <v>51.969528198242188</v>
      </c>
      <c r="AX3" s="1">
        <v>61.395195007324219</v>
      </c>
      <c r="AY3" s="1">
        <v>300.17291259765625</v>
      </c>
      <c r="AZ3" s="1">
        <v>1699.8057861328125</v>
      </c>
      <c r="BA3" s="1">
        <v>4.5912377536296844E-2</v>
      </c>
      <c r="BB3" s="1">
        <v>99.074905395507813</v>
      </c>
      <c r="BC3" s="1">
        <v>17.90949821472168</v>
      </c>
      <c r="BD3" s="1">
        <v>4.1667379438877106E-2</v>
      </c>
      <c r="BE3" s="1">
        <v>0.75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1.5008645629882811</v>
      </c>
      <c r="BM3">
        <f t="shared" ref="BM3:BM13" si="18">(AV3-AU3)/(1000-AV3)*BL3</f>
        <v>5.7360583321976423E-3</v>
      </c>
      <c r="BN3">
        <f t="shared" ref="BN3:BN13" si="19">(AQ3+273.15)</f>
        <v>304.23583831787107</v>
      </c>
      <c r="BO3">
        <f t="shared" ref="BO3:BO13" si="20">(AP3+273.15)</f>
        <v>301.71233978271482</v>
      </c>
      <c r="BP3">
        <f t="shared" ref="BP3:BP13" si="21">(AZ3*BH3+BA3*BI3)*BJ3</f>
        <v>271.9689197022708</v>
      </c>
      <c r="BQ3">
        <f t="shared" ref="BQ3:BQ13" si="22">((BP3+0.00000010773*(BO3^4-BN3^4))-BM3*44100)/(AM3*51.4+0.00000043092*BN3^3)</f>
        <v>-4.4778982745977421E-2</v>
      </c>
      <c r="BR3">
        <f t="shared" ref="BR3:BR13" si="23">0.61365*EXP(17.502*AK3/(240.97+AK3))</f>
        <v>4.5335054318569163</v>
      </c>
      <c r="BS3">
        <f t="shared" ref="BS3:BS13" si="24">BR3*1000/BB3</f>
        <v>45.758362460797983</v>
      </c>
      <c r="BT3">
        <f t="shared" ref="BT3:BT13" si="25">(BS3-AV3)</f>
        <v>21.4609362370431</v>
      </c>
      <c r="BU3">
        <f t="shared" ref="BU3:BU13" si="26">IF(I3,AQ3,(AP3+AQ3)/2)</f>
        <v>29.824089050292969</v>
      </c>
      <c r="BV3">
        <f t="shared" ref="BV3:BV13" si="27">0.61365*EXP(17.502*BU3/(240.97+BU3))</f>
        <v>4.2175904877727746</v>
      </c>
      <c r="BW3">
        <f t="shared" ref="BW3:BW13" si="28">IF(BT3&lt;&gt;0,(1000-(BS3+AV3)/2)/BT3*BM3,0)</f>
        <v>0.25791681340734102</v>
      </c>
      <c r="BX3">
        <f t="shared" ref="BX3:BX13" si="29">AV3*BB3/1000</f>
        <v>2.4072652044728455</v>
      </c>
      <c r="BY3">
        <f t="shared" ref="BY3:BY13" si="30">(BV3-BX3)</f>
        <v>1.810325283299929</v>
      </c>
      <c r="BZ3">
        <f t="shared" ref="BZ3:BZ13" si="31">1/(1.6/K3+1.37/AO3)</f>
        <v>0.16184393223580126</v>
      </c>
      <c r="CA3">
        <f t="shared" ref="CA3:CA13" si="32">L3*BB3*0.001</f>
        <v>36.276569063465928</v>
      </c>
      <c r="CB3">
        <f t="shared" ref="CB3:CB13" si="33">L3/AT3</f>
        <v>0.92339174909407906</v>
      </c>
      <c r="CC3">
        <f t="shared" ref="CC3:CC13" si="34">(1-BM3*BB3/BR3/K3)*100</f>
        <v>52.746359688935307</v>
      </c>
      <c r="CD3">
        <f t="shared" ref="CD3:CD13" si="35">(AT3-J3/(AO3/1.35))</f>
        <v>396.13387058417038</v>
      </c>
      <c r="CE3">
        <f t="shared" ref="CE3:CE13" si="36">J3*CC3/100/CD3</f>
        <v>3.6337637202345919E-3</v>
      </c>
      <c r="CF3">
        <f t="shared" ref="CF3:CF13" si="37">(P3-O3)</f>
        <v>0</v>
      </c>
      <c r="CG3">
        <f t="shared" ref="CG3:CG13" si="38">AZ3*AA3</f>
        <v>1487.1962005020127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136</v>
      </c>
      <c r="B4" s="1">
        <v>3</v>
      </c>
      <c r="C4" s="1" t="s">
        <v>93</v>
      </c>
      <c r="D4" s="1" t="s">
        <v>90</v>
      </c>
      <c r="E4" s="1">
        <v>0</v>
      </c>
      <c r="F4" s="1" t="s">
        <v>91</v>
      </c>
      <c r="G4" s="1" t="s">
        <v>90</v>
      </c>
      <c r="H4" s="1">
        <v>559.00007050298154</v>
      </c>
      <c r="I4" s="1">
        <v>0</v>
      </c>
      <c r="J4">
        <f t="shared" si="0"/>
        <v>-6.5575275555532144</v>
      </c>
      <c r="K4">
        <f t="shared" si="1"/>
        <v>0.26609665180817704</v>
      </c>
      <c r="L4">
        <f t="shared" si="2"/>
        <v>91.866281917598059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9.8424968719482422</v>
      </c>
      <c r="AA4">
        <f t="shared" si="6"/>
        <v>0.87492124843597407</v>
      </c>
      <c r="AB4">
        <f t="shared" si="7"/>
        <v>-3.7372664351654067E-3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5.786090145551066</v>
      </c>
      <c r="AJ4">
        <f t="shared" si="13"/>
        <v>2.1382519191860085</v>
      </c>
      <c r="AK4">
        <f t="shared" si="14"/>
        <v>31.153915405273438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28.585893630981445</v>
      </c>
      <c r="AQ4" s="1">
        <v>31.153915405273438</v>
      </c>
      <c r="AR4" s="1">
        <v>26.933794021606445</v>
      </c>
      <c r="AS4" s="1">
        <v>49.910274505615234</v>
      </c>
      <c r="AT4" s="1">
        <v>54.070667266845703</v>
      </c>
      <c r="AU4" s="1">
        <v>20.591793060302734</v>
      </c>
      <c r="AV4" s="1">
        <v>24.352788925170898</v>
      </c>
      <c r="AW4" s="1">
        <v>51.960193634033203</v>
      </c>
      <c r="AX4" s="1">
        <v>61.449710845947266</v>
      </c>
      <c r="AY4" s="1">
        <v>300.1961669921875</v>
      </c>
      <c r="AZ4" s="1">
        <v>1699.646484375</v>
      </c>
      <c r="BA4" s="1">
        <v>6.1440631747245789E-2</v>
      </c>
      <c r="BB4" s="1">
        <v>99.079795837402344</v>
      </c>
      <c r="BC4" s="1">
        <v>12.201621055603027</v>
      </c>
      <c r="BD4" s="1">
        <v>0.10542108118534088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1.5009808349609373</v>
      </c>
      <c r="BM4">
        <f t="shared" si="18"/>
        <v>5.7860901455510658E-3</v>
      </c>
      <c r="BN4">
        <f t="shared" si="19"/>
        <v>304.30391540527341</v>
      </c>
      <c r="BO4">
        <f t="shared" si="20"/>
        <v>301.73589363098142</v>
      </c>
      <c r="BP4">
        <f t="shared" si="21"/>
        <v>271.9434314215905</v>
      </c>
      <c r="BQ4">
        <f t="shared" si="22"/>
        <v>-5.5856006332124598E-2</v>
      </c>
      <c r="BR4">
        <f t="shared" si="23"/>
        <v>4.551121273963294</v>
      </c>
      <c r="BS4">
        <f t="shared" si="24"/>
        <v>45.93389838461151</v>
      </c>
      <c r="BT4">
        <f t="shared" si="25"/>
        <v>21.581109459440611</v>
      </c>
      <c r="BU4">
        <f t="shared" si="26"/>
        <v>29.869904518127441</v>
      </c>
      <c r="BV4">
        <f t="shared" si="27"/>
        <v>4.2287167060655682</v>
      </c>
      <c r="BW4">
        <f t="shared" si="28"/>
        <v>0.25868677426616843</v>
      </c>
      <c r="BX4">
        <f t="shared" si="29"/>
        <v>2.4128693547772855</v>
      </c>
      <c r="BY4">
        <f t="shared" si="30"/>
        <v>1.8158473512882827</v>
      </c>
      <c r="BZ4">
        <f t="shared" si="31"/>
        <v>0.16232902786400732</v>
      </c>
      <c r="CA4">
        <f t="shared" si="32"/>
        <v>9.1020924567368624</v>
      </c>
      <c r="CB4">
        <f t="shared" si="33"/>
        <v>1.6990040360372498</v>
      </c>
      <c r="CC4">
        <f t="shared" si="34"/>
        <v>52.66171933745126</v>
      </c>
      <c r="CD4">
        <f t="shared" si="35"/>
        <v>55.023619842241771</v>
      </c>
      <c r="CE4">
        <f t="shared" si="36"/>
        <v>-6.2760443000341282E-2</v>
      </c>
      <c r="CF4">
        <f t="shared" si="37"/>
        <v>0</v>
      </c>
      <c r="CG4">
        <f t="shared" si="38"/>
        <v>1487.0568240091893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136</v>
      </c>
      <c r="B5" s="1">
        <v>4</v>
      </c>
      <c r="C5" s="1" t="s">
        <v>94</v>
      </c>
      <c r="D5" s="1" t="s">
        <v>90</v>
      </c>
      <c r="E5" s="1">
        <v>0</v>
      </c>
      <c r="F5" s="1" t="s">
        <v>91</v>
      </c>
      <c r="G5" s="1" t="s">
        <v>90</v>
      </c>
      <c r="H5" s="1">
        <v>701.00007050298154</v>
      </c>
      <c r="I5" s="1">
        <v>0</v>
      </c>
      <c r="J5">
        <f t="shared" si="0"/>
        <v>1.4926664434585373</v>
      </c>
      <c r="K5">
        <f t="shared" si="1"/>
        <v>0.30109994531364787</v>
      </c>
      <c r="L5">
        <f t="shared" si="2"/>
        <v>87.250705490496102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9.8424968719482422</v>
      </c>
      <c r="AA5">
        <f t="shared" si="6"/>
        <v>0.87492124843597407</v>
      </c>
      <c r="AB5">
        <f t="shared" si="7"/>
        <v>1.6772431908635226E-3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6.2938376741825452</v>
      </c>
      <c r="AJ5">
        <f t="shared" si="13"/>
        <v>2.0629398165524462</v>
      </c>
      <c r="AK5">
        <f t="shared" si="14"/>
        <v>31.025665283203125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28.704540252685547</v>
      </c>
      <c r="AQ5" s="1">
        <v>31.025665283203125</v>
      </c>
      <c r="AR5" s="1">
        <v>27.040130615234375</v>
      </c>
      <c r="AS5" s="1">
        <v>100.00467681884766</v>
      </c>
      <c r="AT5" s="1">
        <v>98.5966796875</v>
      </c>
      <c r="AU5" s="1">
        <v>20.688833236694336</v>
      </c>
      <c r="AV5" s="1">
        <v>24.778390884399414</v>
      </c>
      <c r="AW5" s="1">
        <v>51.843364715576172</v>
      </c>
      <c r="AX5" s="1">
        <v>62.092403411865234</v>
      </c>
      <c r="AY5" s="1">
        <v>300.17361450195313</v>
      </c>
      <c r="AZ5" s="1">
        <v>1698.6314697265625</v>
      </c>
      <c r="BA5" s="1">
        <v>9.6676647663116455E-2</v>
      </c>
      <c r="BB5" s="1">
        <v>99.080062866210938</v>
      </c>
      <c r="BC5" s="1">
        <v>12.990753173828125</v>
      </c>
      <c r="BD5" s="1">
        <v>8.3775818347930908E-2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1.5008680725097654</v>
      </c>
      <c r="BM5">
        <f t="shared" si="18"/>
        <v>6.2938376741825449E-3</v>
      </c>
      <c r="BN5">
        <f t="shared" si="19"/>
        <v>304.1756652832031</v>
      </c>
      <c r="BO5">
        <f t="shared" si="20"/>
        <v>301.85454025268552</v>
      </c>
      <c r="BP5">
        <f t="shared" si="21"/>
        <v>271.78102908147048</v>
      </c>
      <c r="BQ5">
        <f t="shared" si="22"/>
        <v>-0.13395611090391826</v>
      </c>
      <c r="BR5">
        <f t="shared" si="23"/>
        <v>4.5179843431022881</v>
      </c>
      <c r="BS5">
        <f t="shared" si="24"/>
        <v>45.599328587457393</v>
      </c>
      <c r="BT5">
        <f t="shared" si="25"/>
        <v>20.820937703057979</v>
      </c>
      <c r="BU5">
        <f t="shared" si="26"/>
        <v>29.865102767944336</v>
      </c>
      <c r="BV5">
        <f t="shared" si="27"/>
        <v>4.2275494093659116</v>
      </c>
      <c r="BW5">
        <f t="shared" si="28"/>
        <v>0.29164703288907023</v>
      </c>
      <c r="BX5">
        <f t="shared" si="29"/>
        <v>2.455044526549842</v>
      </c>
      <c r="BY5">
        <f t="shared" si="30"/>
        <v>1.7725048828160697</v>
      </c>
      <c r="BZ5">
        <f t="shared" si="31"/>
        <v>0.18310574699243864</v>
      </c>
      <c r="CA5">
        <f t="shared" si="32"/>
        <v>8.6448053851196089</v>
      </c>
      <c r="CB5">
        <f t="shared" si="33"/>
        <v>0.88492539269106518</v>
      </c>
      <c r="CC5">
        <f t="shared" si="34"/>
        <v>54.159809580716157</v>
      </c>
      <c r="CD5">
        <f t="shared" si="35"/>
        <v>98.379762515677129</v>
      </c>
      <c r="CE5">
        <f t="shared" si="36"/>
        <v>8.2173943378199034E-3</v>
      </c>
      <c r="CF5">
        <f t="shared" si="37"/>
        <v>0</v>
      </c>
      <c r="CG5">
        <f t="shared" si="38"/>
        <v>1486.1687661257977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136</v>
      </c>
      <c r="B6" s="1">
        <v>2</v>
      </c>
      <c r="C6" s="1" t="s">
        <v>92</v>
      </c>
      <c r="D6" s="1" t="s">
        <v>90</v>
      </c>
      <c r="E6" s="1">
        <v>0</v>
      </c>
      <c r="F6" s="1" t="s">
        <v>91</v>
      </c>
      <c r="G6" s="1" t="s">
        <v>90</v>
      </c>
      <c r="H6" s="1">
        <v>404.00007050298154</v>
      </c>
      <c r="I6" s="1">
        <v>0</v>
      </c>
      <c r="J6">
        <f t="shared" si="0"/>
        <v>0.53000917863758101</v>
      </c>
      <c r="K6">
        <f t="shared" si="1"/>
        <v>0.25469881021677659</v>
      </c>
      <c r="L6">
        <f t="shared" si="2"/>
        <v>188.38422133079206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9.8424968719482422</v>
      </c>
      <c r="AA6">
        <f t="shared" si="6"/>
        <v>0.87492124843597407</v>
      </c>
      <c r="AB6">
        <f t="shared" si="7"/>
        <v>1.0286885000255824E-3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5.6184151552276287</v>
      </c>
      <c r="AJ6">
        <f t="shared" si="13"/>
        <v>2.1665667554722274</v>
      </c>
      <c r="AK6">
        <f t="shared" si="14"/>
        <v>31.210309982299805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28.54249382019043</v>
      </c>
      <c r="AQ6" s="1">
        <v>31.210309982299805</v>
      </c>
      <c r="AR6" s="1">
        <v>26.929201126098633</v>
      </c>
      <c r="AS6" s="1">
        <v>199.88201904296875</v>
      </c>
      <c r="AT6" s="1">
        <v>198.78472900390625</v>
      </c>
      <c r="AU6" s="1">
        <v>20.562301635742188</v>
      </c>
      <c r="AV6" s="1">
        <v>24.21514892578125</v>
      </c>
      <c r="AW6" s="1">
        <v>52.021251678466797</v>
      </c>
      <c r="AX6" s="1">
        <v>61.261486053466797</v>
      </c>
      <c r="AY6" s="1">
        <v>300.16937255859375</v>
      </c>
      <c r="AZ6" s="1">
        <v>1699.9697265625</v>
      </c>
      <c r="BA6" s="1">
        <v>0.10486418008804321</v>
      </c>
      <c r="BB6" s="1">
        <v>99.078163146972656</v>
      </c>
      <c r="BC6" s="1">
        <v>14.733963012695313</v>
      </c>
      <c r="BD6" s="1">
        <v>8.4315218031406403E-2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1.5008468627929688</v>
      </c>
      <c r="BM6">
        <f t="shared" si="18"/>
        <v>5.6184151552276284E-3</v>
      </c>
      <c r="BN6">
        <f t="shared" si="19"/>
        <v>304.36030998229978</v>
      </c>
      <c r="BO6">
        <f t="shared" si="20"/>
        <v>301.69249382019041</v>
      </c>
      <c r="BP6">
        <f t="shared" si="21"/>
        <v>271.9951501704345</v>
      </c>
      <c r="BQ6">
        <f t="shared" si="22"/>
        <v>-3.0953478535749472E-2</v>
      </c>
      <c r="BR6">
        <f t="shared" si="23"/>
        <v>4.5657592313690216</v>
      </c>
      <c r="BS6">
        <f t="shared" si="24"/>
        <v>46.082396830431442</v>
      </c>
      <c r="BT6">
        <f t="shared" si="25"/>
        <v>21.867247904650192</v>
      </c>
      <c r="BU6">
        <f t="shared" si="26"/>
        <v>29.876401901245117</v>
      </c>
      <c r="BV6">
        <f t="shared" si="27"/>
        <v>4.2302966552553123</v>
      </c>
      <c r="BW6">
        <f t="shared" si="28"/>
        <v>0.24790201220743602</v>
      </c>
      <c r="BX6">
        <f t="shared" si="29"/>
        <v>2.3991924758967942</v>
      </c>
      <c r="BY6">
        <f t="shared" si="30"/>
        <v>1.8311041793585181</v>
      </c>
      <c r="BZ6">
        <f t="shared" si="31"/>
        <v>0.15553540063398072</v>
      </c>
      <c r="CA6">
        <f t="shared" si="32"/>
        <v>18.664762615327621</v>
      </c>
      <c r="CB6">
        <f t="shared" si="33"/>
        <v>0.94767954397085596</v>
      </c>
      <c r="CC6">
        <f t="shared" si="34"/>
        <v>52.131275976703847</v>
      </c>
      <c r="CD6">
        <f t="shared" si="35"/>
        <v>198.70770704593696</v>
      </c>
      <c r="CE6">
        <f t="shared" si="36"/>
        <v>1.3904873229378257E-3</v>
      </c>
      <c r="CF6">
        <f t="shared" si="37"/>
        <v>0</v>
      </c>
      <c r="CG6">
        <f t="shared" si="38"/>
        <v>1487.3396354674239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136</v>
      </c>
      <c r="B7" s="1">
        <v>5</v>
      </c>
      <c r="C7" s="1" t="s">
        <v>95</v>
      </c>
      <c r="D7" s="1" t="s">
        <v>90</v>
      </c>
      <c r="E7" s="1">
        <v>0</v>
      </c>
      <c r="F7" s="1" t="s">
        <v>91</v>
      </c>
      <c r="G7" s="1" t="s">
        <v>90</v>
      </c>
      <c r="H7" s="1">
        <v>872.50007046852261</v>
      </c>
      <c r="I7" s="1">
        <v>0</v>
      </c>
      <c r="J7">
        <f t="shared" si="0"/>
        <v>17.007449032290307</v>
      </c>
      <c r="K7">
        <f t="shared" si="1"/>
        <v>0.35075233824750585</v>
      </c>
      <c r="L7">
        <f t="shared" si="2"/>
        <v>199.71419544817437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9.8424968719482422</v>
      </c>
      <c r="AA7">
        <f t="shared" si="6"/>
        <v>0.87492124843597407</v>
      </c>
      <c r="AB7">
        <f t="shared" si="7"/>
        <v>1.2115205694740151E-2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6.7567234415707773</v>
      </c>
      <c r="AJ7">
        <f t="shared" si="13"/>
        <v>1.9108360708392458</v>
      </c>
      <c r="AK7">
        <f t="shared" si="14"/>
        <v>30.750591278076172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28.691612243652344</v>
      </c>
      <c r="AQ7" s="1">
        <v>30.750591278076172</v>
      </c>
      <c r="AR7" s="1">
        <v>27.037445068359375</v>
      </c>
      <c r="AS7" s="1">
        <v>300.1812744140625</v>
      </c>
      <c r="AT7" s="1">
        <v>287.55593872070313</v>
      </c>
      <c r="AU7" s="1">
        <v>21.217687606811523</v>
      </c>
      <c r="AV7" s="1">
        <v>25.603969573974609</v>
      </c>
      <c r="AW7" s="1">
        <v>53.20904541015625</v>
      </c>
      <c r="AX7" s="1">
        <v>64.208259582519531</v>
      </c>
      <c r="AY7" s="1">
        <v>300.19613647460938</v>
      </c>
      <c r="AZ7" s="1">
        <v>1698.83984375</v>
      </c>
      <c r="BA7" s="1">
        <v>4.6755928546190262E-2</v>
      </c>
      <c r="BB7" s="1">
        <v>99.077735900878906</v>
      </c>
      <c r="BC7" s="1">
        <v>16.509393692016602</v>
      </c>
      <c r="BD7" s="1">
        <v>2.5450337678194046E-2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1.5009806823730467</v>
      </c>
      <c r="BM7">
        <f t="shared" si="18"/>
        <v>6.7567234415707774E-3</v>
      </c>
      <c r="BN7">
        <f t="shared" si="19"/>
        <v>303.90059127807615</v>
      </c>
      <c r="BO7">
        <f t="shared" si="20"/>
        <v>301.84161224365232</v>
      </c>
      <c r="BP7">
        <f t="shared" si="21"/>
        <v>271.81436892447527</v>
      </c>
      <c r="BQ7">
        <f t="shared" si="22"/>
        <v>-0.20254996961250499</v>
      </c>
      <c r="BR7">
        <f t="shared" si="23"/>
        <v>4.4476194063036409</v>
      </c>
      <c r="BS7">
        <f t="shared" si="24"/>
        <v>44.890200264095725</v>
      </c>
      <c r="BT7">
        <f t="shared" si="25"/>
        <v>19.286230690121116</v>
      </c>
      <c r="BU7">
        <f t="shared" si="26"/>
        <v>29.721101760864258</v>
      </c>
      <c r="BV7">
        <f t="shared" si="27"/>
        <v>4.1926732741809838</v>
      </c>
      <c r="BW7">
        <f t="shared" si="28"/>
        <v>0.33799080501459877</v>
      </c>
      <c r="BX7">
        <f t="shared" si="29"/>
        <v>2.5367833354643952</v>
      </c>
      <c r="BY7">
        <f t="shared" si="30"/>
        <v>1.6558899387165886</v>
      </c>
      <c r="BZ7">
        <f t="shared" si="31"/>
        <v>0.21235489081057493</v>
      </c>
      <c r="CA7">
        <f t="shared" si="32"/>
        <v>19.787230312270733</v>
      </c>
      <c r="CB7">
        <f t="shared" si="33"/>
        <v>0.69452293816874511</v>
      </c>
      <c r="CC7">
        <f t="shared" si="34"/>
        <v>57.087479343629241</v>
      </c>
      <c r="CD7">
        <f t="shared" si="35"/>
        <v>285.08438336406368</v>
      </c>
      <c r="CE7">
        <f t="shared" si="36"/>
        <v>3.4057017920859162E-2</v>
      </c>
      <c r="CF7">
        <f t="shared" si="37"/>
        <v>0</v>
      </c>
      <c r="CG7">
        <f t="shared" si="38"/>
        <v>1486.3510769865252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136</v>
      </c>
      <c r="B8" s="1">
        <v>6</v>
      </c>
      <c r="C8" s="1" t="s">
        <v>96</v>
      </c>
      <c r="D8" s="1" t="s">
        <v>90</v>
      </c>
      <c r="E8" s="1">
        <v>0</v>
      </c>
      <c r="F8" s="1" t="s">
        <v>91</v>
      </c>
      <c r="G8" s="1" t="s">
        <v>90</v>
      </c>
      <c r="H8" s="1">
        <v>1015.5000704685226</v>
      </c>
      <c r="I8" s="1">
        <v>0</v>
      </c>
      <c r="J8">
        <f t="shared" si="0"/>
        <v>19.329647648500895</v>
      </c>
      <c r="K8">
        <f t="shared" si="1"/>
        <v>0.38665798567657411</v>
      </c>
      <c r="L8">
        <f t="shared" si="2"/>
        <v>292.03609410655059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9.8424968719482422</v>
      </c>
      <c r="AA8">
        <f t="shared" si="6"/>
        <v>0.87492124843597407</v>
      </c>
      <c r="AB8">
        <f t="shared" si="7"/>
        <v>1.3656724188429068E-2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7.2025983556578623</v>
      </c>
      <c r="AJ8">
        <f t="shared" si="13"/>
        <v>1.8542461489985973</v>
      </c>
      <c r="AK8">
        <f t="shared" si="14"/>
        <v>30.725624084472656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28.828855514526367</v>
      </c>
      <c r="AQ8" s="1">
        <v>30.725624084472656</v>
      </c>
      <c r="AR8" s="1">
        <v>27.170282363891602</v>
      </c>
      <c r="AS8" s="1">
        <v>400.05471801757813</v>
      </c>
      <c r="AT8" s="1">
        <v>385.3272705078125</v>
      </c>
      <c r="AU8" s="1">
        <v>21.437578201293945</v>
      </c>
      <c r="AV8" s="1">
        <v>26.111005783081055</v>
      </c>
      <c r="AW8" s="1">
        <v>53.337966918945313</v>
      </c>
      <c r="AX8" s="1">
        <v>64.965927124023438</v>
      </c>
      <c r="AY8" s="1">
        <v>300.1878662109375</v>
      </c>
      <c r="AZ8" s="1">
        <v>1701.4310302734375</v>
      </c>
      <c r="BA8" s="1">
        <v>8.785700798034668E-2</v>
      </c>
      <c r="BB8" s="1">
        <v>99.078300476074219</v>
      </c>
      <c r="BC8" s="1">
        <v>17.990505218505859</v>
      </c>
      <c r="BD8" s="1">
        <v>-1.944720046594739E-3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1.5009393310546875</v>
      </c>
      <c r="BM8">
        <f t="shared" si="18"/>
        <v>7.2025983556578627E-3</v>
      </c>
      <c r="BN8">
        <f t="shared" si="19"/>
        <v>303.87562408447263</v>
      </c>
      <c r="BO8">
        <f t="shared" si="20"/>
        <v>301.97885551452634</v>
      </c>
      <c r="BP8">
        <f t="shared" si="21"/>
        <v>272.22895875895847</v>
      </c>
      <c r="BQ8">
        <f t="shared" si="22"/>
        <v>-0.27159735019085723</v>
      </c>
      <c r="BR8">
        <f t="shared" si="23"/>
        <v>4.4412802257072137</v>
      </c>
      <c r="BS8">
        <f t="shared" si="24"/>
        <v>44.825962944123269</v>
      </c>
      <c r="BT8">
        <f t="shared" si="25"/>
        <v>18.714957161042214</v>
      </c>
      <c r="BU8">
        <f t="shared" si="26"/>
        <v>29.777239799499512</v>
      </c>
      <c r="BV8">
        <f t="shared" si="27"/>
        <v>4.2062396104591304</v>
      </c>
      <c r="BW8">
        <f t="shared" si="28"/>
        <v>0.37120753463247724</v>
      </c>
      <c r="BX8">
        <f t="shared" si="29"/>
        <v>2.5870340767086164</v>
      </c>
      <c r="BY8">
        <f t="shared" si="30"/>
        <v>1.619205533750514</v>
      </c>
      <c r="BZ8">
        <f t="shared" si="31"/>
        <v>0.23334506666467095</v>
      </c>
      <c r="CA8">
        <f t="shared" si="32"/>
        <v>28.93443988174791</v>
      </c>
      <c r="CB8">
        <f t="shared" si="33"/>
        <v>0.75789106159469077</v>
      </c>
      <c r="CC8">
        <f t="shared" si="34"/>
        <v>58.444110226859536</v>
      </c>
      <c r="CD8">
        <f t="shared" si="35"/>
        <v>382.51824876111186</v>
      </c>
      <c r="CE8">
        <f t="shared" si="36"/>
        <v>2.9533337598250352E-2</v>
      </c>
      <c r="CF8">
        <f t="shared" si="37"/>
        <v>0</v>
      </c>
      <c r="CG8">
        <f t="shared" si="38"/>
        <v>1488.6181611345417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136</v>
      </c>
      <c r="B9" s="1">
        <v>7</v>
      </c>
      <c r="C9" s="1" t="s">
        <v>97</v>
      </c>
      <c r="D9" s="1" t="s">
        <v>90</v>
      </c>
      <c r="E9" s="1">
        <v>0</v>
      </c>
      <c r="F9" s="1" t="s">
        <v>91</v>
      </c>
      <c r="G9" s="1" t="s">
        <v>90</v>
      </c>
      <c r="H9" s="1">
        <v>1238.5000704685226</v>
      </c>
      <c r="I9" s="1">
        <v>0</v>
      </c>
      <c r="J9">
        <f t="shared" si="0"/>
        <v>36.150700017576497</v>
      </c>
      <c r="K9">
        <f t="shared" si="1"/>
        <v>0.39496660049176724</v>
      </c>
      <c r="L9">
        <f t="shared" si="2"/>
        <v>502.90621360914815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9.8424968719482422</v>
      </c>
      <c r="AA9">
        <f t="shared" si="6"/>
        <v>0.87492124843597407</v>
      </c>
      <c r="AB9">
        <f t="shared" si="7"/>
        <v>2.4956380626305955E-2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7.3610634649448103</v>
      </c>
      <c r="AJ9">
        <f t="shared" si="13"/>
        <v>1.8566916078845508</v>
      </c>
      <c r="AK9">
        <f t="shared" si="14"/>
        <v>30.751256942749023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28.944799423217773</v>
      </c>
      <c r="AQ9" s="1">
        <v>30.751256942749023</v>
      </c>
      <c r="AR9" s="1">
        <v>27.270109176635742</v>
      </c>
      <c r="AS9" s="1">
        <v>700.23712158203125</v>
      </c>
      <c r="AT9" s="1">
        <v>672.8515625</v>
      </c>
      <c r="AU9" s="1">
        <v>21.375579833984375</v>
      </c>
      <c r="AV9" s="1">
        <v>26.151681900024414</v>
      </c>
      <c r="AW9" s="1">
        <v>52.828903198242188</v>
      </c>
      <c r="AX9" s="1">
        <v>64.634521484375</v>
      </c>
      <c r="AY9" s="1">
        <v>300.18450927734375</v>
      </c>
      <c r="AZ9" s="1">
        <v>1701.439208984375</v>
      </c>
      <c r="BA9" s="1">
        <v>8.3679266273975372E-2</v>
      </c>
      <c r="BB9" s="1">
        <v>99.079551696777344</v>
      </c>
      <c r="BC9" s="1">
        <v>21.832210540771484</v>
      </c>
      <c r="BD9" s="1">
        <v>-2.8133189305663109E-2</v>
      </c>
      <c r="BE9" s="1">
        <v>0.75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1.5009225463867184</v>
      </c>
      <c r="BM9">
        <f t="shared" si="18"/>
        <v>7.3610634649448102E-3</v>
      </c>
      <c r="BN9">
        <f t="shared" si="19"/>
        <v>303.901256942749</v>
      </c>
      <c r="BO9">
        <f t="shared" si="20"/>
        <v>302.09479942321775</v>
      </c>
      <c r="BP9">
        <f t="shared" si="21"/>
        <v>272.23026735267922</v>
      </c>
      <c r="BQ9">
        <f t="shared" si="22"/>
        <v>-0.29519601861185252</v>
      </c>
      <c r="BR9">
        <f t="shared" si="23"/>
        <v>4.447788526655696</v>
      </c>
      <c r="BS9">
        <f t="shared" si="24"/>
        <v>44.891084492062397</v>
      </c>
      <c r="BT9">
        <f t="shared" si="25"/>
        <v>18.739402592037983</v>
      </c>
      <c r="BU9">
        <f t="shared" si="26"/>
        <v>29.848028182983398</v>
      </c>
      <c r="BV9">
        <f t="shared" si="27"/>
        <v>4.223400883466061</v>
      </c>
      <c r="BW9">
        <f t="shared" si="28"/>
        <v>0.37885883896280614</v>
      </c>
      <c r="BX9">
        <f t="shared" si="29"/>
        <v>2.5910969187711452</v>
      </c>
      <c r="BY9">
        <f t="shared" si="30"/>
        <v>1.6323039646949158</v>
      </c>
      <c r="BZ9">
        <f t="shared" si="31"/>
        <v>0.23818312231801445</v>
      </c>
      <c r="CA9">
        <f t="shared" si="32"/>
        <v>49.827722189918148</v>
      </c>
      <c r="CB9">
        <f t="shared" si="33"/>
        <v>0.74742519990677458</v>
      </c>
      <c r="CC9">
        <f t="shared" si="34"/>
        <v>58.4835612690527</v>
      </c>
      <c r="CD9">
        <f t="shared" si="35"/>
        <v>667.59807291993002</v>
      </c>
      <c r="CE9">
        <f t="shared" si="36"/>
        <v>3.1669080022204525E-2</v>
      </c>
      <c r="CF9">
        <f t="shared" si="37"/>
        <v>0</v>
      </c>
      <c r="CG9">
        <f t="shared" si="38"/>
        <v>1488.6253168625256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136</v>
      </c>
      <c r="B10" s="1">
        <v>8</v>
      </c>
      <c r="C10" s="1" t="s">
        <v>98</v>
      </c>
      <c r="D10" s="1" t="s">
        <v>90</v>
      </c>
      <c r="E10" s="1">
        <v>0</v>
      </c>
      <c r="F10" s="1" t="s">
        <v>91</v>
      </c>
      <c r="G10" s="1" t="s">
        <v>90</v>
      </c>
      <c r="H10" s="1">
        <v>1461.0000705029815</v>
      </c>
      <c r="I10" s="1">
        <v>0</v>
      </c>
      <c r="J10">
        <f t="shared" si="0"/>
        <v>42.744000169190983</v>
      </c>
      <c r="K10">
        <f t="shared" si="1"/>
        <v>0.32630638813887969</v>
      </c>
      <c r="L10">
        <f t="shared" si="2"/>
        <v>723.5121125084197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9.8424968719482422</v>
      </c>
      <c r="AA10">
        <f t="shared" si="6"/>
        <v>0.87492124843597407</v>
      </c>
      <c r="AB10">
        <f t="shared" si="7"/>
        <v>2.9387862073162775E-2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6.5264107100824278</v>
      </c>
      <c r="AJ10">
        <f t="shared" si="13"/>
        <v>1.977895715659324</v>
      </c>
      <c r="AK10">
        <f t="shared" si="14"/>
        <v>31.032520294189453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28.933866500854492</v>
      </c>
      <c r="AQ10" s="1">
        <v>31.032520294189453</v>
      </c>
      <c r="AR10" s="1">
        <v>27.274486541748047</v>
      </c>
      <c r="AS10" s="1">
        <v>999.95562744140625</v>
      </c>
      <c r="AT10" s="1">
        <v>967.272705078125</v>
      </c>
      <c r="AU10" s="1">
        <v>21.421798706054688</v>
      </c>
      <c r="AV10" s="1">
        <v>25.658298492431641</v>
      </c>
      <c r="AW10" s="1">
        <v>52.970684051513672</v>
      </c>
      <c r="AX10" s="1">
        <v>63.449005126953125</v>
      </c>
      <c r="AY10" s="1">
        <v>300.198486328125</v>
      </c>
      <c r="AZ10" s="1">
        <v>1701.302490234375</v>
      </c>
      <c r="BA10" s="1">
        <v>8.3889834582805634E-2</v>
      </c>
      <c r="BB10" s="1">
        <v>99.065589904785156</v>
      </c>
      <c r="BC10" s="1">
        <v>24.168056488037109</v>
      </c>
      <c r="BD10" s="1">
        <v>-2.7500426396727562E-2</v>
      </c>
      <c r="BE10" s="1">
        <v>0.75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1.5009924316406247</v>
      </c>
      <c r="BM10">
        <f t="shared" si="18"/>
        <v>6.5264107100824276E-3</v>
      </c>
      <c r="BN10">
        <f t="shared" si="19"/>
        <v>304.18252029418943</v>
      </c>
      <c r="BO10">
        <f t="shared" si="20"/>
        <v>302.08386650085447</v>
      </c>
      <c r="BP10">
        <f t="shared" si="21"/>
        <v>272.20839235316816</v>
      </c>
      <c r="BQ10">
        <f t="shared" si="22"/>
        <v>-0.16262018220384691</v>
      </c>
      <c r="BR10">
        <f t="shared" si="23"/>
        <v>4.5197501917651239</v>
      </c>
      <c r="BS10">
        <f t="shared" si="24"/>
        <v>45.623815455085754</v>
      </c>
      <c r="BT10">
        <f t="shared" si="25"/>
        <v>19.965516962654114</v>
      </c>
      <c r="BU10">
        <f t="shared" si="26"/>
        <v>29.983193397521973</v>
      </c>
      <c r="BV10">
        <f t="shared" si="27"/>
        <v>4.2563386450850693</v>
      </c>
      <c r="BW10">
        <f t="shared" si="28"/>
        <v>0.31523363737101873</v>
      </c>
      <c r="BX10">
        <f t="shared" si="29"/>
        <v>2.5418544761058</v>
      </c>
      <c r="BY10">
        <f t="shared" si="30"/>
        <v>1.7144841689792694</v>
      </c>
      <c r="BZ10">
        <f t="shared" si="31"/>
        <v>0.19798679405638966</v>
      </c>
      <c r="CA10">
        <f t="shared" si="32"/>
        <v>71.675154228903892</v>
      </c>
      <c r="CB10">
        <f t="shared" si="33"/>
        <v>0.74799186280148666</v>
      </c>
      <c r="CC10">
        <f t="shared" si="34"/>
        <v>56.16134485452806</v>
      </c>
      <c r="CD10">
        <f t="shared" si="35"/>
        <v>961.06106437987648</v>
      </c>
      <c r="CE10">
        <f t="shared" si="36"/>
        <v>2.4978231071226462E-2</v>
      </c>
      <c r="CF10">
        <f t="shared" si="37"/>
        <v>0</v>
      </c>
      <c r="CG10">
        <f t="shared" si="38"/>
        <v>1488.505698723091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136</v>
      </c>
      <c r="B11" s="1">
        <v>9</v>
      </c>
      <c r="C11" s="1" t="s">
        <v>99</v>
      </c>
      <c r="D11" s="1" t="s">
        <v>90</v>
      </c>
      <c r="E11" s="1">
        <v>0</v>
      </c>
      <c r="F11" s="1" t="s">
        <v>91</v>
      </c>
      <c r="G11" s="1" t="s">
        <v>90</v>
      </c>
      <c r="H11" s="1">
        <v>1683.0000705029815</v>
      </c>
      <c r="I11" s="1">
        <v>0</v>
      </c>
      <c r="J11">
        <f t="shared" si="0"/>
        <v>47.504832665681668</v>
      </c>
      <c r="K11">
        <f t="shared" si="1"/>
        <v>0.23996123653717816</v>
      </c>
      <c r="L11">
        <f t="shared" si="2"/>
        <v>899.42613157921585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9.8424968719482422</v>
      </c>
      <c r="AA11">
        <f t="shared" si="6"/>
        <v>0.87492124843597407</v>
      </c>
      <c r="AB11">
        <f t="shared" si="7"/>
        <v>3.2607987709130468E-2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5.4581036907313658</v>
      </c>
      <c r="AJ11">
        <f t="shared" si="13"/>
        <v>2.2279405428313463</v>
      </c>
      <c r="AK11">
        <f t="shared" si="14"/>
        <v>31.689094543457031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29.099973678588867</v>
      </c>
      <c r="AQ11" s="1">
        <v>31.689094543457031</v>
      </c>
      <c r="AR11" s="1">
        <v>27.431270599365234</v>
      </c>
      <c r="AS11" s="1">
        <v>1299.6536865234375</v>
      </c>
      <c r="AT11" s="1">
        <v>1263.40869140625</v>
      </c>
      <c r="AU11" s="1">
        <v>21.325017929077148</v>
      </c>
      <c r="AV11" s="1">
        <v>24.871091842651367</v>
      </c>
      <c r="AW11" s="1">
        <v>52.226459503173828</v>
      </c>
      <c r="AX11" s="1">
        <v>60.9150390625</v>
      </c>
      <c r="AY11" s="1">
        <v>300.18295288085938</v>
      </c>
      <c r="AZ11" s="1">
        <v>1700.1688232421875</v>
      </c>
      <c r="BA11" s="1">
        <v>4.2113285511732101E-2</v>
      </c>
      <c r="BB11" s="1">
        <v>99.060966491699219</v>
      </c>
      <c r="BC11" s="1">
        <v>25.843318939208984</v>
      </c>
      <c r="BD11" s="1">
        <v>-2.8947817161679268E-2</v>
      </c>
      <c r="BE11" s="1">
        <v>0.5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1.5009147644042968</v>
      </c>
      <c r="BM11">
        <f t="shared" si="18"/>
        <v>5.4581036907313659E-3</v>
      </c>
      <c r="BN11">
        <f t="shared" si="19"/>
        <v>304.83909454345701</v>
      </c>
      <c r="BO11">
        <f t="shared" si="20"/>
        <v>302.24997367858884</v>
      </c>
      <c r="BP11">
        <f t="shared" si="21"/>
        <v>272.02700563847247</v>
      </c>
      <c r="BQ11">
        <f t="shared" si="22"/>
        <v>4.767321644169886E-4</v>
      </c>
      <c r="BR11">
        <f t="shared" si="23"/>
        <v>4.6916949384682072</v>
      </c>
      <c r="BS11">
        <f t="shared" si="24"/>
        <v>47.361691538325005</v>
      </c>
      <c r="BT11">
        <f t="shared" si="25"/>
        <v>22.490599695673637</v>
      </c>
      <c r="BU11">
        <f t="shared" si="26"/>
        <v>30.394534111022949</v>
      </c>
      <c r="BV11">
        <f t="shared" si="27"/>
        <v>4.3579575834254811</v>
      </c>
      <c r="BW11">
        <f t="shared" si="28"/>
        <v>0.23391891506395138</v>
      </c>
      <c r="BX11">
        <f t="shared" si="29"/>
        <v>2.4637543956368608</v>
      </c>
      <c r="BY11">
        <f t="shared" si="30"/>
        <v>1.8942031877886203</v>
      </c>
      <c r="BZ11">
        <f t="shared" si="31"/>
        <v>0.14673043965609411</v>
      </c>
      <c r="CA11">
        <f t="shared" si="32"/>
        <v>89.098021882127355</v>
      </c>
      <c r="CB11">
        <f t="shared" si="33"/>
        <v>0.71190434077044407</v>
      </c>
      <c r="CC11">
        <f t="shared" si="34"/>
        <v>51.974324093943466</v>
      </c>
      <c r="CD11">
        <f t="shared" si="35"/>
        <v>1256.5051973303182</v>
      </c>
      <c r="CE11">
        <f t="shared" si="36"/>
        <v>1.9649990897296833E-2</v>
      </c>
      <c r="CF11">
        <f t="shared" si="37"/>
        <v>0</v>
      </c>
      <c r="CG11">
        <f t="shared" si="38"/>
        <v>1487.5138293829757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136</v>
      </c>
      <c r="B12" s="1">
        <v>10</v>
      </c>
      <c r="C12" s="1" t="s">
        <v>100</v>
      </c>
      <c r="D12" s="1" t="s">
        <v>90</v>
      </c>
      <c r="E12" s="1">
        <v>0</v>
      </c>
      <c r="F12" s="1" t="s">
        <v>91</v>
      </c>
      <c r="G12" s="1" t="s">
        <v>90</v>
      </c>
      <c r="H12" s="1">
        <v>1905.0000705029815</v>
      </c>
      <c r="I12" s="1">
        <v>0</v>
      </c>
      <c r="J12">
        <f t="shared" si="0"/>
        <v>53.442213736476191</v>
      </c>
      <c r="K12">
        <f t="shared" si="1"/>
        <v>0.17714477462646999</v>
      </c>
      <c r="L12">
        <f t="shared" si="2"/>
        <v>1112.1021436774902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9.8424968719482422</v>
      </c>
      <c r="AA12">
        <f t="shared" si="6"/>
        <v>0.87492124843597407</v>
      </c>
      <c r="AB12">
        <f t="shared" si="7"/>
        <v>3.6606221985954653E-2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4.4553818167900872</v>
      </c>
      <c r="AJ12">
        <f t="shared" si="13"/>
        <v>2.4464953443636581</v>
      </c>
      <c r="AK12">
        <f t="shared" si="14"/>
        <v>32.236484527587891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29.265783309936523</v>
      </c>
      <c r="AQ12" s="1">
        <v>32.236484527587891</v>
      </c>
      <c r="AR12" s="1">
        <v>27.59501838684082</v>
      </c>
      <c r="AS12" s="1">
        <v>1699.88671875</v>
      </c>
      <c r="AT12" s="1">
        <v>1659.3568115234375</v>
      </c>
      <c r="AU12" s="1">
        <v>21.257307052612305</v>
      </c>
      <c r="AV12" s="1">
        <v>24.153892517089844</v>
      </c>
      <c r="AW12" s="1">
        <v>51.567806243896484</v>
      </c>
      <c r="AX12" s="1">
        <v>58.595687866210938</v>
      </c>
      <c r="AY12" s="1">
        <v>300.199462890625</v>
      </c>
      <c r="AZ12" s="1">
        <v>1699.8551025390625</v>
      </c>
      <c r="BA12" s="1">
        <v>5.3548663854598999E-2</v>
      </c>
      <c r="BB12" s="1">
        <v>99.067955017089844</v>
      </c>
      <c r="BC12" s="1">
        <v>27.195430755615234</v>
      </c>
      <c r="BD12" s="1">
        <v>-2.1841036155819893E-2</v>
      </c>
      <c r="BE12" s="1">
        <v>0.75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1.5009973144531248</v>
      </c>
      <c r="BM12">
        <f t="shared" si="18"/>
        <v>4.4553818167900874E-3</v>
      </c>
      <c r="BN12">
        <f t="shared" si="19"/>
        <v>305.38648452758787</v>
      </c>
      <c r="BO12">
        <f t="shared" si="20"/>
        <v>302.4157833099365</v>
      </c>
      <c r="BP12">
        <f t="shared" si="21"/>
        <v>271.97681032709443</v>
      </c>
      <c r="BQ12">
        <f t="shared" si="22"/>
        <v>0.15761376722443474</v>
      </c>
      <c r="BR12">
        <f t="shared" si="23"/>
        <v>4.8393720817343375</v>
      </c>
      <c r="BS12">
        <f t="shared" si="24"/>
        <v>48.849015616598884</v>
      </c>
      <c r="BT12">
        <f t="shared" si="25"/>
        <v>24.69512309950904</v>
      </c>
      <c r="BU12">
        <f t="shared" si="26"/>
        <v>30.751133918762207</v>
      </c>
      <c r="BV12">
        <f t="shared" si="27"/>
        <v>4.4477572704666279</v>
      </c>
      <c r="BW12">
        <f t="shared" si="28"/>
        <v>0.17383002646946163</v>
      </c>
      <c r="BX12">
        <f t="shared" si="29"/>
        <v>2.3928767373706794</v>
      </c>
      <c r="BY12">
        <f t="shared" si="30"/>
        <v>2.0548805330959485</v>
      </c>
      <c r="BZ12">
        <f t="shared" si="31"/>
        <v>0.1089367915099252</v>
      </c>
      <c r="CA12">
        <f t="shared" si="32"/>
        <v>110.17368514425078</v>
      </c>
      <c r="CB12">
        <f t="shared" si="33"/>
        <v>0.67020072835117439</v>
      </c>
      <c r="CC12">
        <f t="shared" si="34"/>
        <v>48.512623232336061</v>
      </c>
      <c r="CD12">
        <f t="shared" si="35"/>
        <v>1651.5904857575756</v>
      </c>
      <c r="CE12">
        <f t="shared" si="36"/>
        <v>1.5697728959188226E-2</v>
      </c>
      <c r="CF12">
        <f t="shared" si="37"/>
        <v>0</v>
      </c>
      <c r="CG12">
        <f t="shared" si="38"/>
        <v>1487.2393484737372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136</v>
      </c>
      <c r="B13" s="1">
        <v>11</v>
      </c>
      <c r="C13" s="1" t="s">
        <v>101</v>
      </c>
      <c r="D13" s="1" t="s">
        <v>90</v>
      </c>
      <c r="E13" s="1">
        <v>0</v>
      </c>
      <c r="F13" s="1" t="s">
        <v>91</v>
      </c>
      <c r="G13" s="1" t="s">
        <v>90</v>
      </c>
      <c r="H13" s="1">
        <v>2127.0000705029815</v>
      </c>
      <c r="I13" s="1">
        <v>0</v>
      </c>
      <c r="J13">
        <f t="shared" si="0"/>
        <v>55.565100054845097</v>
      </c>
      <c r="K13">
        <f t="shared" si="1"/>
        <v>0.14873358561508451</v>
      </c>
      <c r="L13">
        <f t="shared" si="2"/>
        <v>1281.6619111411476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9.8424968719482422</v>
      </c>
      <c r="AA13">
        <f t="shared" si="6"/>
        <v>0.87492124843597407</v>
      </c>
      <c r="AB13">
        <f t="shared" si="7"/>
        <v>3.8050711657667553E-2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3.9618597467543846</v>
      </c>
      <c r="AJ13">
        <f t="shared" si="13"/>
        <v>2.5820600962794789</v>
      </c>
      <c r="AK13">
        <f t="shared" si="14"/>
        <v>32.639656066894531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29.461578369140625</v>
      </c>
      <c r="AQ13" s="1">
        <v>32.639656066894531</v>
      </c>
      <c r="AR13" s="1">
        <v>27.791862487792969</v>
      </c>
      <c r="AS13" s="1">
        <v>1999.757568359375</v>
      </c>
      <c r="AT13" s="1">
        <v>1957.5711669921875</v>
      </c>
      <c r="AU13" s="1">
        <v>21.333385467529297</v>
      </c>
      <c r="AV13" s="1">
        <v>23.909799575805664</v>
      </c>
      <c r="AW13" s="1">
        <v>51.169681549072266</v>
      </c>
      <c r="AX13" s="1">
        <v>57.347705841064453</v>
      </c>
      <c r="AY13" s="1">
        <v>300.1949462890625</v>
      </c>
      <c r="AZ13" s="1">
        <v>1699.0916748046875</v>
      </c>
      <c r="BA13" s="1">
        <v>6.2662318348884583E-2</v>
      </c>
      <c r="BB13" s="1">
        <v>99.066207885742188</v>
      </c>
      <c r="BC13" s="1">
        <v>27.205812454223633</v>
      </c>
      <c r="BD13" s="1">
        <v>-4.1209876537322998E-2</v>
      </c>
      <c r="BE13" s="1">
        <v>0.75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1.5009747314453126</v>
      </c>
      <c r="BM13">
        <f t="shared" si="18"/>
        <v>3.9618597467543848E-3</v>
      </c>
      <c r="BN13">
        <f t="shared" si="19"/>
        <v>305.78965606689451</v>
      </c>
      <c r="BO13">
        <f t="shared" si="20"/>
        <v>302.6115783691406</v>
      </c>
      <c r="BP13">
        <f t="shared" si="21"/>
        <v>271.85466189232466</v>
      </c>
      <c r="BQ13">
        <f t="shared" si="22"/>
        <v>0.23334011837403204</v>
      </c>
      <c r="BR13">
        <f t="shared" si="23"/>
        <v>4.9507132715626732</v>
      </c>
      <c r="BS13">
        <f t="shared" si="24"/>
        <v>49.973783969530437</v>
      </c>
      <c r="BT13">
        <f t="shared" si="25"/>
        <v>26.063984393724773</v>
      </c>
      <c r="BU13">
        <f t="shared" si="26"/>
        <v>31.050617218017578</v>
      </c>
      <c r="BV13">
        <f t="shared" si="27"/>
        <v>4.5244148422702182</v>
      </c>
      <c r="BW13">
        <f t="shared" si="28"/>
        <v>0.14638980331326082</v>
      </c>
      <c r="BX13">
        <f t="shared" si="29"/>
        <v>2.3686531752831943</v>
      </c>
      <c r="BY13">
        <f t="shared" si="30"/>
        <v>2.1557616669870239</v>
      </c>
      <c r="BZ13">
        <f t="shared" si="31"/>
        <v>9.1701353531709634E-2</v>
      </c>
      <c r="CA13">
        <f t="shared" si="32"/>
        <v>126.96938532834656</v>
      </c>
      <c r="CB13">
        <f t="shared" si="33"/>
        <v>0.65472046827826136</v>
      </c>
      <c r="CC13">
        <f t="shared" si="34"/>
        <v>46.697471121765751</v>
      </c>
      <c r="CD13">
        <f t="shared" si="35"/>
        <v>1949.4963392845152</v>
      </c>
      <c r="CE13">
        <f t="shared" si="36"/>
        <v>1.330984625568188E-2</v>
      </c>
      <c r="CF13">
        <f t="shared" si="37"/>
        <v>0</v>
      </c>
      <c r="CG13">
        <f t="shared" si="38"/>
        <v>1486.5714093272873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137</v>
      </c>
      <c r="B14" s="1">
        <v>12</v>
      </c>
      <c r="C14" s="1" t="s">
        <v>102</v>
      </c>
      <c r="D14" s="1" t="s">
        <v>90</v>
      </c>
      <c r="E14" s="1">
        <v>0</v>
      </c>
      <c r="F14" s="1" t="s">
        <v>91</v>
      </c>
      <c r="G14" s="1" t="s">
        <v>90</v>
      </c>
      <c r="H14" s="1">
        <v>2931.0000705029815</v>
      </c>
      <c r="I14" s="1">
        <v>0</v>
      </c>
      <c r="J14">
        <f t="shared" ref="J14:J24" si="42">(AS14-AT14*(1000-AU14)/(1000-AV14))*BL14</f>
        <v>2.2536134712546758</v>
      </c>
      <c r="K14">
        <f t="shared" ref="K14:K24" si="43">IF(BW14&lt;&gt;0,1/(1/BW14-1/AO14),0)</f>
        <v>0.14006318687853384</v>
      </c>
      <c r="L14">
        <f t="shared" ref="L14:L24" si="44">((BZ14-BM14/2)*AT14-J14)/(BZ14+BM14/2)</f>
        <v>355.50481963606569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9.8424968719482422</v>
      </c>
      <c r="AA14">
        <f t="shared" ref="AA14:AA24" si="48">(Z14*Y14+(100-Z14)*X14)/100</f>
        <v>0.87492124843597407</v>
      </c>
      <c r="AB14">
        <f t="shared" ref="AB14:AB24" si="49">(J14-W14)/CG14</f>
        <v>2.1862507577496285E-3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3.6861333741280098</v>
      </c>
      <c r="AJ14">
        <f t="shared" ref="AJ14:AJ24" si="55">(BR14-BX14)</f>
        <v>2.5451491064969924</v>
      </c>
      <c r="AK14">
        <f t="shared" ref="AK14:AK24" si="56">(AQ14+BQ14*I14)</f>
        <v>33.019210815429688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30.159704208374023</v>
      </c>
      <c r="AQ14" s="1">
        <v>33.019210815429688</v>
      </c>
      <c r="AR14" s="1">
        <v>28.90899658203125</v>
      </c>
      <c r="AS14" s="1">
        <v>400.12057495117188</v>
      </c>
      <c r="AT14" s="1">
        <v>397.6427001953125</v>
      </c>
      <c r="AU14" s="1">
        <v>22.969772338867188</v>
      </c>
      <c r="AV14" s="1">
        <v>25.363214492797852</v>
      </c>
      <c r="AW14" s="1">
        <v>52.920337677001953</v>
      </c>
      <c r="AX14" s="1">
        <v>58.431747436523438</v>
      </c>
      <c r="AY14" s="1">
        <v>300.20706176757813</v>
      </c>
      <c r="AZ14" s="1">
        <v>1700.971435546875</v>
      </c>
      <c r="BA14" s="1">
        <v>0.1024039015173912</v>
      </c>
      <c r="BB14" s="1">
        <v>99.057388305664063</v>
      </c>
      <c r="BC14" s="1">
        <v>18.113742828369141</v>
      </c>
      <c r="BD14" s="1">
        <v>3.8760196417570114E-2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1.5010353088378905</v>
      </c>
      <c r="BM14">
        <f t="shared" ref="BM14:BM24" si="60">(AV14-AU14)/(1000-AV14)*BL14</f>
        <v>3.6861333741280097E-3</v>
      </c>
      <c r="BN14">
        <f t="shared" ref="BN14:BN24" si="61">(AQ14+273.15)</f>
        <v>306.16921081542966</v>
      </c>
      <c r="BO14">
        <f t="shared" ref="BO14:BO24" si="62">(AP14+273.15)</f>
        <v>303.309704208374</v>
      </c>
      <c r="BP14">
        <f t="shared" ref="BP14:BP24" si="63">(AZ14*BH14+BA14*BI14)*BJ14</f>
        <v>272.15542360435211</v>
      </c>
      <c r="BQ14">
        <f t="shared" ref="BQ14:BQ24" si="64">((BP14+0.00000010773*(BO14^4-BN14^4))-BM14*44100)/(AM14*51.4+0.00000043092*BN14^3)</f>
        <v>0.29757255251576803</v>
      </c>
      <c r="BR14">
        <f t="shared" ref="BR14:BR24" si="65">0.61365*EXP(17.502*AK14/(240.97+AK14))</f>
        <v>5.0575628931899157</v>
      </c>
      <c r="BS14">
        <f t="shared" ref="BS14:BS24" si="66">BR14*1000/BB14</f>
        <v>51.056897215820563</v>
      </c>
      <c r="BT14">
        <f t="shared" ref="BT14:BT24" si="67">(BS14-AV14)</f>
        <v>25.693682723022711</v>
      </c>
      <c r="BU14">
        <f t="shared" ref="BU14:BU24" si="68">IF(I14,AQ14,(AP14+AQ14)/2)</f>
        <v>31.589457511901855</v>
      </c>
      <c r="BV14">
        <f t="shared" ref="BV14:BV24" si="69">0.61365*EXP(17.502*BU14/(240.97+BU14))</f>
        <v>4.6652408568077117</v>
      </c>
      <c r="BW14">
        <f t="shared" ref="BW14:BW24" si="70">IF(BT14&lt;&gt;0,(1000-(BS14+AV14)/2)/BT14*BM14,0)</f>
        <v>0.13798278939746567</v>
      </c>
      <c r="BX14">
        <f t="shared" ref="BX14:BX24" si="71">AV14*BB14/1000</f>
        <v>2.5124137866929233</v>
      </c>
      <c r="BY14">
        <f t="shared" ref="BY14:BY24" si="72">(BV14-BX14)</f>
        <v>2.1528270701147885</v>
      </c>
      <c r="BZ14">
        <f t="shared" ref="BZ14:BZ24" si="73">1/(1.6/K14+1.37/AO14)</f>
        <v>8.642377184539296E-2</v>
      </c>
      <c r="CA14">
        <f t="shared" ref="CA14:CA24" si="74">L14*BB14*0.001</f>
        <v>35.215378963224822</v>
      </c>
      <c r="CB14">
        <f t="shared" ref="CB14:CB24" si="75">L14/AT14</f>
        <v>0.89403079564003141</v>
      </c>
      <c r="CC14">
        <f t="shared" ref="CC14:CC24" si="76">(1-BM14*BB14/BR14/K14)*100</f>
        <v>48.454278529828528</v>
      </c>
      <c r="CD14">
        <f t="shared" ref="CD14:CD24" si="77">(AT14-J14/(AO14/1.35))</f>
        <v>397.31520073104252</v>
      </c>
      <c r="CE14">
        <f t="shared" ref="CE14:CE24" si="78">J14*CC14/100/CD14</f>
        <v>2.7483774754610371E-3</v>
      </c>
      <c r="CF14">
        <f t="shared" ref="CF14:CF24" si="79">(P14-O14)</f>
        <v>0</v>
      </c>
      <c r="CG14">
        <f t="shared" ref="CG14:CG24" si="80">AZ14*AA14</f>
        <v>1488.2160519426029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137</v>
      </c>
      <c r="B15" s="1">
        <v>14</v>
      </c>
      <c r="C15" s="1" t="s">
        <v>104</v>
      </c>
      <c r="D15" s="1" t="s">
        <v>90</v>
      </c>
      <c r="E15" s="1">
        <v>0</v>
      </c>
      <c r="F15" s="1" t="s">
        <v>91</v>
      </c>
      <c r="G15" s="1" t="s">
        <v>90</v>
      </c>
      <c r="H15" s="1">
        <v>3601.5000704685226</v>
      </c>
      <c r="I15" s="1">
        <v>0</v>
      </c>
      <c r="J15">
        <f t="shared" si="42"/>
        <v>-7.1067681775953089</v>
      </c>
      <c r="K15">
        <f t="shared" si="43"/>
        <v>0.3643046944684229</v>
      </c>
      <c r="L15">
        <f t="shared" si="44"/>
        <v>84.541026287849874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9.8424968719482422</v>
      </c>
      <c r="AA15">
        <f t="shared" si="48"/>
        <v>0.87492124843597407</v>
      </c>
      <c r="AB15">
        <f t="shared" si="49"/>
        <v>-4.1078627345265571E-3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7.1197150596293133</v>
      </c>
      <c r="AJ15">
        <f t="shared" si="55"/>
        <v>1.936631741434554</v>
      </c>
      <c r="AK15">
        <f t="shared" si="56"/>
        <v>31.600763320922852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30.247468948364258</v>
      </c>
      <c r="AQ15" s="1">
        <v>31.600763320922852</v>
      </c>
      <c r="AR15" s="1">
        <v>28.908546447753906</v>
      </c>
      <c r="AS15" s="1">
        <v>50.052055358886719</v>
      </c>
      <c r="AT15" s="1">
        <v>54.527843475341797</v>
      </c>
      <c r="AU15" s="1">
        <v>22.964424133300781</v>
      </c>
      <c r="AV15" s="1">
        <v>27.576667785644531</v>
      </c>
      <c r="AW15" s="1">
        <v>52.638431549072266</v>
      </c>
      <c r="AX15" s="1">
        <v>63.206363677978516</v>
      </c>
      <c r="AY15" s="1">
        <v>300.21731567382813</v>
      </c>
      <c r="AZ15" s="1">
        <v>1699.1297607421875</v>
      </c>
      <c r="BA15" s="1">
        <v>7.8056760132312775E-2</v>
      </c>
      <c r="BB15" s="1">
        <v>99.054908752441406</v>
      </c>
      <c r="BC15" s="1">
        <v>12.378457069396973</v>
      </c>
      <c r="BD15" s="1">
        <v>2.1977817639708519E-2</v>
      </c>
      <c r="BE15" s="1">
        <v>0.75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1.5010865783691403</v>
      </c>
      <c r="BM15">
        <f t="shared" si="60"/>
        <v>7.1197150596293132E-3</v>
      </c>
      <c r="BN15">
        <f t="shared" si="61"/>
        <v>304.75076332092283</v>
      </c>
      <c r="BO15">
        <f t="shared" si="62"/>
        <v>303.39746894836424</v>
      </c>
      <c r="BP15">
        <f t="shared" si="63"/>
        <v>271.86075564218845</v>
      </c>
      <c r="BQ15">
        <f t="shared" si="64"/>
        <v>-0.23317865279701039</v>
      </c>
      <c r="BR15">
        <f t="shared" si="65"/>
        <v>4.6682360526379636</v>
      </c>
      <c r="BS15">
        <f t="shared" si="66"/>
        <v>47.127760869527883</v>
      </c>
      <c r="BT15">
        <f t="shared" si="67"/>
        <v>19.551093083883352</v>
      </c>
      <c r="BU15">
        <f t="shared" si="68"/>
        <v>30.924116134643555</v>
      </c>
      <c r="BV15">
        <f t="shared" si="69"/>
        <v>4.4918956126013807</v>
      </c>
      <c r="BW15">
        <f t="shared" si="70"/>
        <v>0.35055727612593196</v>
      </c>
      <c r="BX15">
        <f t="shared" si="71"/>
        <v>2.7316043112034096</v>
      </c>
      <c r="BY15">
        <f t="shared" si="72"/>
        <v>1.7602913013979711</v>
      </c>
      <c r="BZ15">
        <f t="shared" si="73"/>
        <v>0.22029329097514283</v>
      </c>
      <c r="CA15">
        <f t="shared" si="74"/>
        <v>8.3742036447807191</v>
      </c>
      <c r="CB15">
        <f t="shared" si="75"/>
        <v>1.5504193985973502</v>
      </c>
      <c r="CC15">
        <f t="shared" si="76"/>
        <v>58.531240959779439</v>
      </c>
      <c r="CD15">
        <f t="shared" si="77"/>
        <v>55.560612759223353</v>
      </c>
      <c r="CE15">
        <f t="shared" si="78"/>
        <v>-7.4867417760627705E-2</v>
      </c>
      <c r="CF15">
        <f t="shared" si="79"/>
        <v>0</v>
      </c>
      <c r="CG15">
        <f t="shared" si="80"/>
        <v>1486.6047315232727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137</v>
      </c>
      <c r="B16" s="1">
        <v>15</v>
      </c>
      <c r="C16" s="1" t="s">
        <v>105</v>
      </c>
      <c r="D16" s="1" t="s">
        <v>90</v>
      </c>
      <c r="E16" s="1">
        <v>0</v>
      </c>
      <c r="F16" s="1" t="s">
        <v>91</v>
      </c>
      <c r="G16" s="1" t="s">
        <v>90</v>
      </c>
      <c r="H16" s="1">
        <v>3824.5000704685226</v>
      </c>
      <c r="I16" s="1">
        <v>0</v>
      </c>
      <c r="J16">
        <f t="shared" si="42"/>
        <v>2.9304060614474499</v>
      </c>
      <c r="K16">
        <f t="shared" si="43"/>
        <v>0.44953669461075635</v>
      </c>
      <c r="L16">
        <f t="shared" si="44"/>
        <v>84.089563367984965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9.8424968719482422</v>
      </c>
      <c r="AA16">
        <f t="shared" si="48"/>
        <v>0.87492124843597407</v>
      </c>
      <c r="AB16">
        <f t="shared" si="49"/>
        <v>2.6453487898623162E-3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8.1223023735133388</v>
      </c>
      <c r="AJ16">
        <f t="shared" si="55"/>
        <v>1.8057294727497202</v>
      </c>
      <c r="AK16">
        <f t="shared" si="56"/>
        <v>31.43256950378418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30.312017440795898</v>
      </c>
      <c r="AQ16" s="1">
        <v>31.43256950378418</v>
      </c>
      <c r="AR16" s="1">
        <v>28.905731201171875</v>
      </c>
      <c r="AS16" s="1">
        <v>100.16887664794922</v>
      </c>
      <c r="AT16" s="1">
        <v>97.688064575195313</v>
      </c>
      <c r="AU16" s="1">
        <v>23.195022583007813</v>
      </c>
      <c r="AV16" s="1">
        <v>28.452096939086914</v>
      </c>
      <c r="AW16" s="1">
        <v>52.967216491699219</v>
      </c>
      <c r="AX16" s="1">
        <v>64.968101501464844</v>
      </c>
      <c r="AY16" s="1">
        <v>300.21282958984375</v>
      </c>
      <c r="AZ16" s="1">
        <v>1698.18701171875</v>
      </c>
      <c r="BA16" s="1">
        <v>8.0123282968997955E-2</v>
      </c>
      <c r="BB16" s="1">
        <v>99.047889709472656</v>
      </c>
      <c r="BC16" s="1">
        <v>13.09609317779541</v>
      </c>
      <c r="BD16" s="1">
        <v>-2.7343635447323322E-3</v>
      </c>
      <c r="BE16" s="1">
        <v>0.5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1.5010641479492184</v>
      </c>
      <c r="BM16">
        <f t="shared" si="60"/>
        <v>8.1223023735133397E-3</v>
      </c>
      <c r="BN16">
        <f t="shared" si="61"/>
        <v>304.58256950378416</v>
      </c>
      <c r="BO16">
        <f t="shared" si="62"/>
        <v>303.46201744079588</v>
      </c>
      <c r="BP16">
        <f t="shared" si="63"/>
        <v>271.70991580180998</v>
      </c>
      <c r="BQ16">
        <f t="shared" si="64"/>
        <v>-0.39873976029002739</v>
      </c>
      <c r="BR16">
        <f t="shared" si="65"/>
        <v>4.6238496323756255</v>
      </c>
      <c r="BS16">
        <f t="shared" si="66"/>
        <v>46.682969682022552</v>
      </c>
      <c r="BT16">
        <f t="shared" si="67"/>
        <v>18.230872742935638</v>
      </c>
      <c r="BU16">
        <f t="shared" si="68"/>
        <v>30.872293472290039</v>
      </c>
      <c r="BV16">
        <f t="shared" si="69"/>
        <v>4.4786326285126421</v>
      </c>
      <c r="BW16">
        <f t="shared" si="70"/>
        <v>0.42878734434516241</v>
      </c>
      <c r="BX16">
        <f t="shared" si="71"/>
        <v>2.8181201596259053</v>
      </c>
      <c r="BY16">
        <f t="shared" si="72"/>
        <v>1.6605124688867368</v>
      </c>
      <c r="BZ16">
        <f t="shared" si="73"/>
        <v>0.26978212046997363</v>
      </c>
      <c r="CA16">
        <f t="shared" si="74"/>
        <v>8.3288937981898865</v>
      </c>
      <c r="CB16">
        <f t="shared" si="75"/>
        <v>0.86079669746407028</v>
      </c>
      <c r="CC16">
        <f t="shared" si="76"/>
        <v>61.296028621761167</v>
      </c>
      <c r="CD16">
        <f t="shared" si="77"/>
        <v>97.262212303961206</v>
      </c>
      <c r="CE16">
        <f t="shared" si="78"/>
        <v>1.846783550990129E-2</v>
      </c>
      <c r="CF16">
        <f t="shared" si="79"/>
        <v>0</v>
      </c>
      <c r="CG16">
        <f t="shared" si="80"/>
        <v>1485.7799003707248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137</v>
      </c>
      <c r="B17" s="1">
        <v>13</v>
      </c>
      <c r="C17" s="1" t="s">
        <v>103</v>
      </c>
      <c r="D17" s="1" t="s">
        <v>90</v>
      </c>
      <c r="E17" s="1">
        <v>0</v>
      </c>
      <c r="F17" s="1" t="s">
        <v>91</v>
      </c>
      <c r="G17" s="1" t="s">
        <v>90</v>
      </c>
      <c r="H17" s="1">
        <v>3379.0000705029815</v>
      </c>
      <c r="I17" s="1">
        <v>0</v>
      </c>
      <c r="J17">
        <f t="shared" si="42"/>
        <v>4.041442611340746</v>
      </c>
      <c r="K17">
        <f t="shared" si="43"/>
        <v>0.27795403543546499</v>
      </c>
      <c r="L17">
        <f t="shared" si="44"/>
        <v>166.11702736093318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9.8424968719482422</v>
      </c>
      <c r="AA17">
        <f t="shared" si="48"/>
        <v>0.87492124843597407</v>
      </c>
      <c r="AB17">
        <f t="shared" si="49"/>
        <v>3.3888570529570536E-3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5.9484817543333133</v>
      </c>
      <c r="AJ17">
        <f t="shared" si="55"/>
        <v>2.1014664033055896</v>
      </c>
      <c r="AK17">
        <f t="shared" si="56"/>
        <v>31.948249816894531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30.183225631713867</v>
      </c>
      <c r="AQ17" s="1">
        <v>31.948249816894531</v>
      </c>
      <c r="AR17" s="1">
        <v>28.909027099609375</v>
      </c>
      <c r="AS17" s="1">
        <v>199.81210327148438</v>
      </c>
      <c r="AT17" s="1">
        <v>196.34153747558594</v>
      </c>
      <c r="AU17" s="1">
        <v>22.994287490844727</v>
      </c>
      <c r="AV17" s="1">
        <v>26.850847244262695</v>
      </c>
      <c r="AW17" s="1">
        <v>52.904998779296875</v>
      </c>
      <c r="AX17" s="1">
        <v>61.769546508789063</v>
      </c>
      <c r="AY17" s="1">
        <v>300.20330810546875</v>
      </c>
      <c r="AZ17" s="1">
        <v>1700.32763671875</v>
      </c>
      <c r="BA17" s="1">
        <v>6.8775177001953125E-2</v>
      </c>
      <c r="BB17" s="1">
        <v>99.052665710449219</v>
      </c>
      <c r="BC17" s="1">
        <v>15.004976272583008</v>
      </c>
      <c r="BD17" s="1">
        <v>1.4625942334532738E-2</v>
      </c>
      <c r="BE17" s="1">
        <v>0.5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1.5010165405273437</v>
      </c>
      <c r="BM17">
        <f t="shared" si="60"/>
        <v>5.9484817543333131E-3</v>
      </c>
      <c r="BN17">
        <f t="shared" si="61"/>
        <v>305.09824981689451</v>
      </c>
      <c r="BO17">
        <f t="shared" si="62"/>
        <v>303.33322563171384</v>
      </c>
      <c r="BP17">
        <f t="shared" si="63"/>
        <v>272.05241579415451</v>
      </c>
      <c r="BQ17">
        <f t="shared" si="64"/>
        <v>-4.6574855087110741E-2</v>
      </c>
      <c r="BR17">
        <f t="shared" si="65"/>
        <v>4.7611143994338789</v>
      </c>
      <c r="BS17">
        <f t="shared" si="66"/>
        <v>48.066494377360527</v>
      </c>
      <c r="BT17">
        <f t="shared" si="67"/>
        <v>21.215647133097832</v>
      </c>
      <c r="BU17">
        <f t="shared" si="68"/>
        <v>31.065737724304199</v>
      </c>
      <c r="BV17">
        <f t="shared" si="69"/>
        <v>4.5283155083056394</v>
      </c>
      <c r="BW17">
        <f t="shared" si="70"/>
        <v>0.2698790896432855</v>
      </c>
      <c r="BX17">
        <f t="shared" si="71"/>
        <v>2.6596479961282893</v>
      </c>
      <c r="BY17">
        <f t="shared" si="72"/>
        <v>1.8686675121773502</v>
      </c>
      <c r="BZ17">
        <f t="shared" si="73"/>
        <v>0.16938179218576549</v>
      </c>
      <c r="CA17">
        <f t="shared" si="74"/>
        <v>16.454334379996062</v>
      </c>
      <c r="CB17">
        <f t="shared" si="75"/>
        <v>0.84606155934573435</v>
      </c>
      <c r="CC17">
        <f t="shared" si="76"/>
        <v>55.476356041741745</v>
      </c>
      <c r="CD17">
        <f t="shared" si="77"/>
        <v>195.75422722608022</v>
      </c>
      <c r="CE17">
        <f t="shared" si="78"/>
        <v>1.1453367439675658E-2</v>
      </c>
      <c r="CF17">
        <f t="shared" si="79"/>
        <v>0</v>
      </c>
      <c r="CG17">
        <f t="shared" si="80"/>
        <v>1487.6527786681581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137</v>
      </c>
      <c r="B18" s="1">
        <v>16</v>
      </c>
      <c r="C18" s="1" t="s">
        <v>106</v>
      </c>
      <c r="D18" s="1" t="s">
        <v>90</v>
      </c>
      <c r="E18" s="1">
        <v>0</v>
      </c>
      <c r="F18" s="1" t="s">
        <v>91</v>
      </c>
      <c r="G18" s="1" t="s">
        <v>90</v>
      </c>
      <c r="H18" s="1">
        <v>4010.5000704685226</v>
      </c>
      <c r="I18" s="1">
        <v>0</v>
      </c>
      <c r="J18">
        <f t="shared" si="42"/>
        <v>27.391892065454321</v>
      </c>
      <c r="K18">
        <f t="shared" si="43"/>
        <v>0.49918386329921999</v>
      </c>
      <c r="L18">
        <f t="shared" si="44"/>
        <v>181.64783012770101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9.8424968719482422</v>
      </c>
      <c r="AA18">
        <f t="shared" si="48"/>
        <v>0.87492124843597407</v>
      </c>
      <c r="AB18">
        <f t="shared" si="49"/>
        <v>1.9077003067894574E-2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8.6116593776667987</v>
      </c>
      <c r="AJ18">
        <f t="shared" si="55"/>
        <v>1.7327836461459736</v>
      </c>
      <c r="AK18">
        <f t="shared" si="56"/>
        <v>31.334987640380859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30.346712112426758</v>
      </c>
      <c r="AQ18" s="1">
        <v>31.334987640380859</v>
      </c>
      <c r="AR18" s="1">
        <v>28.907737731933594</v>
      </c>
      <c r="AS18" s="1">
        <v>300.00674438476563</v>
      </c>
      <c r="AT18" s="1">
        <v>280.15142822265625</v>
      </c>
      <c r="AU18" s="1">
        <v>23.357946395874023</v>
      </c>
      <c r="AV18" s="1">
        <v>28.928949356079102</v>
      </c>
      <c r="AW18" s="1">
        <v>53.234958648681641</v>
      </c>
      <c r="AX18" s="1">
        <v>65.930282592773438</v>
      </c>
      <c r="AY18" s="1">
        <v>300.2164306640625</v>
      </c>
      <c r="AZ18" s="1">
        <v>1701.042724609375</v>
      </c>
      <c r="BA18" s="1">
        <v>5.7634636759757996E-2</v>
      </c>
      <c r="BB18" s="1">
        <v>99.052436828613281</v>
      </c>
      <c r="BC18" s="1">
        <v>16.483612060546875</v>
      </c>
      <c r="BD18" s="1">
        <v>-6.1024464666843414E-2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1.5010821533203123</v>
      </c>
      <c r="BM18">
        <f t="shared" si="60"/>
        <v>8.6116593776667996E-3</v>
      </c>
      <c r="BN18">
        <f t="shared" si="61"/>
        <v>304.48498764038084</v>
      </c>
      <c r="BO18">
        <f t="shared" si="62"/>
        <v>303.49671211242674</v>
      </c>
      <c r="BP18">
        <f t="shared" si="63"/>
        <v>272.16682985409716</v>
      </c>
      <c r="BQ18">
        <f t="shared" si="64"/>
        <v>-0.47654810152531785</v>
      </c>
      <c r="BR18">
        <f t="shared" si="65"/>
        <v>4.5982665747571518</v>
      </c>
      <c r="BS18">
        <f t="shared" si="66"/>
        <v>46.422548722484841</v>
      </c>
      <c r="BT18">
        <f t="shared" si="67"/>
        <v>17.493599366405739</v>
      </c>
      <c r="BU18">
        <f t="shared" si="68"/>
        <v>30.840849876403809</v>
      </c>
      <c r="BV18">
        <f t="shared" si="69"/>
        <v>4.470601902177096</v>
      </c>
      <c r="BW18">
        <f t="shared" si="70"/>
        <v>0.47372804684532732</v>
      </c>
      <c r="BX18">
        <f t="shared" si="71"/>
        <v>2.8654829286111783</v>
      </c>
      <c r="BY18">
        <f t="shared" si="72"/>
        <v>1.6051189735659177</v>
      </c>
      <c r="BZ18">
        <f t="shared" si="73"/>
        <v>0.29826647544406021</v>
      </c>
      <c r="CA18">
        <f t="shared" si="74"/>
        <v>17.992660218778781</v>
      </c>
      <c r="CB18">
        <f t="shared" si="75"/>
        <v>0.64839159050559103</v>
      </c>
      <c r="CC18">
        <f t="shared" si="76"/>
        <v>62.838150083161672</v>
      </c>
      <c r="CD18">
        <f t="shared" si="77"/>
        <v>276.17078553871653</v>
      </c>
      <c r="CE18">
        <f t="shared" si="78"/>
        <v>6.2325775020453063E-2</v>
      </c>
      <c r="CF18">
        <f t="shared" si="79"/>
        <v>0</v>
      </c>
      <c r="CG18">
        <f t="shared" si="80"/>
        <v>1488.2784242581652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137</v>
      </c>
      <c r="B19" s="1">
        <v>17</v>
      </c>
      <c r="C19" s="1" t="s">
        <v>107</v>
      </c>
      <c r="D19" s="1" t="s">
        <v>90</v>
      </c>
      <c r="E19" s="1">
        <v>0</v>
      </c>
      <c r="F19" s="1" t="s">
        <v>91</v>
      </c>
      <c r="G19" s="1" t="s">
        <v>90</v>
      </c>
      <c r="H19" s="1">
        <v>4153.5000704685226</v>
      </c>
      <c r="I19" s="1">
        <v>0</v>
      </c>
      <c r="J19">
        <f t="shared" si="42"/>
        <v>34.121375229560982</v>
      </c>
      <c r="K19">
        <f t="shared" si="43"/>
        <v>0.52069799652249482</v>
      </c>
      <c r="L19">
        <f t="shared" si="44"/>
        <v>256.3910442688653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9.8424968719482422</v>
      </c>
      <c r="AA19">
        <f t="shared" si="48"/>
        <v>0.87492124843597407</v>
      </c>
      <c r="AB19">
        <f t="shared" si="49"/>
        <v>2.3636447074460533E-2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8.7648930929025575</v>
      </c>
      <c r="AJ19">
        <f t="shared" si="55"/>
        <v>1.6946278708497631</v>
      </c>
      <c r="AK19">
        <f t="shared" si="56"/>
        <v>31.232744216918945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30.337202072143555</v>
      </c>
      <c r="AQ19" s="1">
        <v>31.232744216918945</v>
      </c>
      <c r="AR19" s="1">
        <v>28.907127380371094</v>
      </c>
      <c r="AS19" s="1">
        <v>400.10614013671875</v>
      </c>
      <c r="AT19" s="1">
        <v>375.18441772460938</v>
      </c>
      <c r="AU19" s="1">
        <v>23.374975204467773</v>
      </c>
      <c r="AV19" s="1">
        <v>29.044391632080078</v>
      </c>
      <c r="AW19" s="1">
        <v>53.305442810058594</v>
      </c>
      <c r="AX19" s="1">
        <v>66.232536315917969</v>
      </c>
      <c r="AY19" s="1">
        <v>300.2186279296875</v>
      </c>
      <c r="AZ19" s="1">
        <v>1698.3232421875</v>
      </c>
      <c r="BA19" s="1">
        <v>8.7465099990367889E-2</v>
      </c>
      <c r="BB19" s="1">
        <v>99.054092407226563</v>
      </c>
      <c r="BC19" s="1">
        <v>17.853593826293945</v>
      </c>
      <c r="BD19" s="1">
        <v>-6.4866721630096436E-2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1.5010931396484375</v>
      </c>
      <c r="BM19">
        <f t="shared" si="60"/>
        <v>8.7648930929025582E-3</v>
      </c>
      <c r="BN19">
        <f t="shared" si="61"/>
        <v>304.38274421691892</v>
      </c>
      <c r="BO19">
        <f t="shared" si="62"/>
        <v>303.48720207214353</v>
      </c>
      <c r="BP19">
        <f t="shared" si="63"/>
        <v>271.73171267632279</v>
      </c>
      <c r="BQ19">
        <f t="shared" si="64"/>
        <v>-0.50074121381759606</v>
      </c>
      <c r="BR19">
        <f t="shared" si="65"/>
        <v>4.5715937234855009</v>
      </c>
      <c r="BS19">
        <f t="shared" si="66"/>
        <v>46.152497210221043</v>
      </c>
      <c r="BT19">
        <f t="shared" si="67"/>
        <v>17.108105578140965</v>
      </c>
      <c r="BU19">
        <f t="shared" si="68"/>
        <v>30.78497314453125</v>
      </c>
      <c r="BV19">
        <f t="shared" si="69"/>
        <v>4.4563618764508997</v>
      </c>
      <c r="BW19">
        <f t="shared" si="70"/>
        <v>0.49306141516157004</v>
      </c>
      <c r="BX19">
        <f t="shared" si="71"/>
        <v>2.8769658526357378</v>
      </c>
      <c r="BY19">
        <f t="shared" si="72"/>
        <v>1.5793960238151619</v>
      </c>
      <c r="BZ19">
        <f t="shared" si="73"/>
        <v>0.31053264890689003</v>
      </c>
      <c r="CA19">
        <f t="shared" si="74"/>
        <v>25.396582191393499</v>
      </c>
      <c r="CB19">
        <f t="shared" si="75"/>
        <v>0.6833733816127191</v>
      </c>
      <c r="CC19">
        <f t="shared" si="76"/>
        <v>63.52750176727119</v>
      </c>
      <c r="CD19">
        <f t="shared" si="77"/>
        <v>370.22583354397108</v>
      </c>
      <c r="CE19">
        <f t="shared" si="78"/>
        <v>5.8549283404887277E-2</v>
      </c>
      <c r="CF19">
        <f t="shared" si="79"/>
        <v>0</v>
      </c>
      <c r="CG19">
        <f t="shared" si="80"/>
        <v>1485.8990913025186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137</v>
      </c>
      <c r="B20" s="1">
        <v>18</v>
      </c>
      <c r="C20" s="1" t="s">
        <v>108</v>
      </c>
      <c r="D20" s="1" t="s">
        <v>90</v>
      </c>
      <c r="E20" s="1">
        <v>0</v>
      </c>
      <c r="F20" s="1" t="s">
        <v>91</v>
      </c>
      <c r="G20" s="1" t="s">
        <v>90</v>
      </c>
      <c r="H20" s="1">
        <v>4376.5000704685226</v>
      </c>
      <c r="I20" s="1">
        <v>0</v>
      </c>
      <c r="J20">
        <f t="shared" si="42"/>
        <v>56.854113576443737</v>
      </c>
      <c r="K20">
        <f t="shared" si="43"/>
        <v>0.48962930752108885</v>
      </c>
      <c r="L20">
        <f t="shared" si="44"/>
        <v>448.01324492399812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9.8424968719482422</v>
      </c>
      <c r="AA20">
        <f t="shared" si="48"/>
        <v>0.87492124843597407</v>
      </c>
      <c r="AB20">
        <f t="shared" si="49"/>
        <v>3.886315568666434E-2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8.5352395141629991</v>
      </c>
      <c r="AJ20">
        <f t="shared" si="55"/>
        <v>1.7484876594559822</v>
      </c>
      <c r="AK20">
        <f t="shared" si="56"/>
        <v>31.496410369873047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30.366643905639648</v>
      </c>
      <c r="AQ20" s="1">
        <v>31.496410369873047</v>
      </c>
      <c r="AR20" s="1">
        <v>28.907567977905273</v>
      </c>
      <c r="AS20" s="1">
        <v>699.927001953125</v>
      </c>
      <c r="AT20" s="1">
        <v>658.30908203125</v>
      </c>
      <c r="AU20" s="1">
        <v>23.679840087890625</v>
      </c>
      <c r="AV20" s="1">
        <v>29.199775695800781</v>
      </c>
      <c r="AW20" s="1">
        <v>53.903877258300781</v>
      </c>
      <c r="AX20" s="1">
        <v>66.471237182617188</v>
      </c>
      <c r="AY20" s="1">
        <v>300.22134399414063</v>
      </c>
      <c r="AZ20" s="1">
        <v>1701.4814453125</v>
      </c>
      <c r="BA20" s="1">
        <v>5.8478478342294693E-2</v>
      </c>
      <c r="BB20" s="1">
        <v>99.04754638671875</v>
      </c>
      <c r="BC20" s="1">
        <v>21.411109924316406</v>
      </c>
      <c r="BD20" s="1">
        <v>-0.10762260854244232</v>
      </c>
      <c r="BE20" s="1">
        <v>0.5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1.5011067199707029</v>
      </c>
      <c r="BM20">
        <f t="shared" si="60"/>
        <v>8.5352395141629987E-3</v>
      </c>
      <c r="BN20">
        <f t="shared" si="61"/>
        <v>304.64641036987302</v>
      </c>
      <c r="BO20">
        <f t="shared" si="62"/>
        <v>303.51664390563963</v>
      </c>
      <c r="BP20">
        <f t="shared" si="63"/>
        <v>272.23702516502817</v>
      </c>
      <c r="BQ20">
        <f t="shared" si="64"/>
        <v>-0.46967574649031518</v>
      </c>
      <c r="BR20">
        <f t="shared" si="65"/>
        <v>4.6406537971675927</v>
      </c>
      <c r="BS20">
        <f t="shared" si="66"/>
        <v>46.852789053943248</v>
      </c>
      <c r="BT20">
        <f t="shared" si="67"/>
        <v>17.653013358142466</v>
      </c>
      <c r="BU20">
        <f t="shared" si="68"/>
        <v>30.931527137756348</v>
      </c>
      <c r="BV20">
        <f t="shared" si="69"/>
        <v>4.4937951054412659</v>
      </c>
      <c r="BW20">
        <f t="shared" si="70"/>
        <v>0.46511470419712164</v>
      </c>
      <c r="BX20">
        <f t="shared" si="71"/>
        <v>2.8921661377116106</v>
      </c>
      <c r="BY20">
        <f t="shared" si="72"/>
        <v>1.6016289677296554</v>
      </c>
      <c r="BZ20">
        <f t="shared" si="73"/>
        <v>0.29280406803894338</v>
      </c>
      <c r="CA20">
        <f t="shared" si="74"/>
        <v>44.374612658474092</v>
      </c>
      <c r="CB20">
        <f t="shared" si="75"/>
        <v>0.68055151774851386</v>
      </c>
      <c r="CC20">
        <f t="shared" si="76"/>
        <v>62.794010537018387</v>
      </c>
      <c r="CD20">
        <f t="shared" si="77"/>
        <v>650.04693238787547</v>
      </c>
      <c r="CE20">
        <f t="shared" si="78"/>
        <v>5.4920616175784247E-2</v>
      </c>
      <c r="CF20">
        <f t="shared" si="79"/>
        <v>0</v>
      </c>
      <c r="CG20">
        <f t="shared" si="80"/>
        <v>1488.662270323458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137</v>
      </c>
      <c r="B21" s="1">
        <v>19</v>
      </c>
      <c r="C21" s="1" t="s">
        <v>109</v>
      </c>
      <c r="D21" s="1" t="s">
        <v>90</v>
      </c>
      <c r="E21" s="1">
        <v>0</v>
      </c>
      <c r="F21" s="1" t="s">
        <v>91</v>
      </c>
      <c r="G21" s="1" t="s">
        <v>90</v>
      </c>
      <c r="H21" s="1">
        <v>4599.0000705029815</v>
      </c>
      <c r="I21" s="1">
        <v>0</v>
      </c>
      <c r="J21">
        <f t="shared" si="42"/>
        <v>61.21033568472162</v>
      </c>
      <c r="K21">
        <f t="shared" si="43"/>
        <v>0.39688519698062369</v>
      </c>
      <c r="L21">
        <f t="shared" si="44"/>
        <v>671.71887397148612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9.8424968719482422</v>
      </c>
      <c r="AA21">
        <f t="shared" si="48"/>
        <v>0.87492124843597407</v>
      </c>
      <c r="AB21">
        <f t="shared" si="49"/>
        <v>4.1792663122908531E-2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7.7818434022885565</v>
      </c>
      <c r="AJ21">
        <f t="shared" si="55"/>
        <v>1.946847631456559</v>
      </c>
      <c r="AK21">
        <f t="shared" si="56"/>
        <v>32.102157592773438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30.358396530151367</v>
      </c>
      <c r="AQ21" s="1">
        <v>32.102157592773438</v>
      </c>
      <c r="AR21" s="1">
        <v>28.897556304931641</v>
      </c>
      <c r="AS21" s="1">
        <v>999.662353515625</v>
      </c>
      <c r="AT21" s="1">
        <v>953.94140625</v>
      </c>
      <c r="AU21" s="1">
        <v>23.797687530517578</v>
      </c>
      <c r="AV21" s="1">
        <v>28.832162857055664</v>
      </c>
      <c r="AW21" s="1">
        <v>54.203098297119141</v>
      </c>
      <c r="AX21" s="1">
        <v>65.673789978027344</v>
      </c>
      <c r="AY21" s="1">
        <v>300.22894287109375</v>
      </c>
      <c r="AZ21" s="1">
        <v>1701.3494873046875</v>
      </c>
      <c r="BA21" s="1">
        <v>7.5312241911888123E-2</v>
      </c>
      <c r="BB21" s="1">
        <v>99.053115844726563</v>
      </c>
      <c r="BC21" s="1">
        <v>24.080802917480469</v>
      </c>
      <c r="BD21" s="1">
        <v>-0.1166713535785675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1.5011447143554686</v>
      </c>
      <c r="BM21">
        <f t="shared" si="60"/>
        <v>7.7818434022885567E-3</v>
      </c>
      <c r="BN21">
        <f t="shared" si="61"/>
        <v>305.25215759277341</v>
      </c>
      <c r="BO21">
        <f t="shared" si="62"/>
        <v>303.50839653015134</v>
      </c>
      <c r="BP21">
        <f t="shared" si="63"/>
        <v>272.21591188425009</v>
      </c>
      <c r="BQ21">
        <f t="shared" si="64"/>
        <v>-0.3671424491578798</v>
      </c>
      <c r="BR21">
        <f t="shared" si="65"/>
        <v>4.8027631989905162</v>
      </c>
      <c r="BS21">
        <f t="shared" si="66"/>
        <v>48.486745298544868</v>
      </c>
      <c r="BT21">
        <f t="shared" si="67"/>
        <v>19.654582441489204</v>
      </c>
      <c r="BU21">
        <f t="shared" si="68"/>
        <v>31.230277061462402</v>
      </c>
      <c r="BV21">
        <f t="shared" si="69"/>
        <v>4.5709517704686498</v>
      </c>
      <c r="BW21">
        <f t="shared" si="70"/>
        <v>0.38062378617850318</v>
      </c>
      <c r="BX21">
        <f t="shared" si="71"/>
        <v>2.8559155675339571</v>
      </c>
      <c r="BY21">
        <f t="shared" si="72"/>
        <v>1.7150362029346926</v>
      </c>
      <c r="BZ21">
        <f t="shared" si="73"/>
        <v>0.23929929337135813</v>
      </c>
      <c r="CA21">
        <f t="shared" si="74"/>
        <v>66.535847438586899</v>
      </c>
      <c r="CB21">
        <f t="shared" si="75"/>
        <v>0.70415108262472081</v>
      </c>
      <c r="CC21">
        <f t="shared" si="76"/>
        <v>59.561545108663694</v>
      </c>
      <c r="CD21">
        <f t="shared" si="77"/>
        <v>945.04620199238059</v>
      </c>
      <c r="CE21">
        <f t="shared" si="78"/>
        <v>3.8577819394605507E-2</v>
      </c>
      <c r="CF21">
        <f t="shared" si="79"/>
        <v>0</v>
      </c>
      <c r="CG21">
        <f t="shared" si="80"/>
        <v>1488.5468174585217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137</v>
      </c>
      <c r="B22" s="1">
        <v>20</v>
      </c>
      <c r="C22" s="1" t="s">
        <v>110</v>
      </c>
      <c r="D22" s="1" t="s">
        <v>90</v>
      </c>
      <c r="E22" s="1">
        <v>0</v>
      </c>
      <c r="F22" s="1" t="s">
        <v>91</v>
      </c>
      <c r="G22" s="1" t="s">
        <v>90</v>
      </c>
      <c r="H22" s="1">
        <v>4821.0000705029815</v>
      </c>
      <c r="I22" s="1">
        <v>0</v>
      </c>
      <c r="J22">
        <f t="shared" si="42"/>
        <v>61.953691389577642</v>
      </c>
      <c r="K22">
        <f t="shared" si="43"/>
        <v>0.3028494164826509</v>
      </c>
      <c r="L22">
        <f t="shared" si="44"/>
        <v>880.70611721867851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9.8189659118652344</v>
      </c>
      <c r="AA22">
        <f t="shared" si="48"/>
        <v>0.87490948295593252</v>
      </c>
      <c r="AB22">
        <f t="shared" si="49"/>
        <v>4.2320608522048567E-2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6.2518568945564912</v>
      </c>
      <c r="AJ22">
        <f t="shared" si="55"/>
        <v>2.0323383477594725</v>
      </c>
      <c r="AK22">
        <f t="shared" si="56"/>
        <v>31.82465934753418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30.057455062866211</v>
      </c>
      <c r="AQ22" s="1">
        <v>31.82465934753418</v>
      </c>
      <c r="AR22" s="1">
        <v>28.911214828491211</v>
      </c>
      <c r="AS22" s="1">
        <v>1299.8740234375</v>
      </c>
      <c r="AT22" s="1">
        <v>1253.38134765625</v>
      </c>
      <c r="AU22" s="1">
        <v>23.161735534667969</v>
      </c>
      <c r="AV22" s="1">
        <v>27.213275909423828</v>
      </c>
      <c r="AW22" s="1">
        <v>53.672443389892578</v>
      </c>
      <c r="AX22" s="1">
        <v>63.065471649169922</v>
      </c>
      <c r="AY22" s="1">
        <v>300.21783447265625</v>
      </c>
      <c r="AZ22" s="1">
        <v>1700.22412109375</v>
      </c>
      <c r="BA22" s="1">
        <v>9.742417186498642E-2</v>
      </c>
      <c r="BB22" s="1">
        <v>99.0531005859375</v>
      </c>
      <c r="BC22" s="1">
        <v>25.734342575073242</v>
      </c>
      <c r="BD22" s="1">
        <v>-9.0386562049388885E-2</v>
      </c>
      <c r="BE22" s="1">
        <v>0.5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1.5010891723632813</v>
      </c>
      <c r="BM22">
        <f t="shared" si="60"/>
        <v>6.2518568945564915E-3</v>
      </c>
      <c r="BN22">
        <f t="shared" si="61"/>
        <v>304.97465934753416</v>
      </c>
      <c r="BO22">
        <f t="shared" si="62"/>
        <v>303.20745506286619</v>
      </c>
      <c r="BP22">
        <f t="shared" si="63"/>
        <v>272.03585329452471</v>
      </c>
      <c r="BQ22">
        <f t="shared" si="64"/>
        <v>-9.9952738742286246E-2</v>
      </c>
      <c r="BR22">
        <f t="shared" si="65"/>
        <v>4.7278977036885008</v>
      </c>
      <c r="BS22">
        <f t="shared" si="66"/>
        <v>47.730941037899392</v>
      </c>
      <c r="BT22">
        <f t="shared" si="67"/>
        <v>20.517665128475564</v>
      </c>
      <c r="BU22">
        <f t="shared" si="68"/>
        <v>30.941057205200195</v>
      </c>
      <c r="BV22">
        <f t="shared" si="69"/>
        <v>4.4962387578864398</v>
      </c>
      <c r="BW22">
        <f t="shared" si="70"/>
        <v>0.29328808113211274</v>
      </c>
      <c r="BX22">
        <f t="shared" si="71"/>
        <v>2.6955593559290283</v>
      </c>
      <c r="BY22">
        <f t="shared" si="72"/>
        <v>1.8006794019574115</v>
      </c>
      <c r="BZ22">
        <f t="shared" si="73"/>
        <v>0.1841407491032751</v>
      </c>
      <c r="CA22">
        <f t="shared" si="74"/>
        <v>87.236671615512222</v>
      </c>
      <c r="CB22">
        <f t="shared" si="75"/>
        <v>0.70266413240116232</v>
      </c>
      <c r="CC22">
        <f t="shared" si="76"/>
        <v>56.750380555487645</v>
      </c>
      <c r="CD22">
        <f t="shared" si="77"/>
        <v>1244.3781175112247</v>
      </c>
      <c r="CE22">
        <f t="shared" si="78"/>
        <v>2.8254238110580202E-2</v>
      </c>
      <c r="CF22">
        <f t="shared" si="79"/>
        <v>0</v>
      </c>
      <c r="CG22">
        <f t="shared" si="80"/>
        <v>1487.5422066953377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137</v>
      </c>
      <c r="B23" s="1">
        <v>21</v>
      </c>
      <c r="C23" s="1" t="s">
        <v>111</v>
      </c>
      <c r="D23" s="1" t="s">
        <v>90</v>
      </c>
      <c r="E23" s="1">
        <v>0</v>
      </c>
      <c r="F23" s="1" t="s">
        <v>91</v>
      </c>
      <c r="G23" s="1" t="s">
        <v>90</v>
      </c>
      <c r="H23" s="1">
        <v>5010.0000705029815</v>
      </c>
      <c r="I23" s="1">
        <v>0</v>
      </c>
      <c r="J23">
        <f t="shared" si="42"/>
        <v>61.895689519256045</v>
      </c>
      <c r="K23">
        <f t="shared" si="43"/>
        <v>0.26047412309389478</v>
      </c>
      <c r="L23">
        <f t="shared" si="44"/>
        <v>1211.0211389838637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9.8189659118652344</v>
      </c>
      <c r="AA23">
        <f t="shared" si="48"/>
        <v>0.87490948295593252</v>
      </c>
      <c r="AB23">
        <f t="shared" si="49"/>
        <v>4.2298444151478931E-2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5.7567577996015276</v>
      </c>
      <c r="AJ23">
        <f t="shared" si="55"/>
        <v>2.1645453744732839</v>
      </c>
      <c r="AK23">
        <f t="shared" si="56"/>
        <v>32.331550598144531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30.237136840820313</v>
      </c>
      <c r="AQ23" s="1">
        <v>32.331550598144531</v>
      </c>
      <c r="AR23" s="1">
        <v>28.909202575683594</v>
      </c>
      <c r="AS23" s="1">
        <v>1699.761962890625</v>
      </c>
      <c r="AT23" s="1">
        <v>1652.19189453125</v>
      </c>
      <c r="AU23" s="1">
        <v>23.537269592285156</v>
      </c>
      <c r="AV23" s="1">
        <v>27.26774787902832</v>
      </c>
      <c r="AW23" s="1">
        <v>53.981651306152344</v>
      </c>
      <c r="AX23" s="1">
        <v>62.537990570068359</v>
      </c>
      <c r="AY23" s="1">
        <v>300.218017578125</v>
      </c>
      <c r="AZ23" s="1">
        <v>1699.5477294921875</v>
      </c>
      <c r="BA23" s="1">
        <v>5.560934916138649E-2</v>
      </c>
      <c r="BB23" s="1">
        <v>99.050430297851563</v>
      </c>
      <c r="BC23" s="1">
        <v>26.974313735961914</v>
      </c>
      <c r="BD23" s="1">
        <v>-0.12049568444490433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1.5010900878906248</v>
      </c>
      <c r="BM23">
        <f t="shared" si="60"/>
        <v>5.7567577996015277E-3</v>
      </c>
      <c r="BN23">
        <f t="shared" si="61"/>
        <v>305.48155059814451</v>
      </c>
      <c r="BO23">
        <f t="shared" si="62"/>
        <v>303.38713684082029</v>
      </c>
      <c r="BP23">
        <f t="shared" si="63"/>
        <v>271.92763064069368</v>
      </c>
      <c r="BQ23">
        <f t="shared" si="64"/>
        <v>-2.9520272265086141E-2</v>
      </c>
      <c r="BR23">
        <f t="shared" si="65"/>
        <v>4.8654275351443683</v>
      </c>
      <c r="BS23">
        <f t="shared" si="66"/>
        <v>49.120710738092583</v>
      </c>
      <c r="BT23">
        <f t="shared" si="67"/>
        <v>21.852962859064263</v>
      </c>
      <c r="BU23">
        <f t="shared" si="68"/>
        <v>31.284343719482422</v>
      </c>
      <c r="BV23">
        <f t="shared" si="69"/>
        <v>4.5850379026146433</v>
      </c>
      <c r="BW23">
        <f t="shared" si="70"/>
        <v>0.25336989349401157</v>
      </c>
      <c r="BX23">
        <f t="shared" si="71"/>
        <v>2.7008821606710844</v>
      </c>
      <c r="BY23">
        <f t="shared" si="72"/>
        <v>1.8841557419435588</v>
      </c>
      <c r="BZ23">
        <f t="shared" si="73"/>
        <v>0.15897948950296426</v>
      </c>
      <c r="CA23">
        <f t="shared" si="74"/>
        <v>119.95216491614599</v>
      </c>
      <c r="CB23">
        <f t="shared" si="75"/>
        <v>0.73297850146362531</v>
      </c>
      <c r="CC23">
        <f t="shared" si="76"/>
        <v>55.006608415805736</v>
      </c>
      <c r="CD23">
        <f t="shared" si="77"/>
        <v>1643.1970933300961</v>
      </c>
      <c r="CE23">
        <f t="shared" si="78"/>
        <v>2.0719802693370856E-2</v>
      </c>
      <c r="CF23">
        <f t="shared" si="79"/>
        <v>0</v>
      </c>
      <c r="CG23">
        <f t="shared" si="80"/>
        <v>1486.9504252689387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137</v>
      </c>
      <c r="B24" s="1">
        <v>22</v>
      </c>
      <c r="C24" s="1" t="s">
        <v>112</v>
      </c>
      <c r="D24" s="1" t="s">
        <v>90</v>
      </c>
      <c r="E24" s="1">
        <v>0</v>
      </c>
      <c r="F24" s="1" t="s">
        <v>91</v>
      </c>
      <c r="G24" s="1" t="s">
        <v>90</v>
      </c>
      <c r="H24" s="1">
        <v>5175.0000705029815</v>
      </c>
      <c r="I24" s="1">
        <v>0</v>
      </c>
      <c r="J24">
        <f t="shared" si="42"/>
        <v>61.036450388072545</v>
      </c>
      <c r="K24">
        <f t="shared" si="43"/>
        <v>0.23290081591292464</v>
      </c>
      <c r="L24">
        <f t="shared" si="44"/>
        <v>1458.9735560764641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9.8189659118652344</v>
      </c>
      <c r="AA24">
        <f t="shared" si="48"/>
        <v>0.87490948295593252</v>
      </c>
      <c r="AB24">
        <f t="shared" si="49"/>
        <v>4.1680364564900617E-2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5.4362656054601963</v>
      </c>
      <c r="AJ24">
        <f t="shared" si="55"/>
        <v>2.2782631208668507</v>
      </c>
      <c r="AK24">
        <f t="shared" si="56"/>
        <v>32.730907440185547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30.345098495483398</v>
      </c>
      <c r="AQ24" s="1">
        <v>32.730907440185547</v>
      </c>
      <c r="AR24" s="1">
        <v>28.908195495605469</v>
      </c>
      <c r="AS24" s="1">
        <v>2000.0869140625</v>
      </c>
      <c r="AT24" s="1">
        <v>1952.3558349609375</v>
      </c>
      <c r="AU24" s="1">
        <v>23.714021682739258</v>
      </c>
      <c r="AV24" s="1">
        <v>27.236862182617188</v>
      </c>
      <c r="AW24" s="1">
        <v>54.057147979736328</v>
      </c>
      <c r="AX24" s="1">
        <v>62.087261199951172</v>
      </c>
      <c r="AY24" s="1">
        <v>300.22357177734375</v>
      </c>
      <c r="AZ24" s="1">
        <v>1701.18798828125</v>
      </c>
      <c r="BA24" s="1">
        <v>0.10210451483726501</v>
      </c>
      <c r="BB24" s="1">
        <v>99.055374145507813</v>
      </c>
      <c r="BC24" s="1">
        <v>27.454971313476563</v>
      </c>
      <c r="BD24" s="1">
        <v>-0.1340196430683136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1.5011178588867187</v>
      </c>
      <c r="BM24">
        <f t="shared" si="60"/>
        <v>5.4362656054601968E-3</v>
      </c>
      <c r="BN24">
        <f t="shared" si="61"/>
        <v>305.88090744018552</v>
      </c>
      <c r="BO24">
        <f t="shared" si="62"/>
        <v>303.49509849548338</v>
      </c>
      <c r="BP24">
        <f t="shared" si="63"/>
        <v>272.19007204107766</v>
      </c>
      <c r="BQ24">
        <f t="shared" si="64"/>
        <v>1.3422291163570927E-2</v>
      </c>
      <c r="BR24">
        <f t="shared" si="65"/>
        <v>4.9762206949156287</v>
      </c>
      <c r="BS24">
        <f t="shared" si="66"/>
        <v>50.236756337983117</v>
      </c>
      <c r="BT24">
        <f t="shared" si="67"/>
        <v>22.999894155365929</v>
      </c>
      <c r="BU24">
        <f t="shared" si="68"/>
        <v>31.538002967834473</v>
      </c>
      <c r="BV24">
        <f t="shared" si="69"/>
        <v>4.6516303698866475</v>
      </c>
      <c r="BW24">
        <f t="shared" si="70"/>
        <v>0.22720461173922366</v>
      </c>
      <c r="BX24">
        <f t="shared" si="71"/>
        <v>2.697957574048778</v>
      </c>
      <c r="BY24">
        <f t="shared" si="72"/>
        <v>1.9536727958378695</v>
      </c>
      <c r="BZ24">
        <f t="shared" si="73"/>
        <v>0.14250389548999498</v>
      </c>
      <c r="CA24">
        <f t="shared" si="74"/>
        <v>144.51917146555616</v>
      </c>
      <c r="CB24">
        <f t="shared" si="75"/>
        <v>0.74728875236293957</v>
      </c>
      <c r="CC24">
        <f t="shared" si="76"/>
        <v>53.536912338452723</v>
      </c>
      <c r="CD24">
        <f t="shared" si="77"/>
        <v>1943.4859000506233</v>
      </c>
      <c r="CE24">
        <f t="shared" si="78"/>
        <v>1.681361873421074E-2</v>
      </c>
      <c r="CF24">
        <f t="shared" si="79"/>
        <v>0</v>
      </c>
      <c r="CG24">
        <f t="shared" si="80"/>
        <v>1488.3855032379913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138</v>
      </c>
      <c r="B25" s="1">
        <v>23</v>
      </c>
      <c r="C25" s="1" t="s">
        <v>113</v>
      </c>
      <c r="D25" s="1" t="s">
        <v>90</v>
      </c>
      <c r="E25" s="1">
        <v>0</v>
      </c>
      <c r="F25" s="1" t="s">
        <v>91</v>
      </c>
      <c r="G25" s="1" t="s">
        <v>90</v>
      </c>
      <c r="H25" s="1">
        <v>5815.5000704685226</v>
      </c>
      <c r="I25" s="1">
        <v>0</v>
      </c>
      <c r="J25">
        <f t="shared" ref="J25:J35" si="84">(AS25-AT25*(1000-AU25)/(1000-AV25))*BL25</f>
        <v>2.0630978707729399</v>
      </c>
      <c r="K25">
        <f t="shared" ref="K25:K35" si="85">IF(BW25&lt;&gt;0,1/(1/BW25-1/AO25),0)</f>
        <v>0.50077841934302003</v>
      </c>
      <c r="L25">
        <f t="shared" ref="L25:L35" si="86">((BZ25-BM25/2)*AT25-J25)/(BZ25+BM25/2)</f>
        <v>377.06384662641585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9.7722406387329102</v>
      </c>
      <c r="AA25">
        <f t="shared" ref="AA25:AA35" si="90">(Z25*Y25+(100-Z25)*X25)/100</f>
        <v>0.87488612031936652</v>
      </c>
      <c r="AB25">
        <f t="shared" ref="AB25:AB35" si="91">(J25-W25)/CG25</f>
        <v>2.0601235299001911E-3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9.5503332950119049</v>
      </c>
      <c r="AJ25">
        <f t="shared" ref="AJ25:AJ35" si="97">(BR25-BX25)</f>
        <v>1.9166243879710234</v>
      </c>
      <c r="AK25">
        <f t="shared" ref="AK25:AK35" si="98">(AQ25+BQ25*I25)</f>
        <v>31.569492340087891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30.467260360717773</v>
      </c>
      <c r="AQ25" s="1">
        <v>31.569492340087891</v>
      </c>
      <c r="AR25" s="1">
        <v>28.879001617431641</v>
      </c>
      <c r="AS25" s="1">
        <v>400.19915771484375</v>
      </c>
      <c r="AT25" s="1">
        <v>396.303466796875</v>
      </c>
      <c r="AU25" s="1">
        <v>21.50752067565918</v>
      </c>
      <c r="AV25" s="1">
        <v>27.693439483642578</v>
      </c>
      <c r="AW25" s="1">
        <v>48.685089111328125</v>
      </c>
      <c r="AX25" s="1">
        <v>62.688941955566406</v>
      </c>
      <c r="AY25" s="1">
        <v>300.2254638671875</v>
      </c>
      <c r="AZ25" s="1">
        <v>1699.4801025390625</v>
      </c>
      <c r="BA25" s="1">
        <v>5.1641944795846939E-2</v>
      </c>
      <c r="BB25" s="1">
        <v>99.060691833496094</v>
      </c>
      <c r="BC25" s="1">
        <v>17.589546203613281</v>
      </c>
      <c r="BD25" s="1">
        <v>-6.0005553066730499E-2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1.5011273193359373</v>
      </c>
      <c r="BM25">
        <f t="shared" ref="BM25:BM35" si="102">(AV25-AU25)/(1000-AV25)*BL25</f>
        <v>9.5503332950119049E-3</v>
      </c>
      <c r="BN25">
        <f t="shared" ref="BN25:BN35" si="103">(AQ25+273.15)</f>
        <v>304.71949234008787</v>
      </c>
      <c r="BO25">
        <f t="shared" ref="BO25:BO35" si="104">(AP25+273.15)</f>
        <v>303.61726036071775</v>
      </c>
      <c r="BP25">
        <f t="shared" ref="BP25:BP35" si="105">(AZ25*BH25+BA25*BI25)*BJ25</f>
        <v>271.91681032843553</v>
      </c>
      <c r="BQ25">
        <f t="shared" ref="BQ25:BQ35" si="106">((BP25+0.00000010773*(BO25^4-BN25^4))-BM25*44100)/(AM25*51.4+0.00000043092*BN25^3)</f>
        <v>-0.64804444797812355</v>
      </c>
      <c r="BR25">
        <f t="shared" ref="BR25:BR35" si="107">0.61365*EXP(17.502*AK25/(240.97+AK25))</f>
        <v>4.6599556624697138</v>
      </c>
      <c r="BS25">
        <f t="shared" ref="BS25:BS35" si="108">BR25*1000/BB25</f>
        <v>47.041420529368942</v>
      </c>
      <c r="BT25">
        <f t="shared" ref="BT25:BT35" si="109">(BS25-AV25)</f>
        <v>19.347981045726364</v>
      </c>
      <c r="BU25">
        <f t="shared" ref="BU25:BU35" si="110">IF(I25,AQ25,(AP25+AQ25)/2)</f>
        <v>31.018376350402832</v>
      </c>
      <c r="BV25">
        <f t="shared" ref="BV25:BV35" si="111">0.61365*EXP(17.502*BU25/(240.97+BU25))</f>
        <v>4.5161073755296242</v>
      </c>
      <c r="BW25">
        <f t="shared" ref="BW25:BW35" si="112">IF(BT25&lt;&gt;0,(1000-(BS25+AV25)/2)/BT25*BM25,0)</f>
        <v>0.47516388724716185</v>
      </c>
      <c r="BX25">
        <f t="shared" ref="BX25:BX35" si="113">AV25*BB25/1000</f>
        <v>2.7433312744986904</v>
      </c>
      <c r="BY25">
        <f t="shared" ref="BY25:BY35" si="114">(BV25-BX25)</f>
        <v>1.7727761010309337</v>
      </c>
      <c r="BZ25">
        <f t="shared" ref="BZ25:BZ35" si="115">1/(1.6/K25+1.37/AO25)</f>
        <v>0.29917719898343148</v>
      </c>
      <c r="CA25">
        <f t="shared" ref="CA25:CA35" si="116">L25*BB25*0.001</f>
        <v>37.352205512212016</v>
      </c>
      <c r="CB25">
        <f t="shared" ref="CB25:CB35" si="117">L25/AT25</f>
        <v>0.95145230414973792</v>
      </c>
      <c r="CC25">
        <f t="shared" ref="CC25:CC35" si="118">(1-BM25*BB25/BR25/K25)*100</f>
        <v>59.459183115747294</v>
      </c>
      <c r="CD25">
        <f t="shared" ref="CD25:CD35" si="119">(AT25-J25/(AO25/1.35))</f>
        <v>396.00365342779776</v>
      </c>
      <c r="CE25">
        <f t="shared" ref="CE25:CE35" si="120">J25*CC25/100/CD25</f>
        <v>3.0977015747750587E-3</v>
      </c>
      <c r="CF25">
        <f t="shared" ref="CF25:CF35" si="121">(P25-O25)</f>
        <v>0</v>
      </c>
      <c r="CG25">
        <f t="shared" ref="CG25:CG35" si="122">AZ25*AA25</f>
        <v>1486.8515534703595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138</v>
      </c>
      <c r="B26" s="1">
        <v>25</v>
      </c>
      <c r="C26" s="1" t="s">
        <v>115</v>
      </c>
      <c r="D26" s="1" t="s">
        <v>90</v>
      </c>
      <c r="E26" s="1">
        <v>0</v>
      </c>
      <c r="F26" s="1" t="s">
        <v>91</v>
      </c>
      <c r="G26" s="1" t="s">
        <v>90</v>
      </c>
      <c r="H26" s="1">
        <v>6119.5000704685226</v>
      </c>
      <c r="I26" s="1">
        <v>0</v>
      </c>
      <c r="J26">
        <f t="shared" si="84"/>
        <v>-7.1600967095521533</v>
      </c>
      <c r="K26">
        <f t="shared" si="85"/>
        <v>0.54444176882101458</v>
      </c>
      <c r="L26">
        <f t="shared" si="86"/>
        <v>74.542207887503793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9.7955474853515625</v>
      </c>
      <c r="AA26">
        <f t="shared" si="90"/>
        <v>0.87489777374267574</v>
      </c>
      <c r="AB26">
        <f t="shared" si="91"/>
        <v>-4.144887661547832E-3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9.9598434397711291</v>
      </c>
      <c r="AJ26">
        <f t="shared" si="97"/>
        <v>1.846791872016833</v>
      </c>
      <c r="AK26">
        <f t="shared" si="98"/>
        <v>31.421077728271484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30.492525100708008</v>
      </c>
      <c r="AQ26" s="1">
        <v>31.421077728271484</v>
      </c>
      <c r="AR26" s="1">
        <v>28.912479400634766</v>
      </c>
      <c r="AS26" s="1">
        <v>50.017620086669922</v>
      </c>
      <c r="AT26" s="1">
        <v>54.426418304443359</v>
      </c>
      <c r="AU26" s="1">
        <v>21.554101943969727</v>
      </c>
      <c r="AV26" s="1">
        <v>28.00335693359375</v>
      </c>
      <c r="AW26" s="1">
        <v>48.721096038818359</v>
      </c>
      <c r="AX26" s="1">
        <v>63.297344207763672</v>
      </c>
      <c r="AY26" s="1">
        <v>300.21868896484375</v>
      </c>
      <c r="AZ26" s="1">
        <v>1698.7030029296875</v>
      </c>
      <c r="BA26" s="1">
        <v>0.10400119423866272</v>
      </c>
      <c r="BB26" s="1">
        <v>99.060928344726563</v>
      </c>
      <c r="BC26" s="1">
        <v>12.2904052734375</v>
      </c>
      <c r="BD26" s="1">
        <v>-3.9671213016845286E-4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1.5010934448242186</v>
      </c>
      <c r="BM26">
        <f t="shared" si="102"/>
        <v>9.9598434397711287E-3</v>
      </c>
      <c r="BN26">
        <f t="shared" si="103"/>
        <v>304.57107772827146</v>
      </c>
      <c r="BO26">
        <f t="shared" si="104"/>
        <v>303.64252510070799</v>
      </c>
      <c r="BP26">
        <f t="shared" si="105"/>
        <v>271.79247439371466</v>
      </c>
      <c r="BQ26">
        <f t="shared" si="106"/>
        <v>-0.71213754439958332</v>
      </c>
      <c r="BR26">
        <f t="shared" si="107"/>
        <v>4.6208304066273653</v>
      </c>
      <c r="BS26">
        <f t="shared" si="108"/>
        <v>46.646346686224568</v>
      </c>
      <c r="BT26">
        <f t="shared" si="109"/>
        <v>18.642989752630818</v>
      </c>
      <c r="BU26">
        <f t="shared" si="110"/>
        <v>30.956801414489746</v>
      </c>
      <c r="BV26">
        <f t="shared" si="111"/>
        <v>4.5002783453318873</v>
      </c>
      <c r="BW26">
        <f t="shared" si="112"/>
        <v>0.51430022150705434</v>
      </c>
      <c r="BX26">
        <f t="shared" si="113"/>
        <v>2.7740385346105323</v>
      </c>
      <c r="BY26">
        <f t="shared" si="114"/>
        <v>1.726239810721355</v>
      </c>
      <c r="BZ26">
        <f t="shared" si="115"/>
        <v>0.32401626691719687</v>
      </c>
      <c r="CA26">
        <f t="shared" si="116"/>
        <v>7.3842203142017242</v>
      </c>
      <c r="CB26">
        <f t="shared" si="117"/>
        <v>1.369596056652844</v>
      </c>
      <c r="CC26">
        <f t="shared" si="118"/>
        <v>60.782180827316182</v>
      </c>
      <c r="CD26">
        <f t="shared" si="119"/>
        <v>55.4669373936349</v>
      </c>
      <c r="CE26">
        <f t="shared" si="120"/>
        <v>-7.8462290040014468E-2</v>
      </c>
      <c r="CF26">
        <f t="shared" si="121"/>
        <v>0</v>
      </c>
      <c r="CG26">
        <f t="shared" si="122"/>
        <v>1486.1914755131816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138</v>
      </c>
      <c r="B27" s="1">
        <v>26</v>
      </c>
      <c r="C27" s="1" t="s">
        <v>116</v>
      </c>
      <c r="D27" s="1" t="s">
        <v>90</v>
      </c>
      <c r="E27" s="1">
        <v>0</v>
      </c>
      <c r="F27" s="1" t="s">
        <v>91</v>
      </c>
      <c r="G27" s="1" t="s">
        <v>90</v>
      </c>
      <c r="H27" s="1">
        <v>6311.5000704685226</v>
      </c>
      <c r="I27" s="1">
        <v>0</v>
      </c>
      <c r="J27">
        <f t="shared" si="84"/>
        <v>1.4382364997594153</v>
      </c>
      <c r="K27">
        <f t="shared" si="85"/>
        <v>0.59653673513506567</v>
      </c>
      <c r="L27">
        <f t="shared" si="86"/>
        <v>91.588247872852946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9.7955474853515625</v>
      </c>
      <c r="AA27">
        <f t="shared" si="90"/>
        <v>0.87489777374267574</v>
      </c>
      <c r="AB27">
        <f t="shared" si="91"/>
        <v>1.6405236419046959E-3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10.445235738021532</v>
      </c>
      <c r="AJ27">
        <f t="shared" si="97"/>
        <v>1.7769218537778988</v>
      </c>
      <c r="AK27">
        <f t="shared" si="98"/>
        <v>31.302909851074219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30.491016387939453</v>
      </c>
      <c r="AQ27" s="1">
        <v>31.302909851074219</v>
      </c>
      <c r="AR27" s="1">
        <v>28.898687362670898</v>
      </c>
      <c r="AS27" s="1">
        <v>100.10977172851563</v>
      </c>
      <c r="AT27" s="1">
        <v>98.466552734375</v>
      </c>
      <c r="AU27" s="1">
        <v>21.63615608215332</v>
      </c>
      <c r="AV27" s="1">
        <v>28.396656036376953</v>
      </c>
      <c r="AW27" s="1">
        <v>48.907463073730469</v>
      </c>
      <c r="AX27" s="1">
        <v>64.19110107421875</v>
      </c>
      <c r="AY27" s="1">
        <v>300.23300170898438</v>
      </c>
      <c r="AZ27" s="1">
        <v>1698.775634765625</v>
      </c>
      <c r="BA27" s="1">
        <v>9.7418710589408875E-2</v>
      </c>
      <c r="BB27" s="1">
        <v>99.059616088867188</v>
      </c>
      <c r="BC27" s="1">
        <v>13.077699661254883</v>
      </c>
      <c r="BD27" s="1">
        <v>-1.7104608938097954E-2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1.5011650085449217</v>
      </c>
      <c r="BM27">
        <f t="shared" si="102"/>
        <v>1.0445235738021532E-2</v>
      </c>
      <c r="BN27">
        <f t="shared" si="103"/>
        <v>304.4529098510742</v>
      </c>
      <c r="BO27">
        <f t="shared" si="104"/>
        <v>303.64101638793943</v>
      </c>
      <c r="BP27">
        <f t="shared" si="105"/>
        <v>271.8040954872049</v>
      </c>
      <c r="BQ27">
        <f t="shared" si="106"/>
        <v>-0.79178727727932119</v>
      </c>
      <c r="BR27">
        <f t="shared" si="107"/>
        <v>4.5898836989490128</v>
      </c>
      <c r="BS27">
        <f t="shared" si="108"/>
        <v>46.334559734527851</v>
      </c>
      <c r="BT27">
        <f t="shared" si="109"/>
        <v>17.937903698150897</v>
      </c>
      <c r="BU27">
        <f t="shared" si="110"/>
        <v>30.896963119506836</v>
      </c>
      <c r="BV27">
        <f t="shared" si="111"/>
        <v>4.4849420757010545</v>
      </c>
      <c r="BW27">
        <f t="shared" si="112"/>
        <v>0.56054170678817972</v>
      </c>
      <c r="BX27">
        <f t="shared" si="113"/>
        <v>2.812961845171114</v>
      </c>
      <c r="BY27">
        <f t="shared" si="114"/>
        <v>1.6719802305299405</v>
      </c>
      <c r="BZ27">
        <f t="shared" si="115"/>
        <v>0.35340394856591251</v>
      </c>
      <c r="CA27">
        <f t="shared" si="116"/>
        <v>9.0726966725368197</v>
      </c>
      <c r="CB27">
        <f t="shared" si="117"/>
        <v>0.93014577366106155</v>
      </c>
      <c r="CC27">
        <f t="shared" si="118"/>
        <v>62.210076543135486</v>
      </c>
      <c r="CD27">
        <f t="shared" si="119"/>
        <v>98.257545427144748</v>
      </c>
      <c r="CE27">
        <f t="shared" si="120"/>
        <v>9.1059472682946362E-3</v>
      </c>
      <c r="CF27">
        <f t="shared" si="121"/>
        <v>0</v>
      </c>
      <c r="CG27">
        <f t="shared" si="122"/>
        <v>1486.2550209447461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138</v>
      </c>
      <c r="B28" s="1">
        <v>24</v>
      </c>
      <c r="C28" s="1" t="s">
        <v>114</v>
      </c>
      <c r="D28" s="1" t="s">
        <v>90</v>
      </c>
      <c r="E28" s="1">
        <v>0</v>
      </c>
      <c r="F28" s="1" t="s">
        <v>91</v>
      </c>
      <c r="G28" s="1" t="s">
        <v>90</v>
      </c>
      <c r="H28" s="1">
        <v>5959.5000704685226</v>
      </c>
      <c r="I28" s="1">
        <v>0</v>
      </c>
      <c r="J28">
        <f t="shared" si="84"/>
        <v>2.373650756588439</v>
      </c>
      <c r="K28">
        <f t="shared" si="85"/>
        <v>0.50503667336401414</v>
      </c>
      <c r="L28">
        <f t="shared" si="86"/>
        <v>183.68926156022428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9.7722406387329102</v>
      </c>
      <c r="AA28">
        <f t="shared" si="90"/>
        <v>0.87488612031936652</v>
      </c>
      <c r="AB28">
        <f t="shared" si="91"/>
        <v>2.2692773212650173E-3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9.4260220477848105</v>
      </c>
      <c r="AJ28">
        <f t="shared" si="97"/>
        <v>1.8774734600562137</v>
      </c>
      <c r="AK28">
        <f t="shared" si="98"/>
        <v>31.314910888671875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30.364751815795898</v>
      </c>
      <c r="AQ28" s="1">
        <v>31.314910888671875</v>
      </c>
      <c r="AR28" s="1">
        <v>28.911663055419922</v>
      </c>
      <c r="AS28" s="1">
        <v>200.33755493164063</v>
      </c>
      <c r="AT28" s="1">
        <v>197.51606750488281</v>
      </c>
      <c r="AU28" s="1">
        <v>21.305841445922852</v>
      </c>
      <c r="AV28" s="1">
        <v>27.412960052490234</v>
      </c>
      <c r="AW28" s="1">
        <v>48.512542724609375</v>
      </c>
      <c r="AX28" s="1">
        <v>62.417881011962891</v>
      </c>
      <c r="AY28" s="1">
        <v>300.22756958007813</v>
      </c>
      <c r="AZ28" s="1">
        <v>1699.2646484375</v>
      </c>
      <c r="BA28" s="1">
        <v>0.10024681687355042</v>
      </c>
      <c r="BB28" s="1">
        <v>99.060623168945313</v>
      </c>
      <c r="BC28" s="1">
        <v>14.79606819152832</v>
      </c>
      <c r="BD28" s="1">
        <v>-1.2575514614582062E-2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1.5011378479003905</v>
      </c>
      <c r="BM28">
        <f t="shared" si="102"/>
        <v>9.42602204778481E-3</v>
      </c>
      <c r="BN28">
        <f t="shared" si="103"/>
        <v>304.46491088867185</v>
      </c>
      <c r="BO28">
        <f t="shared" si="104"/>
        <v>303.51475181579588</v>
      </c>
      <c r="BP28">
        <f t="shared" si="105"/>
        <v>271.88233767295606</v>
      </c>
      <c r="BQ28">
        <f t="shared" si="106"/>
        <v>-0.61898084743801729</v>
      </c>
      <c r="BR28">
        <f t="shared" si="107"/>
        <v>4.5930183657613002</v>
      </c>
      <c r="BS28">
        <f t="shared" si="108"/>
        <v>46.365732607274509</v>
      </c>
      <c r="BT28">
        <f t="shared" si="109"/>
        <v>18.952772554784275</v>
      </c>
      <c r="BU28">
        <f t="shared" si="110"/>
        <v>30.839831352233887</v>
      </c>
      <c r="BV28">
        <f t="shared" si="111"/>
        <v>4.4703419799495681</v>
      </c>
      <c r="BW28">
        <f t="shared" si="112"/>
        <v>0.47899600070171899</v>
      </c>
      <c r="BX28">
        <f t="shared" si="113"/>
        <v>2.7155449057050864</v>
      </c>
      <c r="BY28">
        <f t="shared" si="114"/>
        <v>1.7547970742444816</v>
      </c>
      <c r="BZ28">
        <f t="shared" si="115"/>
        <v>0.30160802802398817</v>
      </c>
      <c r="CA28">
        <f t="shared" si="116"/>
        <v>18.196372719599211</v>
      </c>
      <c r="CB28">
        <f t="shared" si="117"/>
        <v>0.92999655106885559</v>
      </c>
      <c r="CC28">
        <f t="shared" si="118"/>
        <v>59.74605866846553</v>
      </c>
      <c r="CD28">
        <f t="shared" si="119"/>
        <v>197.17112399036168</v>
      </c>
      <c r="CE28">
        <f t="shared" si="120"/>
        <v>7.1925480005131416E-3</v>
      </c>
      <c r="CF28">
        <f t="shared" si="121"/>
        <v>0</v>
      </c>
      <c r="CG28">
        <f t="shared" si="122"/>
        <v>1486.6630556673367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138</v>
      </c>
      <c r="B29" s="1">
        <v>27</v>
      </c>
      <c r="C29" s="1" t="s">
        <v>117</v>
      </c>
      <c r="D29" s="1" t="s">
        <v>90</v>
      </c>
      <c r="E29" s="1">
        <v>0</v>
      </c>
      <c r="F29" s="1" t="s">
        <v>91</v>
      </c>
      <c r="G29" s="1" t="s">
        <v>90</v>
      </c>
      <c r="H29" s="1">
        <v>6454.5000704685226</v>
      </c>
      <c r="I29" s="1">
        <v>0</v>
      </c>
      <c r="J29">
        <f t="shared" si="84"/>
        <v>18.132191748863153</v>
      </c>
      <c r="K29">
        <f t="shared" si="85"/>
        <v>0.61767310604972969</v>
      </c>
      <c r="L29">
        <f t="shared" si="86"/>
        <v>228.89231628172942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9.7955474853515625</v>
      </c>
      <c r="AA29">
        <f t="shared" si="90"/>
        <v>0.87489777374267574</v>
      </c>
      <c r="AB29">
        <f t="shared" si="91"/>
        <v>1.2868577502100772E-2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10.557416878784617</v>
      </c>
      <c r="AJ29">
        <f t="shared" si="97"/>
        <v>1.7384544589634765</v>
      </c>
      <c r="AK29">
        <f t="shared" si="98"/>
        <v>31.169376373291016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30.452821731567383</v>
      </c>
      <c r="AQ29" s="1">
        <v>31.169376373291016</v>
      </c>
      <c r="AR29" s="1">
        <v>28.905805587768555</v>
      </c>
      <c r="AS29" s="1">
        <v>300.0673828125</v>
      </c>
      <c r="AT29" s="1">
        <v>285.97640991210938</v>
      </c>
      <c r="AU29" s="1">
        <v>21.602157592773438</v>
      </c>
      <c r="AV29" s="1">
        <v>28.435480117797852</v>
      </c>
      <c r="AW29" s="1">
        <v>48.936332702636719</v>
      </c>
      <c r="AX29" s="1">
        <v>64.416412353515625</v>
      </c>
      <c r="AY29" s="1">
        <v>300.2115478515625</v>
      </c>
      <c r="AZ29" s="1">
        <v>1699.32666015625</v>
      </c>
      <c r="BA29" s="1">
        <v>9.3031793832778931E-2</v>
      </c>
      <c r="BB29" s="1">
        <v>99.054977416992188</v>
      </c>
      <c r="BC29" s="1">
        <v>16.666727066040039</v>
      </c>
      <c r="BD29" s="1">
        <v>-4.9362260848283768E-2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1.5010577392578124</v>
      </c>
      <c r="BM29">
        <f t="shared" si="102"/>
        <v>1.0557416878784616E-2</v>
      </c>
      <c r="BN29">
        <f t="shared" si="103"/>
        <v>304.31937637329099</v>
      </c>
      <c r="BO29">
        <f t="shared" si="104"/>
        <v>303.60282173156736</v>
      </c>
      <c r="BP29">
        <f t="shared" si="105"/>
        <v>271.89225954773428</v>
      </c>
      <c r="BQ29">
        <f t="shared" si="106"/>
        <v>-0.80657293550925135</v>
      </c>
      <c r="BR29">
        <f t="shared" si="107"/>
        <v>4.555130299873273</v>
      </c>
      <c r="BS29">
        <f t="shared" si="108"/>
        <v>45.98587994924798</v>
      </c>
      <c r="BT29">
        <f t="shared" si="109"/>
        <v>17.550399831450129</v>
      </c>
      <c r="BU29">
        <f t="shared" si="110"/>
        <v>30.811099052429199</v>
      </c>
      <c r="BV29">
        <f t="shared" si="111"/>
        <v>4.463015063590543</v>
      </c>
      <c r="BW29">
        <f t="shared" si="112"/>
        <v>0.57916448143322918</v>
      </c>
      <c r="BX29">
        <f t="shared" si="113"/>
        <v>2.8166758409097965</v>
      </c>
      <c r="BY29">
        <f t="shared" si="114"/>
        <v>1.6463392226807465</v>
      </c>
      <c r="BZ29">
        <f t="shared" si="115"/>
        <v>0.36525119894179109</v>
      </c>
      <c r="CA29">
        <f t="shared" si="116"/>
        <v>22.672923220209743</v>
      </c>
      <c r="CB29">
        <f t="shared" si="117"/>
        <v>0.80038880253121614</v>
      </c>
      <c r="CC29">
        <f t="shared" si="118"/>
        <v>62.831547703448912</v>
      </c>
      <c r="CD29">
        <f t="shared" si="119"/>
        <v>283.34140477057218</v>
      </c>
      <c r="CE29">
        <f t="shared" si="120"/>
        <v>4.0208513533674092E-2</v>
      </c>
      <c r="CF29">
        <f t="shared" si="121"/>
        <v>0</v>
      </c>
      <c r="CG29">
        <f t="shared" si="122"/>
        <v>1486.7371118322797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138</v>
      </c>
      <c r="B30" s="1">
        <v>28</v>
      </c>
      <c r="C30" s="1" t="s">
        <v>118</v>
      </c>
      <c r="D30" s="1" t="s">
        <v>90</v>
      </c>
      <c r="E30" s="1">
        <v>0</v>
      </c>
      <c r="F30" s="1" t="s">
        <v>91</v>
      </c>
      <c r="G30" s="1" t="s">
        <v>90</v>
      </c>
      <c r="H30" s="1">
        <v>6597.5000704685226</v>
      </c>
      <c r="I30" s="1">
        <v>0</v>
      </c>
      <c r="J30">
        <f t="shared" si="84"/>
        <v>20.537592105334575</v>
      </c>
      <c r="K30">
        <f t="shared" si="85"/>
        <v>0.63187908496972145</v>
      </c>
      <c r="L30">
        <f t="shared" si="86"/>
        <v>318.43811633198703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9.7955474853515625</v>
      </c>
      <c r="AA30">
        <f t="shared" si="90"/>
        <v>0.87489777374267574</v>
      </c>
      <c r="AB30">
        <f t="shared" si="91"/>
        <v>1.4491208098879006E-2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10.711392776050481</v>
      </c>
      <c r="AJ30">
        <f t="shared" si="97"/>
        <v>1.7263483179699386</v>
      </c>
      <c r="AK30">
        <f t="shared" si="98"/>
        <v>31.198818206787109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30.498710632324219</v>
      </c>
      <c r="AQ30" s="1">
        <v>31.198818206787109</v>
      </c>
      <c r="AR30" s="1">
        <v>28.908224105834961</v>
      </c>
      <c r="AS30" s="1">
        <v>399.96377563476563</v>
      </c>
      <c r="AT30" s="1">
        <v>383.54501342773438</v>
      </c>
      <c r="AU30" s="1">
        <v>21.703897476196289</v>
      </c>
      <c r="AV30" s="1">
        <v>28.635347366333008</v>
      </c>
      <c r="AW30" s="1">
        <v>49.036785125732422</v>
      </c>
      <c r="AX30" s="1">
        <v>64.699539184570313</v>
      </c>
      <c r="AY30" s="1">
        <v>300.21621704101563</v>
      </c>
      <c r="AZ30" s="1">
        <v>1698.7725830078125</v>
      </c>
      <c r="BA30" s="1">
        <v>0.11577174812555313</v>
      </c>
      <c r="BB30" s="1">
        <v>99.053268432617188</v>
      </c>
      <c r="BC30" s="1">
        <v>18.111928939819336</v>
      </c>
      <c r="BD30" s="1">
        <v>-7.4528582394123077E-2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1.501081085205078</v>
      </c>
      <c r="BM30">
        <f t="shared" si="102"/>
        <v>1.0711392776050481E-2</v>
      </c>
      <c r="BN30">
        <f t="shared" si="103"/>
        <v>304.34881820678709</v>
      </c>
      <c r="BO30">
        <f t="shared" si="104"/>
        <v>303.6487106323242</v>
      </c>
      <c r="BP30">
        <f t="shared" si="105"/>
        <v>271.80360720596582</v>
      </c>
      <c r="BQ30">
        <f t="shared" si="106"/>
        <v>-0.83319874703067998</v>
      </c>
      <c r="BR30">
        <f t="shared" si="107"/>
        <v>4.5627730673085596</v>
      </c>
      <c r="BS30">
        <f t="shared" si="108"/>
        <v>46.063831507109434</v>
      </c>
      <c r="BT30">
        <f t="shared" si="109"/>
        <v>17.428484140776426</v>
      </c>
      <c r="BU30">
        <f t="shared" si="110"/>
        <v>30.848764419555664</v>
      </c>
      <c r="BV30">
        <f t="shared" si="111"/>
        <v>4.4726221022933466</v>
      </c>
      <c r="BW30">
        <f t="shared" si="112"/>
        <v>0.59163645961869482</v>
      </c>
      <c r="BX30">
        <f t="shared" si="113"/>
        <v>2.836424749338621</v>
      </c>
      <c r="BY30">
        <f t="shared" si="114"/>
        <v>1.6361973529547256</v>
      </c>
      <c r="BZ30">
        <f t="shared" si="115"/>
        <v>0.37318935015612081</v>
      </c>
      <c r="CA30">
        <f t="shared" si="116"/>
        <v>31.542336216209289</v>
      </c>
      <c r="CB30">
        <f t="shared" si="117"/>
        <v>0.83024965827638253</v>
      </c>
      <c r="CC30">
        <f t="shared" si="118"/>
        <v>63.199653725325518</v>
      </c>
      <c r="CD30">
        <f t="shared" si="119"/>
        <v>380.56045085847171</v>
      </c>
      <c r="CE30">
        <f t="shared" si="120"/>
        <v>3.410676822778496E-2</v>
      </c>
      <c r="CF30">
        <f t="shared" si="121"/>
        <v>0</v>
      </c>
      <c r="CG30">
        <f t="shared" si="122"/>
        <v>1486.25235096863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138</v>
      </c>
      <c r="B31" s="1">
        <v>29</v>
      </c>
      <c r="C31" s="1" t="s">
        <v>119</v>
      </c>
      <c r="D31" s="1" t="s">
        <v>90</v>
      </c>
      <c r="E31" s="1">
        <v>0</v>
      </c>
      <c r="F31" s="1" t="s">
        <v>91</v>
      </c>
      <c r="G31" s="1" t="s">
        <v>90</v>
      </c>
      <c r="H31" s="1">
        <v>6820.5000704685226</v>
      </c>
      <c r="I31" s="1">
        <v>0</v>
      </c>
      <c r="J31">
        <f t="shared" si="84"/>
        <v>36.997402944471752</v>
      </c>
      <c r="K31">
        <f t="shared" si="85"/>
        <v>0.58166833637322202</v>
      </c>
      <c r="L31">
        <f t="shared" si="86"/>
        <v>545.31656023957703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9.7955474853515625</v>
      </c>
      <c r="AA31">
        <f t="shared" si="90"/>
        <v>0.87489777374267574</v>
      </c>
      <c r="AB31">
        <f t="shared" si="91"/>
        <v>2.5562110190219305E-2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10.241312878925278</v>
      </c>
      <c r="AJ31">
        <f t="shared" si="97"/>
        <v>1.7841412680547091</v>
      </c>
      <c r="AK31">
        <f t="shared" si="98"/>
        <v>31.273200988769531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30.458860397338867</v>
      </c>
      <c r="AQ31" s="1">
        <v>31.273200988769531</v>
      </c>
      <c r="AR31" s="1">
        <v>28.893346786499023</v>
      </c>
      <c r="AS31" s="1">
        <v>699.80828857421875</v>
      </c>
      <c r="AT31" s="1">
        <v>670.5865478515625</v>
      </c>
      <c r="AU31" s="1">
        <v>21.618030548095703</v>
      </c>
      <c r="AV31" s="1">
        <v>28.247797012329102</v>
      </c>
      <c r="AW31" s="1">
        <v>48.95294189453125</v>
      </c>
      <c r="AX31" s="1">
        <v>63.973987579345703</v>
      </c>
      <c r="AY31" s="1">
        <v>300.2222900390625</v>
      </c>
      <c r="AZ31" s="1">
        <v>1699.0255126953125</v>
      </c>
      <c r="BA31" s="1">
        <v>0.12083480507135391</v>
      </c>
      <c r="BB31" s="1">
        <v>99.0516357421875</v>
      </c>
      <c r="BC31" s="1">
        <v>21.885112762451172</v>
      </c>
      <c r="BD31" s="1">
        <v>-9.1838724911212921E-2</v>
      </c>
      <c r="BE31" s="1">
        <v>0.75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1.5011114501953124</v>
      </c>
      <c r="BM31">
        <f t="shared" si="102"/>
        <v>1.0241312878925279E-2</v>
      </c>
      <c r="BN31">
        <f t="shared" si="103"/>
        <v>304.42320098876951</v>
      </c>
      <c r="BO31">
        <f t="shared" si="104"/>
        <v>303.60886039733884</v>
      </c>
      <c r="BP31">
        <f t="shared" si="105"/>
        <v>271.84407595506127</v>
      </c>
      <c r="BQ31">
        <f t="shared" si="106"/>
        <v>-0.75590275568240506</v>
      </c>
      <c r="BR31">
        <f t="shared" si="107"/>
        <v>4.5821317682391838</v>
      </c>
      <c r="BS31">
        <f t="shared" si="108"/>
        <v>46.260031284749282</v>
      </c>
      <c r="BT31">
        <f t="shared" si="109"/>
        <v>18.01223427242018</v>
      </c>
      <c r="BU31">
        <f t="shared" si="110"/>
        <v>30.866030693054199</v>
      </c>
      <c r="BV31">
        <f t="shared" si="111"/>
        <v>4.4770321069067895</v>
      </c>
      <c r="BW31">
        <f t="shared" si="112"/>
        <v>0.54739371801656433</v>
      </c>
      <c r="BX31">
        <f t="shared" si="113"/>
        <v>2.7979905001844747</v>
      </c>
      <c r="BY31">
        <f t="shared" si="114"/>
        <v>1.6790416067223148</v>
      </c>
      <c r="BZ31">
        <f t="shared" si="115"/>
        <v>0.34504373991449006</v>
      </c>
      <c r="CA31">
        <f t="shared" si="116"/>
        <v>54.01449728903323</v>
      </c>
      <c r="CB31">
        <f t="shared" si="117"/>
        <v>0.81319340804952356</v>
      </c>
      <c r="CC31">
        <f t="shared" si="118"/>
        <v>61.939517558887161</v>
      </c>
      <c r="CD31">
        <f t="shared" si="119"/>
        <v>665.21001376608342</v>
      </c>
      <c r="CE31">
        <f t="shared" si="120"/>
        <v>3.4449290327703302E-2</v>
      </c>
      <c r="CF31">
        <f t="shared" si="121"/>
        <v>0</v>
      </c>
      <c r="CG31">
        <f t="shared" si="122"/>
        <v>1486.4736385891372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138</v>
      </c>
      <c r="B32" s="1">
        <v>30</v>
      </c>
      <c r="C32" s="1" t="s">
        <v>120</v>
      </c>
      <c r="D32" s="1" t="s">
        <v>90</v>
      </c>
      <c r="E32" s="1">
        <v>0</v>
      </c>
      <c r="F32" s="1" t="s">
        <v>91</v>
      </c>
      <c r="G32" s="1" t="s">
        <v>90</v>
      </c>
      <c r="H32" s="1">
        <v>7043.5000704685226</v>
      </c>
      <c r="I32" s="1">
        <v>0</v>
      </c>
      <c r="J32">
        <f t="shared" si="84"/>
        <v>44.081423332372459</v>
      </c>
      <c r="K32">
        <f t="shared" si="85"/>
        <v>0.41345496570246504</v>
      </c>
      <c r="L32">
        <f t="shared" si="86"/>
        <v>757.8823500655493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9.7955474853515625</v>
      </c>
      <c r="AA32">
        <f t="shared" si="90"/>
        <v>0.87489777374267574</v>
      </c>
      <c r="AB32">
        <f t="shared" si="91"/>
        <v>3.028739254534658E-2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8.6859357368027421</v>
      </c>
      <c r="AJ32">
        <f t="shared" si="97"/>
        <v>2.0916074682348929</v>
      </c>
      <c r="AK32">
        <f t="shared" si="98"/>
        <v>32.022350311279297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30.512731552124023</v>
      </c>
      <c r="AQ32" s="1">
        <v>32.022350311279297</v>
      </c>
      <c r="AR32" s="1">
        <v>28.895992279052734</v>
      </c>
      <c r="AS32" s="1">
        <v>999.97906494140625</v>
      </c>
      <c r="AT32" s="1">
        <v>965.030517578125</v>
      </c>
      <c r="AU32" s="1">
        <v>21.522886276245117</v>
      </c>
      <c r="AV32" s="1">
        <v>27.15190315246582</v>
      </c>
      <c r="AW32" s="1">
        <v>48.593219757080078</v>
      </c>
      <c r="AX32" s="1">
        <v>61.306301116943359</v>
      </c>
      <c r="AY32" s="1">
        <v>300.23345947265625</v>
      </c>
      <c r="AZ32" s="1">
        <v>1701.290283203125</v>
      </c>
      <c r="BA32" s="1">
        <v>7.4129641056060791E-2</v>
      </c>
      <c r="BB32" s="1">
        <v>99.054557800292969</v>
      </c>
      <c r="BC32" s="1">
        <v>24.244544982910156</v>
      </c>
      <c r="BD32" s="1">
        <v>-6.5370827913284302E-2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1.501167297363281</v>
      </c>
      <c r="BM32">
        <f t="shared" si="102"/>
        <v>8.6859357368027426E-3</v>
      </c>
      <c r="BN32">
        <f t="shared" si="103"/>
        <v>305.17235031127927</v>
      </c>
      <c r="BO32">
        <f t="shared" si="104"/>
        <v>303.662731552124</v>
      </c>
      <c r="BP32">
        <f t="shared" si="105"/>
        <v>272.20643922821182</v>
      </c>
      <c r="BQ32">
        <f t="shared" si="106"/>
        <v>-0.51473574413545886</v>
      </c>
      <c r="BR32">
        <f t="shared" si="107"/>
        <v>4.7811272284387751</v>
      </c>
      <c r="BS32">
        <f t="shared" si="108"/>
        <v>48.267614682387027</v>
      </c>
      <c r="BT32">
        <f t="shared" si="109"/>
        <v>21.115711529921207</v>
      </c>
      <c r="BU32">
        <f t="shared" si="110"/>
        <v>31.26754093170166</v>
      </c>
      <c r="BV32">
        <f t="shared" si="111"/>
        <v>4.5806561838629731</v>
      </c>
      <c r="BW32">
        <f t="shared" si="112"/>
        <v>0.39583753464105231</v>
      </c>
      <c r="BX32">
        <f t="shared" si="113"/>
        <v>2.6895197602038823</v>
      </c>
      <c r="BY32">
        <f t="shared" si="114"/>
        <v>1.8911364236590908</v>
      </c>
      <c r="BZ32">
        <f t="shared" si="115"/>
        <v>0.24892317019156737</v>
      </c>
      <c r="CA32">
        <f t="shared" si="116"/>
        <v>75.071701050389819</v>
      </c>
      <c r="CB32">
        <f t="shared" si="117"/>
        <v>0.78534547484317685</v>
      </c>
      <c r="CC32">
        <f t="shared" si="118"/>
        <v>56.475623094276131</v>
      </c>
      <c r="CD32">
        <f t="shared" si="119"/>
        <v>958.62451996151799</v>
      </c>
      <c r="CE32">
        <f t="shared" si="120"/>
        <v>2.59697702044825E-2</v>
      </c>
      <c r="CF32">
        <f t="shared" si="121"/>
        <v>0</v>
      </c>
      <c r="CG32">
        <f t="shared" si="122"/>
        <v>1488.4550812644604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138</v>
      </c>
      <c r="B33" s="1">
        <v>31</v>
      </c>
      <c r="C33" s="1" t="s">
        <v>121</v>
      </c>
      <c r="D33" s="1" t="s">
        <v>90</v>
      </c>
      <c r="E33" s="1">
        <v>0</v>
      </c>
      <c r="F33" s="1" t="s">
        <v>91</v>
      </c>
      <c r="G33" s="1" t="s">
        <v>90</v>
      </c>
      <c r="H33" s="1">
        <v>7266.0000705029815</v>
      </c>
      <c r="I33" s="1">
        <v>0</v>
      </c>
      <c r="J33">
        <f t="shared" si="84"/>
        <v>48.488179199707005</v>
      </c>
      <c r="K33">
        <f t="shared" si="85"/>
        <v>0.3150868434655788</v>
      </c>
      <c r="L33">
        <f t="shared" si="86"/>
        <v>965.20782807488047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9.7955474853515625</v>
      </c>
      <c r="AA33">
        <f t="shared" si="90"/>
        <v>0.87489777374267574</v>
      </c>
      <c r="AB33">
        <f t="shared" si="91"/>
        <v>3.3277091403842628E-2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7.4121752043009099</v>
      </c>
      <c r="AJ33">
        <f t="shared" si="97"/>
        <v>2.3186189630519647</v>
      </c>
      <c r="AK33">
        <f t="shared" si="98"/>
        <v>32.408050537109375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30.660516738891602</v>
      </c>
      <c r="AQ33" s="1">
        <v>32.408050537109375</v>
      </c>
      <c r="AR33" s="1">
        <v>29.022552490234375</v>
      </c>
      <c r="AS33" s="1">
        <v>1300.137939453125</v>
      </c>
      <c r="AT33" s="1">
        <v>1261.7061767578125</v>
      </c>
      <c r="AU33" s="1">
        <v>21.125812530517578</v>
      </c>
      <c r="AV33" s="1">
        <v>25.92314338684082</v>
      </c>
      <c r="AW33" s="1">
        <v>47.299472808837891</v>
      </c>
      <c r="AX33" s="1">
        <v>58.043537139892578</v>
      </c>
      <c r="AY33" s="1">
        <v>301.00189208984375</v>
      </c>
      <c r="AZ33" s="1">
        <v>1699.8038330078125</v>
      </c>
      <c r="BA33" s="1">
        <v>8.206196129322052E-2</v>
      </c>
      <c r="BB33" s="1">
        <v>99.056816101074219</v>
      </c>
      <c r="BC33" s="1">
        <v>25.599311828613281</v>
      </c>
      <c r="BD33" s="1">
        <v>-6.9535620510578156E-2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1.5050094604492186</v>
      </c>
      <c r="BM33">
        <f t="shared" si="102"/>
        <v>7.4121752043009095E-3</v>
      </c>
      <c r="BN33">
        <f t="shared" si="103"/>
        <v>305.55805053710935</v>
      </c>
      <c r="BO33">
        <f t="shared" si="104"/>
        <v>303.81051673889158</v>
      </c>
      <c r="BP33">
        <f t="shared" si="105"/>
        <v>271.96860720227778</v>
      </c>
      <c r="BQ33">
        <f t="shared" si="106"/>
        <v>-0.3035704895031292</v>
      </c>
      <c r="BR33">
        <f t="shared" si="107"/>
        <v>4.8864830102840342</v>
      </c>
      <c r="BS33">
        <f t="shared" si="108"/>
        <v>49.330103698245587</v>
      </c>
      <c r="BT33">
        <f t="shared" si="109"/>
        <v>23.406960311404767</v>
      </c>
      <c r="BU33">
        <f t="shared" si="110"/>
        <v>31.534283638000488</v>
      </c>
      <c r="BV33">
        <f t="shared" si="111"/>
        <v>4.6506478935803335</v>
      </c>
      <c r="BW33">
        <f t="shared" si="112"/>
        <v>0.30475038122663445</v>
      </c>
      <c r="BX33">
        <f t="shared" si="113"/>
        <v>2.5678640472320695</v>
      </c>
      <c r="BY33">
        <f t="shared" si="114"/>
        <v>2.082783846348264</v>
      </c>
      <c r="BZ33">
        <f t="shared" si="115"/>
        <v>0.19137144552784832</v>
      </c>
      <c r="CA33">
        <f t="shared" si="116"/>
        <v>95.610414324930701</v>
      </c>
      <c r="CB33">
        <f t="shared" si="117"/>
        <v>0.76500206296458073</v>
      </c>
      <c r="CC33">
        <f t="shared" si="118"/>
        <v>52.312629221180941</v>
      </c>
      <c r="CD33">
        <f t="shared" si="119"/>
        <v>1254.6597808634488</v>
      </c>
      <c r="CE33">
        <f t="shared" si="120"/>
        <v>2.0216987734625696E-2</v>
      </c>
      <c r="CF33">
        <f t="shared" si="121"/>
        <v>0</v>
      </c>
      <c r="CG33">
        <f t="shared" si="122"/>
        <v>1487.1545892978022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138</v>
      </c>
      <c r="B34" s="1">
        <v>32</v>
      </c>
      <c r="C34" s="1" t="s">
        <v>122</v>
      </c>
      <c r="D34" s="1" t="s">
        <v>90</v>
      </c>
      <c r="E34" s="1">
        <v>0</v>
      </c>
      <c r="F34" s="1" t="s">
        <v>91</v>
      </c>
      <c r="G34" s="1" t="s">
        <v>90</v>
      </c>
      <c r="H34" s="1">
        <v>7437.0000705029815</v>
      </c>
      <c r="I34" s="1">
        <v>0</v>
      </c>
      <c r="J34">
        <f t="shared" si="84"/>
        <v>58.497149219403369</v>
      </c>
      <c r="K34">
        <f t="shared" si="85"/>
        <v>0.27915203047868942</v>
      </c>
      <c r="L34">
        <f t="shared" si="86"/>
        <v>1253.885082416353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9.7955474853515625</v>
      </c>
      <c r="AA34">
        <f t="shared" si="90"/>
        <v>0.87489777374267574</v>
      </c>
      <c r="AB34">
        <f t="shared" si="91"/>
        <v>4.0040291929829774E-2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6.5909730912415849</v>
      </c>
      <c r="AJ34">
        <f t="shared" si="97"/>
        <v>2.3210728931140197</v>
      </c>
      <c r="AK34">
        <f t="shared" si="98"/>
        <v>31.995649337768555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30.309413909912109</v>
      </c>
      <c r="AQ34" s="1">
        <v>31.995649337768555</v>
      </c>
      <c r="AR34" s="1">
        <v>28.898473739624023</v>
      </c>
      <c r="AS34" s="1">
        <v>1700.370849609375</v>
      </c>
      <c r="AT34" s="1">
        <v>1654.138427734375</v>
      </c>
      <c r="AU34" s="1">
        <v>20.481195449829102</v>
      </c>
      <c r="AV34" s="1">
        <v>24.763225555419922</v>
      </c>
      <c r="AW34" s="1">
        <v>46.780998229980469</v>
      </c>
      <c r="AX34" s="1">
        <v>56.564762115478516</v>
      </c>
      <c r="AY34" s="1">
        <v>300.22018432617188</v>
      </c>
      <c r="AZ34" s="1">
        <v>1698.4063720703125</v>
      </c>
      <c r="BA34" s="1">
        <v>0.11256767809391022</v>
      </c>
      <c r="BB34" s="1">
        <v>99.051498413085938</v>
      </c>
      <c r="BC34" s="1">
        <v>27.211494445800781</v>
      </c>
      <c r="BD34" s="1">
        <v>-6.5113909542560577E-2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1.5011009216308593</v>
      </c>
      <c r="BM34">
        <f t="shared" si="102"/>
        <v>6.5909730912415846E-3</v>
      </c>
      <c r="BN34">
        <f t="shared" si="103"/>
        <v>305.14564933776853</v>
      </c>
      <c r="BO34">
        <f t="shared" si="104"/>
        <v>303.45941390991209</v>
      </c>
      <c r="BP34">
        <f t="shared" si="105"/>
        <v>271.74501345727549</v>
      </c>
      <c r="BQ34">
        <f t="shared" si="106"/>
        <v>-0.15694837512989723</v>
      </c>
      <c r="BR34">
        <f t="shared" si="107"/>
        <v>4.7739074899195852</v>
      </c>
      <c r="BS34">
        <f t="shared" si="108"/>
        <v>48.196216780188479</v>
      </c>
      <c r="BT34">
        <f t="shared" si="109"/>
        <v>23.432991224768557</v>
      </c>
      <c r="BU34">
        <f t="shared" si="110"/>
        <v>31.152531623840332</v>
      </c>
      <c r="BV34">
        <f t="shared" si="111"/>
        <v>4.5507626095918559</v>
      </c>
      <c r="BW34">
        <f t="shared" si="112"/>
        <v>0.27100834757860981</v>
      </c>
      <c r="BX34">
        <f t="shared" si="113"/>
        <v>2.4528345968055656</v>
      </c>
      <c r="BY34">
        <f t="shared" si="114"/>
        <v>2.0979280127862903</v>
      </c>
      <c r="BZ34">
        <f t="shared" si="115"/>
        <v>0.17009352293448177</v>
      </c>
      <c r="CA34">
        <f t="shared" si="116"/>
        <v>124.19919625115553</v>
      </c>
      <c r="CB34">
        <f t="shared" si="117"/>
        <v>0.75802911134454609</v>
      </c>
      <c r="CC34">
        <f t="shared" si="118"/>
        <v>51.011313146074635</v>
      </c>
      <c r="CD34">
        <f t="shared" si="119"/>
        <v>1645.6375089765497</v>
      </c>
      <c r="CE34">
        <f t="shared" si="120"/>
        <v>1.8132890024118688E-2</v>
      </c>
      <c r="CF34">
        <f t="shared" si="121"/>
        <v>0</v>
      </c>
      <c r="CG34">
        <f t="shared" si="122"/>
        <v>1485.9319538346911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138</v>
      </c>
      <c r="B35" s="1">
        <v>33</v>
      </c>
      <c r="C35" s="1" t="s">
        <v>123</v>
      </c>
      <c r="D35" s="1" t="s">
        <v>90</v>
      </c>
      <c r="E35" s="1">
        <v>0</v>
      </c>
      <c r="F35" s="1" t="s">
        <v>91</v>
      </c>
      <c r="G35" s="1" t="s">
        <v>90</v>
      </c>
      <c r="H35" s="1">
        <v>7608.0000705029815</v>
      </c>
      <c r="I35" s="1">
        <v>0</v>
      </c>
      <c r="J35">
        <f t="shared" si="84"/>
        <v>59.16837666059083</v>
      </c>
      <c r="K35">
        <f t="shared" si="85"/>
        <v>0.24873064309239745</v>
      </c>
      <c r="L35">
        <f t="shared" si="86"/>
        <v>1496.1748328262311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9.7955474853515625</v>
      </c>
      <c r="AA35">
        <f t="shared" si="90"/>
        <v>0.87489777374267574</v>
      </c>
      <c r="AB35">
        <f t="shared" si="91"/>
        <v>4.0453671658940205E-2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5.9391742576753535</v>
      </c>
      <c r="AJ35">
        <f t="shared" si="97"/>
        <v>2.341917842221819</v>
      </c>
      <c r="AK35">
        <f t="shared" si="98"/>
        <v>31.730253219604492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30.218471527099609</v>
      </c>
      <c r="AQ35" s="1">
        <v>31.730253219604492</v>
      </c>
      <c r="AR35" s="1">
        <v>28.912773132324219</v>
      </c>
      <c r="AS35" s="1">
        <v>2000.05322265625</v>
      </c>
      <c r="AT35" s="1">
        <v>1952.9068603515625</v>
      </c>
      <c r="AU35" s="1">
        <v>19.970668792724609</v>
      </c>
      <c r="AV35" s="1">
        <v>23.833158493041992</v>
      </c>
      <c r="AW35" s="1">
        <v>45.853981018066406</v>
      </c>
      <c r="AX35" s="1">
        <v>54.722408294677734</v>
      </c>
      <c r="AY35" s="1">
        <v>300.20144653320313</v>
      </c>
      <c r="AZ35" s="1">
        <v>1700.01611328125</v>
      </c>
      <c r="BA35" s="1">
        <v>7.2149410843849182E-2</v>
      </c>
      <c r="BB35" s="1">
        <v>99.052879333496094</v>
      </c>
      <c r="BC35" s="1">
        <v>27.275276184082031</v>
      </c>
      <c r="BD35" s="1">
        <v>-7.3810845613479614E-2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1.5010072326660153</v>
      </c>
      <c r="BM35">
        <f t="shared" si="102"/>
        <v>5.9391742576753535E-3</v>
      </c>
      <c r="BN35">
        <f t="shared" si="103"/>
        <v>304.88025321960447</v>
      </c>
      <c r="BO35">
        <f t="shared" si="104"/>
        <v>303.36847152709959</v>
      </c>
      <c r="BP35">
        <f t="shared" si="105"/>
        <v>272.00257204526861</v>
      </c>
      <c r="BQ35">
        <f t="shared" si="106"/>
        <v>-3.2833940395331933E-2</v>
      </c>
      <c r="BR35">
        <f t="shared" si="107"/>
        <v>4.702660814569195</v>
      </c>
      <c r="BS35">
        <f t="shared" si="108"/>
        <v>47.476265669532395</v>
      </c>
      <c r="BT35">
        <f t="shared" si="109"/>
        <v>23.643107176490403</v>
      </c>
      <c r="BU35">
        <f t="shared" si="110"/>
        <v>30.974362373352051</v>
      </c>
      <c r="BV35">
        <f t="shared" si="111"/>
        <v>4.5047877964495626</v>
      </c>
      <c r="BW35">
        <f t="shared" si="112"/>
        <v>0.24224458599132087</v>
      </c>
      <c r="BX35">
        <f t="shared" si="113"/>
        <v>2.3607429723473761</v>
      </c>
      <c r="BY35">
        <f t="shared" si="114"/>
        <v>2.1440448241021866</v>
      </c>
      <c r="BZ35">
        <f t="shared" si="115"/>
        <v>0.15197253768044908</v>
      </c>
      <c r="CA35">
        <f t="shared" si="116"/>
        <v>148.20042517775036</v>
      </c>
      <c r="CB35">
        <f t="shared" si="117"/>
        <v>0.76612708122541462</v>
      </c>
      <c r="CC35">
        <f t="shared" si="118"/>
        <v>49.705531419686402</v>
      </c>
      <c r="CD35">
        <f t="shared" si="119"/>
        <v>1944.3083975249799</v>
      </c>
      <c r="CE35">
        <f t="shared" si="120"/>
        <v>1.5126178588224978E-2</v>
      </c>
      <c r="CF35">
        <f t="shared" si="121"/>
        <v>0</v>
      </c>
      <c r="CG35">
        <f t="shared" si="122"/>
        <v>1487.3403128364421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139</v>
      </c>
      <c r="B36" s="1">
        <v>34</v>
      </c>
      <c r="C36" s="1" t="s">
        <v>124</v>
      </c>
      <c r="D36" s="1" t="s">
        <v>90</v>
      </c>
      <c r="E36" s="1">
        <v>0</v>
      </c>
      <c r="F36" s="1" t="s">
        <v>91</v>
      </c>
      <c r="G36" s="1" t="s">
        <v>90</v>
      </c>
      <c r="H36" s="1">
        <v>8157.0000705029815</v>
      </c>
      <c r="I36" s="1">
        <v>0</v>
      </c>
      <c r="J36">
        <f t="shared" ref="J36:J46" si="126">(AS36-AT36*(1000-AU36)/(1000-AV36))*BL36</f>
        <v>1.7623330365370371</v>
      </c>
      <c r="K36">
        <f t="shared" ref="K36:K46" si="127">IF(BW36&lt;&gt;0,1/(1/BW36-1/AO36),0)</f>
        <v>0.16370389396966725</v>
      </c>
      <c r="L36">
        <f t="shared" ref="L36:L46" si="128">((BZ36-BM36/2)*AT36-J36)/(BZ36+BM36/2)</f>
        <v>362.43732048588453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9.7722406387329102</v>
      </c>
      <c r="AA36">
        <f t="shared" ref="AA36:AA46" si="132">(Z36*Y36+(100-Z36)*X36)/100</f>
        <v>0.87488612031936652</v>
      </c>
      <c r="AB36">
        <f t="shared" ref="AB36:AB46" si="133">(J36-W36)/CG36</f>
        <v>1.8570684431771819E-3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4.7076815522965632</v>
      </c>
      <c r="AJ36">
        <f t="shared" ref="AJ36:AJ46" si="139">(BR36-BX36)</f>
        <v>2.7769506517739644</v>
      </c>
      <c r="AK36">
        <f t="shared" ref="AK36:AK46" si="140">(AQ36+BQ36*I36)</f>
        <v>34.662906646728516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32.249248504638672</v>
      </c>
      <c r="AQ36" s="1">
        <v>34.662906646728516</v>
      </c>
      <c r="AR36" s="1">
        <v>30.925392150878906</v>
      </c>
      <c r="AS36" s="1">
        <v>400.09384155273438</v>
      </c>
      <c r="AT36" s="1">
        <v>397.67263793945313</v>
      </c>
      <c r="AU36" s="1">
        <v>24.885652542114258</v>
      </c>
      <c r="AV36" s="1">
        <v>27.93421745300293</v>
      </c>
      <c r="AW36" s="1">
        <v>50.89593505859375</v>
      </c>
      <c r="AX36" s="1">
        <v>57.129463195800781</v>
      </c>
      <c r="AY36" s="1">
        <v>300.2183837890625</v>
      </c>
      <c r="AZ36" s="1">
        <v>1700.1866455078125</v>
      </c>
      <c r="BA36" s="1">
        <v>0.12353803962469101</v>
      </c>
      <c r="BB36" s="1">
        <v>99.048179626464844</v>
      </c>
      <c r="BC36" s="1">
        <v>16.988552093505859</v>
      </c>
      <c r="BD36" s="1">
        <v>-4.4865589588880539E-2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1.5010919189453122</v>
      </c>
      <c r="BM36">
        <f t="shared" ref="BM36:BM46" si="144">(AV36-AU36)/(1000-AV36)*BL36</f>
        <v>4.7076815522965635E-3</v>
      </c>
      <c r="BN36">
        <f t="shared" ref="BN36:BN46" si="145">(AQ36+273.15)</f>
        <v>307.81290664672849</v>
      </c>
      <c r="BO36">
        <f t="shared" ref="BO36:BO46" si="146">(AP36+273.15)</f>
        <v>305.39924850463865</v>
      </c>
      <c r="BP36">
        <f t="shared" ref="BP36:BP46" si="147">(AZ36*BH36+BA36*BI36)*BJ36</f>
        <v>272.02985720090874</v>
      </c>
      <c r="BQ36">
        <f t="shared" ref="BQ36:BQ46" si="148">((BP36+0.00000010773*(BO36^4-BN36^4))-BM36*44100)/(AM36*51.4+0.00000043092*BN36^3)</f>
        <v>0.13704715976346218</v>
      </c>
      <c r="BR36">
        <f t="shared" ref="BR36:BR46" si="149">0.61365*EXP(17.502*AK36/(240.97+AK36))</f>
        <v>5.5437840397837279</v>
      </c>
      <c r="BS36">
        <f t="shared" ref="BS36:BS46" si="150">BR36*1000/BB36</f>
        <v>55.970579779363007</v>
      </c>
      <c r="BT36">
        <f t="shared" ref="BT36:BT46" si="151">(BS36-AV36)</f>
        <v>28.036362326360077</v>
      </c>
      <c r="BU36">
        <f t="shared" ref="BU36:BU46" si="152">IF(I36,AQ36,(AP36+AQ36)/2)</f>
        <v>33.456077575683594</v>
      </c>
      <c r="BV36">
        <f t="shared" ref="BV36:BV46" si="153">0.61365*EXP(17.502*BU36/(240.97+BU36))</f>
        <v>5.1830254113832064</v>
      </c>
      <c r="BW36">
        <f t="shared" ref="BW36:BW46" si="154">IF(BT36&lt;&gt;0,(1000-(BS36+AV36)/2)/BT36*BM36,0)</f>
        <v>0.16086905165353946</v>
      </c>
      <c r="BX36">
        <f t="shared" ref="BX36:BX46" si="155">AV36*BB36/1000</f>
        <v>2.7668333880097635</v>
      </c>
      <c r="BY36">
        <f t="shared" ref="BY36:BY46" si="156">(BV36-BX36)</f>
        <v>2.4161920233734429</v>
      </c>
      <c r="BZ36">
        <f t="shared" ref="BZ36:BZ46" si="157">1/(1.6/K36+1.37/AO36)</f>
        <v>0.10079406424292855</v>
      </c>
      <c r="CA36">
        <f t="shared" ref="CA36:CA46" si="158">L36*BB36*0.001</f>
        <v>35.898756822820502</v>
      </c>
      <c r="CB36">
        <f t="shared" ref="CB36:CB46" si="159">L36/AT36</f>
        <v>0.91139617340498724</v>
      </c>
      <c r="CC36">
        <f t="shared" ref="CC36:CC46" si="160">(1-BM36*BB36/BR36/K36)*100</f>
        <v>48.620690656981715</v>
      </c>
      <c r="CD36">
        <f t="shared" ref="CD36:CD46" si="161">(AT36-J36/(AO36/1.35))</f>
        <v>397.41653229725091</v>
      </c>
      <c r="CE36">
        <f t="shared" ref="CE36:CE46" si="162">J36*CC36/100/CD36</f>
        <v>2.1560715883846802E-3</v>
      </c>
      <c r="CF36">
        <f t="shared" ref="CF36:CF46" si="163">(P36-O36)</f>
        <v>0</v>
      </c>
      <c r="CG36">
        <f t="shared" ref="CG36:CG46" si="164">AZ36*AA36</f>
        <v>1487.4696981071281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139</v>
      </c>
      <c r="B37" s="1">
        <v>36</v>
      </c>
      <c r="C37" s="1" t="s">
        <v>126</v>
      </c>
      <c r="D37" s="1" t="s">
        <v>90</v>
      </c>
      <c r="E37" s="1">
        <v>0</v>
      </c>
      <c r="F37" s="1" t="s">
        <v>91</v>
      </c>
      <c r="G37" s="1" t="s">
        <v>90</v>
      </c>
      <c r="H37" s="1">
        <v>8547.0000705029815</v>
      </c>
      <c r="I37" s="1">
        <v>0</v>
      </c>
      <c r="J37">
        <f t="shared" si="126"/>
        <v>-8.2363266226267129</v>
      </c>
      <c r="K37">
        <f t="shared" si="127"/>
        <v>0.24105113108230464</v>
      </c>
      <c r="L37">
        <f t="shared" si="128"/>
        <v>107.47785678252906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9.8331003189086914</v>
      </c>
      <c r="AA37">
        <f t="shared" si="132"/>
        <v>0.87491655015945435</v>
      </c>
      <c r="AB37">
        <f t="shared" si="133"/>
        <v>-4.8662829597876127E-3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6.4028965421724591</v>
      </c>
      <c r="AJ37">
        <f t="shared" si="139"/>
        <v>2.5824430018963107</v>
      </c>
      <c r="AK37">
        <f t="shared" si="140"/>
        <v>34.764736175537109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32.58038330078125</v>
      </c>
      <c r="AQ37" s="1">
        <v>34.764736175537109</v>
      </c>
      <c r="AR37" s="1">
        <v>31.000492095947266</v>
      </c>
      <c r="AS37" s="1">
        <v>49.874565124511719</v>
      </c>
      <c r="AT37" s="1">
        <v>55.125885009765625</v>
      </c>
      <c r="AU37" s="1">
        <v>26.079303741455078</v>
      </c>
      <c r="AV37" s="1">
        <v>30.215572357177734</v>
      </c>
      <c r="AW37" s="1">
        <v>52.348781585693359</v>
      </c>
      <c r="AX37" s="1">
        <v>60.647335052490234</v>
      </c>
      <c r="AY37" s="1">
        <v>300.2430419921875</v>
      </c>
      <c r="AZ37" s="1">
        <v>1699.629150390625</v>
      </c>
      <c r="BA37" s="1">
        <v>6.2273729592561722E-2</v>
      </c>
      <c r="BB37" s="1">
        <v>99.046806335449219</v>
      </c>
      <c r="BC37" s="1">
        <v>11.739469528198242</v>
      </c>
      <c r="BD37" s="1">
        <v>-2.797592431306839E-2</v>
      </c>
      <c r="BE37" s="1">
        <v>0.5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1.5012152099609375</v>
      </c>
      <c r="BM37">
        <f t="shared" si="144"/>
        <v>6.4028965421724588E-3</v>
      </c>
      <c r="BN37">
        <f t="shared" si="145"/>
        <v>307.91473617553709</v>
      </c>
      <c r="BO37">
        <f t="shared" si="146"/>
        <v>305.73038330078123</v>
      </c>
      <c r="BP37">
        <f t="shared" si="147"/>
        <v>271.94065798415249</v>
      </c>
      <c r="BQ37">
        <f t="shared" si="148"/>
        <v>-0.14966886275097871</v>
      </c>
      <c r="BR37">
        <f t="shared" si="149"/>
        <v>5.5751989454724464</v>
      </c>
      <c r="BS37">
        <f t="shared" si="150"/>
        <v>56.288528138812509</v>
      </c>
      <c r="BT37">
        <f t="shared" si="151"/>
        <v>26.072955781634775</v>
      </c>
      <c r="BU37">
        <f t="shared" si="152"/>
        <v>33.67255973815918</v>
      </c>
      <c r="BV37">
        <f t="shared" si="153"/>
        <v>5.2461932511440983</v>
      </c>
      <c r="BW37">
        <f t="shared" si="154"/>
        <v>0.23495449424697348</v>
      </c>
      <c r="BX37">
        <f t="shared" si="155"/>
        <v>2.9927559435761357</v>
      </c>
      <c r="BY37">
        <f t="shared" si="156"/>
        <v>2.2534373075679626</v>
      </c>
      <c r="BZ37">
        <f t="shared" si="157"/>
        <v>0.14738239828070451</v>
      </c>
      <c r="CA37">
        <f t="shared" si="158"/>
        <v>10.645338466088305</v>
      </c>
      <c r="CB37">
        <f t="shared" si="159"/>
        <v>1.9496803863282959</v>
      </c>
      <c r="CC37">
        <f t="shared" si="160"/>
        <v>52.810278067917984</v>
      </c>
      <c r="CD37">
        <f t="shared" si="161"/>
        <v>56.322803909509872</v>
      </c>
      <c r="CE37">
        <f t="shared" si="162"/>
        <v>-7.7226748138806853E-2</v>
      </c>
      <c r="CF37">
        <f t="shared" si="163"/>
        <v>0</v>
      </c>
      <c r="CG37">
        <f t="shared" si="164"/>
        <v>1487.03367281021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139</v>
      </c>
      <c r="B38" s="1">
        <v>37</v>
      </c>
      <c r="C38" s="1" t="s">
        <v>127</v>
      </c>
      <c r="D38" s="1" t="s">
        <v>90</v>
      </c>
      <c r="E38" s="1">
        <v>0</v>
      </c>
      <c r="F38" s="1" t="s">
        <v>91</v>
      </c>
      <c r="G38" s="1" t="s">
        <v>90</v>
      </c>
      <c r="H38" s="1">
        <v>8769.5000704685226</v>
      </c>
      <c r="I38" s="1">
        <v>0</v>
      </c>
      <c r="J38">
        <f t="shared" si="126"/>
        <v>1.4452305958012663</v>
      </c>
      <c r="K38">
        <f t="shared" si="127"/>
        <v>0.3446242513633947</v>
      </c>
      <c r="L38">
        <f t="shared" si="128"/>
        <v>87.951833821831258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9.8331003189086914</v>
      </c>
      <c r="AA38">
        <f t="shared" si="132"/>
        <v>0.87491655015945435</v>
      </c>
      <c r="AB38">
        <f t="shared" si="133"/>
        <v>1.6447723666306487E-3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8.0535959760349627</v>
      </c>
      <c r="AJ38">
        <f t="shared" si="139"/>
        <v>2.2969506835802176</v>
      </c>
      <c r="AK38">
        <f t="shared" si="140"/>
        <v>34.252040863037109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32.736862182617188</v>
      </c>
      <c r="AQ38" s="1">
        <v>34.252040863037109</v>
      </c>
      <c r="AR38" s="1">
        <v>31.142822265625</v>
      </c>
      <c r="AS38" s="1">
        <v>99.961692810058594</v>
      </c>
      <c r="AT38" s="1">
        <v>98.470741271972656</v>
      </c>
      <c r="AU38" s="1">
        <v>26.322164535522461</v>
      </c>
      <c r="AV38" s="1">
        <v>31.517717361450195</v>
      </c>
      <c r="AW38" s="1">
        <v>52.370273590087891</v>
      </c>
      <c r="AX38" s="1">
        <v>62.704044342041016</v>
      </c>
      <c r="AY38" s="1">
        <v>300.24774169921875</v>
      </c>
      <c r="AZ38" s="1">
        <v>1699.2113037109375</v>
      </c>
      <c r="BA38" s="1">
        <v>4.0544766932725906E-2</v>
      </c>
      <c r="BB38" s="1">
        <v>99.043876647949219</v>
      </c>
      <c r="BC38" s="1">
        <v>12.368350982666016</v>
      </c>
      <c r="BD38" s="1">
        <v>-7.9462133347988129E-2</v>
      </c>
      <c r="BE38" s="1">
        <v>0.5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1.5012387084960934</v>
      </c>
      <c r="BM38">
        <f t="shared" si="144"/>
        <v>8.0535959760349631E-3</v>
      </c>
      <c r="BN38">
        <f t="shared" si="145"/>
        <v>307.40204086303709</v>
      </c>
      <c r="BO38">
        <f t="shared" si="146"/>
        <v>305.88686218261716</v>
      </c>
      <c r="BP38">
        <f t="shared" si="147"/>
        <v>271.87380251689683</v>
      </c>
      <c r="BQ38">
        <f t="shared" si="148"/>
        <v>-0.40641129549653571</v>
      </c>
      <c r="BR38">
        <f t="shared" si="149"/>
        <v>5.4185875941526183</v>
      </c>
      <c r="BS38">
        <f t="shared" si="150"/>
        <v>54.70896109421232</v>
      </c>
      <c r="BT38">
        <f t="shared" si="151"/>
        <v>23.191243732762125</v>
      </c>
      <c r="BU38">
        <f t="shared" si="152"/>
        <v>33.494451522827148</v>
      </c>
      <c r="BV38">
        <f t="shared" si="153"/>
        <v>5.1941741479822054</v>
      </c>
      <c r="BW38">
        <f t="shared" si="154"/>
        <v>0.33229690694982084</v>
      </c>
      <c r="BX38">
        <f t="shared" si="155"/>
        <v>3.1216369105724007</v>
      </c>
      <c r="BY38">
        <f t="shared" si="156"/>
        <v>2.0725372374098048</v>
      </c>
      <c r="BZ38">
        <f t="shared" si="157"/>
        <v>0.20875900434702596</v>
      </c>
      <c r="CA38">
        <f t="shared" si="158"/>
        <v>8.7110905800103833</v>
      </c>
      <c r="CB38">
        <f t="shared" si="159"/>
        <v>0.89317733050177262</v>
      </c>
      <c r="CC38">
        <f t="shared" si="160"/>
        <v>57.284495978879846</v>
      </c>
      <c r="CD38">
        <f t="shared" si="161"/>
        <v>98.260717569191002</v>
      </c>
      <c r="CE38">
        <f t="shared" si="162"/>
        <v>8.4254734040014583E-3</v>
      </c>
      <c r="CF38">
        <f t="shared" si="163"/>
        <v>0</v>
      </c>
      <c r="CG38">
        <f t="shared" si="164"/>
        <v>1486.6680918347222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139</v>
      </c>
      <c r="B39" s="1">
        <v>35</v>
      </c>
      <c r="C39" s="1" t="s">
        <v>125</v>
      </c>
      <c r="D39" s="1" t="s">
        <v>90</v>
      </c>
      <c r="E39" s="1">
        <v>0</v>
      </c>
      <c r="F39" s="1" t="s">
        <v>91</v>
      </c>
      <c r="G39" s="1" t="s">
        <v>90</v>
      </c>
      <c r="H39" s="1">
        <v>8325.0000705029815</v>
      </c>
      <c r="I39" s="1">
        <v>0</v>
      </c>
      <c r="J39">
        <f t="shared" si="126"/>
        <v>1.5561331559896454</v>
      </c>
      <c r="K39">
        <f t="shared" si="127"/>
        <v>0.18042286593608517</v>
      </c>
      <c r="L39">
        <f t="shared" si="128"/>
        <v>175.68253800308773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9.7722406387329102</v>
      </c>
      <c r="AA39">
        <f t="shared" si="132"/>
        <v>0.87488612031936652</v>
      </c>
      <c r="AB39">
        <f t="shared" si="133"/>
        <v>1.7195423980788285E-3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5.1330526818001054</v>
      </c>
      <c r="AJ39">
        <f t="shared" si="139"/>
        <v>2.750301026531254</v>
      </c>
      <c r="AK39">
        <f t="shared" si="140"/>
        <v>34.83233642578125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32.384334564208984</v>
      </c>
      <c r="AQ39" s="1">
        <v>34.83233642578125</v>
      </c>
      <c r="AR39" s="1">
        <v>30.931926727294922</v>
      </c>
      <c r="AS39" s="1">
        <v>200.081787109375</v>
      </c>
      <c r="AT39" s="1">
        <v>198.36688232421875</v>
      </c>
      <c r="AU39" s="1">
        <v>25.410140991210938</v>
      </c>
      <c r="AV39" s="1">
        <v>28.731269836425781</v>
      </c>
      <c r="AW39" s="1">
        <v>51.572444915771484</v>
      </c>
      <c r="AX39" s="1">
        <v>58.31207275390625</v>
      </c>
      <c r="AY39" s="1">
        <v>300.23367309570313</v>
      </c>
      <c r="AZ39" s="1">
        <v>1699.1004638671875</v>
      </c>
      <c r="BA39" s="1">
        <v>8.1977911293506622E-2</v>
      </c>
      <c r="BB39" s="1">
        <v>99.050209045410156</v>
      </c>
      <c r="BC39" s="1">
        <v>14.365214347839355</v>
      </c>
      <c r="BD39" s="1">
        <v>-3.5154420882463455E-2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1.5011683654785155</v>
      </c>
      <c r="BM39">
        <f t="shared" si="144"/>
        <v>5.133052681800105E-3</v>
      </c>
      <c r="BN39">
        <f t="shared" si="145"/>
        <v>307.98233642578123</v>
      </c>
      <c r="BO39">
        <f t="shared" si="146"/>
        <v>305.53433456420896</v>
      </c>
      <c r="BP39">
        <f t="shared" si="147"/>
        <v>271.85606814229322</v>
      </c>
      <c r="BQ39">
        <f t="shared" si="148"/>
        <v>5.9829653342144413E-2</v>
      </c>
      <c r="BR39">
        <f t="shared" si="149"/>
        <v>5.5961393099693151</v>
      </c>
      <c r="BS39">
        <f t="shared" si="150"/>
        <v>56.498006050686193</v>
      </c>
      <c r="BT39">
        <f t="shared" si="151"/>
        <v>27.766736214260412</v>
      </c>
      <c r="BU39">
        <f t="shared" si="152"/>
        <v>33.608335494995117</v>
      </c>
      <c r="BV39">
        <f t="shared" si="153"/>
        <v>5.2273836273933503</v>
      </c>
      <c r="BW39">
        <f t="shared" si="154"/>
        <v>0.1769854930842073</v>
      </c>
      <c r="BX39">
        <f t="shared" si="155"/>
        <v>2.8458382834380611</v>
      </c>
      <c r="BY39">
        <f t="shared" si="156"/>
        <v>2.3815453439552892</v>
      </c>
      <c r="BZ39">
        <f t="shared" si="157"/>
        <v>0.11091970790243334</v>
      </c>
      <c r="CA39">
        <f t="shared" si="158"/>
        <v>17.401392114834053</v>
      </c>
      <c r="CB39">
        <f t="shared" si="159"/>
        <v>0.88564449843974047</v>
      </c>
      <c r="CC39">
        <f t="shared" si="160"/>
        <v>49.644023332436326</v>
      </c>
      <c r="CD39">
        <f t="shared" si="161"/>
        <v>198.14074204709499</v>
      </c>
      <c r="CE39">
        <f t="shared" si="162"/>
        <v>3.8988806595851937E-3</v>
      </c>
      <c r="CF39">
        <f t="shared" si="163"/>
        <v>0</v>
      </c>
      <c r="CG39">
        <f t="shared" si="164"/>
        <v>1486.5194128655996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139</v>
      </c>
      <c r="B40" s="1">
        <v>38</v>
      </c>
      <c r="C40" s="1" t="s">
        <v>128</v>
      </c>
      <c r="D40" s="1" t="s">
        <v>90</v>
      </c>
      <c r="E40" s="1">
        <v>0</v>
      </c>
      <c r="F40" s="1" t="s">
        <v>91</v>
      </c>
      <c r="G40" s="1" t="s">
        <v>90</v>
      </c>
      <c r="H40" s="1">
        <v>8992.5000704685226</v>
      </c>
      <c r="I40" s="1">
        <v>0</v>
      </c>
      <c r="J40">
        <f t="shared" si="126"/>
        <v>25.187148326466332</v>
      </c>
      <c r="K40">
        <f t="shared" si="127"/>
        <v>0.42790542354747224</v>
      </c>
      <c r="L40">
        <f t="shared" si="128"/>
        <v>175.8316972567138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9.8331003189086914</v>
      </c>
      <c r="AA40">
        <f t="shared" si="132"/>
        <v>0.87491655015945435</v>
      </c>
      <c r="AB40">
        <f t="shared" si="133"/>
        <v>1.7590986028269549E-2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8.8249887914501457</v>
      </c>
      <c r="AJ40">
        <f t="shared" si="139"/>
        <v>2.0463076922658581</v>
      </c>
      <c r="AK40">
        <f t="shared" si="140"/>
        <v>33.586181640625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32.515178680419922</v>
      </c>
      <c r="AQ40" s="1">
        <v>33.586181640625</v>
      </c>
      <c r="AR40" s="1">
        <v>30.978031158447266</v>
      </c>
      <c r="AS40" s="1">
        <v>300.00189208984375</v>
      </c>
      <c r="AT40" s="1">
        <v>281.56881713867188</v>
      </c>
      <c r="AU40" s="1">
        <v>26.360376358032227</v>
      </c>
      <c r="AV40" s="1">
        <v>32.050533294677734</v>
      </c>
      <c r="AW40" s="1">
        <v>53.111282348632813</v>
      </c>
      <c r="AX40" s="1">
        <v>64.573486328125</v>
      </c>
      <c r="AY40" s="1">
        <v>300.2427978515625</v>
      </c>
      <c r="AZ40" s="1">
        <v>1701.497802734375</v>
      </c>
      <c r="BA40" s="1">
        <v>9.2144794762134552E-2</v>
      </c>
      <c r="BB40" s="1">
        <v>99.049873352050781</v>
      </c>
      <c r="BC40" s="1">
        <v>15.465213775634766</v>
      </c>
      <c r="BD40" s="1">
        <v>-0.12918537855148315</v>
      </c>
      <c r="BE40" s="1">
        <v>0.5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1.5012139892578122</v>
      </c>
      <c r="BM40">
        <f t="shared" si="144"/>
        <v>8.8249887914501456E-3</v>
      </c>
      <c r="BN40">
        <f t="shared" si="145"/>
        <v>306.73618164062498</v>
      </c>
      <c r="BO40">
        <f t="shared" si="146"/>
        <v>305.6651786804199</v>
      </c>
      <c r="BP40">
        <f t="shared" si="147"/>
        <v>272.23964235246967</v>
      </c>
      <c r="BQ40">
        <f t="shared" si="148"/>
        <v>-0.51831755524599121</v>
      </c>
      <c r="BR40">
        <f t="shared" si="149"/>
        <v>5.2209089559693744</v>
      </c>
      <c r="BS40">
        <f t="shared" si="150"/>
        <v>52.709900369209088</v>
      </c>
      <c r="BT40">
        <f t="shared" si="151"/>
        <v>20.659367074531353</v>
      </c>
      <c r="BU40">
        <f t="shared" si="152"/>
        <v>33.050680160522461</v>
      </c>
      <c r="BV40">
        <f t="shared" si="153"/>
        <v>5.0665113216832189</v>
      </c>
      <c r="BW40">
        <f t="shared" si="154"/>
        <v>0.40906305708403334</v>
      </c>
      <c r="BX40">
        <f t="shared" si="155"/>
        <v>3.1746012637035164</v>
      </c>
      <c r="BY40">
        <f t="shared" si="156"/>
        <v>1.8919100579797026</v>
      </c>
      <c r="BZ40">
        <f t="shared" si="157"/>
        <v>0.25729304489482119</v>
      </c>
      <c r="CA40">
        <f t="shared" si="158"/>
        <v>17.416107344553634</v>
      </c>
      <c r="CB40">
        <f t="shared" si="159"/>
        <v>0.62447148460376978</v>
      </c>
      <c r="CC40">
        <f t="shared" si="160"/>
        <v>60.873213903082821</v>
      </c>
      <c r="CD40">
        <f t="shared" si="161"/>
        <v>277.90857207507884</v>
      </c>
      <c r="CE40">
        <f t="shared" si="162"/>
        <v>5.5170038701485222E-2</v>
      </c>
      <c r="CF40">
        <f t="shared" si="163"/>
        <v>0</v>
      </c>
      <c r="CG40">
        <f t="shared" si="164"/>
        <v>1488.6685876722511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139</v>
      </c>
      <c r="B41" s="1">
        <v>39</v>
      </c>
      <c r="C41" s="1" t="s">
        <v>129</v>
      </c>
      <c r="D41" s="1" t="s">
        <v>90</v>
      </c>
      <c r="E41" s="1">
        <v>0</v>
      </c>
      <c r="F41" s="1" t="s">
        <v>91</v>
      </c>
      <c r="G41" s="1" t="s">
        <v>90</v>
      </c>
      <c r="H41" s="1">
        <v>9215.5000704685226</v>
      </c>
      <c r="I41" s="1">
        <v>0</v>
      </c>
      <c r="J41">
        <f t="shared" si="126"/>
        <v>33.329397297329102</v>
      </c>
      <c r="K41">
        <f t="shared" si="127"/>
        <v>0.48344528305080858</v>
      </c>
      <c r="L41">
        <f t="shared" si="128"/>
        <v>249.97975154682652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9.8331003189086914</v>
      </c>
      <c r="AA41">
        <f t="shared" si="132"/>
        <v>0.87491655015945435</v>
      </c>
      <c r="AB41">
        <f t="shared" si="133"/>
        <v>2.3094040733257933E-2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9.5376573942600089</v>
      </c>
      <c r="AJ41">
        <f t="shared" si="139"/>
        <v>1.9677746754396952</v>
      </c>
      <c r="AK41">
        <f t="shared" si="140"/>
        <v>33.601337432861328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32.857494354248047</v>
      </c>
      <c r="AQ41" s="1">
        <v>33.601337432861328</v>
      </c>
      <c r="AR41" s="1">
        <v>31.323736190795898</v>
      </c>
      <c r="AS41" s="1">
        <v>400.09909057617188</v>
      </c>
      <c r="AT41" s="1">
        <v>375.51318359375</v>
      </c>
      <c r="AU41" s="1">
        <v>26.744022369384766</v>
      </c>
      <c r="AV41" s="1">
        <v>32.888004302978516</v>
      </c>
      <c r="AW41" s="1">
        <v>52.855552673339844</v>
      </c>
      <c r="AX41" s="1">
        <v>64.997055053710938</v>
      </c>
      <c r="AY41" s="1">
        <v>300.2607421875</v>
      </c>
      <c r="AZ41" s="1">
        <v>1699.0244140625</v>
      </c>
      <c r="BA41" s="1">
        <v>7.0710554718971252E-2</v>
      </c>
      <c r="BB41" s="1">
        <v>99.050186157226563</v>
      </c>
      <c r="BC41" s="1">
        <v>16.865867614746094</v>
      </c>
      <c r="BD41" s="1">
        <v>-0.17822331190109253</v>
      </c>
      <c r="BE41" s="1">
        <v>0.5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1.5013037109374998</v>
      </c>
      <c r="BM41">
        <f t="shared" si="144"/>
        <v>9.5376573942600098E-3</v>
      </c>
      <c r="BN41">
        <f t="shared" si="145"/>
        <v>306.75133743286131</v>
      </c>
      <c r="BO41">
        <f t="shared" si="146"/>
        <v>306.00749435424802</v>
      </c>
      <c r="BP41">
        <f t="shared" si="147"/>
        <v>271.8439001738152</v>
      </c>
      <c r="BQ41">
        <f t="shared" si="148"/>
        <v>-0.62896227718381026</v>
      </c>
      <c r="BR41">
        <f t="shared" si="149"/>
        <v>5.2253376239893852</v>
      </c>
      <c r="BS41">
        <f t="shared" si="150"/>
        <v>52.754445263686684</v>
      </c>
      <c r="BT41">
        <f t="shared" si="151"/>
        <v>19.866440960708168</v>
      </c>
      <c r="BU41">
        <f t="shared" si="152"/>
        <v>33.229415893554688</v>
      </c>
      <c r="BV41">
        <f t="shared" si="153"/>
        <v>5.1175972819529187</v>
      </c>
      <c r="BW41">
        <f t="shared" si="154"/>
        <v>0.45953088633891692</v>
      </c>
      <c r="BX41">
        <f t="shared" si="155"/>
        <v>3.25756294854969</v>
      </c>
      <c r="BY41">
        <f t="shared" si="156"/>
        <v>1.8600343334032288</v>
      </c>
      <c r="BZ41">
        <f t="shared" si="157"/>
        <v>0.289263707397933</v>
      </c>
      <c r="CA41">
        <f t="shared" si="158"/>
        <v>24.76054092625041</v>
      </c>
      <c r="CB41">
        <f t="shared" si="159"/>
        <v>0.66570166499738082</v>
      </c>
      <c r="CC41">
        <f t="shared" si="160"/>
        <v>62.603123500366834</v>
      </c>
      <c r="CD41">
        <f t="shared" si="161"/>
        <v>370.66969117655208</v>
      </c>
      <c r="CE41">
        <f t="shared" si="162"/>
        <v>5.6290665918073753E-2</v>
      </c>
      <c r="CF41">
        <f t="shared" si="163"/>
        <v>0</v>
      </c>
      <c r="CG41">
        <f t="shared" si="164"/>
        <v>1486.5045789882508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139</v>
      </c>
      <c r="B42" s="1">
        <v>40</v>
      </c>
      <c r="C42" s="1" t="s">
        <v>130</v>
      </c>
      <c r="D42" s="1" t="s">
        <v>90</v>
      </c>
      <c r="E42" s="1">
        <v>0</v>
      </c>
      <c r="F42" s="1" t="s">
        <v>91</v>
      </c>
      <c r="G42" s="1" t="s">
        <v>90</v>
      </c>
      <c r="H42" s="1">
        <v>9438.5000704685226</v>
      </c>
      <c r="I42" s="1">
        <v>0</v>
      </c>
      <c r="J42">
        <f t="shared" si="126"/>
        <v>56.910983388893648</v>
      </c>
      <c r="K42">
        <f t="shared" si="127"/>
        <v>0.47567202541386905</v>
      </c>
      <c r="L42">
        <f t="shared" si="128"/>
        <v>439.64667245252753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9.8331003189086914</v>
      </c>
      <c r="AA42">
        <f t="shared" si="132"/>
        <v>0.87491655015945435</v>
      </c>
      <c r="AB42">
        <f t="shared" si="133"/>
        <v>3.8941302577545481E-2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9.5689203848578437</v>
      </c>
      <c r="AJ42">
        <f t="shared" si="139"/>
        <v>2.0046573453760526</v>
      </c>
      <c r="AK42">
        <f t="shared" si="140"/>
        <v>33.699207305908203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33.004886627197266</v>
      </c>
      <c r="AQ42" s="1">
        <v>33.699207305908203</v>
      </c>
      <c r="AR42" s="1">
        <v>31.445772171020508</v>
      </c>
      <c r="AS42" s="1">
        <v>700.00994873046875</v>
      </c>
      <c r="AT42" s="1">
        <v>657.9066162109375</v>
      </c>
      <c r="AU42" s="1">
        <v>26.640447616577148</v>
      </c>
      <c r="AV42" s="1">
        <v>32.805431365966797</v>
      </c>
      <c r="AW42" s="1">
        <v>52.215358734130859</v>
      </c>
      <c r="AX42" s="1">
        <v>64.301551818847656</v>
      </c>
      <c r="AY42" s="1">
        <v>300.24435424804688</v>
      </c>
      <c r="AZ42" s="1">
        <v>1699.7452392578125</v>
      </c>
      <c r="BA42" s="1">
        <v>0.12078996002674103</v>
      </c>
      <c r="BB42" s="1">
        <v>99.04937744140625</v>
      </c>
      <c r="BC42" s="1">
        <v>20.123125076293945</v>
      </c>
      <c r="BD42" s="1">
        <v>-0.19650600850582123</v>
      </c>
      <c r="BE42" s="1">
        <v>0.75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1.5012217712402343</v>
      </c>
      <c r="BM42">
        <f t="shared" si="144"/>
        <v>9.5689203848578434E-3</v>
      </c>
      <c r="BN42">
        <f t="shared" si="145"/>
        <v>306.84920730590818</v>
      </c>
      <c r="BO42">
        <f t="shared" si="146"/>
        <v>306.15488662719724</v>
      </c>
      <c r="BP42">
        <f t="shared" si="147"/>
        <v>271.95923220248733</v>
      </c>
      <c r="BQ42">
        <f t="shared" si="148"/>
        <v>-0.63155977138621522</v>
      </c>
      <c r="BR42">
        <f t="shared" si="149"/>
        <v>5.2540148988718451</v>
      </c>
      <c r="BS42">
        <f t="shared" si="150"/>
        <v>53.044401030989974</v>
      </c>
      <c r="BT42">
        <f t="shared" si="151"/>
        <v>20.238969665023177</v>
      </c>
      <c r="BU42">
        <f t="shared" si="152"/>
        <v>33.352046966552734</v>
      </c>
      <c r="BV42">
        <f t="shared" si="153"/>
        <v>5.1529061645059233</v>
      </c>
      <c r="BW42">
        <f t="shared" si="154"/>
        <v>0.45250205078645844</v>
      </c>
      <c r="BX42">
        <f t="shared" si="155"/>
        <v>3.2493575534957926</v>
      </c>
      <c r="BY42">
        <f t="shared" si="156"/>
        <v>1.9035486110101307</v>
      </c>
      <c r="BZ42">
        <f t="shared" si="157"/>
        <v>0.28480802449202591</v>
      </c>
      <c r="CA42">
        <f t="shared" si="158"/>
        <v>43.546729200608702</v>
      </c>
      <c r="CB42">
        <f t="shared" si="159"/>
        <v>0.66825087576193087</v>
      </c>
      <c r="CC42">
        <f t="shared" si="160"/>
        <v>62.075856573944932</v>
      </c>
      <c r="CD42">
        <f t="shared" si="161"/>
        <v>649.63620213652894</v>
      </c>
      <c r="CE42">
        <f t="shared" si="162"/>
        <v>5.4381175659737387E-2</v>
      </c>
      <c r="CF42">
        <f t="shared" si="163"/>
        <v>0</v>
      </c>
      <c r="CG42">
        <f t="shared" si="164"/>
        <v>1487.1352408814016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139</v>
      </c>
      <c r="B43" s="1">
        <v>41</v>
      </c>
      <c r="C43" s="1" t="s">
        <v>131</v>
      </c>
      <c r="D43" s="1" t="s">
        <v>90</v>
      </c>
      <c r="E43" s="1">
        <v>0</v>
      </c>
      <c r="F43" s="1" t="s">
        <v>91</v>
      </c>
      <c r="G43" s="1" t="s">
        <v>90</v>
      </c>
      <c r="H43" s="1">
        <v>9661.0000705029815</v>
      </c>
      <c r="I43" s="1">
        <v>0</v>
      </c>
      <c r="J43">
        <f t="shared" si="126"/>
        <v>64.198565444938822</v>
      </c>
      <c r="K43">
        <f t="shared" si="127"/>
        <v>0.38685367047010283</v>
      </c>
      <c r="L43">
        <f t="shared" si="128"/>
        <v>647.37168488339353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9.8331003189086914</v>
      </c>
      <c r="AA43">
        <f t="shared" si="132"/>
        <v>0.87491655015945435</v>
      </c>
      <c r="AB43">
        <f t="shared" si="133"/>
        <v>4.3803748701729359E-2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8.5875890820523004</v>
      </c>
      <c r="AJ43">
        <f t="shared" si="139"/>
        <v>2.1928466278647356</v>
      </c>
      <c r="AK43">
        <f t="shared" si="140"/>
        <v>33.904399871826172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32.757678985595703</v>
      </c>
      <c r="AQ43" s="1">
        <v>33.904399871826172</v>
      </c>
      <c r="AR43" s="1">
        <v>31.237140655517578</v>
      </c>
      <c r="AS43" s="1">
        <v>999.978759765625</v>
      </c>
      <c r="AT43" s="1">
        <v>951.771728515625</v>
      </c>
      <c r="AU43" s="1">
        <v>25.976127624511719</v>
      </c>
      <c r="AV43" s="1">
        <v>31.516048431396484</v>
      </c>
      <c r="AW43" s="1">
        <v>51.629203796386719</v>
      </c>
      <c r="AX43" s="1">
        <v>62.640499114990234</v>
      </c>
      <c r="AY43" s="1">
        <v>300.25491333007813</v>
      </c>
      <c r="AZ43" s="1">
        <v>1701.2186279296875</v>
      </c>
      <c r="BA43" s="1">
        <v>0.11058077216148376</v>
      </c>
      <c r="BB43" s="1">
        <v>99.05230712890625</v>
      </c>
      <c r="BC43" s="1">
        <v>22.331401824951172</v>
      </c>
      <c r="BD43" s="1">
        <v>-0.20033557713031769</v>
      </c>
      <c r="BE43" s="1">
        <v>0.5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1.5012745666503904</v>
      </c>
      <c r="BM43">
        <f t="shared" si="144"/>
        <v>8.5875890820523004E-3</v>
      </c>
      <c r="BN43">
        <f t="shared" si="145"/>
        <v>307.05439987182615</v>
      </c>
      <c r="BO43">
        <f t="shared" si="146"/>
        <v>305.90767898559568</v>
      </c>
      <c r="BP43">
        <f t="shared" si="147"/>
        <v>272.19497438471808</v>
      </c>
      <c r="BQ43">
        <f t="shared" si="148"/>
        <v>-0.48062561791706127</v>
      </c>
      <c r="BR43">
        <f t="shared" si="149"/>
        <v>5.3145839365809042</v>
      </c>
      <c r="BS43">
        <f t="shared" si="150"/>
        <v>53.654317507865088</v>
      </c>
      <c r="BT43">
        <f t="shared" si="151"/>
        <v>22.138269076468603</v>
      </c>
      <c r="BU43">
        <f t="shared" si="152"/>
        <v>33.331039428710938</v>
      </c>
      <c r="BV43">
        <f t="shared" si="153"/>
        <v>5.1468425130815998</v>
      </c>
      <c r="BW43">
        <f t="shared" si="154"/>
        <v>0.37138788951049367</v>
      </c>
      <c r="BX43">
        <f t="shared" si="155"/>
        <v>3.1217373087161686</v>
      </c>
      <c r="BY43">
        <f t="shared" si="156"/>
        <v>2.0251052043654312</v>
      </c>
      <c r="BZ43">
        <f t="shared" si="157"/>
        <v>0.23345909499792442</v>
      </c>
      <c r="CA43">
        <f t="shared" si="158"/>
        <v>64.123658957627413</v>
      </c>
      <c r="CB43">
        <f t="shared" si="159"/>
        <v>0.68017536714715077</v>
      </c>
      <c r="CC43">
        <f t="shared" si="160"/>
        <v>58.626728946990944</v>
      </c>
      <c r="CD43">
        <f t="shared" si="161"/>
        <v>942.44226893513428</v>
      </c>
      <c r="CE43">
        <f t="shared" si="162"/>
        <v>3.9936153324051892E-2</v>
      </c>
      <c r="CF43">
        <f t="shared" si="163"/>
        <v>0</v>
      </c>
      <c r="CG43">
        <f t="shared" si="164"/>
        <v>1488.4243330152426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139</v>
      </c>
      <c r="B44" s="1">
        <v>42</v>
      </c>
      <c r="C44" s="1" t="s">
        <v>132</v>
      </c>
      <c r="D44" s="1" t="s">
        <v>90</v>
      </c>
      <c r="E44" s="1">
        <v>0</v>
      </c>
      <c r="F44" s="1" t="s">
        <v>91</v>
      </c>
      <c r="G44" s="1" t="s">
        <v>90</v>
      </c>
      <c r="H44" s="1">
        <v>9813.0000705029815</v>
      </c>
      <c r="I44" s="1">
        <v>0</v>
      </c>
      <c r="J44">
        <f t="shared" si="126"/>
        <v>66.920414059835778</v>
      </c>
      <c r="K44">
        <f t="shared" si="127"/>
        <v>0.3519876258689621</v>
      </c>
      <c r="L44">
        <f t="shared" si="128"/>
        <v>895.39339807792055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9.8331003189086914</v>
      </c>
      <c r="AA44">
        <f t="shared" si="132"/>
        <v>0.87491655015945435</v>
      </c>
      <c r="AB44">
        <f t="shared" si="133"/>
        <v>4.564167188412311E-2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7.9234621423246079</v>
      </c>
      <c r="AJ44">
        <f t="shared" si="139"/>
        <v>2.2177917886208864</v>
      </c>
      <c r="AK44">
        <f t="shared" si="140"/>
        <v>33.656402587890625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32.358890533447266</v>
      </c>
      <c r="AQ44" s="1">
        <v>33.656402587890625</v>
      </c>
      <c r="AR44" s="1">
        <v>30.913593292236328</v>
      </c>
      <c r="AS44" s="1">
        <v>1300.5048828125</v>
      </c>
      <c r="AT44" s="1">
        <v>1249.333251953125</v>
      </c>
      <c r="AU44" s="1">
        <v>25.407293319702148</v>
      </c>
      <c r="AV44" s="1">
        <v>30.524229049682617</v>
      </c>
      <c r="AW44" s="1">
        <v>51.650051116943359</v>
      </c>
      <c r="AX44" s="1">
        <v>62.052597045898438</v>
      </c>
      <c r="AY44" s="1">
        <v>300.24237060546875</v>
      </c>
      <c r="AZ44" s="1">
        <v>1700.8740234375</v>
      </c>
      <c r="BA44" s="1">
        <v>0.11315371096134186</v>
      </c>
      <c r="BB44" s="1">
        <v>99.057830810546875</v>
      </c>
      <c r="BC44" s="1">
        <v>23.770843505859375</v>
      </c>
      <c r="BD44" s="1">
        <v>-0.1844562292098999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1.5012118530273435</v>
      </c>
      <c r="BM44">
        <f t="shared" si="144"/>
        <v>7.9234621423246079E-3</v>
      </c>
      <c r="BN44">
        <f t="shared" si="145"/>
        <v>306.8064025878906</v>
      </c>
      <c r="BO44">
        <f t="shared" si="146"/>
        <v>305.50889053344724</v>
      </c>
      <c r="BP44">
        <f t="shared" si="147"/>
        <v>272.13983766720048</v>
      </c>
      <c r="BQ44">
        <f t="shared" si="148"/>
        <v>-0.37155065347976995</v>
      </c>
      <c r="BR44">
        <f t="shared" si="149"/>
        <v>5.241455705446727</v>
      </c>
      <c r="BS44">
        <f t="shared" si="150"/>
        <v>52.913087865524503</v>
      </c>
      <c r="BT44">
        <f t="shared" si="151"/>
        <v>22.388858815841886</v>
      </c>
      <c r="BU44">
        <f t="shared" si="152"/>
        <v>33.007646560668945</v>
      </c>
      <c r="BV44">
        <f t="shared" si="153"/>
        <v>5.0542780099863709</v>
      </c>
      <c r="BW44">
        <f t="shared" si="154"/>
        <v>0.33913769316525572</v>
      </c>
      <c r="BX44">
        <f t="shared" si="155"/>
        <v>3.0236639168258406</v>
      </c>
      <c r="BY44">
        <f t="shared" si="156"/>
        <v>2.0306140931605303</v>
      </c>
      <c r="BZ44">
        <f t="shared" si="157"/>
        <v>0.21307926599021804</v>
      </c>
      <c r="CA44">
        <f t="shared" si="158"/>
        <v>88.695727735683306</v>
      </c>
      <c r="CB44">
        <f t="shared" si="159"/>
        <v>0.7166970035241772</v>
      </c>
      <c r="CC44">
        <f t="shared" si="160"/>
        <v>57.457355309763813</v>
      </c>
      <c r="CD44">
        <f t="shared" si="161"/>
        <v>1239.6082480725256</v>
      </c>
      <c r="CE44">
        <f t="shared" si="162"/>
        <v>3.1018428718034275E-2</v>
      </c>
      <c r="CF44">
        <f t="shared" si="163"/>
        <v>0</v>
      </c>
      <c r="CG44">
        <f t="shared" si="164"/>
        <v>1488.1228328417685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139</v>
      </c>
      <c r="B45" s="1">
        <v>43</v>
      </c>
      <c r="C45" s="1" t="s">
        <v>133</v>
      </c>
      <c r="D45" s="1" t="s">
        <v>90</v>
      </c>
      <c r="E45" s="1">
        <v>0</v>
      </c>
      <c r="F45" s="1" t="s">
        <v>91</v>
      </c>
      <c r="G45" s="1" t="s">
        <v>90</v>
      </c>
      <c r="H45" s="1">
        <v>9960.0000705029815</v>
      </c>
      <c r="I45" s="1">
        <v>0</v>
      </c>
      <c r="J45">
        <f t="shared" si="126"/>
        <v>66.6437119777775</v>
      </c>
      <c r="K45">
        <f t="shared" si="127"/>
        <v>0.33303540950522503</v>
      </c>
      <c r="L45">
        <f t="shared" si="128"/>
        <v>1262.2553836336515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9.8331003189086914</v>
      </c>
      <c r="AA45">
        <f t="shared" si="132"/>
        <v>0.87491655015945435</v>
      </c>
      <c r="AB45">
        <f t="shared" si="133"/>
        <v>4.5490688055019851E-2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7.6606328444387088</v>
      </c>
      <c r="AJ45">
        <f t="shared" si="139"/>
        <v>2.2619581913288838</v>
      </c>
      <c r="AK45">
        <f t="shared" si="140"/>
        <v>33.702247619628906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32.366611480712891</v>
      </c>
      <c r="AQ45" s="1">
        <v>33.702247619628906</v>
      </c>
      <c r="AR45" s="1">
        <v>30.927457809448242</v>
      </c>
      <c r="AS45" s="1">
        <v>1700.2462158203125</v>
      </c>
      <c r="AT45" s="1">
        <v>1647.447509765625</v>
      </c>
      <c r="AU45" s="1">
        <v>25.266040802001953</v>
      </c>
      <c r="AV45" s="1">
        <v>30.214687347412109</v>
      </c>
      <c r="AW45" s="1">
        <v>51.339309692382813</v>
      </c>
      <c r="AX45" s="1">
        <v>61.395431518554688</v>
      </c>
      <c r="AY45" s="1">
        <v>300.25054931640625</v>
      </c>
      <c r="AZ45" s="1">
        <v>1699.5670166015625</v>
      </c>
      <c r="BA45" s="1">
        <v>6.3284710049629211E-2</v>
      </c>
      <c r="BB45" s="1">
        <v>99.056121826171875</v>
      </c>
      <c r="BC45" s="1">
        <v>24.700983047485352</v>
      </c>
      <c r="BD45" s="1">
        <v>-0.21053750813007355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1.5012527465820311</v>
      </c>
      <c r="BM45">
        <f t="shared" si="144"/>
        <v>7.6606328444387087E-3</v>
      </c>
      <c r="BN45">
        <f t="shared" si="145"/>
        <v>306.85224761962888</v>
      </c>
      <c r="BO45">
        <f t="shared" si="146"/>
        <v>305.51661148071287</v>
      </c>
      <c r="BP45">
        <f t="shared" si="147"/>
        <v>271.9307165781247</v>
      </c>
      <c r="BQ45">
        <f t="shared" si="148"/>
        <v>-0.32812668539600381</v>
      </c>
      <c r="BR45">
        <f t="shared" si="149"/>
        <v>5.2549079421538316</v>
      </c>
      <c r="BS45">
        <f t="shared" si="150"/>
        <v>53.049804951736149</v>
      </c>
      <c r="BT45">
        <f t="shared" si="151"/>
        <v>22.83511760432404</v>
      </c>
      <c r="BU45">
        <f t="shared" si="152"/>
        <v>33.034429550170898</v>
      </c>
      <c r="BV45">
        <f t="shared" si="153"/>
        <v>5.0618886800171206</v>
      </c>
      <c r="BW45">
        <f t="shared" si="154"/>
        <v>0.32150933572627211</v>
      </c>
      <c r="BX45">
        <f t="shared" si="155"/>
        <v>2.9929497508249479</v>
      </c>
      <c r="BY45">
        <f t="shared" si="156"/>
        <v>2.0689389291921727</v>
      </c>
      <c r="BZ45">
        <f t="shared" si="157"/>
        <v>0.201948039632285</v>
      </c>
      <c r="CA45">
        <f t="shared" si="158"/>
        <v>125.0341230569563</v>
      </c>
      <c r="CB45">
        <f t="shared" si="159"/>
        <v>0.76618852870961995</v>
      </c>
      <c r="CC45">
        <f t="shared" si="160"/>
        <v>56.63988304046935</v>
      </c>
      <c r="CD45">
        <f t="shared" si="161"/>
        <v>1637.7627167662581</v>
      </c>
      <c r="CE45">
        <f t="shared" si="162"/>
        <v>2.3047856769246318E-2</v>
      </c>
      <c r="CF45">
        <f t="shared" si="163"/>
        <v>0</v>
      </c>
      <c r="CG45">
        <f t="shared" si="164"/>
        <v>1486.979310929835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139</v>
      </c>
      <c r="B46" s="1">
        <v>44</v>
      </c>
      <c r="C46" s="1" t="s">
        <v>134</v>
      </c>
      <c r="D46" s="1" t="s">
        <v>90</v>
      </c>
      <c r="E46" s="1">
        <v>0</v>
      </c>
      <c r="F46" s="1" t="s">
        <v>91</v>
      </c>
      <c r="G46" s="1" t="s">
        <v>90</v>
      </c>
      <c r="H46" s="1">
        <v>10133.000070502982</v>
      </c>
      <c r="I46" s="1">
        <v>0</v>
      </c>
      <c r="J46">
        <f t="shared" si="126"/>
        <v>66.121471276408997</v>
      </c>
      <c r="K46">
        <f t="shared" si="127"/>
        <v>0.30976326213948768</v>
      </c>
      <c r="L46">
        <f t="shared" si="128"/>
        <v>1526.2271972186736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9.8331003189086914</v>
      </c>
      <c r="AA46">
        <f t="shared" si="132"/>
        <v>0.87491655015945435</v>
      </c>
      <c r="AB46">
        <f t="shared" si="133"/>
        <v>4.5104258168694164E-2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7.4689439297949685</v>
      </c>
      <c r="AJ46">
        <f t="shared" si="139"/>
        <v>2.3635635628630354</v>
      </c>
      <c r="AK46">
        <f t="shared" si="140"/>
        <v>34.088573455810547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32.537586212158203</v>
      </c>
      <c r="AQ46" s="1">
        <v>34.088573455810547</v>
      </c>
      <c r="AR46" s="1">
        <v>30.999937057495117</v>
      </c>
      <c r="AS46" s="1">
        <v>2000.1348876953125</v>
      </c>
      <c r="AT46" s="1">
        <v>1946.4090576171875</v>
      </c>
      <c r="AU46" s="1">
        <v>25.523399353027344</v>
      </c>
      <c r="AV46" s="1">
        <v>30.347375869750977</v>
      </c>
      <c r="AW46" s="1">
        <v>51.358409881591797</v>
      </c>
      <c r="AX46" s="1">
        <v>61.066097259521484</v>
      </c>
      <c r="AY46" s="1">
        <v>300.26187133789063</v>
      </c>
      <c r="AZ46" s="1">
        <v>1700.8941650390625</v>
      </c>
      <c r="BA46" s="1">
        <v>5.1639910787343979E-2</v>
      </c>
      <c r="BB46" s="1">
        <v>99.049789428710938</v>
      </c>
      <c r="BC46" s="1">
        <v>25.254125595092773</v>
      </c>
      <c r="BD46" s="1">
        <v>-0.23326022922992706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1.5013093566894531</v>
      </c>
      <c r="BM46">
        <f t="shared" si="144"/>
        <v>7.468943929794968E-3</v>
      </c>
      <c r="BN46">
        <f t="shared" si="145"/>
        <v>307.23857345581052</v>
      </c>
      <c r="BO46">
        <f t="shared" si="146"/>
        <v>305.68758621215818</v>
      </c>
      <c r="BP46">
        <f t="shared" si="147"/>
        <v>272.14306032337845</v>
      </c>
      <c r="BQ46">
        <f t="shared" si="148"/>
        <v>-0.30438453570199775</v>
      </c>
      <c r="BR46">
        <f t="shared" si="149"/>
        <v>5.369464752475813</v>
      </c>
      <c r="BS46">
        <f t="shared" si="150"/>
        <v>54.209754341177835</v>
      </c>
      <c r="BT46">
        <f t="shared" si="151"/>
        <v>23.862378471426858</v>
      </c>
      <c r="BU46">
        <f t="shared" si="152"/>
        <v>33.313079833984375</v>
      </c>
      <c r="BV46">
        <f t="shared" si="153"/>
        <v>5.141663547746659</v>
      </c>
      <c r="BW46">
        <f t="shared" si="154"/>
        <v>0.29976759048371354</v>
      </c>
      <c r="BX46">
        <f t="shared" si="155"/>
        <v>3.0059011896127776</v>
      </c>
      <c r="BY46">
        <f t="shared" si="156"/>
        <v>2.1357623581338814</v>
      </c>
      <c r="BZ46">
        <f t="shared" si="157"/>
        <v>0.18822786385725618</v>
      </c>
      <c r="CA46">
        <f t="shared" si="158"/>
        <v>151.17248250488132</v>
      </c>
      <c r="CB46">
        <f t="shared" si="159"/>
        <v>0.78412458637399451</v>
      </c>
      <c r="CC46">
        <f t="shared" si="160"/>
        <v>55.521324040733376</v>
      </c>
      <c r="CD46">
        <f t="shared" si="161"/>
        <v>1936.8001576456622</v>
      </c>
      <c r="CE46">
        <f t="shared" si="162"/>
        <v>1.8954726011846938E-2</v>
      </c>
      <c r="CF46">
        <f t="shared" si="163"/>
        <v>0</v>
      </c>
      <c r="CG46">
        <f t="shared" si="164"/>
        <v>1488.1404550623222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</sheetData>
  <sortState xmlns:xlrd2="http://schemas.microsoft.com/office/spreadsheetml/2017/richdata2" ref="B37:CJ46">
    <sortCondition ref="AS37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2017-07-06-bern2-katripe_.xls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2017-11-21T17:47:24Z</dcterms:created>
  <dcterms:modified xsi:type="dcterms:W3CDTF">2022-10-21T22:15:47Z</dcterms:modified>
</cp:coreProperties>
</file>