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0C77EDB7-CC78-4483-BBEC-4AFDBD87A465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7-12-bern1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7" i="1" l="1"/>
  <c r="F7" i="1"/>
  <c r="BL7" i="1"/>
  <c r="BK7" i="1"/>
  <c r="BJ7" i="1"/>
  <c r="BI7" i="1"/>
  <c r="AI7" i="1"/>
  <c r="BM7" i="1"/>
  <c r="AG7" i="1"/>
  <c r="BN7" i="1"/>
  <c r="BO7" i="1"/>
  <c r="BP7" i="1"/>
  <c r="BS7" i="1"/>
  <c r="AK7" i="1"/>
  <c r="G7" i="1"/>
  <c r="BV7" i="1"/>
  <c r="H7" i="1"/>
  <c r="CB7" i="1"/>
  <c r="P7" i="1"/>
  <c r="CD7" i="1"/>
  <c r="Q7" i="1"/>
  <c r="R7" i="1"/>
  <c r="W7" i="1"/>
  <c r="CC7" i="1"/>
  <c r="X7" i="1"/>
  <c r="Y7" i="1"/>
  <c r="Z7" i="1"/>
  <c r="AA7" i="1"/>
  <c r="AD7" i="1"/>
  <c r="AE7" i="1"/>
  <c r="BT7" i="1"/>
  <c r="AF7" i="1"/>
  <c r="BQ7" i="1"/>
  <c r="BR7" i="1"/>
  <c r="BU7" i="1"/>
  <c r="BW7" i="1"/>
  <c r="BX7" i="1"/>
  <c r="BY7" i="1"/>
  <c r="BZ7" i="1"/>
  <c r="CA7" i="1"/>
  <c r="CE7" i="1"/>
  <c r="CF7" i="1"/>
  <c r="BH5" i="1"/>
  <c r="F5" i="1"/>
  <c r="BL5" i="1"/>
  <c r="BK5" i="1"/>
  <c r="BJ5" i="1"/>
  <c r="BI5" i="1"/>
  <c r="AI5" i="1"/>
  <c r="BM5" i="1"/>
  <c r="AG5" i="1"/>
  <c r="BN5" i="1"/>
  <c r="BO5" i="1"/>
  <c r="BP5" i="1"/>
  <c r="BS5" i="1"/>
  <c r="AK5" i="1"/>
  <c r="G5" i="1"/>
  <c r="BV5" i="1"/>
  <c r="H5" i="1"/>
  <c r="CB5" i="1"/>
  <c r="P5" i="1"/>
  <c r="CD5" i="1"/>
  <c r="Q5" i="1"/>
  <c r="R5" i="1"/>
  <c r="W5" i="1"/>
  <c r="CC5" i="1"/>
  <c r="X5" i="1"/>
  <c r="Y5" i="1"/>
  <c r="Z5" i="1"/>
  <c r="AA5" i="1"/>
  <c r="AD5" i="1"/>
  <c r="AE5" i="1"/>
  <c r="BT5" i="1"/>
  <c r="AF5" i="1"/>
  <c r="BQ5" i="1"/>
  <c r="BR5" i="1"/>
  <c r="BU5" i="1"/>
  <c r="BW5" i="1"/>
  <c r="BX5" i="1"/>
  <c r="BY5" i="1"/>
  <c r="BZ5" i="1"/>
  <c r="CA5" i="1"/>
  <c r="CE5" i="1"/>
  <c r="CF5" i="1"/>
  <c r="BH3" i="1"/>
  <c r="F3" i="1"/>
  <c r="BL3" i="1"/>
  <c r="BK3" i="1"/>
  <c r="BJ3" i="1"/>
  <c r="BI3" i="1"/>
  <c r="AI3" i="1"/>
  <c r="BM3" i="1"/>
  <c r="AG3" i="1"/>
  <c r="BN3" i="1"/>
  <c r="BO3" i="1"/>
  <c r="BP3" i="1"/>
  <c r="BS3" i="1"/>
  <c r="AK3" i="1"/>
  <c r="G3" i="1"/>
  <c r="BV3" i="1"/>
  <c r="H3" i="1"/>
  <c r="CB3" i="1"/>
  <c r="P3" i="1"/>
  <c r="CD3" i="1"/>
  <c r="Q3" i="1"/>
  <c r="R3" i="1"/>
  <c r="W3" i="1"/>
  <c r="CC3" i="1"/>
  <c r="X3" i="1"/>
  <c r="Y3" i="1"/>
  <c r="Z3" i="1"/>
  <c r="AA3" i="1"/>
  <c r="AD3" i="1"/>
  <c r="AE3" i="1"/>
  <c r="BT3" i="1"/>
  <c r="AF3" i="1"/>
  <c r="BQ3" i="1"/>
  <c r="BR3" i="1"/>
  <c r="BU3" i="1"/>
  <c r="BW3" i="1"/>
  <c r="BX3" i="1"/>
  <c r="BY3" i="1"/>
  <c r="BZ3" i="1"/>
  <c r="CA3" i="1"/>
  <c r="CE3" i="1"/>
  <c r="CF3" i="1"/>
  <c r="BH4" i="1"/>
  <c r="F4" i="1"/>
  <c r="BL4" i="1"/>
  <c r="BK4" i="1"/>
  <c r="BJ4" i="1"/>
  <c r="BI4" i="1"/>
  <c r="AI4" i="1"/>
  <c r="BM4" i="1"/>
  <c r="AG4" i="1"/>
  <c r="BN4" i="1"/>
  <c r="BO4" i="1"/>
  <c r="BP4" i="1"/>
  <c r="BS4" i="1"/>
  <c r="AK4" i="1"/>
  <c r="G4" i="1"/>
  <c r="BV4" i="1"/>
  <c r="H4" i="1"/>
  <c r="CB4" i="1"/>
  <c r="P4" i="1"/>
  <c r="CD4" i="1"/>
  <c r="Q4" i="1"/>
  <c r="R4" i="1"/>
  <c r="W4" i="1"/>
  <c r="CC4" i="1"/>
  <c r="X4" i="1"/>
  <c r="Y4" i="1"/>
  <c r="Z4" i="1"/>
  <c r="AA4" i="1"/>
  <c r="AD4" i="1"/>
  <c r="AE4" i="1"/>
  <c r="BT4" i="1"/>
  <c r="AF4" i="1"/>
  <c r="BQ4" i="1"/>
  <c r="BR4" i="1"/>
  <c r="BU4" i="1"/>
  <c r="BW4" i="1"/>
  <c r="BX4" i="1"/>
  <c r="BY4" i="1"/>
  <c r="BZ4" i="1"/>
  <c r="CA4" i="1"/>
  <c r="CE4" i="1"/>
  <c r="CF4" i="1"/>
  <c r="BH6" i="1"/>
  <c r="F6" i="1"/>
  <c r="BL6" i="1"/>
  <c r="BK6" i="1"/>
  <c r="BJ6" i="1"/>
  <c r="BI6" i="1"/>
  <c r="AI6" i="1"/>
  <c r="BM6" i="1"/>
  <c r="AG6" i="1"/>
  <c r="BN6" i="1"/>
  <c r="BO6" i="1"/>
  <c r="BP6" i="1"/>
  <c r="BS6" i="1"/>
  <c r="AK6" i="1"/>
  <c r="G6" i="1"/>
  <c r="BV6" i="1"/>
  <c r="H6" i="1"/>
  <c r="CB6" i="1"/>
  <c r="P6" i="1"/>
  <c r="CD6" i="1"/>
  <c r="Q6" i="1"/>
  <c r="R6" i="1"/>
  <c r="W6" i="1"/>
  <c r="CC6" i="1"/>
  <c r="X6" i="1"/>
  <c r="Y6" i="1"/>
  <c r="Z6" i="1"/>
  <c r="AA6" i="1"/>
  <c r="AD6" i="1"/>
  <c r="AE6" i="1"/>
  <c r="BT6" i="1"/>
  <c r="AF6" i="1"/>
  <c r="BQ6" i="1"/>
  <c r="BR6" i="1"/>
  <c r="BU6" i="1"/>
  <c r="BW6" i="1"/>
  <c r="BX6" i="1"/>
  <c r="BY6" i="1"/>
  <c r="BZ6" i="1"/>
  <c r="CA6" i="1"/>
  <c r="CE6" i="1"/>
  <c r="CF6" i="1"/>
  <c r="BH8" i="1"/>
  <c r="F8" i="1"/>
  <c r="BL8" i="1"/>
  <c r="BK8" i="1"/>
  <c r="BJ8" i="1"/>
  <c r="BI8" i="1"/>
  <c r="AI8" i="1"/>
  <c r="BM8" i="1"/>
  <c r="AG8" i="1"/>
  <c r="BN8" i="1"/>
  <c r="BO8" i="1"/>
  <c r="BP8" i="1"/>
  <c r="BS8" i="1"/>
  <c r="AK8" i="1"/>
  <c r="G8" i="1"/>
  <c r="BV8" i="1"/>
  <c r="H8" i="1"/>
  <c r="CB8" i="1"/>
  <c r="P8" i="1"/>
  <c r="CD8" i="1"/>
  <c r="Q8" i="1"/>
  <c r="R8" i="1"/>
  <c r="W8" i="1"/>
  <c r="CC8" i="1"/>
  <c r="X8" i="1"/>
  <c r="Y8" i="1"/>
  <c r="Z8" i="1"/>
  <c r="AA8" i="1"/>
  <c r="AD8" i="1"/>
  <c r="AE8" i="1"/>
  <c r="BT8" i="1"/>
  <c r="AF8" i="1"/>
  <c r="BQ8" i="1"/>
  <c r="BR8" i="1"/>
  <c r="BU8" i="1"/>
  <c r="BW8" i="1"/>
  <c r="BX8" i="1"/>
  <c r="BY8" i="1"/>
  <c r="BZ8" i="1"/>
  <c r="CA8" i="1"/>
  <c r="CE8" i="1"/>
  <c r="CF8" i="1"/>
  <c r="BH9" i="1"/>
  <c r="F9" i="1"/>
  <c r="BL9" i="1"/>
  <c r="BK9" i="1"/>
  <c r="BJ9" i="1"/>
  <c r="BI9" i="1"/>
  <c r="AI9" i="1"/>
  <c r="BM9" i="1"/>
  <c r="AG9" i="1"/>
  <c r="BN9" i="1"/>
  <c r="BO9" i="1"/>
  <c r="BP9" i="1"/>
  <c r="BS9" i="1"/>
  <c r="AK9" i="1"/>
  <c r="G9" i="1"/>
  <c r="BV9" i="1"/>
  <c r="H9" i="1"/>
  <c r="CB9" i="1"/>
  <c r="P9" i="1"/>
  <c r="CD9" i="1"/>
  <c r="Q9" i="1"/>
  <c r="R9" i="1"/>
  <c r="W9" i="1"/>
  <c r="CC9" i="1"/>
  <c r="X9" i="1"/>
  <c r="Y9" i="1"/>
  <c r="Z9" i="1"/>
  <c r="AA9" i="1"/>
  <c r="AD9" i="1"/>
  <c r="AE9" i="1"/>
  <c r="BT9" i="1"/>
  <c r="AF9" i="1"/>
  <c r="BQ9" i="1"/>
  <c r="BR9" i="1"/>
  <c r="BU9" i="1"/>
  <c r="BW9" i="1"/>
  <c r="BX9" i="1"/>
  <c r="BY9" i="1"/>
  <c r="BZ9" i="1"/>
  <c r="CA9" i="1"/>
  <c r="CE9" i="1"/>
  <c r="CF9" i="1"/>
  <c r="BH10" i="1"/>
  <c r="F10" i="1"/>
  <c r="BL10" i="1"/>
  <c r="BK10" i="1"/>
  <c r="BJ10" i="1"/>
  <c r="BI10" i="1"/>
  <c r="AI10" i="1"/>
  <c r="BM10" i="1"/>
  <c r="AG10" i="1"/>
  <c r="BN10" i="1"/>
  <c r="BO10" i="1"/>
  <c r="BP10" i="1"/>
  <c r="BS10" i="1"/>
  <c r="AK10" i="1"/>
  <c r="G10" i="1"/>
  <c r="BV10" i="1"/>
  <c r="H10" i="1"/>
  <c r="CB10" i="1"/>
  <c r="P10" i="1"/>
  <c r="CD10" i="1"/>
  <c r="Q10" i="1"/>
  <c r="R10" i="1"/>
  <c r="W10" i="1"/>
  <c r="CC10" i="1"/>
  <c r="X10" i="1"/>
  <c r="Y10" i="1"/>
  <c r="Z10" i="1"/>
  <c r="AA10" i="1"/>
  <c r="AD10" i="1"/>
  <c r="AE10" i="1"/>
  <c r="BT10" i="1"/>
  <c r="AF10" i="1"/>
  <c r="BQ10" i="1"/>
  <c r="BR10" i="1"/>
  <c r="BU10" i="1"/>
  <c r="BW10" i="1"/>
  <c r="BX10" i="1"/>
  <c r="BY10" i="1"/>
  <c r="BZ10" i="1"/>
  <c r="CA10" i="1"/>
  <c r="CE10" i="1"/>
  <c r="CF10" i="1"/>
  <c r="BH11" i="1"/>
  <c r="F11" i="1"/>
  <c r="BL11" i="1"/>
  <c r="BK11" i="1"/>
  <c r="BJ11" i="1"/>
  <c r="BI11" i="1"/>
  <c r="AI11" i="1"/>
  <c r="BM11" i="1"/>
  <c r="AG11" i="1"/>
  <c r="BN11" i="1"/>
  <c r="BO11" i="1"/>
  <c r="BP11" i="1"/>
  <c r="BS11" i="1"/>
  <c r="AK11" i="1"/>
  <c r="G11" i="1"/>
  <c r="BV11" i="1"/>
  <c r="H11" i="1"/>
  <c r="CB11" i="1"/>
  <c r="P11" i="1"/>
  <c r="CD11" i="1"/>
  <c r="Q11" i="1"/>
  <c r="R11" i="1"/>
  <c r="W11" i="1"/>
  <c r="CC11" i="1"/>
  <c r="X11" i="1"/>
  <c r="Y11" i="1"/>
  <c r="Z11" i="1"/>
  <c r="AA11" i="1"/>
  <c r="AD11" i="1"/>
  <c r="AE11" i="1"/>
  <c r="BT11" i="1"/>
  <c r="AF11" i="1"/>
  <c r="BQ11" i="1"/>
  <c r="BR11" i="1"/>
  <c r="BU11" i="1"/>
  <c r="BW11" i="1"/>
  <c r="BX11" i="1"/>
  <c r="BY11" i="1"/>
  <c r="BZ11" i="1"/>
  <c r="CA11" i="1"/>
  <c r="CE11" i="1"/>
  <c r="CF11" i="1"/>
  <c r="BH12" i="1"/>
  <c r="F12" i="1"/>
  <c r="BL12" i="1"/>
  <c r="BK12" i="1"/>
  <c r="BJ12" i="1"/>
  <c r="BI12" i="1"/>
  <c r="AI12" i="1"/>
  <c r="BM12" i="1"/>
  <c r="AG12" i="1"/>
  <c r="BN12" i="1"/>
  <c r="BO12" i="1"/>
  <c r="BP12" i="1"/>
  <c r="BS12" i="1"/>
  <c r="AK12" i="1"/>
  <c r="G12" i="1"/>
  <c r="BV12" i="1"/>
  <c r="H12" i="1"/>
  <c r="CB12" i="1"/>
  <c r="P12" i="1"/>
  <c r="CD12" i="1"/>
  <c r="Q12" i="1"/>
  <c r="R12" i="1"/>
  <c r="W12" i="1"/>
  <c r="CC12" i="1"/>
  <c r="X12" i="1"/>
  <c r="Y12" i="1"/>
  <c r="Z12" i="1"/>
  <c r="AA12" i="1"/>
  <c r="AD12" i="1"/>
  <c r="AE12" i="1"/>
  <c r="BT12" i="1"/>
  <c r="AF12" i="1"/>
  <c r="BQ12" i="1"/>
  <c r="BR12" i="1"/>
  <c r="BU12" i="1"/>
  <c r="BW12" i="1"/>
  <c r="BX12" i="1"/>
  <c r="BY12" i="1"/>
  <c r="BZ12" i="1"/>
  <c r="CA12" i="1"/>
  <c r="CE12" i="1"/>
  <c r="CF12" i="1"/>
  <c r="BH13" i="1"/>
  <c r="F13" i="1"/>
  <c r="BL13" i="1"/>
  <c r="BK13" i="1"/>
  <c r="BJ13" i="1"/>
  <c r="BI13" i="1"/>
  <c r="AI13" i="1"/>
  <c r="BM13" i="1"/>
  <c r="AG13" i="1"/>
  <c r="BN13" i="1"/>
  <c r="BO13" i="1"/>
  <c r="BP13" i="1"/>
  <c r="BS13" i="1"/>
  <c r="AK13" i="1"/>
  <c r="G13" i="1"/>
  <c r="BV13" i="1"/>
  <c r="H13" i="1"/>
  <c r="CB13" i="1"/>
  <c r="P13" i="1"/>
  <c r="CD13" i="1"/>
  <c r="Q13" i="1"/>
  <c r="R13" i="1"/>
  <c r="W13" i="1"/>
  <c r="CC13" i="1"/>
  <c r="X13" i="1"/>
  <c r="Y13" i="1"/>
  <c r="Z13" i="1"/>
  <c r="AA13" i="1"/>
  <c r="AD13" i="1"/>
  <c r="AE13" i="1"/>
  <c r="BT13" i="1"/>
  <c r="AF13" i="1"/>
  <c r="BQ13" i="1"/>
  <c r="BR13" i="1"/>
  <c r="BU13" i="1"/>
  <c r="BW13" i="1"/>
  <c r="BX13" i="1"/>
  <c r="BY13" i="1"/>
  <c r="BZ13" i="1"/>
  <c r="CA13" i="1"/>
  <c r="CE13" i="1"/>
  <c r="CF13" i="1"/>
  <c r="BH18" i="1"/>
  <c r="F18" i="1"/>
  <c r="BL18" i="1"/>
  <c r="BK18" i="1"/>
  <c r="BJ18" i="1"/>
  <c r="BI18" i="1"/>
  <c r="AI18" i="1"/>
  <c r="BM18" i="1"/>
  <c r="AG18" i="1"/>
  <c r="BN18" i="1"/>
  <c r="BO18" i="1"/>
  <c r="BP18" i="1"/>
  <c r="BS18" i="1"/>
  <c r="AK18" i="1"/>
  <c r="G18" i="1"/>
  <c r="BV18" i="1"/>
  <c r="H18" i="1"/>
  <c r="CB18" i="1"/>
  <c r="P18" i="1"/>
  <c r="CD18" i="1"/>
  <c r="Q18" i="1"/>
  <c r="R18" i="1"/>
  <c r="W18" i="1"/>
  <c r="CC18" i="1"/>
  <c r="X18" i="1"/>
  <c r="Y18" i="1"/>
  <c r="Z18" i="1"/>
  <c r="AA18" i="1"/>
  <c r="AD18" i="1"/>
  <c r="AE18" i="1"/>
  <c r="BT18" i="1"/>
  <c r="AF18" i="1"/>
  <c r="BQ18" i="1"/>
  <c r="BR18" i="1"/>
  <c r="BU18" i="1"/>
  <c r="BW18" i="1"/>
  <c r="BX18" i="1"/>
  <c r="BY18" i="1"/>
  <c r="BZ18" i="1"/>
  <c r="CA18" i="1"/>
  <c r="CE18" i="1"/>
  <c r="CF18" i="1"/>
  <c r="BH16" i="1"/>
  <c r="F16" i="1"/>
  <c r="BL16" i="1"/>
  <c r="BK16" i="1"/>
  <c r="BJ16" i="1"/>
  <c r="BI16" i="1"/>
  <c r="AI16" i="1"/>
  <c r="BM16" i="1"/>
  <c r="AG16" i="1"/>
  <c r="BN16" i="1"/>
  <c r="BO16" i="1"/>
  <c r="BP16" i="1"/>
  <c r="BS16" i="1"/>
  <c r="AK16" i="1"/>
  <c r="G16" i="1"/>
  <c r="BV16" i="1"/>
  <c r="H16" i="1"/>
  <c r="CB16" i="1"/>
  <c r="P16" i="1"/>
  <c r="CD16" i="1"/>
  <c r="Q16" i="1"/>
  <c r="R16" i="1"/>
  <c r="W16" i="1"/>
  <c r="CC16" i="1"/>
  <c r="X16" i="1"/>
  <c r="Y16" i="1"/>
  <c r="Z16" i="1"/>
  <c r="AA16" i="1"/>
  <c r="AD16" i="1"/>
  <c r="AE16" i="1"/>
  <c r="BT16" i="1"/>
  <c r="AF16" i="1"/>
  <c r="BQ16" i="1"/>
  <c r="BR16" i="1"/>
  <c r="BU16" i="1"/>
  <c r="BW16" i="1"/>
  <c r="BX16" i="1"/>
  <c r="BY16" i="1"/>
  <c r="BZ16" i="1"/>
  <c r="CA16" i="1"/>
  <c r="CE16" i="1"/>
  <c r="CF16" i="1"/>
  <c r="BH14" i="1"/>
  <c r="F14" i="1"/>
  <c r="BL14" i="1"/>
  <c r="BK14" i="1"/>
  <c r="BJ14" i="1"/>
  <c r="BI14" i="1"/>
  <c r="AI14" i="1"/>
  <c r="BM14" i="1"/>
  <c r="AG14" i="1"/>
  <c r="BN14" i="1"/>
  <c r="BO14" i="1"/>
  <c r="BP14" i="1"/>
  <c r="BS14" i="1"/>
  <c r="AK14" i="1"/>
  <c r="G14" i="1"/>
  <c r="BV14" i="1"/>
  <c r="H14" i="1"/>
  <c r="CB14" i="1"/>
  <c r="P14" i="1"/>
  <c r="CD14" i="1"/>
  <c r="Q14" i="1"/>
  <c r="R14" i="1"/>
  <c r="W14" i="1"/>
  <c r="CC14" i="1"/>
  <c r="X14" i="1"/>
  <c r="Y14" i="1"/>
  <c r="Z14" i="1"/>
  <c r="AA14" i="1"/>
  <c r="AD14" i="1"/>
  <c r="AE14" i="1"/>
  <c r="BT14" i="1"/>
  <c r="AF14" i="1"/>
  <c r="BQ14" i="1"/>
  <c r="BR14" i="1"/>
  <c r="BU14" i="1"/>
  <c r="BW14" i="1"/>
  <c r="BX14" i="1"/>
  <c r="BY14" i="1"/>
  <c r="BZ14" i="1"/>
  <c r="CA14" i="1"/>
  <c r="CE14" i="1"/>
  <c r="CF14" i="1"/>
  <c r="BH15" i="1"/>
  <c r="F15" i="1"/>
  <c r="BL15" i="1"/>
  <c r="BK15" i="1"/>
  <c r="BJ15" i="1"/>
  <c r="BI15" i="1"/>
  <c r="AI15" i="1"/>
  <c r="BM15" i="1"/>
  <c r="AG15" i="1"/>
  <c r="BN15" i="1"/>
  <c r="BO15" i="1"/>
  <c r="BP15" i="1"/>
  <c r="BS15" i="1"/>
  <c r="AK15" i="1"/>
  <c r="G15" i="1"/>
  <c r="BV15" i="1"/>
  <c r="H15" i="1"/>
  <c r="CB15" i="1"/>
  <c r="P15" i="1"/>
  <c r="CD15" i="1"/>
  <c r="Q15" i="1"/>
  <c r="R15" i="1"/>
  <c r="W15" i="1"/>
  <c r="CC15" i="1"/>
  <c r="X15" i="1"/>
  <c r="Y15" i="1"/>
  <c r="Z15" i="1"/>
  <c r="AA15" i="1"/>
  <c r="AD15" i="1"/>
  <c r="AE15" i="1"/>
  <c r="BT15" i="1"/>
  <c r="AF15" i="1"/>
  <c r="BQ15" i="1"/>
  <c r="BR15" i="1"/>
  <c r="BU15" i="1"/>
  <c r="BW15" i="1"/>
  <c r="BX15" i="1"/>
  <c r="BY15" i="1"/>
  <c r="BZ15" i="1"/>
  <c r="CA15" i="1"/>
  <c r="CE15" i="1"/>
  <c r="CF15" i="1"/>
  <c r="BH17" i="1"/>
  <c r="F17" i="1"/>
  <c r="BL17" i="1"/>
  <c r="BK17" i="1"/>
  <c r="BJ17" i="1"/>
  <c r="BI17" i="1"/>
  <c r="AI17" i="1"/>
  <c r="BM17" i="1"/>
  <c r="AG17" i="1"/>
  <c r="BN17" i="1"/>
  <c r="BO17" i="1"/>
  <c r="BP17" i="1"/>
  <c r="BS17" i="1"/>
  <c r="AK17" i="1"/>
  <c r="G17" i="1"/>
  <c r="BV17" i="1"/>
  <c r="H17" i="1"/>
  <c r="CB17" i="1"/>
  <c r="P17" i="1"/>
  <c r="CD17" i="1"/>
  <c r="Q17" i="1"/>
  <c r="R17" i="1"/>
  <c r="W17" i="1"/>
  <c r="CC17" i="1"/>
  <c r="X17" i="1"/>
  <c r="Y17" i="1"/>
  <c r="Z17" i="1"/>
  <c r="AA17" i="1"/>
  <c r="AD17" i="1"/>
  <c r="AE17" i="1"/>
  <c r="BT17" i="1"/>
  <c r="AF17" i="1"/>
  <c r="BQ17" i="1"/>
  <c r="BR17" i="1"/>
  <c r="BU17" i="1"/>
  <c r="BW17" i="1"/>
  <c r="BX17" i="1"/>
  <c r="BY17" i="1"/>
  <c r="BZ17" i="1"/>
  <c r="CA17" i="1"/>
  <c r="CE17" i="1"/>
  <c r="CF17" i="1"/>
  <c r="BH19" i="1"/>
  <c r="F19" i="1"/>
  <c r="BL19" i="1"/>
  <c r="BK19" i="1"/>
  <c r="BJ19" i="1"/>
  <c r="BI19" i="1"/>
  <c r="AI19" i="1"/>
  <c r="BM19" i="1"/>
  <c r="AG19" i="1"/>
  <c r="BN19" i="1"/>
  <c r="BO19" i="1"/>
  <c r="BP19" i="1"/>
  <c r="BS19" i="1"/>
  <c r="AK19" i="1"/>
  <c r="G19" i="1"/>
  <c r="BV19" i="1"/>
  <c r="H19" i="1"/>
  <c r="CB19" i="1"/>
  <c r="P19" i="1"/>
  <c r="CD19" i="1"/>
  <c r="Q19" i="1"/>
  <c r="R19" i="1"/>
  <c r="W19" i="1"/>
  <c r="CC19" i="1"/>
  <c r="X19" i="1"/>
  <c r="Y19" i="1"/>
  <c r="Z19" i="1"/>
  <c r="AA19" i="1"/>
  <c r="AD19" i="1"/>
  <c r="AE19" i="1"/>
  <c r="BT19" i="1"/>
  <c r="AF19" i="1"/>
  <c r="BQ19" i="1"/>
  <c r="BR19" i="1"/>
  <c r="BU19" i="1"/>
  <c r="BW19" i="1"/>
  <c r="BX19" i="1"/>
  <c r="BY19" i="1"/>
  <c r="BZ19" i="1"/>
  <c r="CA19" i="1"/>
  <c r="CE19" i="1"/>
  <c r="CF19" i="1"/>
  <c r="BH20" i="1"/>
  <c r="F20" i="1"/>
  <c r="BL20" i="1"/>
  <c r="BK20" i="1"/>
  <c r="BJ20" i="1"/>
  <c r="BI20" i="1"/>
  <c r="AI20" i="1"/>
  <c r="BM20" i="1"/>
  <c r="AG20" i="1"/>
  <c r="BN20" i="1"/>
  <c r="BO20" i="1"/>
  <c r="BP20" i="1"/>
  <c r="BS20" i="1"/>
  <c r="AK20" i="1"/>
  <c r="G20" i="1"/>
  <c r="BV20" i="1"/>
  <c r="H20" i="1"/>
  <c r="CB20" i="1"/>
  <c r="P20" i="1"/>
  <c r="CD20" i="1"/>
  <c r="Q20" i="1"/>
  <c r="R20" i="1"/>
  <c r="W20" i="1"/>
  <c r="CC20" i="1"/>
  <c r="X20" i="1"/>
  <c r="Y20" i="1"/>
  <c r="Z20" i="1"/>
  <c r="AA20" i="1"/>
  <c r="AD20" i="1"/>
  <c r="AE20" i="1"/>
  <c r="BT20" i="1"/>
  <c r="AF20" i="1"/>
  <c r="BQ20" i="1"/>
  <c r="BR20" i="1"/>
  <c r="BU20" i="1"/>
  <c r="BW20" i="1"/>
  <c r="BX20" i="1"/>
  <c r="BY20" i="1"/>
  <c r="BZ20" i="1"/>
  <c r="CA20" i="1"/>
  <c r="CE20" i="1"/>
  <c r="CF20" i="1"/>
  <c r="BH21" i="1"/>
  <c r="F21" i="1"/>
  <c r="BL21" i="1"/>
  <c r="BK21" i="1"/>
  <c r="BJ21" i="1"/>
  <c r="BI21" i="1"/>
  <c r="AI21" i="1"/>
  <c r="BM21" i="1"/>
  <c r="AG21" i="1"/>
  <c r="BN21" i="1"/>
  <c r="BO21" i="1"/>
  <c r="BP21" i="1"/>
  <c r="BS21" i="1"/>
  <c r="AK21" i="1"/>
  <c r="G21" i="1"/>
  <c r="BV21" i="1"/>
  <c r="H21" i="1"/>
  <c r="CB21" i="1"/>
  <c r="P21" i="1"/>
  <c r="CD21" i="1"/>
  <c r="Q21" i="1"/>
  <c r="R21" i="1"/>
  <c r="W21" i="1"/>
  <c r="CC21" i="1"/>
  <c r="X21" i="1"/>
  <c r="Y21" i="1"/>
  <c r="Z21" i="1"/>
  <c r="AA21" i="1"/>
  <c r="AD21" i="1"/>
  <c r="AE21" i="1"/>
  <c r="BT21" i="1"/>
  <c r="AF21" i="1"/>
  <c r="BQ21" i="1"/>
  <c r="BR21" i="1"/>
  <c r="BU21" i="1"/>
  <c r="BW21" i="1"/>
  <c r="BX21" i="1"/>
  <c r="BY21" i="1"/>
  <c r="BZ21" i="1"/>
  <c r="CA21" i="1"/>
  <c r="CE21" i="1"/>
  <c r="CF21" i="1"/>
  <c r="BH22" i="1"/>
  <c r="F22" i="1"/>
  <c r="BL22" i="1"/>
  <c r="BK22" i="1"/>
  <c r="BJ22" i="1"/>
  <c r="BI22" i="1"/>
  <c r="AI22" i="1"/>
  <c r="BM22" i="1"/>
  <c r="AG22" i="1"/>
  <c r="BN22" i="1"/>
  <c r="BO22" i="1"/>
  <c r="BP22" i="1"/>
  <c r="BS22" i="1"/>
  <c r="AK22" i="1"/>
  <c r="G22" i="1"/>
  <c r="BV22" i="1"/>
  <c r="H22" i="1"/>
  <c r="CB22" i="1"/>
  <c r="P22" i="1"/>
  <c r="CD22" i="1"/>
  <c r="Q22" i="1"/>
  <c r="R22" i="1"/>
  <c r="W22" i="1"/>
  <c r="CC22" i="1"/>
  <c r="X22" i="1"/>
  <c r="Y22" i="1"/>
  <c r="Z22" i="1"/>
  <c r="AA22" i="1"/>
  <c r="AD22" i="1"/>
  <c r="AE22" i="1"/>
  <c r="BT22" i="1"/>
  <c r="AF22" i="1"/>
  <c r="BQ22" i="1"/>
  <c r="BR22" i="1"/>
  <c r="BU22" i="1"/>
  <c r="BW22" i="1"/>
  <c r="BX22" i="1"/>
  <c r="BY22" i="1"/>
  <c r="BZ22" i="1"/>
  <c r="CA22" i="1"/>
  <c r="CE22" i="1"/>
  <c r="CF22" i="1"/>
  <c r="BH23" i="1"/>
  <c r="F23" i="1"/>
  <c r="BL23" i="1"/>
  <c r="BK23" i="1"/>
  <c r="BJ23" i="1"/>
  <c r="BI23" i="1"/>
  <c r="AI23" i="1"/>
  <c r="BM23" i="1"/>
  <c r="AG23" i="1"/>
  <c r="BN23" i="1"/>
  <c r="BO23" i="1"/>
  <c r="BP23" i="1"/>
  <c r="BS23" i="1"/>
  <c r="AK23" i="1"/>
  <c r="G23" i="1"/>
  <c r="BV23" i="1"/>
  <c r="H23" i="1"/>
  <c r="CB23" i="1"/>
  <c r="P23" i="1"/>
  <c r="CD23" i="1"/>
  <c r="Q23" i="1"/>
  <c r="R23" i="1"/>
  <c r="W23" i="1"/>
  <c r="CC23" i="1"/>
  <c r="X23" i="1"/>
  <c r="Y23" i="1"/>
  <c r="Z23" i="1"/>
  <c r="AA23" i="1"/>
  <c r="AD23" i="1"/>
  <c r="AE23" i="1"/>
  <c r="BT23" i="1"/>
  <c r="AF23" i="1"/>
  <c r="BQ23" i="1"/>
  <c r="BR23" i="1"/>
  <c r="BU23" i="1"/>
  <c r="BW23" i="1"/>
  <c r="BX23" i="1"/>
  <c r="BY23" i="1"/>
  <c r="BZ23" i="1"/>
  <c r="CA23" i="1"/>
  <c r="CE23" i="1"/>
  <c r="CF23" i="1"/>
  <c r="BH24" i="1"/>
  <c r="F24" i="1"/>
  <c r="BL24" i="1"/>
  <c r="BK24" i="1"/>
  <c r="BJ24" i="1"/>
  <c r="BI24" i="1"/>
  <c r="AI24" i="1"/>
  <c r="BM24" i="1"/>
  <c r="AG24" i="1"/>
  <c r="BN24" i="1"/>
  <c r="BO24" i="1"/>
  <c r="BP24" i="1"/>
  <c r="BS24" i="1"/>
  <c r="AK24" i="1"/>
  <c r="G24" i="1"/>
  <c r="BV24" i="1"/>
  <c r="H24" i="1"/>
  <c r="CB24" i="1"/>
  <c r="P24" i="1"/>
  <c r="CD24" i="1"/>
  <c r="Q24" i="1"/>
  <c r="R24" i="1"/>
  <c r="W24" i="1"/>
  <c r="CC24" i="1"/>
  <c r="X24" i="1"/>
  <c r="Y24" i="1"/>
  <c r="Z24" i="1"/>
  <c r="AA24" i="1"/>
  <c r="AD24" i="1"/>
  <c r="AE24" i="1"/>
  <c r="BT24" i="1"/>
  <c r="AF24" i="1"/>
  <c r="BQ24" i="1"/>
  <c r="BR24" i="1"/>
  <c r="BU24" i="1"/>
  <c r="BW24" i="1"/>
  <c r="BX24" i="1"/>
  <c r="BY24" i="1"/>
  <c r="BZ24" i="1"/>
  <c r="CA24" i="1"/>
  <c r="CE24" i="1"/>
  <c r="CF24" i="1"/>
  <c r="BH29" i="1"/>
  <c r="F29" i="1"/>
  <c r="BL29" i="1"/>
  <c r="BK29" i="1"/>
  <c r="BJ29" i="1"/>
  <c r="BI29" i="1"/>
  <c r="AI29" i="1"/>
  <c r="BM29" i="1"/>
  <c r="AG29" i="1"/>
  <c r="BN29" i="1"/>
  <c r="BO29" i="1"/>
  <c r="BP29" i="1"/>
  <c r="BS29" i="1"/>
  <c r="AK29" i="1"/>
  <c r="G29" i="1"/>
  <c r="BV29" i="1"/>
  <c r="H29" i="1"/>
  <c r="CB29" i="1"/>
  <c r="P29" i="1"/>
  <c r="CD29" i="1"/>
  <c r="Q29" i="1"/>
  <c r="R29" i="1"/>
  <c r="W29" i="1"/>
  <c r="CC29" i="1"/>
  <c r="X29" i="1"/>
  <c r="Y29" i="1"/>
  <c r="Z29" i="1"/>
  <c r="AA29" i="1"/>
  <c r="AD29" i="1"/>
  <c r="AE29" i="1"/>
  <c r="BT29" i="1"/>
  <c r="AF29" i="1"/>
  <c r="BQ29" i="1"/>
  <c r="BR29" i="1"/>
  <c r="BU29" i="1"/>
  <c r="BW29" i="1"/>
  <c r="BX29" i="1"/>
  <c r="BY29" i="1"/>
  <c r="BZ29" i="1"/>
  <c r="CA29" i="1"/>
  <c r="CE29" i="1"/>
  <c r="CF29" i="1"/>
  <c r="BH27" i="1"/>
  <c r="F27" i="1"/>
  <c r="BL27" i="1"/>
  <c r="BK27" i="1"/>
  <c r="BJ27" i="1"/>
  <c r="BI27" i="1"/>
  <c r="AI27" i="1"/>
  <c r="BM27" i="1"/>
  <c r="AG27" i="1"/>
  <c r="BN27" i="1"/>
  <c r="BO27" i="1"/>
  <c r="BP27" i="1"/>
  <c r="BS27" i="1"/>
  <c r="AK27" i="1"/>
  <c r="G27" i="1"/>
  <c r="BV27" i="1"/>
  <c r="H27" i="1"/>
  <c r="CB27" i="1"/>
  <c r="P27" i="1"/>
  <c r="CD27" i="1"/>
  <c r="Q27" i="1"/>
  <c r="R27" i="1"/>
  <c r="W27" i="1"/>
  <c r="CC27" i="1"/>
  <c r="X27" i="1"/>
  <c r="Y27" i="1"/>
  <c r="Z27" i="1"/>
  <c r="AA27" i="1"/>
  <c r="AD27" i="1"/>
  <c r="AE27" i="1"/>
  <c r="BT27" i="1"/>
  <c r="AF27" i="1"/>
  <c r="BQ27" i="1"/>
  <c r="BR27" i="1"/>
  <c r="BU27" i="1"/>
  <c r="BW27" i="1"/>
  <c r="BX27" i="1"/>
  <c r="BY27" i="1"/>
  <c r="BZ27" i="1"/>
  <c r="CA27" i="1"/>
  <c r="CE27" i="1"/>
  <c r="CF27" i="1"/>
  <c r="BH25" i="1"/>
  <c r="F25" i="1"/>
  <c r="BL25" i="1"/>
  <c r="BK25" i="1"/>
  <c r="BJ25" i="1"/>
  <c r="BI25" i="1"/>
  <c r="AI25" i="1"/>
  <c r="BM25" i="1"/>
  <c r="AG25" i="1"/>
  <c r="BN25" i="1"/>
  <c r="BO25" i="1"/>
  <c r="BP25" i="1"/>
  <c r="BS25" i="1"/>
  <c r="AK25" i="1"/>
  <c r="G25" i="1"/>
  <c r="BV25" i="1"/>
  <c r="H25" i="1"/>
  <c r="CB25" i="1"/>
  <c r="P25" i="1"/>
  <c r="CD25" i="1"/>
  <c r="Q25" i="1"/>
  <c r="R25" i="1"/>
  <c r="W25" i="1"/>
  <c r="CC25" i="1"/>
  <c r="X25" i="1"/>
  <c r="Y25" i="1"/>
  <c r="Z25" i="1"/>
  <c r="AA25" i="1"/>
  <c r="AD25" i="1"/>
  <c r="AE25" i="1"/>
  <c r="BT25" i="1"/>
  <c r="AF25" i="1"/>
  <c r="BQ25" i="1"/>
  <c r="BR25" i="1"/>
  <c r="BU25" i="1"/>
  <c r="BW25" i="1"/>
  <c r="BX25" i="1"/>
  <c r="BY25" i="1"/>
  <c r="BZ25" i="1"/>
  <c r="CA25" i="1"/>
  <c r="CE25" i="1"/>
  <c r="CF25" i="1"/>
  <c r="BH26" i="1"/>
  <c r="F26" i="1"/>
  <c r="BL26" i="1"/>
  <c r="BK26" i="1"/>
  <c r="BJ26" i="1"/>
  <c r="BI26" i="1"/>
  <c r="AI26" i="1"/>
  <c r="BM26" i="1"/>
  <c r="AG26" i="1"/>
  <c r="BN26" i="1"/>
  <c r="BO26" i="1"/>
  <c r="BP26" i="1"/>
  <c r="BS26" i="1"/>
  <c r="AK26" i="1"/>
  <c r="G26" i="1"/>
  <c r="BV26" i="1"/>
  <c r="H26" i="1"/>
  <c r="CB26" i="1"/>
  <c r="P26" i="1"/>
  <c r="CD26" i="1"/>
  <c r="Q26" i="1"/>
  <c r="R26" i="1"/>
  <c r="W26" i="1"/>
  <c r="CC26" i="1"/>
  <c r="X26" i="1"/>
  <c r="Y26" i="1"/>
  <c r="Z26" i="1"/>
  <c r="AA26" i="1"/>
  <c r="AD26" i="1"/>
  <c r="AE26" i="1"/>
  <c r="BT26" i="1"/>
  <c r="AF26" i="1"/>
  <c r="BQ26" i="1"/>
  <c r="BR26" i="1"/>
  <c r="BU26" i="1"/>
  <c r="BW26" i="1"/>
  <c r="BX26" i="1"/>
  <c r="BY26" i="1"/>
  <c r="BZ26" i="1"/>
  <c r="CA26" i="1"/>
  <c r="CE26" i="1"/>
  <c r="CF26" i="1"/>
  <c r="BH28" i="1"/>
  <c r="F28" i="1"/>
  <c r="BL28" i="1"/>
  <c r="BK28" i="1"/>
  <c r="BJ28" i="1"/>
  <c r="BI28" i="1"/>
  <c r="AI28" i="1"/>
  <c r="BM28" i="1"/>
  <c r="AG28" i="1"/>
  <c r="BN28" i="1"/>
  <c r="BO28" i="1"/>
  <c r="BP28" i="1"/>
  <c r="BS28" i="1"/>
  <c r="AK28" i="1"/>
  <c r="G28" i="1"/>
  <c r="BV28" i="1"/>
  <c r="H28" i="1"/>
  <c r="CB28" i="1"/>
  <c r="P28" i="1"/>
  <c r="CD28" i="1"/>
  <c r="Q28" i="1"/>
  <c r="R28" i="1"/>
  <c r="W28" i="1"/>
  <c r="CC28" i="1"/>
  <c r="X28" i="1"/>
  <c r="Y28" i="1"/>
  <c r="Z28" i="1"/>
  <c r="AA28" i="1"/>
  <c r="AD28" i="1"/>
  <c r="AE28" i="1"/>
  <c r="BT28" i="1"/>
  <c r="AF28" i="1"/>
  <c r="BQ28" i="1"/>
  <c r="BR28" i="1"/>
  <c r="BU28" i="1"/>
  <c r="BW28" i="1"/>
  <c r="BX28" i="1"/>
  <c r="BY28" i="1"/>
  <c r="BZ28" i="1"/>
  <c r="CA28" i="1"/>
  <c r="CE28" i="1"/>
  <c r="CF28" i="1"/>
  <c r="BH30" i="1"/>
  <c r="F30" i="1"/>
  <c r="BL30" i="1"/>
  <c r="BK30" i="1"/>
  <c r="BJ30" i="1"/>
  <c r="BI30" i="1"/>
  <c r="AI30" i="1"/>
  <c r="BM30" i="1"/>
  <c r="AG30" i="1"/>
  <c r="BN30" i="1"/>
  <c r="BO30" i="1"/>
  <c r="BP30" i="1"/>
  <c r="BS30" i="1"/>
  <c r="AK30" i="1"/>
  <c r="G30" i="1"/>
  <c r="BV30" i="1"/>
  <c r="H30" i="1"/>
  <c r="CB30" i="1"/>
  <c r="P30" i="1"/>
  <c r="CD30" i="1"/>
  <c r="Q30" i="1"/>
  <c r="R30" i="1"/>
  <c r="W30" i="1"/>
  <c r="CC30" i="1"/>
  <c r="X30" i="1"/>
  <c r="Y30" i="1"/>
  <c r="Z30" i="1"/>
  <c r="AA30" i="1"/>
  <c r="AD30" i="1"/>
  <c r="AE30" i="1"/>
  <c r="BT30" i="1"/>
  <c r="AF30" i="1"/>
  <c r="BQ30" i="1"/>
  <c r="BR30" i="1"/>
  <c r="BU30" i="1"/>
  <c r="BW30" i="1"/>
  <c r="BX30" i="1"/>
  <c r="BY30" i="1"/>
  <c r="BZ30" i="1"/>
  <c r="CA30" i="1"/>
  <c r="CE30" i="1"/>
  <c r="CF30" i="1"/>
  <c r="BH31" i="1"/>
  <c r="F31" i="1"/>
  <c r="BL31" i="1"/>
  <c r="BK31" i="1"/>
  <c r="BJ31" i="1"/>
  <c r="BI31" i="1"/>
  <c r="AI31" i="1"/>
  <c r="BM31" i="1"/>
  <c r="AG31" i="1"/>
  <c r="BN31" i="1"/>
  <c r="BO31" i="1"/>
  <c r="BP31" i="1"/>
  <c r="BS31" i="1"/>
  <c r="AK31" i="1"/>
  <c r="G31" i="1"/>
  <c r="BV31" i="1"/>
  <c r="H31" i="1"/>
  <c r="CB31" i="1"/>
  <c r="P31" i="1"/>
  <c r="CD31" i="1"/>
  <c r="Q31" i="1"/>
  <c r="R31" i="1"/>
  <c r="W31" i="1"/>
  <c r="CC31" i="1"/>
  <c r="X31" i="1"/>
  <c r="Y31" i="1"/>
  <c r="Z31" i="1"/>
  <c r="AA31" i="1"/>
  <c r="AD31" i="1"/>
  <c r="AE31" i="1"/>
  <c r="BT31" i="1"/>
  <c r="AF31" i="1"/>
  <c r="BQ31" i="1"/>
  <c r="BR31" i="1"/>
  <c r="BU31" i="1"/>
  <c r="BW31" i="1"/>
  <c r="BX31" i="1"/>
  <c r="BY31" i="1"/>
  <c r="BZ31" i="1"/>
  <c r="CA31" i="1"/>
  <c r="CE31" i="1"/>
  <c r="CF31" i="1"/>
  <c r="BH32" i="1"/>
  <c r="F32" i="1"/>
  <c r="BL32" i="1"/>
  <c r="BK32" i="1"/>
  <c r="BJ32" i="1"/>
  <c r="BI32" i="1"/>
  <c r="AI32" i="1"/>
  <c r="BM32" i="1"/>
  <c r="AG32" i="1"/>
  <c r="BN32" i="1"/>
  <c r="BO32" i="1"/>
  <c r="BP32" i="1"/>
  <c r="BS32" i="1"/>
  <c r="AK32" i="1"/>
  <c r="G32" i="1"/>
  <c r="BV32" i="1"/>
  <c r="H32" i="1"/>
  <c r="CB32" i="1"/>
  <c r="P32" i="1"/>
  <c r="CD32" i="1"/>
  <c r="Q32" i="1"/>
  <c r="R32" i="1"/>
  <c r="W32" i="1"/>
  <c r="CC32" i="1"/>
  <c r="X32" i="1"/>
  <c r="Y32" i="1"/>
  <c r="Z32" i="1"/>
  <c r="AA32" i="1"/>
  <c r="AD32" i="1"/>
  <c r="AE32" i="1"/>
  <c r="BT32" i="1"/>
  <c r="AF32" i="1"/>
  <c r="BQ32" i="1"/>
  <c r="BR32" i="1"/>
  <c r="BU32" i="1"/>
  <c r="BW32" i="1"/>
  <c r="BX32" i="1"/>
  <c r="BY32" i="1"/>
  <c r="BZ32" i="1"/>
  <c r="CA32" i="1"/>
  <c r="CE32" i="1"/>
  <c r="CF32" i="1"/>
  <c r="BH33" i="1"/>
  <c r="F33" i="1"/>
  <c r="BL33" i="1"/>
  <c r="BK33" i="1"/>
  <c r="BJ33" i="1"/>
  <c r="BI33" i="1"/>
  <c r="AI33" i="1"/>
  <c r="BM33" i="1"/>
  <c r="AG33" i="1"/>
  <c r="BN33" i="1"/>
  <c r="BO33" i="1"/>
  <c r="BP33" i="1"/>
  <c r="BS33" i="1"/>
  <c r="AK33" i="1"/>
  <c r="G33" i="1"/>
  <c r="BV33" i="1"/>
  <c r="H33" i="1"/>
  <c r="CB33" i="1"/>
  <c r="P33" i="1"/>
  <c r="CD33" i="1"/>
  <c r="Q33" i="1"/>
  <c r="R33" i="1"/>
  <c r="W33" i="1"/>
  <c r="CC33" i="1"/>
  <c r="X33" i="1"/>
  <c r="Y33" i="1"/>
  <c r="Z33" i="1"/>
  <c r="AA33" i="1"/>
  <c r="AD33" i="1"/>
  <c r="AE33" i="1"/>
  <c r="BT33" i="1"/>
  <c r="AF33" i="1"/>
  <c r="BQ33" i="1"/>
  <c r="BR33" i="1"/>
  <c r="BU33" i="1"/>
  <c r="BW33" i="1"/>
  <c r="BX33" i="1"/>
  <c r="BY33" i="1"/>
  <c r="BZ33" i="1"/>
  <c r="CA33" i="1"/>
  <c r="CE33" i="1"/>
  <c r="CF33" i="1"/>
  <c r="BH34" i="1"/>
  <c r="F34" i="1"/>
  <c r="BL34" i="1"/>
  <c r="BK34" i="1"/>
  <c r="BJ34" i="1"/>
  <c r="BI34" i="1"/>
  <c r="AI34" i="1"/>
  <c r="BM34" i="1"/>
  <c r="AG34" i="1"/>
  <c r="BN34" i="1"/>
  <c r="BO34" i="1"/>
  <c r="BP34" i="1"/>
  <c r="BS34" i="1"/>
  <c r="AK34" i="1"/>
  <c r="G34" i="1"/>
  <c r="BV34" i="1"/>
  <c r="H34" i="1"/>
  <c r="CB34" i="1"/>
  <c r="P34" i="1"/>
  <c r="CD34" i="1"/>
  <c r="Q34" i="1"/>
  <c r="R34" i="1"/>
  <c r="W34" i="1"/>
  <c r="CC34" i="1"/>
  <c r="X34" i="1"/>
  <c r="Y34" i="1"/>
  <c r="Z34" i="1"/>
  <c r="AA34" i="1"/>
  <c r="AD34" i="1"/>
  <c r="AE34" i="1"/>
  <c r="BT34" i="1"/>
  <c r="AF34" i="1"/>
  <c r="BQ34" i="1"/>
  <c r="BR34" i="1"/>
  <c r="BU34" i="1"/>
  <c r="BW34" i="1"/>
  <c r="BX34" i="1"/>
  <c r="BY34" i="1"/>
  <c r="BZ34" i="1"/>
  <c r="CA34" i="1"/>
  <c r="CE34" i="1"/>
  <c r="CF34" i="1"/>
  <c r="BH35" i="1"/>
  <c r="F35" i="1"/>
  <c r="BL35" i="1"/>
  <c r="BK35" i="1"/>
  <c r="BJ35" i="1"/>
  <c r="BI35" i="1"/>
  <c r="AI35" i="1"/>
  <c r="BM35" i="1"/>
  <c r="AG35" i="1"/>
  <c r="BN35" i="1"/>
  <c r="BO35" i="1"/>
  <c r="BP35" i="1"/>
  <c r="BS35" i="1"/>
  <c r="AK35" i="1"/>
  <c r="G35" i="1"/>
  <c r="BV35" i="1"/>
  <c r="H35" i="1"/>
  <c r="CB35" i="1"/>
  <c r="P35" i="1"/>
  <c r="CD35" i="1"/>
  <c r="Q35" i="1"/>
  <c r="R35" i="1"/>
  <c r="W35" i="1"/>
  <c r="CC35" i="1"/>
  <c r="X35" i="1"/>
  <c r="Y35" i="1"/>
  <c r="Z35" i="1"/>
  <c r="AA35" i="1"/>
  <c r="AD35" i="1"/>
  <c r="AE35" i="1"/>
  <c r="BT35" i="1"/>
  <c r="AF35" i="1"/>
  <c r="BQ35" i="1"/>
  <c r="BR35" i="1"/>
  <c r="BU35" i="1"/>
  <c r="BW35" i="1"/>
  <c r="BX35" i="1"/>
  <c r="BY35" i="1"/>
  <c r="BZ35" i="1"/>
  <c r="CA35" i="1"/>
  <c r="CE35" i="1"/>
  <c r="CF35" i="1"/>
  <c r="BH40" i="1"/>
  <c r="F40" i="1"/>
  <c r="BL40" i="1"/>
  <c r="BK40" i="1"/>
  <c r="BJ40" i="1"/>
  <c r="BI40" i="1"/>
  <c r="AI40" i="1"/>
  <c r="BM40" i="1"/>
  <c r="AG40" i="1"/>
  <c r="BN40" i="1"/>
  <c r="BO40" i="1"/>
  <c r="BP40" i="1"/>
  <c r="BS40" i="1"/>
  <c r="AK40" i="1"/>
  <c r="G40" i="1"/>
  <c r="BV40" i="1"/>
  <c r="H40" i="1"/>
  <c r="CB40" i="1"/>
  <c r="P40" i="1"/>
  <c r="CD40" i="1"/>
  <c r="Q40" i="1"/>
  <c r="R40" i="1"/>
  <c r="W40" i="1"/>
  <c r="CC40" i="1"/>
  <c r="X40" i="1"/>
  <c r="Y40" i="1"/>
  <c r="Z40" i="1"/>
  <c r="AA40" i="1"/>
  <c r="AD40" i="1"/>
  <c r="AE40" i="1"/>
  <c r="BT40" i="1"/>
  <c r="AF40" i="1"/>
  <c r="BQ40" i="1"/>
  <c r="BR40" i="1"/>
  <c r="BU40" i="1"/>
  <c r="BW40" i="1"/>
  <c r="BX40" i="1"/>
  <c r="BY40" i="1"/>
  <c r="BZ40" i="1"/>
  <c r="CA40" i="1"/>
  <c r="CE40" i="1"/>
  <c r="CF40" i="1"/>
  <c r="BH38" i="1"/>
  <c r="F38" i="1"/>
  <c r="BL38" i="1"/>
  <c r="BK38" i="1"/>
  <c r="BJ38" i="1"/>
  <c r="BI38" i="1"/>
  <c r="AI38" i="1"/>
  <c r="BM38" i="1"/>
  <c r="AG38" i="1"/>
  <c r="BN38" i="1"/>
  <c r="BO38" i="1"/>
  <c r="BP38" i="1"/>
  <c r="BS38" i="1"/>
  <c r="AK38" i="1"/>
  <c r="G38" i="1"/>
  <c r="BV38" i="1"/>
  <c r="H38" i="1"/>
  <c r="CB38" i="1"/>
  <c r="P38" i="1"/>
  <c r="CD38" i="1"/>
  <c r="Q38" i="1"/>
  <c r="R38" i="1"/>
  <c r="W38" i="1"/>
  <c r="CC38" i="1"/>
  <c r="X38" i="1"/>
  <c r="Y38" i="1"/>
  <c r="Z38" i="1"/>
  <c r="AA38" i="1"/>
  <c r="AD38" i="1"/>
  <c r="AE38" i="1"/>
  <c r="BT38" i="1"/>
  <c r="AF38" i="1"/>
  <c r="BQ38" i="1"/>
  <c r="BR38" i="1"/>
  <c r="BU38" i="1"/>
  <c r="BW38" i="1"/>
  <c r="BX38" i="1"/>
  <c r="BY38" i="1"/>
  <c r="BZ38" i="1"/>
  <c r="CA38" i="1"/>
  <c r="CE38" i="1"/>
  <c r="CF38" i="1"/>
  <c r="BH36" i="1"/>
  <c r="F36" i="1"/>
  <c r="BL36" i="1"/>
  <c r="BK36" i="1"/>
  <c r="BJ36" i="1"/>
  <c r="BI36" i="1"/>
  <c r="AI36" i="1"/>
  <c r="BM36" i="1"/>
  <c r="AG36" i="1"/>
  <c r="BN36" i="1"/>
  <c r="BO36" i="1"/>
  <c r="BP36" i="1"/>
  <c r="BS36" i="1"/>
  <c r="AK36" i="1"/>
  <c r="G36" i="1"/>
  <c r="BV36" i="1"/>
  <c r="H36" i="1"/>
  <c r="CB36" i="1"/>
  <c r="P36" i="1"/>
  <c r="CD36" i="1"/>
  <c r="Q36" i="1"/>
  <c r="R36" i="1"/>
  <c r="W36" i="1"/>
  <c r="CC36" i="1"/>
  <c r="X36" i="1"/>
  <c r="Y36" i="1"/>
  <c r="Z36" i="1"/>
  <c r="AA36" i="1"/>
  <c r="AD36" i="1"/>
  <c r="AE36" i="1"/>
  <c r="BT36" i="1"/>
  <c r="AF36" i="1"/>
  <c r="BQ36" i="1"/>
  <c r="BR36" i="1"/>
  <c r="BU36" i="1"/>
  <c r="BW36" i="1"/>
  <c r="BX36" i="1"/>
  <c r="BY36" i="1"/>
  <c r="BZ36" i="1"/>
  <c r="CA36" i="1"/>
  <c r="CE36" i="1"/>
  <c r="CF36" i="1"/>
  <c r="BH37" i="1"/>
  <c r="F37" i="1"/>
  <c r="BL37" i="1"/>
  <c r="BK37" i="1"/>
  <c r="BJ37" i="1"/>
  <c r="BI37" i="1"/>
  <c r="AI37" i="1"/>
  <c r="BM37" i="1"/>
  <c r="AG37" i="1"/>
  <c r="BN37" i="1"/>
  <c r="BO37" i="1"/>
  <c r="BP37" i="1"/>
  <c r="BS37" i="1"/>
  <c r="AK37" i="1"/>
  <c r="G37" i="1"/>
  <c r="BV37" i="1"/>
  <c r="H37" i="1"/>
  <c r="CB37" i="1"/>
  <c r="P37" i="1"/>
  <c r="CD37" i="1"/>
  <c r="Q37" i="1"/>
  <c r="R37" i="1"/>
  <c r="W37" i="1"/>
  <c r="CC37" i="1"/>
  <c r="X37" i="1"/>
  <c r="Y37" i="1"/>
  <c r="Z37" i="1"/>
  <c r="AA37" i="1"/>
  <c r="AD37" i="1"/>
  <c r="AE37" i="1"/>
  <c r="BT37" i="1"/>
  <c r="AF37" i="1"/>
  <c r="BQ37" i="1"/>
  <c r="BR37" i="1"/>
  <c r="BU37" i="1"/>
  <c r="BW37" i="1"/>
  <c r="BX37" i="1"/>
  <c r="BY37" i="1"/>
  <c r="BZ37" i="1"/>
  <c r="CA37" i="1"/>
  <c r="CE37" i="1"/>
  <c r="CF37" i="1"/>
  <c r="BH39" i="1"/>
  <c r="F39" i="1"/>
  <c r="BL39" i="1"/>
  <c r="BK39" i="1"/>
  <c r="BJ39" i="1"/>
  <c r="BI39" i="1"/>
  <c r="AI39" i="1"/>
  <c r="BM39" i="1"/>
  <c r="AG39" i="1"/>
  <c r="BN39" i="1"/>
  <c r="BO39" i="1"/>
  <c r="BP39" i="1"/>
  <c r="BS39" i="1"/>
  <c r="AK39" i="1"/>
  <c r="G39" i="1"/>
  <c r="BV39" i="1"/>
  <c r="H39" i="1"/>
  <c r="CB39" i="1"/>
  <c r="P39" i="1"/>
  <c r="CD39" i="1"/>
  <c r="Q39" i="1"/>
  <c r="R39" i="1"/>
  <c r="W39" i="1"/>
  <c r="CC39" i="1"/>
  <c r="X39" i="1"/>
  <c r="Y39" i="1"/>
  <c r="Z39" i="1"/>
  <c r="AA39" i="1"/>
  <c r="AD39" i="1"/>
  <c r="AE39" i="1"/>
  <c r="BT39" i="1"/>
  <c r="AF39" i="1"/>
  <c r="BQ39" i="1"/>
  <c r="BR39" i="1"/>
  <c r="BU39" i="1"/>
  <c r="BW39" i="1"/>
  <c r="BX39" i="1"/>
  <c r="BY39" i="1"/>
  <c r="BZ39" i="1"/>
  <c r="CA39" i="1"/>
  <c r="CE39" i="1"/>
  <c r="CF39" i="1"/>
  <c r="BH41" i="1"/>
  <c r="F41" i="1"/>
  <c r="BL41" i="1"/>
  <c r="BK41" i="1"/>
  <c r="BJ41" i="1"/>
  <c r="BI41" i="1"/>
  <c r="AI41" i="1"/>
  <c r="BM41" i="1"/>
  <c r="AG41" i="1"/>
  <c r="BN41" i="1"/>
  <c r="BO41" i="1"/>
  <c r="BP41" i="1"/>
  <c r="BS41" i="1"/>
  <c r="AK41" i="1"/>
  <c r="G41" i="1"/>
  <c r="BV41" i="1"/>
  <c r="H41" i="1"/>
  <c r="CB41" i="1"/>
  <c r="P41" i="1"/>
  <c r="CD41" i="1"/>
  <c r="Q41" i="1"/>
  <c r="R41" i="1"/>
  <c r="W41" i="1"/>
  <c r="CC41" i="1"/>
  <c r="X41" i="1"/>
  <c r="Y41" i="1"/>
  <c r="Z41" i="1"/>
  <c r="AA41" i="1"/>
  <c r="AD41" i="1"/>
  <c r="AE41" i="1"/>
  <c r="BT41" i="1"/>
  <c r="AF41" i="1"/>
  <c r="BQ41" i="1"/>
  <c r="BR41" i="1"/>
  <c r="BU41" i="1"/>
  <c r="BW41" i="1"/>
  <c r="BX41" i="1"/>
  <c r="BY41" i="1"/>
  <c r="BZ41" i="1"/>
  <c r="CA41" i="1"/>
  <c r="CE41" i="1"/>
  <c r="CF41" i="1"/>
  <c r="BH42" i="1"/>
  <c r="F42" i="1"/>
  <c r="BL42" i="1"/>
  <c r="BK42" i="1"/>
  <c r="BJ42" i="1"/>
  <c r="BI42" i="1"/>
  <c r="AI42" i="1"/>
  <c r="BM42" i="1"/>
  <c r="AG42" i="1"/>
  <c r="BN42" i="1"/>
  <c r="BO42" i="1"/>
  <c r="BP42" i="1"/>
  <c r="BS42" i="1"/>
  <c r="AK42" i="1"/>
  <c r="G42" i="1"/>
  <c r="BV42" i="1"/>
  <c r="H42" i="1"/>
  <c r="CB42" i="1"/>
  <c r="P42" i="1"/>
  <c r="CD42" i="1"/>
  <c r="Q42" i="1"/>
  <c r="R42" i="1"/>
  <c r="W42" i="1"/>
  <c r="CC42" i="1"/>
  <c r="X42" i="1"/>
  <c r="Y42" i="1"/>
  <c r="Z42" i="1"/>
  <c r="AA42" i="1"/>
  <c r="AD42" i="1"/>
  <c r="AE42" i="1"/>
  <c r="BT42" i="1"/>
  <c r="AF42" i="1"/>
  <c r="BQ42" i="1"/>
  <c r="BR42" i="1"/>
  <c r="BU42" i="1"/>
  <c r="BW42" i="1"/>
  <c r="BX42" i="1"/>
  <c r="BY42" i="1"/>
  <c r="BZ42" i="1"/>
  <c r="CA42" i="1"/>
  <c r="CE42" i="1"/>
  <c r="CF42" i="1"/>
  <c r="BH43" i="1"/>
  <c r="F43" i="1"/>
  <c r="BL43" i="1"/>
  <c r="BK43" i="1"/>
  <c r="BJ43" i="1"/>
  <c r="BI43" i="1"/>
  <c r="AI43" i="1"/>
  <c r="BM43" i="1"/>
  <c r="AG43" i="1"/>
  <c r="BN43" i="1"/>
  <c r="BO43" i="1"/>
  <c r="BP43" i="1"/>
  <c r="BS43" i="1"/>
  <c r="AK43" i="1"/>
  <c r="G43" i="1"/>
  <c r="BV43" i="1"/>
  <c r="H43" i="1"/>
  <c r="CB43" i="1"/>
  <c r="P43" i="1"/>
  <c r="CD43" i="1"/>
  <c r="Q43" i="1"/>
  <c r="R43" i="1"/>
  <c r="W43" i="1"/>
  <c r="CC43" i="1"/>
  <c r="X43" i="1"/>
  <c r="Y43" i="1"/>
  <c r="Z43" i="1"/>
  <c r="AA43" i="1"/>
  <c r="AD43" i="1"/>
  <c r="AE43" i="1"/>
  <c r="BT43" i="1"/>
  <c r="AF43" i="1"/>
  <c r="BQ43" i="1"/>
  <c r="BR43" i="1"/>
  <c r="BU43" i="1"/>
  <c r="BW43" i="1"/>
  <c r="BX43" i="1"/>
  <c r="BY43" i="1"/>
  <c r="BZ43" i="1"/>
  <c r="CA43" i="1"/>
  <c r="CE43" i="1"/>
  <c r="CF43" i="1"/>
  <c r="BH44" i="1"/>
  <c r="F44" i="1"/>
  <c r="BL44" i="1"/>
  <c r="BK44" i="1"/>
  <c r="BJ44" i="1"/>
  <c r="BI44" i="1"/>
  <c r="AI44" i="1"/>
  <c r="BM44" i="1"/>
  <c r="AG44" i="1"/>
  <c r="BN44" i="1"/>
  <c r="BO44" i="1"/>
  <c r="BP44" i="1"/>
  <c r="BS44" i="1"/>
  <c r="AK44" i="1"/>
  <c r="G44" i="1"/>
  <c r="BV44" i="1"/>
  <c r="H44" i="1"/>
  <c r="CB44" i="1"/>
  <c r="P44" i="1"/>
  <c r="CD44" i="1"/>
  <c r="Q44" i="1"/>
  <c r="R44" i="1"/>
  <c r="W44" i="1"/>
  <c r="CC44" i="1"/>
  <c r="X44" i="1"/>
  <c r="Y44" i="1"/>
  <c r="Z44" i="1"/>
  <c r="AA44" i="1"/>
  <c r="AD44" i="1"/>
  <c r="AE44" i="1"/>
  <c r="BT44" i="1"/>
  <c r="AF44" i="1"/>
  <c r="BQ44" i="1"/>
  <c r="BR44" i="1"/>
  <c r="BU44" i="1"/>
  <c r="BW44" i="1"/>
  <c r="BX44" i="1"/>
  <c r="BY44" i="1"/>
  <c r="BZ44" i="1"/>
  <c r="CA44" i="1"/>
  <c r="CE44" i="1"/>
  <c r="CF44" i="1"/>
  <c r="BH45" i="1"/>
  <c r="F45" i="1"/>
  <c r="BL45" i="1"/>
  <c r="BK45" i="1"/>
  <c r="BJ45" i="1"/>
  <c r="BI45" i="1"/>
  <c r="AI45" i="1"/>
  <c r="BM45" i="1"/>
  <c r="AG45" i="1"/>
  <c r="BN45" i="1"/>
  <c r="BO45" i="1"/>
  <c r="BP45" i="1"/>
  <c r="BS45" i="1"/>
  <c r="AK45" i="1"/>
  <c r="G45" i="1"/>
  <c r="BV45" i="1"/>
  <c r="H45" i="1"/>
  <c r="CB45" i="1"/>
  <c r="P45" i="1"/>
  <c r="CD45" i="1"/>
  <c r="Q45" i="1"/>
  <c r="R45" i="1"/>
  <c r="W45" i="1"/>
  <c r="CC45" i="1"/>
  <c r="X45" i="1"/>
  <c r="Y45" i="1"/>
  <c r="Z45" i="1"/>
  <c r="AA45" i="1"/>
  <c r="AD45" i="1"/>
  <c r="AE45" i="1"/>
  <c r="BT45" i="1"/>
  <c r="AF45" i="1"/>
  <c r="BQ45" i="1"/>
  <c r="BR45" i="1"/>
  <c r="BU45" i="1"/>
  <c r="BW45" i="1"/>
  <c r="BX45" i="1"/>
  <c r="BY45" i="1"/>
  <c r="BZ45" i="1"/>
  <c r="CA45" i="1"/>
  <c r="CE45" i="1"/>
  <c r="CF45" i="1"/>
  <c r="BH46" i="1"/>
  <c r="F46" i="1"/>
  <c r="BL46" i="1"/>
  <c r="BK46" i="1"/>
  <c r="BJ46" i="1"/>
  <c r="BI46" i="1"/>
  <c r="AI46" i="1"/>
  <c r="BM46" i="1"/>
  <c r="AG46" i="1"/>
  <c r="BN46" i="1"/>
  <c r="BO46" i="1"/>
  <c r="BP46" i="1"/>
  <c r="BS46" i="1"/>
  <c r="AK46" i="1"/>
  <c r="G46" i="1"/>
  <c r="BV46" i="1"/>
  <c r="H46" i="1"/>
  <c r="CB46" i="1"/>
  <c r="P46" i="1"/>
  <c r="CD46" i="1"/>
  <c r="Q46" i="1"/>
  <c r="R46" i="1"/>
  <c r="W46" i="1"/>
  <c r="CC46" i="1"/>
  <c r="X46" i="1"/>
  <c r="Y46" i="1"/>
  <c r="Z46" i="1"/>
  <c r="AA46" i="1"/>
  <c r="AD46" i="1"/>
  <c r="AE46" i="1"/>
  <c r="BT46" i="1"/>
  <c r="AF46" i="1"/>
  <c r="BQ46" i="1"/>
  <c r="BR46" i="1"/>
  <c r="BU46" i="1"/>
  <c r="BW46" i="1"/>
  <c r="BX46" i="1"/>
  <c r="BY46" i="1"/>
  <c r="BZ46" i="1"/>
  <c r="CA46" i="1"/>
  <c r="CE46" i="1"/>
  <c r="CF46" i="1"/>
  <c r="BH51" i="1"/>
  <c r="F51" i="1"/>
  <c r="BL51" i="1"/>
  <c r="BK51" i="1"/>
  <c r="BJ51" i="1"/>
  <c r="BI51" i="1"/>
  <c r="AI51" i="1"/>
  <c r="BM51" i="1"/>
  <c r="AG51" i="1"/>
  <c r="BN51" i="1"/>
  <c r="BO51" i="1"/>
  <c r="BP51" i="1"/>
  <c r="BS51" i="1"/>
  <c r="AK51" i="1"/>
  <c r="G51" i="1"/>
  <c r="BV51" i="1"/>
  <c r="H51" i="1"/>
  <c r="CB51" i="1"/>
  <c r="P51" i="1"/>
  <c r="CD51" i="1"/>
  <c r="Q51" i="1"/>
  <c r="R51" i="1"/>
  <c r="W51" i="1"/>
  <c r="CC51" i="1"/>
  <c r="X51" i="1"/>
  <c r="Y51" i="1"/>
  <c r="Z51" i="1"/>
  <c r="AA51" i="1"/>
  <c r="AD51" i="1"/>
  <c r="AE51" i="1"/>
  <c r="BT51" i="1"/>
  <c r="AF51" i="1"/>
  <c r="BQ51" i="1"/>
  <c r="BR51" i="1"/>
  <c r="BU51" i="1"/>
  <c r="BW51" i="1"/>
  <c r="BX51" i="1"/>
  <c r="BY51" i="1"/>
  <c r="BZ51" i="1"/>
  <c r="CA51" i="1"/>
  <c r="CE51" i="1"/>
  <c r="CF51" i="1"/>
  <c r="BH49" i="1"/>
  <c r="F49" i="1"/>
  <c r="BL49" i="1"/>
  <c r="BK49" i="1"/>
  <c r="BJ49" i="1"/>
  <c r="BI49" i="1"/>
  <c r="AI49" i="1"/>
  <c r="BM49" i="1"/>
  <c r="AG49" i="1"/>
  <c r="BN49" i="1"/>
  <c r="BO49" i="1"/>
  <c r="BP49" i="1"/>
  <c r="BS49" i="1"/>
  <c r="AK49" i="1"/>
  <c r="G49" i="1"/>
  <c r="BV49" i="1"/>
  <c r="H49" i="1"/>
  <c r="CB49" i="1"/>
  <c r="P49" i="1"/>
  <c r="CD49" i="1"/>
  <c r="Q49" i="1"/>
  <c r="R49" i="1"/>
  <c r="W49" i="1"/>
  <c r="CC49" i="1"/>
  <c r="X49" i="1"/>
  <c r="Y49" i="1"/>
  <c r="Z49" i="1"/>
  <c r="AA49" i="1"/>
  <c r="AD49" i="1"/>
  <c r="AE49" i="1"/>
  <c r="BT49" i="1"/>
  <c r="AF49" i="1"/>
  <c r="BQ49" i="1"/>
  <c r="BR49" i="1"/>
  <c r="BU49" i="1"/>
  <c r="BW49" i="1"/>
  <c r="BX49" i="1"/>
  <c r="BY49" i="1"/>
  <c r="BZ49" i="1"/>
  <c r="CA49" i="1"/>
  <c r="CE49" i="1"/>
  <c r="CF49" i="1"/>
  <c r="BH47" i="1"/>
  <c r="F47" i="1"/>
  <c r="BL47" i="1"/>
  <c r="BK47" i="1"/>
  <c r="BJ47" i="1"/>
  <c r="BI47" i="1"/>
  <c r="AI47" i="1"/>
  <c r="BM47" i="1"/>
  <c r="AG47" i="1"/>
  <c r="BN47" i="1"/>
  <c r="BO47" i="1"/>
  <c r="BP47" i="1"/>
  <c r="BS47" i="1"/>
  <c r="AK47" i="1"/>
  <c r="G47" i="1"/>
  <c r="BV47" i="1"/>
  <c r="H47" i="1"/>
  <c r="CB47" i="1"/>
  <c r="P47" i="1"/>
  <c r="CD47" i="1"/>
  <c r="Q47" i="1"/>
  <c r="R47" i="1"/>
  <c r="W47" i="1"/>
  <c r="CC47" i="1"/>
  <c r="X47" i="1"/>
  <c r="Y47" i="1"/>
  <c r="Z47" i="1"/>
  <c r="AA47" i="1"/>
  <c r="AD47" i="1"/>
  <c r="AE47" i="1"/>
  <c r="BT47" i="1"/>
  <c r="AF47" i="1"/>
  <c r="BQ47" i="1"/>
  <c r="BR47" i="1"/>
  <c r="BU47" i="1"/>
  <c r="BW47" i="1"/>
  <c r="BX47" i="1"/>
  <c r="BY47" i="1"/>
  <c r="BZ47" i="1"/>
  <c r="CA47" i="1"/>
  <c r="CE47" i="1"/>
  <c r="CF47" i="1"/>
  <c r="BH48" i="1"/>
  <c r="F48" i="1"/>
  <c r="BL48" i="1"/>
  <c r="BK48" i="1"/>
  <c r="BJ48" i="1"/>
  <c r="BI48" i="1"/>
  <c r="AI48" i="1"/>
  <c r="BM48" i="1"/>
  <c r="AG48" i="1"/>
  <c r="BN48" i="1"/>
  <c r="BO48" i="1"/>
  <c r="BP48" i="1"/>
  <c r="BS48" i="1"/>
  <c r="AK48" i="1"/>
  <c r="G48" i="1"/>
  <c r="BV48" i="1"/>
  <c r="H48" i="1"/>
  <c r="CB48" i="1"/>
  <c r="P48" i="1"/>
  <c r="CD48" i="1"/>
  <c r="Q48" i="1"/>
  <c r="R48" i="1"/>
  <c r="W48" i="1"/>
  <c r="CC48" i="1"/>
  <c r="X48" i="1"/>
  <c r="Y48" i="1"/>
  <c r="Z48" i="1"/>
  <c r="AA48" i="1"/>
  <c r="AD48" i="1"/>
  <c r="AE48" i="1"/>
  <c r="BT48" i="1"/>
  <c r="AF48" i="1"/>
  <c r="BQ48" i="1"/>
  <c r="BR48" i="1"/>
  <c r="BU48" i="1"/>
  <c r="BW48" i="1"/>
  <c r="BX48" i="1"/>
  <c r="BY48" i="1"/>
  <c r="BZ48" i="1"/>
  <c r="CA48" i="1"/>
  <c r="CE48" i="1"/>
  <c r="CF48" i="1"/>
  <c r="BH50" i="1"/>
  <c r="F50" i="1"/>
  <c r="BL50" i="1"/>
  <c r="BK50" i="1"/>
  <c r="BJ50" i="1"/>
  <c r="BI50" i="1"/>
  <c r="AI50" i="1"/>
  <c r="BM50" i="1"/>
  <c r="AG50" i="1"/>
  <c r="BN50" i="1"/>
  <c r="BO50" i="1"/>
  <c r="BP50" i="1"/>
  <c r="BS50" i="1"/>
  <c r="AK50" i="1"/>
  <c r="G50" i="1"/>
  <c r="BV50" i="1"/>
  <c r="H50" i="1"/>
  <c r="CB50" i="1"/>
  <c r="P50" i="1"/>
  <c r="CD50" i="1"/>
  <c r="Q50" i="1"/>
  <c r="R50" i="1"/>
  <c r="W50" i="1"/>
  <c r="CC50" i="1"/>
  <c r="X50" i="1"/>
  <c r="Y50" i="1"/>
  <c r="Z50" i="1"/>
  <c r="AA50" i="1"/>
  <c r="AD50" i="1"/>
  <c r="AE50" i="1"/>
  <c r="BT50" i="1"/>
  <c r="AF50" i="1"/>
  <c r="BQ50" i="1"/>
  <c r="BR50" i="1"/>
  <c r="BU50" i="1"/>
  <c r="BW50" i="1"/>
  <c r="BX50" i="1"/>
  <c r="BY50" i="1"/>
  <c r="BZ50" i="1"/>
  <c r="CA50" i="1"/>
  <c r="CE50" i="1"/>
  <c r="CF50" i="1"/>
  <c r="BH52" i="1"/>
  <c r="F52" i="1"/>
  <c r="BL52" i="1"/>
  <c r="BK52" i="1"/>
  <c r="BJ52" i="1"/>
  <c r="BI52" i="1"/>
  <c r="AI52" i="1"/>
  <c r="BM52" i="1"/>
  <c r="AG52" i="1"/>
  <c r="BN52" i="1"/>
  <c r="BO52" i="1"/>
  <c r="BP52" i="1"/>
  <c r="BS52" i="1"/>
  <c r="AK52" i="1"/>
  <c r="G52" i="1"/>
  <c r="BV52" i="1"/>
  <c r="H52" i="1"/>
  <c r="CB52" i="1"/>
  <c r="P52" i="1"/>
  <c r="CD52" i="1"/>
  <c r="Q52" i="1"/>
  <c r="R52" i="1"/>
  <c r="W52" i="1"/>
  <c r="CC52" i="1"/>
  <c r="X52" i="1"/>
  <c r="Y52" i="1"/>
  <c r="Z52" i="1"/>
  <c r="AA52" i="1"/>
  <c r="AD52" i="1"/>
  <c r="AE52" i="1"/>
  <c r="BT52" i="1"/>
  <c r="AF52" i="1"/>
  <c r="BQ52" i="1"/>
  <c r="BR52" i="1"/>
  <c r="BU52" i="1"/>
  <c r="BW52" i="1"/>
  <c r="BX52" i="1"/>
  <c r="BY52" i="1"/>
  <c r="BZ52" i="1"/>
  <c r="CA52" i="1"/>
  <c r="CE52" i="1"/>
  <c r="CF52" i="1"/>
  <c r="BH53" i="1"/>
  <c r="F53" i="1"/>
  <c r="BL53" i="1"/>
  <c r="BK53" i="1"/>
  <c r="BJ53" i="1"/>
  <c r="BI53" i="1"/>
  <c r="AI53" i="1"/>
  <c r="BM53" i="1"/>
  <c r="AG53" i="1"/>
  <c r="BN53" i="1"/>
  <c r="BO53" i="1"/>
  <c r="BP53" i="1"/>
  <c r="BS53" i="1"/>
  <c r="AK53" i="1"/>
  <c r="G53" i="1"/>
  <c r="BV53" i="1"/>
  <c r="H53" i="1"/>
  <c r="CB53" i="1"/>
  <c r="P53" i="1"/>
  <c r="CD53" i="1"/>
  <c r="Q53" i="1"/>
  <c r="R53" i="1"/>
  <c r="W53" i="1"/>
  <c r="CC53" i="1"/>
  <c r="X53" i="1"/>
  <c r="Y53" i="1"/>
  <c r="Z53" i="1"/>
  <c r="AA53" i="1"/>
  <c r="AD53" i="1"/>
  <c r="AE53" i="1"/>
  <c r="BT53" i="1"/>
  <c r="AF53" i="1"/>
  <c r="BQ53" i="1"/>
  <c r="BR53" i="1"/>
  <c r="BU53" i="1"/>
  <c r="BW53" i="1"/>
  <c r="BX53" i="1"/>
  <c r="BY53" i="1"/>
  <c r="BZ53" i="1"/>
  <c r="CA53" i="1"/>
  <c r="CE53" i="1"/>
  <c r="CF53" i="1"/>
  <c r="BH54" i="1"/>
  <c r="F54" i="1"/>
  <c r="BL54" i="1"/>
  <c r="BK54" i="1"/>
  <c r="BJ54" i="1"/>
  <c r="BI54" i="1"/>
  <c r="AI54" i="1"/>
  <c r="BM54" i="1"/>
  <c r="AG54" i="1"/>
  <c r="BN54" i="1"/>
  <c r="BO54" i="1"/>
  <c r="BP54" i="1"/>
  <c r="BS54" i="1"/>
  <c r="AK54" i="1"/>
  <c r="G54" i="1"/>
  <c r="BV54" i="1"/>
  <c r="H54" i="1"/>
  <c r="CB54" i="1"/>
  <c r="P54" i="1"/>
  <c r="CD54" i="1"/>
  <c r="Q54" i="1"/>
  <c r="R54" i="1"/>
  <c r="W54" i="1"/>
  <c r="CC54" i="1"/>
  <c r="X54" i="1"/>
  <c r="Y54" i="1"/>
  <c r="Z54" i="1"/>
  <c r="AA54" i="1"/>
  <c r="AD54" i="1"/>
  <c r="AE54" i="1"/>
  <c r="BT54" i="1"/>
  <c r="AF54" i="1"/>
  <c r="BQ54" i="1"/>
  <c r="BR54" i="1"/>
  <c r="BU54" i="1"/>
  <c r="BW54" i="1"/>
  <c r="BX54" i="1"/>
  <c r="BY54" i="1"/>
  <c r="BZ54" i="1"/>
  <c r="CA54" i="1"/>
  <c r="CE54" i="1"/>
  <c r="CF54" i="1"/>
  <c r="BH55" i="1"/>
  <c r="F55" i="1"/>
  <c r="BL55" i="1"/>
  <c r="BK55" i="1"/>
  <c r="BJ55" i="1"/>
  <c r="BI55" i="1"/>
  <c r="AI55" i="1"/>
  <c r="BM55" i="1"/>
  <c r="AG55" i="1"/>
  <c r="BN55" i="1"/>
  <c r="BO55" i="1"/>
  <c r="BP55" i="1"/>
  <c r="BS55" i="1"/>
  <c r="AK55" i="1"/>
  <c r="G55" i="1"/>
  <c r="BV55" i="1"/>
  <c r="H55" i="1"/>
  <c r="CB55" i="1"/>
  <c r="P55" i="1"/>
  <c r="CD55" i="1"/>
  <c r="Q55" i="1"/>
  <c r="R55" i="1"/>
  <c r="W55" i="1"/>
  <c r="CC55" i="1"/>
  <c r="X55" i="1"/>
  <c r="Y55" i="1"/>
  <c r="Z55" i="1"/>
  <c r="AA55" i="1"/>
  <c r="AD55" i="1"/>
  <c r="AE55" i="1"/>
  <c r="BT55" i="1"/>
  <c r="AF55" i="1"/>
  <c r="BQ55" i="1"/>
  <c r="BR55" i="1"/>
  <c r="BU55" i="1"/>
  <c r="BW55" i="1"/>
  <c r="BX55" i="1"/>
  <c r="BY55" i="1"/>
  <c r="BZ55" i="1"/>
  <c r="CA55" i="1"/>
  <c r="CE55" i="1"/>
  <c r="CF55" i="1"/>
  <c r="BH56" i="1"/>
  <c r="F56" i="1"/>
  <c r="BL56" i="1"/>
  <c r="BK56" i="1"/>
  <c r="BJ56" i="1"/>
  <c r="BI56" i="1"/>
  <c r="AI56" i="1"/>
  <c r="BM56" i="1"/>
  <c r="AG56" i="1"/>
  <c r="BN56" i="1"/>
  <c r="BO56" i="1"/>
  <c r="BP56" i="1"/>
  <c r="BS56" i="1"/>
  <c r="AK56" i="1"/>
  <c r="G56" i="1"/>
  <c r="BV56" i="1"/>
  <c r="H56" i="1"/>
  <c r="CB56" i="1"/>
  <c r="P56" i="1"/>
  <c r="CD56" i="1"/>
  <c r="Q56" i="1"/>
  <c r="R56" i="1"/>
  <c r="W56" i="1"/>
  <c r="CC56" i="1"/>
  <c r="X56" i="1"/>
  <c r="Y56" i="1"/>
  <c r="Z56" i="1"/>
  <c r="AA56" i="1"/>
  <c r="AD56" i="1"/>
  <c r="AE56" i="1"/>
  <c r="BT56" i="1"/>
  <c r="AF56" i="1"/>
  <c r="BQ56" i="1"/>
  <c r="BR56" i="1"/>
  <c r="BU56" i="1"/>
  <c r="BW56" i="1"/>
  <c r="BX56" i="1"/>
  <c r="BY56" i="1"/>
  <c r="BZ56" i="1"/>
  <c r="CA56" i="1"/>
  <c r="CE56" i="1"/>
  <c r="CF56" i="1"/>
  <c r="BH57" i="1"/>
  <c r="F57" i="1"/>
  <c r="BL57" i="1"/>
  <c r="BK57" i="1"/>
  <c r="BJ57" i="1"/>
  <c r="BI57" i="1"/>
  <c r="AI57" i="1"/>
  <c r="BM57" i="1"/>
  <c r="AG57" i="1"/>
  <c r="BN57" i="1"/>
  <c r="BO57" i="1"/>
  <c r="BP57" i="1"/>
  <c r="BS57" i="1"/>
  <c r="AK57" i="1"/>
  <c r="G57" i="1"/>
  <c r="BV57" i="1"/>
  <c r="H57" i="1"/>
  <c r="CB57" i="1"/>
  <c r="P57" i="1"/>
  <c r="CD57" i="1"/>
  <c r="Q57" i="1"/>
  <c r="R57" i="1"/>
  <c r="W57" i="1"/>
  <c r="CC57" i="1"/>
  <c r="X57" i="1"/>
  <c r="Y57" i="1"/>
  <c r="Z57" i="1"/>
  <c r="AA57" i="1"/>
  <c r="AD57" i="1"/>
  <c r="AE57" i="1"/>
  <c r="BT57" i="1"/>
  <c r="AF57" i="1"/>
  <c r="BQ57" i="1"/>
  <c r="BR57" i="1"/>
  <c r="BU57" i="1"/>
  <c r="BW57" i="1"/>
  <c r="BX57" i="1"/>
  <c r="BY57" i="1"/>
  <c r="BZ57" i="1"/>
  <c r="CA57" i="1"/>
  <c r="CE57" i="1"/>
  <c r="CF57" i="1"/>
  <c r="BH62" i="1"/>
  <c r="F62" i="1"/>
  <c r="BL62" i="1"/>
  <c r="BK62" i="1"/>
  <c r="BJ62" i="1"/>
  <c r="BI62" i="1"/>
  <c r="AI62" i="1"/>
  <c r="BM62" i="1"/>
  <c r="AG62" i="1"/>
  <c r="BN62" i="1"/>
  <c r="BO62" i="1"/>
  <c r="BP62" i="1"/>
  <c r="BS62" i="1"/>
  <c r="AK62" i="1"/>
  <c r="G62" i="1"/>
  <c r="BV62" i="1"/>
  <c r="H62" i="1"/>
  <c r="CB62" i="1"/>
  <c r="P62" i="1"/>
  <c r="CD62" i="1"/>
  <c r="Q62" i="1"/>
  <c r="R62" i="1"/>
  <c r="W62" i="1"/>
  <c r="CC62" i="1"/>
  <c r="X62" i="1"/>
  <c r="Y62" i="1"/>
  <c r="Z62" i="1"/>
  <c r="AA62" i="1"/>
  <c r="AD62" i="1"/>
  <c r="AE62" i="1"/>
  <c r="BT62" i="1"/>
  <c r="AF62" i="1"/>
  <c r="BQ62" i="1"/>
  <c r="BR62" i="1"/>
  <c r="BU62" i="1"/>
  <c r="BW62" i="1"/>
  <c r="BX62" i="1"/>
  <c r="BY62" i="1"/>
  <c r="BZ62" i="1"/>
  <c r="CA62" i="1"/>
  <c r="CE62" i="1"/>
  <c r="CF62" i="1"/>
  <c r="BH60" i="1"/>
  <c r="F60" i="1"/>
  <c r="BL60" i="1"/>
  <c r="BK60" i="1"/>
  <c r="BJ60" i="1"/>
  <c r="BI60" i="1"/>
  <c r="AI60" i="1"/>
  <c r="BM60" i="1"/>
  <c r="AG60" i="1"/>
  <c r="BN60" i="1"/>
  <c r="BO60" i="1"/>
  <c r="BP60" i="1"/>
  <c r="BS60" i="1"/>
  <c r="AK60" i="1"/>
  <c r="G60" i="1"/>
  <c r="BV60" i="1"/>
  <c r="H60" i="1"/>
  <c r="CB60" i="1"/>
  <c r="P60" i="1"/>
  <c r="CD60" i="1"/>
  <c r="Q60" i="1"/>
  <c r="R60" i="1"/>
  <c r="W60" i="1"/>
  <c r="CC60" i="1"/>
  <c r="X60" i="1"/>
  <c r="Y60" i="1"/>
  <c r="Z60" i="1"/>
  <c r="AA60" i="1"/>
  <c r="AD60" i="1"/>
  <c r="AE60" i="1"/>
  <c r="BT60" i="1"/>
  <c r="AF60" i="1"/>
  <c r="BQ60" i="1"/>
  <c r="BR60" i="1"/>
  <c r="BU60" i="1"/>
  <c r="BW60" i="1"/>
  <c r="BX60" i="1"/>
  <c r="BY60" i="1"/>
  <c r="BZ60" i="1"/>
  <c r="CA60" i="1"/>
  <c r="CE60" i="1"/>
  <c r="CF60" i="1"/>
  <c r="BH58" i="1"/>
  <c r="F58" i="1"/>
  <c r="BL58" i="1"/>
  <c r="BK58" i="1"/>
  <c r="BJ58" i="1"/>
  <c r="BI58" i="1"/>
  <c r="AI58" i="1"/>
  <c r="BM58" i="1"/>
  <c r="AG58" i="1"/>
  <c r="BN58" i="1"/>
  <c r="BO58" i="1"/>
  <c r="BP58" i="1"/>
  <c r="BS58" i="1"/>
  <c r="AK58" i="1"/>
  <c r="G58" i="1"/>
  <c r="BV58" i="1"/>
  <c r="H58" i="1"/>
  <c r="CB58" i="1"/>
  <c r="P58" i="1"/>
  <c r="CD58" i="1"/>
  <c r="Q58" i="1"/>
  <c r="R58" i="1"/>
  <c r="W58" i="1"/>
  <c r="CC58" i="1"/>
  <c r="X58" i="1"/>
  <c r="Y58" i="1"/>
  <c r="Z58" i="1"/>
  <c r="AA58" i="1"/>
  <c r="AD58" i="1"/>
  <c r="AE58" i="1"/>
  <c r="BT58" i="1"/>
  <c r="AF58" i="1"/>
  <c r="BQ58" i="1"/>
  <c r="BR58" i="1"/>
  <c r="BU58" i="1"/>
  <c r="BW58" i="1"/>
  <c r="BX58" i="1"/>
  <c r="BY58" i="1"/>
  <c r="BZ58" i="1"/>
  <c r="CA58" i="1"/>
  <c r="CE58" i="1"/>
  <c r="CF58" i="1"/>
  <c r="BH59" i="1"/>
  <c r="F59" i="1"/>
  <c r="BL59" i="1"/>
  <c r="BK59" i="1"/>
  <c r="BJ59" i="1"/>
  <c r="BI59" i="1"/>
  <c r="AI59" i="1"/>
  <c r="BM59" i="1"/>
  <c r="AG59" i="1"/>
  <c r="BN59" i="1"/>
  <c r="BO59" i="1"/>
  <c r="BP59" i="1"/>
  <c r="BS59" i="1"/>
  <c r="AK59" i="1"/>
  <c r="G59" i="1"/>
  <c r="BV59" i="1"/>
  <c r="H59" i="1"/>
  <c r="CB59" i="1"/>
  <c r="P59" i="1"/>
  <c r="CD59" i="1"/>
  <c r="Q59" i="1"/>
  <c r="R59" i="1"/>
  <c r="W59" i="1"/>
  <c r="CC59" i="1"/>
  <c r="X59" i="1"/>
  <c r="Y59" i="1"/>
  <c r="Z59" i="1"/>
  <c r="AA59" i="1"/>
  <c r="AD59" i="1"/>
  <c r="AE59" i="1"/>
  <c r="BT59" i="1"/>
  <c r="AF59" i="1"/>
  <c r="BQ59" i="1"/>
  <c r="BR59" i="1"/>
  <c r="BU59" i="1"/>
  <c r="BW59" i="1"/>
  <c r="BX59" i="1"/>
  <c r="BY59" i="1"/>
  <c r="BZ59" i="1"/>
  <c r="CA59" i="1"/>
  <c r="CE59" i="1"/>
  <c r="CF59" i="1"/>
  <c r="BH61" i="1"/>
  <c r="F61" i="1"/>
  <c r="BL61" i="1"/>
  <c r="BK61" i="1"/>
  <c r="BJ61" i="1"/>
  <c r="BI61" i="1"/>
  <c r="AI61" i="1"/>
  <c r="BM61" i="1"/>
  <c r="AG61" i="1"/>
  <c r="BN61" i="1"/>
  <c r="BO61" i="1"/>
  <c r="BP61" i="1"/>
  <c r="BS61" i="1"/>
  <c r="AK61" i="1"/>
  <c r="G61" i="1"/>
  <c r="BV61" i="1"/>
  <c r="H61" i="1"/>
  <c r="CB61" i="1"/>
  <c r="P61" i="1"/>
  <c r="CD61" i="1"/>
  <c r="Q61" i="1"/>
  <c r="R61" i="1"/>
  <c r="W61" i="1"/>
  <c r="CC61" i="1"/>
  <c r="X61" i="1"/>
  <c r="Y61" i="1"/>
  <c r="Z61" i="1"/>
  <c r="AA61" i="1"/>
  <c r="AD61" i="1"/>
  <c r="AE61" i="1"/>
  <c r="BT61" i="1"/>
  <c r="AF61" i="1"/>
  <c r="BQ61" i="1"/>
  <c r="BR61" i="1"/>
  <c r="BU61" i="1"/>
  <c r="BW61" i="1"/>
  <c r="BX61" i="1"/>
  <c r="BY61" i="1"/>
  <c r="BZ61" i="1"/>
  <c r="CA61" i="1"/>
  <c r="CE61" i="1"/>
  <c r="CF61" i="1"/>
  <c r="BH63" i="1"/>
  <c r="F63" i="1"/>
  <c r="BL63" i="1"/>
  <c r="BK63" i="1"/>
  <c r="BJ63" i="1"/>
  <c r="BI63" i="1"/>
  <c r="AI63" i="1"/>
  <c r="BM63" i="1"/>
  <c r="AG63" i="1"/>
  <c r="BN63" i="1"/>
  <c r="BO63" i="1"/>
  <c r="BP63" i="1"/>
  <c r="BS63" i="1"/>
  <c r="AK63" i="1"/>
  <c r="G63" i="1"/>
  <c r="BV63" i="1"/>
  <c r="H63" i="1"/>
  <c r="CB63" i="1"/>
  <c r="P63" i="1"/>
  <c r="CD63" i="1"/>
  <c r="Q63" i="1"/>
  <c r="R63" i="1"/>
  <c r="W63" i="1"/>
  <c r="CC63" i="1"/>
  <c r="X63" i="1"/>
  <c r="Y63" i="1"/>
  <c r="Z63" i="1"/>
  <c r="AA63" i="1"/>
  <c r="AD63" i="1"/>
  <c r="AE63" i="1"/>
  <c r="BT63" i="1"/>
  <c r="AF63" i="1"/>
  <c r="BQ63" i="1"/>
  <c r="BR63" i="1"/>
  <c r="BU63" i="1"/>
  <c r="BW63" i="1"/>
  <c r="BX63" i="1"/>
  <c r="BY63" i="1"/>
  <c r="BZ63" i="1"/>
  <c r="CA63" i="1"/>
  <c r="CE63" i="1"/>
  <c r="CF63" i="1"/>
  <c r="BH64" i="1"/>
  <c r="F64" i="1"/>
  <c r="BL64" i="1"/>
  <c r="BK64" i="1"/>
  <c r="BJ64" i="1"/>
  <c r="BI64" i="1"/>
  <c r="AI64" i="1"/>
  <c r="BM64" i="1"/>
  <c r="AG64" i="1"/>
  <c r="BN64" i="1"/>
  <c r="BO64" i="1"/>
  <c r="BP64" i="1"/>
  <c r="BS64" i="1"/>
  <c r="AK64" i="1"/>
  <c r="G64" i="1"/>
  <c r="BV64" i="1"/>
  <c r="H64" i="1"/>
  <c r="CB64" i="1"/>
  <c r="P64" i="1"/>
  <c r="CD64" i="1"/>
  <c r="Q64" i="1"/>
  <c r="R64" i="1"/>
  <c r="W64" i="1"/>
  <c r="CC64" i="1"/>
  <c r="X64" i="1"/>
  <c r="Y64" i="1"/>
  <c r="Z64" i="1"/>
  <c r="AA64" i="1"/>
  <c r="AD64" i="1"/>
  <c r="AE64" i="1"/>
  <c r="BT64" i="1"/>
  <c r="AF64" i="1"/>
  <c r="BQ64" i="1"/>
  <c r="BR64" i="1"/>
  <c r="BU64" i="1"/>
  <c r="BW64" i="1"/>
  <c r="BX64" i="1"/>
  <c r="BY64" i="1"/>
  <c r="BZ64" i="1"/>
  <c r="CA64" i="1"/>
  <c r="CE64" i="1"/>
  <c r="CF64" i="1"/>
  <c r="BH65" i="1"/>
  <c r="F65" i="1"/>
  <c r="BL65" i="1"/>
  <c r="BK65" i="1"/>
  <c r="BJ65" i="1"/>
  <c r="BI65" i="1"/>
  <c r="AI65" i="1"/>
  <c r="BM65" i="1"/>
  <c r="AG65" i="1"/>
  <c r="BN65" i="1"/>
  <c r="BO65" i="1"/>
  <c r="BP65" i="1"/>
  <c r="BS65" i="1"/>
  <c r="AK65" i="1"/>
  <c r="G65" i="1"/>
  <c r="BV65" i="1"/>
  <c r="H65" i="1"/>
  <c r="CB65" i="1"/>
  <c r="P65" i="1"/>
  <c r="CD65" i="1"/>
  <c r="Q65" i="1"/>
  <c r="R65" i="1"/>
  <c r="W65" i="1"/>
  <c r="CC65" i="1"/>
  <c r="X65" i="1"/>
  <c r="Y65" i="1"/>
  <c r="Z65" i="1"/>
  <c r="AA65" i="1"/>
  <c r="AD65" i="1"/>
  <c r="AE65" i="1"/>
  <c r="BT65" i="1"/>
  <c r="AF65" i="1"/>
  <c r="BQ65" i="1"/>
  <c r="BR65" i="1"/>
  <c r="BU65" i="1"/>
  <c r="BW65" i="1"/>
  <c r="BX65" i="1"/>
  <c r="BY65" i="1"/>
  <c r="BZ65" i="1"/>
  <c r="CA65" i="1"/>
  <c r="CE65" i="1"/>
  <c r="CF65" i="1"/>
  <c r="BH66" i="1"/>
  <c r="F66" i="1"/>
  <c r="BL66" i="1"/>
  <c r="BK66" i="1"/>
  <c r="BJ66" i="1"/>
  <c r="BI66" i="1"/>
  <c r="AI66" i="1"/>
  <c r="BM66" i="1"/>
  <c r="AG66" i="1"/>
  <c r="BN66" i="1"/>
  <c r="BO66" i="1"/>
  <c r="BP66" i="1"/>
  <c r="BS66" i="1"/>
  <c r="AK66" i="1"/>
  <c r="G66" i="1"/>
  <c r="BV66" i="1"/>
  <c r="H66" i="1"/>
  <c r="CB66" i="1"/>
  <c r="P66" i="1"/>
  <c r="CD66" i="1"/>
  <c r="Q66" i="1"/>
  <c r="R66" i="1"/>
  <c r="W66" i="1"/>
  <c r="CC66" i="1"/>
  <c r="X66" i="1"/>
  <c r="Y66" i="1"/>
  <c r="Z66" i="1"/>
  <c r="AA66" i="1"/>
  <c r="AD66" i="1"/>
  <c r="AE66" i="1"/>
  <c r="BT66" i="1"/>
  <c r="AF66" i="1"/>
  <c r="BQ66" i="1"/>
  <c r="BR66" i="1"/>
  <c r="BU66" i="1"/>
  <c r="BW66" i="1"/>
  <c r="BX66" i="1"/>
  <c r="BY66" i="1"/>
  <c r="BZ66" i="1"/>
  <c r="CA66" i="1"/>
  <c r="CE66" i="1"/>
  <c r="CF66" i="1"/>
  <c r="BH67" i="1"/>
  <c r="F67" i="1"/>
  <c r="BL67" i="1"/>
  <c r="BK67" i="1"/>
  <c r="BJ67" i="1"/>
  <c r="BI67" i="1"/>
  <c r="AI67" i="1"/>
  <c r="BM67" i="1"/>
  <c r="AG67" i="1"/>
  <c r="BN67" i="1"/>
  <c r="BO67" i="1"/>
  <c r="BP67" i="1"/>
  <c r="BS67" i="1"/>
  <c r="AK67" i="1"/>
  <c r="G67" i="1"/>
  <c r="BV67" i="1"/>
  <c r="H67" i="1"/>
  <c r="CB67" i="1"/>
  <c r="P67" i="1"/>
  <c r="CD67" i="1"/>
  <c r="Q67" i="1"/>
  <c r="R67" i="1"/>
  <c r="W67" i="1"/>
  <c r="CC67" i="1"/>
  <c r="X67" i="1"/>
  <c r="Y67" i="1"/>
  <c r="Z67" i="1"/>
  <c r="AA67" i="1"/>
  <c r="AD67" i="1"/>
  <c r="AE67" i="1"/>
  <c r="BT67" i="1"/>
  <c r="AF67" i="1"/>
  <c r="BQ67" i="1"/>
  <c r="BR67" i="1"/>
  <c r="BU67" i="1"/>
  <c r="BW67" i="1"/>
  <c r="BX67" i="1"/>
  <c r="BY67" i="1"/>
  <c r="BZ67" i="1"/>
  <c r="CA67" i="1"/>
  <c r="CE67" i="1"/>
  <c r="CF67" i="1"/>
  <c r="BH68" i="1"/>
  <c r="F68" i="1"/>
  <c r="BL68" i="1"/>
  <c r="BK68" i="1"/>
  <c r="BJ68" i="1"/>
  <c r="BI68" i="1"/>
  <c r="AI68" i="1"/>
  <c r="BM68" i="1"/>
  <c r="AG68" i="1"/>
  <c r="BN68" i="1"/>
  <c r="BO68" i="1"/>
  <c r="BP68" i="1"/>
  <c r="BS68" i="1"/>
  <c r="AK68" i="1"/>
  <c r="G68" i="1"/>
  <c r="BV68" i="1"/>
  <c r="H68" i="1"/>
  <c r="CB68" i="1"/>
  <c r="P68" i="1"/>
  <c r="CD68" i="1"/>
  <c r="Q68" i="1"/>
  <c r="R68" i="1"/>
  <c r="W68" i="1"/>
  <c r="CC68" i="1"/>
  <c r="X68" i="1"/>
  <c r="Y68" i="1"/>
  <c r="Z68" i="1"/>
  <c r="AA68" i="1"/>
  <c r="AD68" i="1"/>
  <c r="AE68" i="1"/>
  <c r="BT68" i="1"/>
  <c r="AF68" i="1"/>
  <c r="BQ68" i="1"/>
  <c r="BR68" i="1"/>
  <c r="BU68" i="1"/>
  <c r="BW68" i="1"/>
  <c r="BX68" i="1"/>
  <c r="BY68" i="1"/>
  <c r="BZ68" i="1"/>
  <c r="CA68" i="1"/>
  <c r="CE68" i="1"/>
  <c r="CF68" i="1"/>
  <c r="BH73" i="1"/>
  <c r="F73" i="1"/>
  <c r="BL73" i="1"/>
  <c r="BK73" i="1"/>
  <c r="BJ73" i="1"/>
  <c r="BI73" i="1"/>
  <c r="AI73" i="1"/>
  <c r="BM73" i="1"/>
  <c r="AG73" i="1"/>
  <c r="BN73" i="1"/>
  <c r="BO73" i="1"/>
  <c r="BP73" i="1"/>
  <c r="BS73" i="1"/>
  <c r="AK73" i="1"/>
  <c r="G73" i="1"/>
  <c r="BV73" i="1"/>
  <c r="H73" i="1"/>
  <c r="CB73" i="1"/>
  <c r="P73" i="1"/>
  <c r="CD73" i="1"/>
  <c r="Q73" i="1"/>
  <c r="R73" i="1"/>
  <c r="W73" i="1"/>
  <c r="CC73" i="1"/>
  <c r="X73" i="1"/>
  <c r="Y73" i="1"/>
  <c r="Z73" i="1"/>
  <c r="AA73" i="1"/>
  <c r="AD73" i="1"/>
  <c r="AE73" i="1"/>
  <c r="BT73" i="1"/>
  <c r="AF73" i="1"/>
  <c r="BQ73" i="1"/>
  <c r="BR73" i="1"/>
  <c r="BU73" i="1"/>
  <c r="BW73" i="1"/>
  <c r="BX73" i="1"/>
  <c r="BY73" i="1"/>
  <c r="BZ73" i="1"/>
  <c r="CA73" i="1"/>
  <c r="CE73" i="1"/>
  <c r="CF73" i="1"/>
  <c r="BH71" i="1"/>
  <c r="F71" i="1"/>
  <c r="BL71" i="1"/>
  <c r="BK71" i="1"/>
  <c r="BJ71" i="1"/>
  <c r="BI71" i="1"/>
  <c r="AI71" i="1"/>
  <c r="BM71" i="1"/>
  <c r="AG71" i="1"/>
  <c r="BN71" i="1"/>
  <c r="BO71" i="1"/>
  <c r="BP71" i="1"/>
  <c r="BS71" i="1"/>
  <c r="AK71" i="1"/>
  <c r="G71" i="1"/>
  <c r="BV71" i="1"/>
  <c r="H71" i="1"/>
  <c r="CB71" i="1"/>
  <c r="P71" i="1"/>
  <c r="CD71" i="1"/>
  <c r="Q71" i="1"/>
  <c r="R71" i="1"/>
  <c r="W71" i="1"/>
  <c r="CC71" i="1"/>
  <c r="X71" i="1"/>
  <c r="Y71" i="1"/>
  <c r="Z71" i="1"/>
  <c r="AA71" i="1"/>
  <c r="AD71" i="1"/>
  <c r="AE71" i="1"/>
  <c r="BT71" i="1"/>
  <c r="AF71" i="1"/>
  <c r="BQ71" i="1"/>
  <c r="BR71" i="1"/>
  <c r="BU71" i="1"/>
  <c r="BW71" i="1"/>
  <c r="BX71" i="1"/>
  <c r="BY71" i="1"/>
  <c r="BZ71" i="1"/>
  <c r="CA71" i="1"/>
  <c r="CE71" i="1"/>
  <c r="CF71" i="1"/>
  <c r="BH69" i="1"/>
  <c r="F69" i="1"/>
  <c r="BL69" i="1"/>
  <c r="BK69" i="1"/>
  <c r="BJ69" i="1"/>
  <c r="BI69" i="1"/>
  <c r="AI69" i="1"/>
  <c r="BM69" i="1"/>
  <c r="AG69" i="1"/>
  <c r="BN69" i="1"/>
  <c r="BO69" i="1"/>
  <c r="BP69" i="1"/>
  <c r="BS69" i="1"/>
  <c r="AK69" i="1"/>
  <c r="G69" i="1"/>
  <c r="BV69" i="1"/>
  <c r="H69" i="1"/>
  <c r="CB69" i="1"/>
  <c r="P69" i="1"/>
  <c r="CD69" i="1"/>
  <c r="Q69" i="1"/>
  <c r="R69" i="1"/>
  <c r="W69" i="1"/>
  <c r="CC69" i="1"/>
  <c r="X69" i="1"/>
  <c r="Y69" i="1"/>
  <c r="Z69" i="1"/>
  <c r="AA69" i="1"/>
  <c r="AD69" i="1"/>
  <c r="AE69" i="1"/>
  <c r="BT69" i="1"/>
  <c r="AF69" i="1"/>
  <c r="BQ69" i="1"/>
  <c r="BR69" i="1"/>
  <c r="BU69" i="1"/>
  <c r="BW69" i="1"/>
  <c r="BX69" i="1"/>
  <c r="BY69" i="1"/>
  <c r="BZ69" i="1"/>
  <c r="CA69" i="1"/>
  <c r="CE69" i="1"/>
  <c r="CF69" i="1"/>
  <c r="BH70" i="1"/>
  <c r="F70" i="1"/>
  <c r="BL70" i="1"/>
  <c r="BK70" i="1"/>
  <c r="BJ70" i="1"/>
  <c r="BI70" i="1"/>
  <c r="AI70" i="1"/>
  <c r="BM70" i="1"/>
  <c r="AG70" i="1"/>
  <c r="BN70" i="1"/>
  <c r="BO70" i="1"/>
  <c r="BP70" i="1"/>
  <c r="BS70" i="1"/>
  <c r="AK70" i="1"/>
  <c r="G70" i="1"/>
  <c r="BV70" i="1"/>
  <c r="H70" i="1"/>
  <c r="CB70" i="1"/>
  <c r="P70" i="1"/>
  <c r="CD70" i="1"/>
  <c r="Q70" i="1"/>
  <c r="R70" i="1"/>
  <c r="W70" i="1"/>
  <c r="CC70" i="1"/>
  <c r="X70" i="1"/>
  <c r="Y70" i="1"/>
  <c r="Z70" i="1"/>
  <c r="AA70" i="1"/>
  <c r="AD70" i="1"/>
  <c r="AE70" i="1"/>
  <c r="BT70" i="1"/>
  <c r="AF70" i="1"/>
  <c r="BQ70" i="1"/>
  <c r="BR70" i="1"/>
  <c r="BU70" i="1"/>
  <c r="BW70" i="1"/>
  <c r="BX70" i="1"/>
  <c r="BY70" i="1"/>
  <c r="BZ70" i="1"/>
  <c r="CA70" i="1"/>
  <c r="CE70" i="1"/>
  <c r="CF70" i="1"/>
  <c r="BH72" i="1"/>
  <c r="F72" i="1"/>
  <c r="BL72" i="1"/>
  <c r="BK72" i="1"/>
  <c r="BJ72" i="1"/>
  <c r="BI72" i="1"/>
  <c r="AI72" i="1"/>
  <c r="BM72" i="1"/>
  <c r="AG72" i="1"/>
  <c r="BN72" i="1"/>
  <c r="BO72" i="1"/>
  <c r="BP72" i="1"/>
  <c r="BS72" i="1"/>
  <c r="AK72" i="1"/>
  <c r="G72" i="1"/>
  <c r="BV72" i="1"/>
  <c r="H72" i="1"/>
  <c r="CB72" i="1"/>
  <c r="P72" i="1"/>
  <c r="CD72" i="1"/>
  <c r="Q72" i="1"/>
  <c r="R72" i="1"/>
  <c r="W72" i="1"/>
  <c r="CC72" i="1"/>
  <c r="X72" i="1"/>
  <c r="Y72" i="1"/>
  <c r="Z72" i="1"/>
  <c r="AA72" i="1"/>
  <c r="AD72" i="1"/>
  <c r="AE72" i="1"/>
  <c r="BT72" i="1"/>
  <c r="AF72" i="1"/>
  <c r="BQ72" i="1"/>
  <c r="BR72" i="1"/>
  <c r="BU72" i="1"/>
  <c r="BW72" i="1"/>
  <c r="BX72" i="1"/>
  <c r="BY72" i="1"/>
  <c r="BZ72" i="1"/>
  <c r="CA72" i="1"/>
  <c r="CE72" i="1"/>
  <c r="CF72" i="1"/>
  <c r="BH74" i="1"/>
  <c r="F74" i="1"/>
  <c r="BL74" i="1"/>
  <c r="BK74" i="1"/>
  <c r="BJ74" i="1"/>
  <c r="BI74" i="1"/>
  <c r="AI74" i="1"/>
  <c r="BM74" i="1"/>
  <c r="AG74" i="1"/>
  <c r="BN74" i="1"/>
  <c r="BO74" i="1"/>
  <c r="BP74" i="1"/>
  <c r="BS74" i="1"/>
  <c r="AK74" i="1"/>
  <c r="G74" i="1"/>
  <c r="BV74" i="1"/>
  <c r="H74" i="1"/>
  <c r="CB74" i="1"/>
  <c r="P74" i="1"/>
  <c r="CD74" i="1"/>
  <c r="Q74" i="1"/>
  <c r="R74" i="1"/>
  <c r="W74" i="1"/>
  <c r="CC74" i="1"/>
  <c r="X74" i="1"/>
  <c r="Y74" i="1"/>
  <c r="Z74" i="1"/>
  <c r="AA74" i="1"/>
  <c r="AD74" i="1"/>
  <c r="AE74" i="1"/>
  <c r="BT74" i="1"/>
  <c r="AF74" i="1"/>
  <c r="BQ74" i="1"/>
  <c r="BR74" i="1"/>
  <c r="BU74" i="1"/>
  <c r="BW74" i="1"/>
  <c r="BX74" i="1"/>
  <c r="BY74" i="1"/>
  <c r="BZ74" i="1"/>
  <c r="CA74" i="1"/>
  <c r="CE74" i="1"/>
  <c r="CF74" i="1"/>
  <c r="BH75" i="1"/>
  <c r="F75" i="1"/>
  <c r="BL75" i="1"/>
  <c r="BK75" i="1"/>
  <c r="BJ75" i="1"/>
  <c r="BI75" i="1"/>
  <c r="AI75" i="1"/>
  <c r="BM75" i="1"/>
  <c r="AG75" i="1"/>
  <c r="BN75" i="1"/>
  <c r="BO75" i="1"/>
  <c r="BP75" i="1"/>
  <c r="BS75" i="1"/>
  <c r="AK75" i="1"/>
  <c r="G75" i="1"/>
  <c r="BV75" i="1"/>
  <c r="H75" i="1"/>
  <c r="CB75" i="1"/>
  <c r="P75" i="1"/>
  <c r="CD75" i="1"/>
  <c r="Q75" i="1"/>
  <c r="R75" i="1"/>
  <c r="W75" i="1"/>
  <c r="CC75" i="1"/>
  <c r="X75" i="1"/>
  <c r="Y75" i="1"/>
  <c r="Z75" i="1"/>
  <c r="AA75" i="1"/>
  <c r="AD75" i="1"/>
  <c r="AE75" i="1"/>
  <c r="BT75" i="1"/>
  <c r="AF75" i="1"/>
  <c r="BQ75" i="1"/>
  <c r="BR75" i="1"/>
  <c r="BU75" i="1"/>
  <c r="BW75" i="1"/>
  <c r="BX75" i="1"/>
  <c r="BY75" i="1"/>
  <c r="BZ75" i="1"/>
  <c r="CA75" i="1"/>
  <c r="CE75" i="1"/>
  <c r="CF75" i="1"/>
  <c r="BH76" i="1"/>
  <c r="F76" i="1"/>
  <c r="BL76" i="1"/>
  <c r="BK76" i="1"/>
  <c r="BJ76" i="1"/>
  <c r="BI76" i="1"/>
  <c r="AI76" i="1"/>
  <c r="BM76" i="1"/>
  <c r="AG76" i="1"/>
  <c r="BN76" i="1"/>
  <c r="BO76" i="1"/>
  <c r="BP76" i="1"/>
  <c r="BS76" i="1"/>
  <c r="AK76" i="1"/>
  <c r="G76" i="1"/>
  <c r="BV76" i="1"/>
  <c r="H76" i="1"/>
  <c r="CB76" i="1"/>
  <c r="P76" i="1"/>
  <c r="CD76" i="1"/>
  <c r="Q76" i="1"/>
  <c r="R76" i="1"/>
  <c r="W76" i="1"/>
  <c r="CC76" i="1"/>
  <c r="X76" i="1"/>
  <c r="Y76" i="1"/>
  <c r="Z76" i="1"/>
  <c r="AA76" i="1"/>
  <c r="AD76" i="1"/>
  <c r="AE76" i="1"/>
  <c r="BT76" i="1"/>
  <c r="AF76" i="1"/>
  <c r="BQ76" i="1"/>
  <c r="BR76" i="1"/>
  <c r="BU76" i="1"/>
  <c r="BW76" i="1"/>
  <c r="BX76" i="1"/>
  <c r="BY76" i="1"/>
  <c r="BZ76" i="1"/>
  <c r="CA76" i="1"/>
  <c r="CE76" i="1"/>
  <c r="CF76" i="1"/>
  <c r="BH77" i="1"/>
  <c r="F77" i="1"/>
  <c r="BL77" i="1"/>
  <c r="BK77" i="1"/>
  <c r="BJ77" i="1"/>
  <c r="BI77" i="1"/>
  <c r="AI77" i="1"/>
  <c r="BM77" i="1"/>
  <c r="AG77" i="1"/>
  <c r="BN77" i="1"/>
  <c r="BO77" i="1"/>
  <c r="BP77" i="1"/>
  <c r="BS77" i="1"/>
  <c r="AK77" i="1"/>
  <c r="G77" i="1"/>
  <c r="BV77" i="1"/>
  <c r="H77" i="1"/>
  <c r="CB77" i="1"/>
  <c r="P77" i="1"/>
  <c r="CD77" i="1"/>
  <c r="Q77" i="1"/>
  <c r="R77" i="1"/>
  <c r="W77" i="1"/>
  <c r="CC77" i="1"/>
  <c r="X77" i="1"/>
  <c r="Y77" i="1"/>
  <c r="Z77" i="1"/>
  <c r="AA77" i="1"/>
  <c r="AD77" i="1"/>
  <c r="AE77" i="1"/>
  <c r="BT77" i="1"/>
  <c r="AF77" i="1"/>
  <c r="BQ77" i="1"/>
  <c r="BR77" i="1"/>
  <c r="BU77" i="1"/>
  <c r="BW77" i="1"/>
  <c r="BX77" i="1"/>
  <c r="BY77" i="1"/>
  <c r="BZ77" i="1"/>
  <c r="CA77" i="1"/>
  <c r="CE77" i="1"/>
  <c r="CF77" i="1"/>
  <c r="BH78" i="1"/>
  <c r="F78" i="1"/>
  <c r="BL78" i="1"/>
  <c r="BK78" i="1"/>
  <c r="BJ78" i="1"/>
  <c r="BI78" i="1"/>
  <c r="AI78" i="1"/>
  <c r="BM78" i="1"/>
  <c r="AG78" i="1"/>
  <c r="BN78" i="1"/>
  <c r="BO78" i="1"/>
  <c r="BP78" i="1"/>
  <c r="BS78" i="1"/>
  <c r="AK78" i="1"/>
  <c r="G78" i="1"/>
  <c r="BV78" i="1"/>
  <c r="H78" i="1"/>
  <c r="CB78" i="1"/>
  <c r="P78" i="1"/>
  <c r="CD78" i="1"/>
  <c r="Q78" i="1"/>
  <c r="R78" i="1"/>
  <c r="W78" i="1"/>
  <c r="CC78" i="1"/>
  <c r="X78" i="1"/>
  <c r="Y78" i="1"/>
  <c r="Z78" i="1"/>
  <c r="AA78" i="1"/>
  <c r="AD78" i="1"/>
  <c r="AE78" i="1"/>
  <c r="BT78" i="1"/>
  <c r="AF78" i="1"/>
  <c r="BQ78" i="1"/>
  <c r="BR78" i="1"/>
  <c r="BU78" i="1"/>
  <c r="BW78" i="1"/>
  <c r="BX78" i="1"/>
  <c r="BY78" i="1"/>
  <c r="BZ78" i="1"/>
  <c r="CA78" i="1"/>
  <c r="CE78" i="1"/>
  <c r="CF78" i="1"/>
  <c r="BH79" i="1"/>
  <c r="F79" i="1"/>
  <c r="BL79" i="1"/>
  <c r="BK79" i="1"/>
  <c r="BJ79" i="1"/>
  <c r="BI79" i="1"/>
  <c r="AI79" i="1"/>
  <c r="BM79" i="1"/>
  <c r="AG79" i="1"/>
  <c r="BN79" i="1"/>
  <c r="BO79" i="1"/>
  <c r="BP79" i="1"/>
  <c r="BS79" i="1"/>
  <c r="AK79" i="1"/>
  <c r="G79" i="1"/>
  <c r="BV79" i="1"/>
  <c r="H79" i="1"/>
  <c r="CB79" i="1"/>
  <c r="P79" i="1"/>
  <c r="CD79" i="1"/>
  <c r="Q79" i="1"/>
  <c r="R79" i="1"/>
  <c r="W79" i="1"/>
  <c r="CC79" i="1"/>
  <c r="X79" i="1"/>
  <c r="Y79" i="1"/>
  <c r="Z79" i="1"/>
  <c r="AA79" i="1"/>
  <c r="AD79" i="1"/>
  <c r="AE79" i="1"/>
  <c r="BT79" i="1"/>
  <c r="AF79" i="1"/>
  <c r="BQ79" i="1"/>
  <c r="BR79" i="1"/>
  <c r="BU79" i="1"/>
  <c r="BW79" i="1"/>
  <c r="BX79" i="1"/>
  <c r="BY79" i="1"/>
  <c r="BZ79" i="1"/>
  <c r="CA79" i="1"/>
  <c r="CE79" i="1"/>
  <c r="CF79" i="1"/>
</calcChain>
</file>

<file path=xl/sharedStrings.xml><?xml version="1.0" encoding="utf-8"?>
<sst xmlns="http://schemas.openxmlformats.org/spreadsheetml/2006/main" count="321" uniqueCount="170">
  <si>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</si>
  <si>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</si>
  <si>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</si>
  <si>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</si>
  <si>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</si>
  <si>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</si>
  <si>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</si>
  <si>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</si>
  <si>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</si>
  <si>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</si>
  <si>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</si>
  <si>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</si>
  <si>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</si>
  <si>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</si>
  <si>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</si>
  <si>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</si>
  <si>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</si>
  <si>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</si>
  <si>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</si>
  <si>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</si>
  <si>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</si>
  <si>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</si>
  <si>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</si>
  <si>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</si>
  <si>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</si>
  <si>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</si>
  <si>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</si>
  <si>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</si>
  <si>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</si>
  <si>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</si>
  <si>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</si>
  <si>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</si>
  <si>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</si>
  <si>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</si>
  <si>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</si>
  <si>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</si>
  <si>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</si>
  <si>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</si>
  <si>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</si>
  <si>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</si>
  <si>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</si>
  <si>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</si>
  <si>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</si>
  <si>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</si>
  <si>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</si>
  <si>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</si>
  <si>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</si>
  <si>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</si>
  <si>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</si>
  <si>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</si>
  <si>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</si>
  <si>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</si>
  <si>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</si>
  <si>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</si>
  <si>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</si>
  <si>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</si>
  <si>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</si>
  <si>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</si>
  <si>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</si>
  <si>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</si>
  <si>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</si>
  <si>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</si>
  <si>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</si>
  <si>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</si>
  <si>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</si>
  <si>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</si>
  <si>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</si>
  <si>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</si>
  <si>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</si>
  <si>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</si>
  <si>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</si>
  <si>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</si>
  <si>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</si>
  <si>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</si>
  <si>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</si>
  <si>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</si>
  <si>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</si>
  <si>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</si>
  <si>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</si>
  <si>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</si>
  <si>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</si>
  <si>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</si>
  <si>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</si>
  <si>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</si>
  <si>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</si>
  <si>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09:32:38</t>
  </si>
  <si>
    <t>09:35:01</t>
  </si>
  <si>
    <t>09:37:24</t>
  </si>
  <si>
    <t>09:39:26</t>
  </si>
  <si>
    <t>09:41:48</t>
  </si>
  <si>
    <t>09:43:57</t>
  </si>
  <si>
    <t>09:46:43</t>
  </si>
  <si>
    <t>09:50:05</t>
  </si>
  <si>
    <t>09:53:27</t>
  </si>
  <si>
    <t>09:56:22</t>
  </si>
  <si>
    <t>09:59:44</t>
  </si>
  <si>
    <t>10:10:57</t>
  </si>
  <si>
    <t>10:13:12</t>
  </si>
  <si>
    <t>10:15:18</t>
  </si>
  <si>
    <t>10:17:22</t>
  </si>
  <si>
    <t>10:19:29</t>
  </si>
  <si>
    <t>10:21:41</t>
  </si>
  <si>
    <t>10:24:11</t>
  </si>
  <si>
    <t>10:27:33</t>
  </si>
  <si>
    <t>10:30:55</t>
  </si>
  <si>
    <t>10:33:28</t>
  </si>
  <si>
    <t>10:36:50</t>
  </si>
  <si>
    <t>10:47:53</t>
  </si>
  <si>
    <t>10:49:55</t>
  </si>
  <si>
    <t>10:52:01</t>
  </si>
  <si>
    <t>10:54:07</t>
  </si>
  <si>
    <t>10:56:53</t>
  </si>
  <si>
    <t>10:59:14</t>
  </si>
  <si>
    <t>11:01:34</t>
  </si>
  <si>
    <t>11:04:48</t>
  </si>
  <si>
    <t>11:07:40</t>
  </si>
  <si>
    <t>11:11:02</t>
  </si>
  <si>
    <t>11:14:24</t>
  </si>
  <si>
    <t>11:26:25</t>
  </si>
  <si>
    <t>11:28:28</t>
  </si>
  <si>
    <t>11:30:53</t>
  </si>
  <si>
    <t>11:32:58</t>
  </si>
  <si>
    <t>11:35:32</t>
  </si>
  <si>
    <t>11:37:57</t>
  </si>
  <si>
    <t>11:40:20</t>
  </si>
  <si>
    <t>11:43:42</t>
  </si>
  <si>
    <t>11:47:04</t>
  </si>
  <si>
    <t>11:50:26</t>
  </si>
  <si>
    <t>11:53:48</t>
  </si>
  <si>
    <t>12:02:11</t>
  </si>
  <si>
    <t>12:04:15</t>
  </si>
  <si>
    <t>12:06:27</t>
  </si>
  <si>
    <t>12:08:29</t>
  </si>
  <si>
    <t>12:10:51</t>
  </si>
  <si>
    <t>12:12:58</t>
  </si>
  <si>
    <t>12:15:26</t>
  </si>
  <si>
    <t>12:18:48</t>
  </si>
  <si>
    <t>12:22:10</t>
  </si>
  <si>
    <t>12:25:32</t>
  </si>
  <si>
    <t>12:28:54</t>
  </si>
  <si>
    <t>12:40:46</t>
  </si>
  <si>
    <t>12:44:08</t>
  </si>
  <si>
    <t>12:47:30</t>
  </si>
  <si>
    <t>12:50:52</t>
  </si>
  <si>
    <t>12:54:14</t>
  </si>
  <si>
    <t>12:57:36</t>
  </si>
  <si>
    <t>13:00:58</t>
  </si>
  <si>
    <t>13:03:47</t>
  </si>
  <si>
    <t>13:05:51</t>
  </si>
  <si>
    <t>13:09:13</t>
  </si>
  <si>
    <t>13:12:35</t>
  </si>
  <si>
    <t>13:18:50</t>
  </si>
  <si>
    <t>13:20:57</t>
  </si>
  <si>
    <t>13:23:09</t>
  </si>
  <si>
    <t>13:25:12</t>
  </si>
  <si>
    <t>13:27:31</t>
  </si>
  <si>
    <t>13:29:44</t>
  </si>
  <si>
    <t>13:32:33</t>
  </si>
  <si>
    <t>13:35:55</t>
  </si>
  <si>
    <t>13:39:18</t>
  </si>
  <si>
    <t>13:42:40</t>
  </si>
  <si>
    <t>13:46:02</t>
  </si>
  <si>
    <t>ID</t>
  </si>
  <si>
    <t>T2 Mammoth Plot1 Leaf2</t>
  </si>
  <si>
    <t>T2 Mammoth Plot2 Leaf1</t>
  </si>
  <si>
    <t>T2 Mammoth Plot2 Leaf3</t>
  </si>
  <si>
    <t>T2 Mammoth Plot4 Leaf1</t>
  </si>
  <si>
    <t>T2 SSuDouble Plot1 Leaf1</t>
  </si>
  <si>
    <t>T2 SSuDouble Plot2 Leaf1</t>
  </si>
  <si>
    <t>T2 SSuDouble Plot3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</si>
</sst>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9"/>
  <sheetViews>
    <sheetView tabSelected="1" zoomScale="125" zoomScaleNormal="125" zoomScalePageLayoutView="125" workbookViewId="0"/>
  </sheetViews>
  <sheetFormatPr defaultColWidth="10.6640625" defaultRowHeight="15.5" x14ac:dyDescent="0.35"/>
  <cols>
    <col min="1" max="1" width="23" customWidth="1"/>
  </cols>
  <sheetData>
    <row r="1" spans="1:84" x14ac:dyDescent="0.35">
      <c r="A1" t="s">
        <v>162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163</v>
      </c>
      <c r="B3" s="1">
        <v>3</v>
      </c>
      <c r="C3" s="1" t="s">
        <v>87</v>
      </c>
      <c r="D3" s="1">
        <v>956.00003569945693</v>
      </c>
      <c r="E3" s="1">
        <v>0</v>
      </c>
      <c r="F3">
        <f t="shared" ref="F3:F13" si="0">(AO3-AP3*(1000-AQ3)/(1000-AR3))*BH3</f>
        <v>-3.3002536485780056</v>
      </c>
      <c r="G3">
        <f t="shared" ref="G3:G13" si="1">IF(BS3&lt;&gt;0,1/(1/BS3-1/AK3),0)</f>
        <v>0.49409349327815366</v>
      </c>
      <c r="H3">
        <f t="shared" ref="H3:H13" si="2">((BV3-BI3/2)*AP3-F3)/(BV3+BI3/2)</f>
        <v>62.160088064229953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10.151756286621094</v>
      </c>
      <c r="W3">
        <f t="shared" ref="W3:W13" si="6">(V3*U3+(100-V3)*T3)/100</f>
        <v>0.87507587814331056</v>
      </c>
      <c r="X3">
        <f t="shared" ref="X3:X13" si="7">(F3-S3)/CC3</f>
        <v>-1.5463277589298082E-3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6.8930523989959713</v>
      </c>
      <c r="AF3">
        <f t="shared" ref="AF3:AF13" si="13">(BN3-BT3)</f>
        <v>1.4067771652279784</v>
      </c>
      <c r="AG3">
        <f t="shared" ref="AG3:AG13" si="14">(AM3+BM3*E3)</f>
        <v>28.207630157470703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27.694995880126953</v>
      </c>
      <c r="AM3" s="1">
        <v>28.207630157470703</v>
      </c>
      <c r="AN3" s="1">
        <v>27.039039611816406</v>
      </c>
      <c r="AO3" s="1">
        <v>50.365962982177734</v>
      </c>
      <c r="AP3" s="1">
        <v>52.322219848632813</v>
      </c>
      <c r="AQ3" s="1">
        <v>20.143091201782227</v>
      </c>
      <c r="AR3" s="1">
        <v>24.617391586303711</v>
      </c>
      <c r="AS3" s="1">
        <v>53.424411773681641</v>
      </c>
      <c r="AT3" s="1">
        <v>65.293167114257813</v>
      </c>
      <c r="AU3" s="1">
        <v>300.53250122070313</v>
      </c>
      <c r="AV3" s="1">
        <v>1699.919921875</v>
      </c>
      <c r="AW3" s="1">
        <v>0.20096322894096375</v>
      </c>
      <c r="AX3" s="1">
        <v>98.882896423339844</v>
      </c>
      <c r="AY3" s="1">
        <v>1.3848974704742432</v>
      </c>
      <c r="AZ3" s="1">
        <v>-0.63301748037338257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1.5026625061035155</v>
      </c>
      <c r="BI3">
        <f t="shared" ref="BI3:BI13" si="18">(AR3-AQ3)/(1000-AR3)*BH3</f>
        <v>6.893052398995971E-3</v>
      </c>
      <c r="BJ3">
        <f t="shared" ref="BJ3:BJ13" si="19">(AM3+273.15)</f>
        <v>301.35763015747068</v>
      </c>
      <c r="BK3">
        <f t="shared" ref="BK3:BK13" si="20">(AL3+273.15)</f>
        <v>300.84499588012693</v>
      </c>
      <c r="BL3">
        <f t="shared" ref="BL3:BL13" si="21">(AV3*BD3+AW3*BE3)*BF3</f>
        <v>271.98718142061261</v>
      </c>
      <c r="BM3">
        <f t="shared" ref="BM3:BM13" si="22">((BL3+0.00000010773*(BK3^4-BJ3^4))-BI3*44100)/(AI3*51.4+0.00000043092*BJ3^3)</f>
        <v>-0.15177969597629637</v>
      </c>
      <c r="BN3">
        <f t="shared" ref="BN3:BN13" si="23">0.61365*EXP(17.502*AG3/(240.97+AG3))</f>
        <v>3.8410161476692459</v>
      </c>
      <c r="BO3">
        <f t="shared" ref="BO3:BO13" si="24">BN3*1000/AX3</f>
        <v>38.844090197611074</v>
      </c>
      <c r="BP3">
        <f t="shared" ref="BP3:BP13" si="25">(BO3-AR3)</f>
        <v>14.226698611307363</v>
      </c>
      <c r="BQ3">
        <f t="shared" ref="BQ3:BQ13" si="26">IF(E3,AM3,(AL3+AM3)/2)</f>
        <v>27.951313018798828</v>
      </c>
      <c r="BR3">
        <f t="shared" ref="BR3:BR13" si="27">0.61365*EXP(17.502*BQ3/(240.97+BQ3))</f>
        <v>3.7840821739483741</v>
      </c>
      <c r="BS3">
        <f t="shared" ref="BS3:BS13" si="28">IF(BP3&lt;&gt;0,(1000-(BO3+AR3)/2)/BP3*BI3,0)</f>
        <v>0.46914121973906125</v>
      </c>
      <c r="BT3">
        <f t="shared" ref="BT3:BT13" si="29">AR3*AX3/1000</f>
        <v>2.4342389824412676</v>
      </c>
      <c r="BU3">
        <f t="shared" ref="BU3:BU13" si="30">(BR3-BT3)</f>
        <v>1.3498431915071065</v>
      </c>
      <c r="BV3">
        <f t="shared" ref="BV3:BV13" si="31">1/(1.6/G3+1.37/AK3)</f>
        <v>0.29535742005271015</v>
      </c>
      <c r="BW3">
        <f t="shared" ref="BW3:BW13" si="32">H3*AX3*0.001</f>
        <v>6.1465695497209341</v>
      </c>
      <c r="BX3">
        <f t="shared" ref="BX3:BX13" si="33">H3/AP3</f>
        <v>1.1880246718135794</v>
      </c>
      <c r="BY3">
        <f t="shared" ref="BY3:BY13" si="34">(1-BI3*AX3/BN3/G3)*100</f>
        <v>64.084865987182866</v>
      </c>
      <c r="BZ3">
        <f t="shared" ref="BZ3:BZ13" si="35">(AP3-F3/(AK3/1.35))</f>
        <v>52.801819085880297</v>
      </c>
      <c r="CA3">
        <f t="shared" ref="CA3:CA13" si="36">F3*BY3/100/BZ3</f>
        <v>-4.005473986584468E-2</v>
      </c>
      <c r="CB3">
        <f t="shared" ref="CB3:CB13" si="37">(L3-K3)</f>
        <v>0</v>
      </c>
      <c r="CC3">
        <f t="shared" ref="CC3:CC13" si="38">AV3*W3</f>
        <v>1487.5589184080734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163</v>
      </c>
      <c r="B4" s="1">
        <v>4</v>
      </c>
      <c r="C4" s="1" t="s">
        <v>88</v>
      </c>
      <c r="D4" s="1">
        <v>1078.0000356994569</v>
      </c>
      <c r="E4" s="1">
        <v>0</v>
      </c>
      <c r="F4">
        <f t="shared" si="0"/>
        <v>4.0736001090117453</v>
      </c>
      <c r="G4">
        <f t="shared" si="1"/>
        <v>0.47978729377212581</v>
      </c>
      <c r="H4">
        <f t="shared" si="2"/>
        <v>80.550550299019122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10.151756286621094</v>
      </c>
      <c r="W4">
        <f t="shared" si="6"/>
        <v>0.87507587814331056</v>
      </c>
      <c r="X4">
        <f t="shared" si="7"/>
        <v>3.4103270455798089E-3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6.6515829471837185</v>
      </c>
      <c r="AF4">
        <f t="shared" si="13"/>
        <v>1.3955645008520805</v>
      </c>
      <c r="AG4">
        <f t="shared" si="14"/>
        <v>28.295059204101563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27.685358047485352</v>
      </c>
      <c r="AM4" s="1">
        <v>28.295059204101563</v>
      </c>
      <c r="AN4" s="1">
        <v>27.040670394897461</v>
      </c>
      <c r="AO4" s="1">
        <v>99.929351806640625</v>
      </c>
      <c r="AP4" s="1">
        <v>96.789833068847656</v>
      </c>
      <c r="AQ4" s="1">
        <v>20.612472534179688</v>
      </c>
      <c r="AR4" s="1">
        <v>24.928867340087891</v>
      </c>
      <c r="AS4" s="1">
        <v>54.702022552490234</v>
      </c>
      <c r="AT4" s="1">
        <v>66.15911865234375</v>
      </c>
      <c r="AU4" s="1">
        <v>300.51776123046875</v>
      </c>
      <c r="AV4" s="1">
        <v>1700.10009765625</v>
      </c>
      <c r="AW4" s="1">
        <v>0.20443180203437805</v>
      </c>
      <c r="AX4" s="1">
        <v>98.883026123046875</v>
      </c>
      <c r="AY4" s="1">
        <v>1.854682445526123</v>
      </c>
      <c r="AZ4" s="1">
        <v>-0.64711326360702515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1.5025888061523436</v>
      </c>
      <c r="BI4">
        <f t="shared" si="18"/>
        <v>6.6515829471837182E-3</v>
      </c>
      <c r="BJ4">
        <f t="shared" si="19"/>
        <v>301.44505920410154</v>
      </c>
      <c r="BK4">
        <f t="shared" si="20"/>
        <v>300.83535804748533</v>
      </c>
      <c r="BL4">
        <f t="shared" si="21"/>
        <v>272.01600954496826</v>
      </c>
      <c r="BM4">
        <f t="shared" si="22"/>
        <v>-0.1137250895646764</v>
      </c>
      <c r="BN4">
        <f t="shared" si="23"/>
        <v>3.8606063412599614</v>
      </c>
      <c r="BO4">
        <f t="shared" si="24"/>
        <v>39.042154074612831</v>
      </c>
      <c r="BP4">
        <f t="shared" si="25"/>
        <v>14.113286734524941</v>
      </c>
      <c r="BQ4">
        <f t="shared" si="26"/>
        <v>27.990208625793457</v>
      </c>
      <c r="BR4">
        <f t="shared" si="27"/>
        <v>3.7926741110802591</v>
      </c>
      <c r="BS4">
        <f t="shared" si="28"/>
        <v>0.45622460527600683</v>
      </c>
      <c r="BT4">
        <f t="shared" si="29"/>
        <v>2.4650418404078809</v>
      </c>
      <c r="BU4">
        <f t="shared" si="30"/>
        <v>1.3276322706723782</v>
      </c>
      <c r="BV4">
        <f t="shared" si="31"/>
        <v>0.28716768529977044</v>
      </c>
      <c r="BW4">
        <f t="shared" si="32"/>
        <v>7.9650821694437095</v>
      </c>
      <c r="BX4">
        <f t="shared" si="33"/>
        <v>0.83222119250606252</v>
      </c>
      <c r="BY4">
        <f t="shared" si="34"/>
        <v>64.490668373571751</v>
      </c>
      <c r="BZ4">
        <f t="shared" si="35"/>
        <v>96.197849629642889</v>
      </c>
      <c r="CA4">
        <f t="shared" si="36"/>
        <v>2.7309258442703245E-2</v>
      </c>
      <c r="CB4">
        <f t="shared" si="37"/>
        <v>0</v>
      </c>
      <c r="CC4">
        <f t="shared" si="38"/>
        <v>1487.716585888071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163</v>
      </c>
      <c r="B5" s="1">
        <v>2</v>
      </c>
      <c r="C5" s="1" t="s">
        <v>86</v>
      </c>
      <c r="D5" s="1">
        <v>813.00003569945693</v>
      </c>
      <c r="E5" s="1">
        <v>0</v>
      </c>
      <c r="F5">
        <f t="shared" si="0"/>
        <v>13.333917171522208</v>
      </c>
      <c r="G5">
        <f t="shared" si="1"/>
        <v>0.5128024925468444</v>
      </c>
      <c r="H5">
        <f t="shared" si="2"/>
        <v>142.77917407487269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10.151756286621094</v>
      </c>
      <c r="W5">
        <f t="shared" si="6"/>
        <v>0.87507587814331056</v>
      </c>
      <c r="X5">
        <f t="shared" si="7"/>
        <v>9.6328692837769486E-3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7.0294771775049281</v>
      </c>
      <c r="AF5">
        <f t="shared" si="13"/>
        <v>1.3857017991421476</v>
      </c>
      <c r="AG5">
        <f t="shared" si="14"/>
        <v>27.930276870727539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27.6588134765625</v>
      </c>
      <c r="AM5" s="1">
        <v>27.930276870727539</v>
      </c>
      <c r="AN5" s="1">
        <v>27.042722702026367</v>
      </c>
      <c r="AO5" s="1">
        <v>199.93597412109375</v>
      </c>
      <c r="AP5" s="1">
        <v>190.1727294921875</v>
      </c>
      <c r="AQ5" s="1">
        <v>19.642322540283203</v>
      </c>
      <c r="AR5" s="1">
        <v>24.207136154174805</v>
      </c>
      <c r="AS5" s="1">
        <v>52.207931518554688</v>
      </c>
      <c r="AT5" s="1">
        <v>64.343727111816406</v>
      </c>
      <c r="AU5" s="1">
        <v>300.52984619140625</v>
      </c>
      <c r="AV5" s="1">
        <v>1700.4486083984375</v>
      </c>
      <c r="AW5" s="1">
        <v>0.16439373791217804</v>
      </c>
      <c r="AX5" s="1">
        <v>98.8857421875</v>
      </c>
      <c r="AY5" s="1">
        <v>2.3499612808227539</v>
      </c>
      <c r="AZ5" s="1">
        <v>-0.61932414770126343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1.5026492309570312</v>
      </c>
      <c r="BI5">
        <f t="shared" si="18"/>
        <v>7.0294771775049284E-3</v>
      </c>
      <c r="BJ5">
        <f t="shared" si="19"/>
        <v>301.08027687072752</v>
      </c>
      <c r="BK5">
        <f t="shared" si="20"/>
        <v>300.80881347656248</v>
      </c>
      <c r="BL5">
        <f t="shared" si="21"/>
        <v>272.07177126247188</v>
      </c>
      <c r="BM5">
        <f t="shared" si="22"/>
        <v>-0.16413341693849701</v>
      </c>
      <c r="BN5">
        <f t="shared" si="23"/>
        <v>3.7794424239815876</v>
      </c>
      <c r="BO5">
        <f t="shared" si="24"/>
        <v>38.220296883804359</v>
      </c>
      <c r="BP5">
        <f t="shared" si="25"/>
        <v>14.013160729629554</v>
      </c>
      <c r="BQ5">
        <f t="shared" si="26"/>
        <v>27.79454517364502</v>
      </c>
      <c r="BR5">
        <f t="shared" si="27"/>
        <v>3.7496244864584929</v>
      </c>
      <c r="BS5">
        <f t="shared" si="28"/>
        <v>0.48597609069096936</v>
      </c>
      <c r="BT5">
        <f t="shared" si="29"/>
        <v>2.3937406248394399</v>
      </c>
      <c r="BU5">
        <f t="shared" si="30"/>
        <v>1.3558838616190529</v>
      </c>
      <c r="BV5">
        <f t="shared" si="31"/>
        <v>0.30603646313247418</v>
      </c>
      <c r="BW5">
        <f t="shared" si="32"/>
        <v>14.118824597312045</v>
      </c>
      <c r="BX5">
        <f t="shared" si="33"/>
        <v>0.75078679501593948</v>
      </c>
      <c r="BY5">
        <f t="shared" si="34"/>
        <v>64.134338806400294</v>
      </c>
      <c r="BZ5">
        <f t="shared" si="35"/>
        <v>188.2350188838715</v>
      </c>
      <c r="CA5">
        <f t="shared" si="36"/>
        <v>4.5430545632025143E-2</v>
      </c>
      <c r="CB5">
        <f t="shared" si="37"/>
        <v>0</v>
      </c>
      <c r="CC5">
        <f t="shared" si="38"/>
        <v>1488.0215592318332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163</v>
      </c>
      <c r="B6" s="1">
        <v>5</v>
      </c>
      <c r="C6" s="1" t="s">
        <v>89</v>
      </c>
      <c r="D6" s="1">
        <v>1220.0000356994569</v>
      </c>
      <c r="E6" s="1">
        <v>0</v>
      </c>
      <c r="F6">
        <f t="shared" si="0"/>
        <v>24.398907644038808</v>
      </c>
      <c r="G6">
        <f t="shared" si="1"/>
        <v>0.46377747330768221</v>
      </c>
      <c r="H6">
        <f t="shared" si="2"/>
        <v>189.50569794947043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10.151756286621094</v>
      </c>
      <c r="W6">
        <f t="shared" si="6"/>
        <v>0.87507587814331056</v>
      </c>
      <c r="X6">
        <f t="shared" si="7"/>
        <v>1.7078967117380495E-2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6.438668981997556</v>
      </c>
      <c r="AF6">
        <f t="shared" si="13"/>
        <v>1.3946947745015255</v>
      </c>
      <c r="AG6">
        <f t="shared" si="14"/>
        <v>28.467927932739258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27.741720199584961</v>
      </c>
      <c r="AM6" s="1">
        <v>28.467927932739258</v>
      </c>
      <c r="AN6" s="1">
        <v>27.039058685302734</v>
      </c>
      <c r="AO6" s="1">
        <v>300.19668579101563</v>
      </c>
      <c r="AP6" s="1">
        <v>282.74774169921875</v>
      </c>
      <c r="AQ6" s="1">
        <v>21.155029296875</v>
      </c>
      <c r="AR6" s="1">
        <v>25.331399917602539</v>
      </c>
      <c r="AS6" s="1">
        <v>55.957614898681641</v>
      </c>
      <c r="AT6" s="1">
        <v>67.006050109863281</v>
      </c>
      <c r="AU6" s="1">
        <v>300.52737426757813</v>
      </c>
      <c r="AV6" s="1">
        <v>1699.4473876953125</v>
      </c>
      <c r="AW6" s="1">
        <v>0.25104549527168274</v>
      </c>
      <c r="AX6" s="1">
        <v>98.885292053222656</v>
      </c>
      <c r="AY6" s="1">
        <v>2.8752284049987793</v>
      </c>
      <c r="AZ6" s="1">
        <v>-0.65897780656814575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1.5026368713378906</v>
      </c>
      <c r="BI6">
        <f t="shared" si="18"/>
        <v>6.438668981997556E-3</v>
      </c>
      <c r="BJ6">
        <f t="shared" si="19"/>
        <v>301.61792793273924</v>
      </c>
      <c r="BK6">
        <f t="shared" si="20"/>
        <v>300.89172019958494</v>
      </c>
      <c r="BL6">
        <f t="shared" si="21"/>
        <v>271.91157595355253</v>
      </c>
      <c r="BM6">
        <f t="shared" si="22"/>
        <v>-8.2170755401351034E-2</v>
      </c>
      <c r="BN6">
        <f t="shared" si="23"/>
        <v>3.8995976534706327</v>
      </c>
      <c r="BO6">
        <f t="shared" si="24"/>
        <v>39.435567944439775</v>
      </c>
      <c r="BP6">
        <f t="shared" si="25"/>
        <v>14.104168026837236</v>
      </c>
      <c r="BQ6">
        <f t="shared" si="26"/>
        <v>28.104824066162109</v>
      </c>
      <c r="BR6">
        <f t="shared" si="27"/>
        <v>3.8180914112838291</v>
      </c>
      <c r="BS6">
        <f t="shared" si="28"/>
        <v>0.44172491682084319</v>
      </c>
      <c r="BT6">
        <f t="shared" si="29"/>
        <v>2.5049028789691072</v>
      </c>
      <c r="BU6">
        <f t="shared" si="30"/>
        <v>1.3131885323147219</v>
      </c>
      <c r="BV6">
        <f t="shared" si="31"/>
        <v>0.27797813506058633</v>
      </c>
      <c r="BW6">
        <f t="shared" si="32"/>
        <v>18.739326287483181</v>
      </c>
      <c r="BX6">
        <f t="shared" si="33"/>
        <v>0.67022886481994504</v>
      </c>
      <c r="BY6">
        <f t="shared" si="34"/>
        <v>64.795486411685488</v>
      </c>
      <c r="BZ6">
        <f t="shared" si="35"/>
        <v>279.20204529470305</v>
      </c>
      <c r="CA6">
        <f t="shared" si="36"/>
        <v>5.6623478063728881E-2</v>
      </c>
      <c r="CB6">
        <f t="shared" si="37"/>
        <v>0</v>
      </c>
      <c r="CC6">
        <f t="shared" si="38"/>
        <v>1487.1454151458308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163</v>
      </c>
      <c r="B7" s="1">
        <v>1</v>
      </c>
      <c r="C7" s="1" t="s">
        <v>85</v>
      </c>
      <c r="D7" s="1">
        <v>670.00003569945693</v>
      </c>
      <c r="E7" s="1">
        <v>0</v>
      </c>
      <c r="F7">
        <f t="shared" si="0"/>
        <v>23.940006975896903</v>
      </c>
      <c r="G7">
        <f t="shared" si="1"/>
        <v>0.54761876679612997</v>
      </c>
      <c r="H7">
        <f t="shared" si="2"/>
        <v>301.11872790965373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10.151756286621094</v>
      </c>
      <c r="W7">
        <f t="shared" si="6"/>
        <v>0.87507587814331056</v>
      </c>
      <c r="X7">
        <f t="shared" si="7"/>
        <v>1.6752122887713137E-2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7.3297207409209486</v>
      </c>
      <c r="AF7">
        <f t="shared" si="13"/>
        <v>1.3586918190734285</v>
      </c>
      <c r="AG7">
        <f t="shared" si="14"/>
        <v>27.589262008666992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27.603219985961914</v>
      </c>
      <c r="AM7" s="1">
        <v>27.589262008666992</v>
      </c>
      <c r="AN7" s="1">
        <v>27.041643142700195</v>
      </c>
      <c r="AO7" s="1">
        <v>400.080322265625</v>
      </c>
      <c r="AP7" s="1">
        <v>382.2828369140625</v>
      </c>
      <c r="AQ7" s="1">
        <v>18.964332580566406</v>
      </c>
      <c r="AR7" s="1">
        <v>23.726701736450195</v>
      </c>
      <c r="AS7" s="1">
        <v>50.567035675048828</v>
      </c>
      <c r="AT7" s="1">
        <v>63.270320892333984</v>
      </c>
      <c r="AU7" s="1">
        <v>300.51473999023438</v>
      </c>
      <c r="AV7" s="1">
        <v>1701.3004150390625</v>
      </c>
      <c r="AW7" s="1">
        <v>0.27077466249465942</v>
      </c>
      <c r="AX7" s="1">
        <v>98.885444641113281</v>
      </c>
      <c r="AY7" s="1">
        <v>2.8726160526275635</v>
      </c>
      <c r="AZ7" s="1">
        <v>-0.60907918214797974</v>
      </c>
      <c r="BA7" s="1">
        <v>0.75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1.5025736999511718</v>
      </c>
      <c r="BI7">
        <f t="shared" si="18"/>
        <v>7.3297207409209484E-3</v>
      </c>
      <c r="BJ7">
        <f t="shared" si="19"/>
        <v>300.73926200866697</v>
      </c>
      <c r="BK7">
        <f t="shared" si="20"/>
        <v>300.75321998596189</v>
      </c>
      <c r="BL7">
        <f t="shared" si="21"/>
        <v>272.20806032192559</v>
      </c>
      <c r="BM7">
        <f t="shared" si="22"/>
        <v>-0.20309677360010653</v>
      </c>
      <c r="BN7">
        <f t="shared" si="23"/>
        <v>3.7049172701493807</v>
      </c>
      <c r="BO7">
        <f t="shared" si="24"/>
        <v>37.466760488317604</v>
      </c>
      <c r="BP7">
        <f t="shared" si="25"/>
        <v>13.740058751867409</v>
      </c>
      <c r="BQ7">
        <f t="shared" si="26"/>
        <v>27.596240997314453</v>
      </c>
      <c r="BR7">
        <f t="shared" si="27"/>
        <v>3.7064295032019516</v>
      </c>
      <c r="BS7">
        <f t="shared" si="28"/>
        <v>0.51713426955444619</v>
      </c>
      <c r="BT7">
        <f t="shared" si="29"/>
        <v>2.3462254510759522</v>
      </c>
      <c r="BU7">
        <f t="shared" si="30"/>
        <v>1.3602040521259995</v>
      </c>
      <c r="BV7">
        <f t="shared" si="31"/>
        <v>0.32581615953541199</v>
      </c>
      <c r="BW7">
        <f t="shared" si="32"/>
        <v>29.776259299112517</v>
      </c>
      <c r="BX7">
        <f t="shared" si="33"/>
        <v>0.78768571024637835</v>
      </c>
      <c r="BY7">
        <f t="shared" si="34"/>
        <v>64.27576302495612</v>
      </c>
      <c r="BZ7">
        <f t="shared" si="35"/>
        <v>378.80382884136884</v>
      </c>
      <c r="CA7">
        <f t="shared" si="36"/>
        <v>4.0621611980668E-2</v>
      </c>
      <c r="CB7">
        <f t="shared" si="37"/>
        <v>0</v>
      </c>
      <c r="CC7">
        <f t="shared" si="38"/>
        <v>1488.7669546758864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163</v>
      </c>
      <c r="B8" s="1">
        <v>6</v>
      </c>
      <c r="C8" s="1" t="s">
        <v>90</v>
      </c>
      <c r="D8" s="1">
        <v>1349.0000356994569</v>
      </c>
      <c r="E8" s="1">
        <v>0</v>
      </c>
      <c r="F8">
        <f t="shared" si="0"/>
        <v>38.608680775604917</v>
      </c>
      <c r="G8">
        <f t="shared" si="1"/>
        <v>0.44939098044839221</v>
      </c>
      <c r="H8">
        <f t="shared" si="2"/>
        <v>320.42677718701748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10.151756286621094</v>
      </c>
      <c r="W8">
        <f t="shared" si="6"/>
        <v>0.87507587814331056</v>
      </c>
      <c r="X8">
        <f t="shared" si="7"/>
        <v>2.6634031566208794E-2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6.1850145087699939</v>
      </c>
      <c r="AF8">
        <f t="shared" si="13"/>
        <v>1.3802316544836324</v>
      </c>
      <c r="AG8">
        <f t="shared" si="14"/>
        <v>28.540973663330078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27.747180938720703</v>
      </c>
      <c r="AM8" s="1">
        <v>28.540973663330078</v>
      </c>
      <c r="AN8" s="1">
        <v>27.038616180419922</v>
      </c>
      <c r="AO8" s="1">
        <v>500.3160400390625</v>
      </c>
      <c r="AP8" s="1">
        <v>472.67608642578125</v>
      </c>
      <c r="AQ8" s="1">
        <v>21.635166168212891</v>
      </c>
      <c r="AR8" s="1">
        <v>25.645772933959961</v>
      </c>
      <c r="AS8" s="1">
        <v>57.208366394042969</v>
      </c>
      <c r="AT8" s="1">
        <v>67.815330505371094</v>
      </c>
      <c r="AU8" s="1">
        <v>300.52285766601563</v>
      </c>
      <c r="AV8" s="1">
        <v>1699.447509765625</v>
      </c>
      <c r="AW8" s="1">
        <v>0.23951494693756104</v>
      </c>
      <c r="AX8" s="1">
        <v>98.883537292480469</v>
      </c>
      <c r="AY8" s="1">
        <v>3.5352535247802734</v>
      </c>
      <c r="AZ8" s="1">
        <v>-0.67496079206466675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1.5026142883300782</v>
      </c>
      <c r="BI8">
        <f t="shared" si="18"/>
        <v>6.185014508769994E-3</v>
      </c>
      <c r="BJ8">
        <f t="shared" si="19"/>
        <v>301.69097366333006</v>
      </c>
      <c r="BK8">
        <f t="shared" si="20"/>
        <v>300.89718093872068</v>
      </c>
      <c r="BL8">
        <f t="shared" si="21"/>
        <v>271.91159548480209</v>
      </c>
      <c r="BM8">
        <f t="shared" si="22"/>
        <v>-4.0718757755240295E-2</v>
      </c>
      <c r="BN8">
        <f t="shared" si="23"/>
        <v>3.9161763987933482</v>
      </c>
      <c r="BO8">
        <f t="shared" si="24"/>
        <v>39.603927064319848</v>
      </c>
      <c r="BP8">
        <f t="shared" si="25"/>
        <v>13.958154130359887</v>
      </c>
      <c r="BQ8">
        <f t="shared" si="26"/>
        <v>28.144077301025391</v>
      </c>
      <c r="BR8">
        <f t="shared" si="27"/>
        <v>3.8268303660224596</v>
      </c>
      <c r="BS8">
        <f t="shared" si="28"/>
        <v>0.42865476926959556</v>
      </c>
      <c r="BT8">
        <f t="shared" si="29"/>
        <v>2.5359447443097158</v>
      </c>
      <c r="BU8">
        <f t="shared" si="30"/>
        <v>1.2908856217127438</v>
      </c>
      <c r="BV8">
        <f t="shared" si="31"/>
        <v>0.26969815061956603</v>
      </c>
      <c r="BW8">
        <f t="shared" si="32"/>
        <v>31.684933171481774</v>
      </c>
      <c r="BX8">
        <f t="shared" si="33"/>
        <v>0.6778992768810832</v>
      </c>
      <c r="BY8">
        <f t="shared" si="34"/>
        <v>65.24813479148844</v>
      </c>
      <c r="BZ8">
        <f t="shared" si="35"/>
        <v>467.06539833243119</v>
      </c>
      <c r="CA8">
        <f t="shared" si="36"/>
        <v>5.3935581962661919E-2</v>
      </c>
      <c r="CB8">
        <f t="shared" si="37"/>
        <v>0</v>
      </c>
      <c r="CC8">
        <f t="shared" si="38"/>
        <v>1487.1455219666166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163</v>
      </c>
      <c r="B9" s="1">
        <v>7</v>
      </c>
      <c r="C9" s="1" t="s">
        <v>91</v>
      </c>
      <c r="D9" s="1">
        <v>1515.0000356994569</v>
      </c>
      <c r="E9" s="1">
        <v>0</v>
      </c>
      <c r="F9">
        <f t="shared" si="0"/>
        <v>48.453108823930975</v>
      </c>
      <c r="G9">
        <f t="shared" si="1"/>
        <v>0.42790641919606837</v>
      </c>
      <c r="H9">
        <f t="shared" si="2"/>
        <v>561.50809979913686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10.151756286621094</v>
      </c>
      <c r="W9">
        <f t="shared" si="6"/>
        <v>0.87507587814331056</v>
      </c>
      <c r="X9">
        <f t="shared" si="7"/>
        <v>3.3254533652682786E-2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5.9201564759458405</v>
      </c>
      <c r="AF9">
        <f t="shared" si="13"/>
        <v>1.3840116763657662</v>
      </c>
      <c r="AG9">
        <f t="shared" si="14"/>
        <v>28.666536331176758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27.740777969360352</v>
      </c>
      <c r="AM9" s="1">
        <v>28.666536331176758</v>
      </c>
      <c r="AN9" s="1">
        <v>27.035812377929688</v>
      </c>
      <c r="AO9" s="1">
        <v>800.3505859375</v>
      </c>
      <c r="AP9" s="1">
        <v>765.0885009765625</v>
      </c>
      <c r="AQ9" s="1">
        <v>22.059106826782227</v>
      </c>
      <c r="AR9" s="1">
        <v>25.897178649902344</v>
      </c>
      <c r="AS9" s="1">
        <v>58.353046417236328</v>
      </c>
      <c r="AT9" s="1">
        <v>68.508621215820313</v>
      </c>
      <c r="AU9" s="1">
        <v>300.5072021484375</v>
      </c>
      <c r="AV9" s="1">
        <v>1699.405517578125</v>
      </c>
      <c r="AW9" s="1">
        <v>0.25919431447982788</v>
      </c>
      <c r="AX9" s="1">
        <v>98.883613586425781</v>
      </c>
      <c r="AY9" s="1">
        <v>3.6628842353820801</v>
      </c>
      <c r="AZ9" s="1">
        <v>-0.67915135622024536</v>
      </c>
      <c r="BA9" s="1">
        <v>1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1.5025360107421872</v>
      </c>
      <c r="BI9">
        <f t="shared" si="18"/>
        <v>5.9201564759458402E-3</v>
      </c>
      <c r="BJ9">
        <f t="shared" si="19"/>
        <v>301.81653633117674</v>
      </c>
      <c r="BK9">
        <f t="shared" si="20"/>
        <v>300.89077796936033</v>
      </c>
      <c r="BL9">
        <f t="shared" si="21"/>
        <v>271.90487673495227</v>
      </c>
      <c r="BM9">
        <f t="shared" si="22"/>
        <v>-3.6538094778542762E-4</v>
      </c>
      <c r="BN9">
        <f t="shared" si="23"/>
        <v>3.9448182829613452</v>
      </c>
      <c r="BO9">
        <f t="shared" si="24"/>
        <v>39.893548990435242</v>
      </c>
      <c r="BP9">
        <f t="shared" si="25"/>
        <v>13.996370340532899</v>
      </c>
      <c r="BQ9">
        <f t="shared" si="26"/>
        <v>28.203657150268555</v>
      </c>
      <c r="BR9">
        <f t="shared" si="27"/>
        <v>3.8401279811336422</v>
      </c>
      <c r="BS9">
        <f t="shared" si="28"/>
        <v>0.40906396697840475</v>
      </c>
      <c r="BT9">
        <f t="shared" si="29"/>
        <v>2.560806606595579</v>
      </c>
      <c r="BU9">
        <f t="shared" si="30"/>
        <v>1.2793213745380632</v>
      </c>
      <c r="BV9">
        <f t="shared" si="31"/>
        <v>0.25729362084715329</v>
      </c>
      <c r="BW9">
        <f t="shared" si="32"/>
        <v>55.523949966186052</v>
      </c>
      <c r="BX9">
        <f t="shared" si="33"/>
        <v>0.7339126115245822</v>
      </c>
      <c r="BY9">
        <f t="shared" si="34"/>
        <v>65.319790635217359</v>
      </c>
      <c r="BZ9">
        <f t="shared" si="35"/>
        <v>758.04720157697261</v>
      </c>
      <c r="CA9">
        <f t="shared" si="36"/>
        <v>4.1751317298190746E-2</v>
      </c>
      <c r="CB9">
        <f t="shared" si="37"/>
        <v>0</v>
      </c>
      <c r="CC9">
        <f t="shared" si="38"/>
        <v>1487.1087756162649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163</v>
      </c>
      <c r="B10" s="1">
        <v>8</v>
      </c>
      <c r="C10" s="1" t="s">
        <v>92</v>
      </c>
      <c r="D10" s="1">
        <v>1717.0000356994569</v>
      </c>
      <c r="E10" s="1">
        <v>0</v>
      </c>
      <c r="F10">
        <f t="shared" si="0"/>
        <v>50.683331173213716</v>
      </c>
      <c r="G10">
        <f t="shared" si="1"/>
        <v>0.35868448696313848</v>
      </c>
      <c r="H10">
        <f t="shared" si="2"/>
        <v>903.69571415680321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10.151756286621094</v>
      </c>
      <c r="W10">
        <f t="shared" si="6"/>
        <v>0.87507587814331056</v>
      </c>
      <c r="X10">
        <f t="shared" si="7"/>
        <v>3.4751269217725936E-2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5.3318868048438013</v>
      </c>
      <c r="AF10">
        <f t="shared" si="13"/>
        <v>1.4760700101137258</v>
      </c>
      <c r="AG10">
        <f t="shared" si="14"/>
        <v>29.001176834106445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27.706071853637695</v>
      </c>
      <c r="AM10" s="1">
        <v>29.001176834106445</v>
      </c>
      <c r="AN10" s="1">
        <v>27.035060882568359</v>
      </c>
      <c r="AO10" s="1">
        <v>1200.495849609375</v>
      </c>
      <c r="AP10" s="1">
        <v>1162.64111328125</v>
      </c>
      <c r="AQ10" s="1">
        <v>22.288534164428711</v>
      </c>
      <c r="AR10" s="1">
        <v>25.745504379272461</v>
      </c>
      <c r="AS10" s="1">
        <v>59.084461212158203</v>
      </c>
      <c r="AT10" s="1">
        <v>68.252349853515625</v>
      </c>
      <c r="AU10" s="1">
        <v>300.5299072265625</v>
      </c>
      <c r="AV10" s="1">
        <v>1699.5506591796875</v>
      </c>
      <c r="AW10" s="1">
        <v>0.19456332921981812</v>
      </c>
      <c r="AX10" s="1">
        <v>98.890144348144531</v>
      </c>
      <c r="AY10" s="1">
        <v>3.0663571357727051</v>
      </c>
      <c r="AZ10" s="1">
        <v>-0.66393673419952393</v>
      </c>
      <c r="BA10" s="1">
        <v>0.5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1.5026495361328125</v>
      </c>
      <c r="BI10">
        <f t="shared" si="18"/>
        <v>5.3318868048438011E-3</v>
      </c>
      <c r="BJ10">
        <f t="shared" si="19"/>
        <v>302.15117683410642</v>
      </c>
      <c r="BK10">
        <f t="shared" si="20"/>
        <v>300.85607185363767</v>
      </c>
      <c r="BL10">
        <f t="shared" si="21"/>
        <v>271.9280993906832</v>
      </c>
      <c r="BM10">
        <f t="shared" si="22"/>
        <v>8.5766028289829793E-2</v>
      </c>
      <c r="BN10">
        <f t="shared" si="23"/>
        <v>4.0220466544957665</v>
      </c>
      <c r="BO10">
        <f t="shared" si="24"/>
        <v>40.67186554340622</v>
      </c>
      <c r="BP10">
        <f t="shared" si="25"/>
        <v>14.926361164133759</v>
      </c>
      <c r="BQ10">
        <f t="shared" si="26"/>
        <v>28.35362434387207</v>
      </c>
      <c r="BR10">
        <f t="shared" si="27"/>
        <v>3.8737777038942869</v>
      </c>
      <c r="BS10">
        <f t="shared" si="28"/>
        <v>0.34535020283970042</v>
      </c>
      <c r="BT10">
        <f t="shared" si="29"/>
        <v>2.5459766443820406</v>
      </c>
      <c r="BU10">
        <f t="shared" si="30"/>
        <v>1.3278010595122463</v>
      </c>
      <c r="BV10">
        <f t="shared" si="31"/>
        <v>0.2170035397249836</v>
      </c>
      <c r="BW10">
        <f t="shared" si="32"/>
        <v>89.366599619765822</v>
      </c>
      <c r="BX10">
        <f t="shared" si="33"/>
        <v>0.77727830525996</v>
      </c>
      <c r="BY10">
        <f t="shared" si="34"/>
        <v>63.451106473092764</v>
      </c>
      <c r="BZ10">
        <f t="shared" si="35"/>
        <v>1155.2757136604334</v>
      </c>
      <c r="CA10">
        <f t="shared" si="36"/>
        <v>2.7836761429816125E-2</v>
      </c>
      <c r="CB10">
        <f t="shared" si="37"/>
        <v>0</v>
      </c>
      <c r="CC10">
        <f t="shared" si="38"/>
        <v>1487.2357855307073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163</v>
      </c>
      <c r="B11" s="1">
        <v>9</v>
      </c>
      <c r="C11" s="1" t="s">
        <v>93</v>
      </c>
      <c r="D11" s="1">
        <v>1919.0000356994569</v>
      </c>
      <c r="E11" s="1">
        <v>0</v>
      </c>
      <c r="F11">
        <f t="shared" si="0"/>
        <v>52.352825937325562</v>
      </c>
      <c r="G11">
        <f t="shared" si="1"/>
        <v>0.27658099042063139</v>
      </c>
      <c r="H11">
        <f t="shared" si="2"/>
        <v>1115.8764246523428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10.151756286621094</v>
      </c>
      <c r="W11">
        <f t="shared" si="6"/>
        <v>0.87507587814331056</v>
      </c>
      <c r="X11">
        <f t="shared" si="7"/>
        <v>3.5872841510134888E-2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4.5508152468782717</v>
      </c>
      <c r="AF11">
        <f t="shared" si="13"/>
        <v>1.6192986366008331</v>
      </c>
      <c r="AG11">
        <f t="shared" si="14"/>
        <v>29.490842819213867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27.706991195678711</v>
      </c>
      <c r="AM11" s="1">
        <v>29.490842819213867</v>
      </c>
      <c r="AN11" s="1">
        <v>27.037546157836914</v>
      </c>
      <c r="AO11" s="1">
        <v>1500.509521484375</v>
      </c>
      <c r="AP11" s="1">
        <v>1461.2418212890625</v>
      </c>
      <c r="AQ11" s="1">
        <v>22.510536193847656</v>
      </c>
      <c r="AR11" s="1">
        <v>25.46209716796875</v>
      </c>
      <c r="AS11" s="1">
        <v>59.676353454589844</v>
      </c>
      <c r="AT11" s="1">
        <v>67.503616333007813</v>
      </c>
      <c r="AU11" s="1">
        <v>300.5150146484375</v>
      </c>
      <c r="AV11" s="1">
        <v>1699.596923828125</v>
      </c>
      <c r="AW11" s="1">
        <v>0.18843792378902435</v>
      </c>
      <c r="AX11" s="1">
        <v>98.897132873535156</v>
      </c>
      <c r="AY11" s="1">
        <v>2.5083127021789551</v>
      </c>
      <c r="AZ11" s="1">
        <v>-0.64099419116973877</v>
      </c>
      <c r="BA11" s="1">
        <v>0.5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1.5025750732421872</v>
      </c>
      <c r="BI11">
        <f t="shared" si="18"/>
        <v>4.5508152468782719E-3</v>
      </c>
      <c r="BJ11">
        <f t="shared" si="19"/>
        <v>302.64084281921384</v>
      </c>
      <c r="BK11">
        <f t="shared" si="20"/>
        <v>300.85699119567869</v>
      </c>
      <c r="BL11">
        <f t="shared" si="21"/>
        <v>271.93550173426775</v>
      </c>
      <c r="BM11">
        <f t="shared" si="22"/>
        <v>0.19994539449578144</v>
      </c>
      <c r="BN11">
        <f t="shared" si="23"/>
        <v>4.1374270434603018</v>
      </c>
      <c r="BO11">
        <f t="shared" si="24"/>
        <v>41.835662200147318</v>
      </c>
      <c r="BP11">
        <f t="shared" si="25"/>
        <v>16.373565032178568</v>
      </c>
      <c r="BQ11">
        <f t="shared" si="26"/>
        <v>28.598917007446289</v>
      </c>
      <c r="BR11">
        <f t="shared" si="27"/>
        <v>3.9293711376575882</v>
      </c>
      <c r="BS11">
        <f t="shared" si="28"/>
        <v>0.26858447769493232</v>
      </c>
      <c r="BT11">
        <f t="shared" si="29"/>
        <v>2.5181284068594687</v>
      </c>
      <c r="BU11">
        <f t="shared" si="30"/>
        <v>1.4112427307981195</v>
      </c>
      <c r="BV11">
        <f t="shared" si="31"/>
        <v>0.16856587546864579</v>
      </c>
      <c r="BW11">
        <f t="shared" si="32"/>
        <v>110.35697903928811</v>
      </c>
      <c r="BX11">
        <f t="shared" si="33"/>
        <v>0.76364938944051786</v>
      </c>
      <c r="BY11">
        <f t="shared" si="34"/>
        <v>60.670336619514323</v>
      </c>
      <c r="BZ11">
        <f t="shared" si="35"/>
        <v>1453.6338074631826</v>
      </c>
      <c r="CA11">
        <f t="shared" si="36"/>
        <v>2.1850507027925119E-2</v>
      </c>
      <c r="CB11">
        <f t="shared" si="37"/>
        <v>0</v>
      </c>
      <c r="CC11">
        <f t="shared" si="38"/>
        <v>1487.2762706085657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163</v>
      </c>
      <c r="B12" s="1">
        <v>10</v>
      </c>
      <c r="C12" s="1" t="s">
        <v>94</v>
      </c>
      <c r="D12" s="1">
        <v>2094.0000356994569</v>
      </c>
      <c r="E12" s="1">
        <v>0</v>
      </c>
      <c r="F12">
        <f t="shared" si="0"/>
        <v>52.564453207006935</v>
      </c>
      <c r="G12">
        <f t="shared" si="1"/>
        <v>0.22892094355513565</v>
      </c>
      <c r="H12">
        <f t="shared" si="2"/>
        <v>1243.5766572436644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10.151756286621094</v>
      </c>
      <c r="W12">
        <f t="shared" si="6"/>
        <v>0.87507587814331056</v>
      </c>
      <c r="X12">
        <f t="shared" si="7"/>
        <v>3.6017743533117479E-2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4.0155181866893832</v>
      </c>
      <c r="AF12">
        <f t="shared" si="13"/>
        <v>1.7174150828126415</v>
      </c>
      <c r="AG12">
        <f t="shared" si="14"/>
        <v>29.781961441040039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27.718357086181641</v>
      </c>
      <c r="AM12" s="1">
        <v>29.781961441040039</v>
      </c>
      <c r="AN12" s="1">
        <v>27.03498649597168</v>
      </c>
      <c r="AO12" s="1">
        <v>1699.748779296875</v>
      </c>
      <c r="AP12" s="1">
        <v>1660.327880859375</v>
      </c>
      <c r="AQ12" s="1">
        <v>22.570844650268555</v>
      </c>
      <c r="AR12" s="1">
        <v>25.176046371459961</v>
      </c>
      <c r="AS12" s="1">
        <v>59.799152374267578</v>
      </c>
      <c r="AT12" s="1">
        <v>66.703170776367188</v>
      </c>
      <c r="AU12" s="1">
        <v>300.50827026367188</v>
      </c>
      <c r="AV12" s="1">
        <v>1699.4737548828125</v>
      </c>
      <c r="AW12" s="1">
        <v>0.22965055704116821</v>
      </c>
      <c r="AX12" s="1">
        <v>98.902236938476563</v>
      </c>
      <c r="AY12" s="1">
        <v>1.7286679744720459</v>
      </c>
      <c r="AZ12" s="1">
        <v>-0.62122535705566406</v>
      </c>
      <c r="BA12" s="1">
        <v>1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1.5025413513183592</v>
      </c>
      <c r="BI12">
        <f t="shared" si="18"/>
        <v>4.0155181866893836E-3</v>
      </c>
      <c r="BJ12">
        <f t="shared" si="19"/>
        <v>302.93196144104002</v>
      </c>
      <c r="BK12">
        <f t="shared" si="20"/>
        <v>300.86835708618162</v>
      </c>
      <c r="BL12">
        <f t="shared" si="21"/>
        <v>271.91579470345823</v>
      </c>
      <c r="BM12">
        <f t="shared" si="22"/>
        <v>0.28063536507517212</v>
      </c>
      <c r="BN12">
        <f t="shared" si="23"/>
        <v>4.2073823862168478</v>
      </c>
      <c r="BO12">
        <f t="shared" si="24"/>
        <v>42.540821284296179</v>
      </c>
      <c r="BP12">
        <f t="shared" si="25"/>
        <v>17.364774912836218</v>
      </c>
      <c r="BQ12">
        <f t="shared" si="26"/>
        <v>28.75015926361084</v>
      </c>
      <c r="BR12">
        <f t="shared" si="27"/>
        <v>3.9639945626282187</v>
      </c>
      <c r="BS12">
        <f t="shared" si="28"/>
        <v>0.22341545164590129</v>
      </c>
      <c r="BT12">
        <f t="shared" si="29"/>
        <v>2.4899673034042062</v>
      </c>
      <c r="BU12">
        <f t="shared" si="30"/>
        <v>1.4740272592240125</v>
      </c>
      <c r="BV12">
        <f t="shared" si="31"/>
        <v>0.14011907018042621</v>
      </c>
      <c r="BW12">
        <f t="shared" si="32"/>
        <v>122.99251320587156</v>
      </c>
      <c r="BX12">
        <f t="shared" si="33"/>
        <v>0.74899462424253038</v>
      </c>
      <c r="BY12">
        <f t="shared" si="34"/>
        <v>58.766500044657157</v>
      </c>
      <c r="BZ12">
        <f t="shared" si="35"/>
        <v>1652.6891129497405</v>
      </c>
      <c r="CA12">
        <f t="shared" si="36"/>
        <v>1.8690925701226494E-2</v>
      </c>
      <c r="CB12">
        <f t="shared" si="37"/>
        <v>0</v>
      </c>
      <c r="CC12">
        <f t="shared" si="38"/>
        <v>1487.1684884355864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163</v>
      </c>
      <c r="B13" s="1">
        <v>11</v>
      </c>
      <c r="C13" s="1" t="s">
        <v>95</v>
      </c>
      <c r="D13" s="1">
        <v>2296.0000356994569</v>
      </c>
      <c r="E13" s="1">
        <v>0</v>
      </c>
      <c r="F13">
        <f t="shared" si="0"/>
        <v>54.280127165649802</v>
      </c>
      <c r="G13">
        <f t="shared" si="1"/>
        <v>0.18702615993197538</v>
      </c>
      <c r="H13">
        <f t="shared" si="2"/>
        <v>1255.922444796051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10.151756286621094</v>
      </c>
      <c r="W13">
        <f t="shared" si="6"/>
        <v>0.87507587814331056</v>
      </c>
      <c r="X13">
        <f t="shared" si="7"/>
        <v>3.7165746126562954E-2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3.4149748241355988</v>
      </c>
      <c r="AF13">
        <f t="shared" si="13"/>
        <v>1.7795800772109942</v>
      </c>
      <c r="AG13">
        <f t="shared" si="14"/>
        <v>29.951499938964844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27.709678649902344</v>
      </c>
      <c r="AM13" s="1">
        <v>29.951499938964844</v>
      </c>
      <c r="AN13" s="1">
        <v>27.035850524902344</v>
      </c>
      <c r="AO13" s="1">
        <v>1813.458984375</v>
      </c>
      <c r="AP13" s="1">
        <v>1773.303466796875</v>
      </c>
      <c r="AQ13" s="1">
        <v>22.749557495117188</v>
      </c>
      <c r="AR13" s="1">
        <v>24.965593338012695</v>
      </c>
      <c r="AS13" s="1">
        <v>60.299308776855469</v>
      </c>
      <c r="AT13" s="1">
        <v>66.174911499023438</v>
      </c>
      <c r="AU13" s="1">
        <v>300.51119995117188</v>
      </c>
      <c r="AV13" s="1">
        <v>1699.7320556640625</v>
      </c>
      <c r="AW13" s="1">
        <v>0.20672270655632019</v>
      </c>
      <c r="AX13" s="1">
        <v>98.896720886230469</v>
      </c>
      <c r="AY13" s="1">
        <v>1.3385007381439209</v>
      </c>
      <c r="AZ13" s="1">
        <v>-0.61804753541946411</v>
      </c>
      <c r="BA13" s="1">
        <v>0.5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1.5025559997558593</v>
      </c>
      <c r="BI13">
        <f t="shared" si="18"/>
        <v>3.414974824135599E-3</v>
      </c>
      <c r="BJ13">
        <f t="shared" si="19"/>
        <v>303.10149993896482</v>
      </c>
      <c r="BK13">
        <f t="shared" si="20"/>
        <v>300.85967864990232</v>
      </c>
      <c r="BL13">
        <f t="shared" si="21"/>
        <v>271.95712282753448</v>
      </c>
      <c r="BM13">
        <f t="shared" si="22"/>
        <v>0.37788600906796932</v>
      </c>
      <c r="BN13">
        <f t="shared" si="23"/>
        <v>4.2485953933195706</v>
      </c>
      <c r="BO13">
        <f t="shared" si="24"/>
        <v>42.959921777458128</v>
      </c>
      <c r="BP13">
        <f t="shared" si="25"/>
        <v>17.994328439445432</v>
      </c>
      <c r="BQ13">
        <f t="shared" si="26"/>
        <v>28.830589294433594</v>
      </c>
      <c r="BR13">
        <f t="shared" si="27"/>
        <v>3.9825152983864673</v>
      </c>
      <c r="BS13">
        <f t="shared" si="28"/>
        <v>0.18333514769498024</v>
      </c>
      <c r="BT13">
        <f t="shared" si="29"/>
        <v>2.4690153161085764</v>
      </c>
      <c r="BU13">
        <f t="shared" si="30"/>
        <v>1.513499982277891</v>
      </c>
      <c r="BV13">
        <f t="shared" si="31"/>
        <v>0.11491046201905269</v>
      </c>
      <c r="BW13">
        <f t="shared" si="32"/>
        <v>124.20661147774724</v>
      </c>
      <c r="BX13">
        <f t="shared" si="33"/>
        <v>0.70823887073577352</v>
      </c>
      <c r="BY13">
        <f t="shared" si="34"/>
        <v>57.496796196845636</v>
      </c>
      <c r="BZ13">
        <f t="shared" si="35"/>
        <v>1765.4153738323967</v>
      </c>
      <c r="CA13">
        <f t="shared" si="36"/>
        <v>1.767818189102574E-2</v>
      </c>
      <c r="CB13">
        <f t="shared" si="37"/>
        <v>0</v>
      </c>
      <c r="CC13">
        <f t="shared" si="38"/>
        <v>1487.394521218564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164</v>
      </c>
      <c r="B14" s="1">
        <v>14</v>
      </c>
      <c r="C14" s="1" t="s">
        <v>98</v>
      </c>
      <c r="D14" s="1">
        <v>3230.0000356994569</v>
      </c>
      <c r="E14" s="1">
        <v>0</v>
      </c>
      <c r="F14">
        <f t="shared" ref="F14:F24" si="42">(AO14-AP14*(1000-AQ14)/(1000-AR14))*BH14</f>
        <v>-3.6262062465294735</v>
      </c>
      <c r="G14">
        <f t="shared" ref="G14:G24" si="43">IF(BS14&lt;&gt;0,1/(1/BS14-1/AK14),0)</f>
        <v>0.27533635919398558</v>
      </c>
      <c r="H14">
        <f t="shared" ref="H14:H24" si="44">((BV14-BI14/2)*AP14-F14)/(BV14+BI14/2)</f>
        <v>72.062920395589842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10.006516456604004</v>
      </c>
      <c r="W14">
        <f t="shared" ref="W14:W24" si="48">(V14*U14+(100-V14)*T14)/100</f>
        <v>0.87500325822830205</v>
      </c>
      <c r="X14">
        <f t="shared" ref="X14:X24" si="49">(F14-S14)/CC14</f>
        <v>-1.7672704703470086E-3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5.1654680071885259</v>
      </c>
      <c r="AF14">
        <f t="shared" ref="AF14:AF24" si="55">(BN14-BT14)</f>
        <v>1.8482244061004081</v>
      </c>
      <c r="AG14">
        <f t="shared" ref="AG14:AG24" si="56">(AM14+BM14*E14)</f>
        <v>29.50749397277832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27.825092315673828</v>
      </c>
      <c r="AM14" s="1">
        <v>29.50749397277832</v>
      </c>
      <c r="AN14" s="1">
        <v>27.036857604980469</v>
      </c>
      <c r="AO14" s="1">
        <v>50.137668609619141</v>
      </c>
      <c r="AP14" s="1">
        <v>52.370948791503906</v>
      </c>
      <c r="AQ14" s="1">
        <v>19.829307556152344</v>
      </c>
      <c r="AR14" s="1">
        <v>23.187324523925781</v>
      </c>
      <c r="AS14" s="1">
        <v>52.207656860351563</v>
      </c>
      <c r="AT14" s="1">
        <v>61.047325134277344</v>
      </c>
      <c r="AU14" s="1">
        <v>300.51632690429688</v>
      </c>
      <c r="AV14" s="1">
        <v>1698.3067626953125</v>
      </c>
      <c r="AW14" s="1">
        <v>0.17713160812854767</v>
      </c>
      <c r="AX14" s="1">
        <v>98.897842407226563</v>
      </c>
      <c r="AY14" s="1">
        <v>1.4623212814331055</v>
      </c>
      <c r="AZ14" s="1">
        <v>-0.54694575071334839</v>
      </c>
      <c r="BA14" s="1">
        <v>1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1.5025816345214842</v>
      </c>
      <c r="BI14">
        <f t="shared" ref="BI14:BI24" si="60">(AR14-AQ14)/(1000-AR14)*BH14</f>
        <v>5.1654680071885261E-3</v>
      </c>
      <c r="BJ14">
        <f t="shared" ref="BJ14:BJ24" si="61">(AM14+273.15)</f>
        <v>302.6574939727783</v>
      </c>
      <c r="BK14">
        <f t="shared" ref="BK14:BK24" si="62">(AL14+273.15)</f>
        <v>300.97509231567381</v>
      </c>
      <c r="BL14">
        <f t="shared" ref="BL14:BL24" si="63">(AV14*BD14+AW14*BE14)*BF14</f>
        <v>271.72907595763172</v>
      </c>
      <c r="BM14">
        <f t="shared" ref="BM14:BM24" si="64">((BL14+0.00000010773*(BK14^4-BJ14^4))-BI14*44100)/(AI14*51.4+0.00000043092*BJ14^3)</f>
        <v>9.5733274921708647E-2</v>
      </c>
      <c r="BN14">
        <f t="shared" ref="BN14:BN24" si="65">0.61365*EXP(17.502*AG14/(240.97+AG14))</f>
        <v>4.1414007727128395</v>
      </c>
      <c r="BO14">
        <f t="shared" ref="BO14:BO24" si="66">BN14*1000/AX14</f>
        <v>41.87554219494502</v>
      </c>
      <c r="BP14">
        <f t="shared" ref="BP14:BP24" si="67">(BO14-AR14)</f>
        <v>18.688217671019238</v>
      </c>
      <c r="BQ14">
        <f t="shared" ref="BQ14:BQ24" si="68">IF(E14,AM14,(AL14+AM14)/2)</f>
        <v>28.666293144226074</v>
      </c>
      <c r="BR14">
        <f t="shared" ref="BR14:BR24" si="69">0.61365*EXP(17.502*BQ14/(240.97+BQ14))</f>
        <v>3.9447626339086646</v>
      </c>
      <c r="BS14">
        <f t="shared" ref="BS14:BS24" si="70">IF(BP14&lt;&gt;0,(1000-(BO14+AR14)/2)/BP14*BI14,0)</f>
        <v>0.26741062293447815</v>
      </c>
      <c r="BT14">
        <f t="shared" ref="BT14:BT24" si="71">AR14*AX14/1000</f>
        <v>2.2931763666124314</v>
      </c>
      <c r="BU14">
        <f t="shared" ref="BU14:BU24" si="72">(BR14-BT14)</f>
        <v>1.6515862672962331</v>
      </c>
      <c r="BV14">
        <f t="shared" ref="BV14:BV24" si="73">1/(1.6/G14+1.37/AK14)</f>
        <v>0.16782609318284003</v>
      </c>
      <c r="BW14">
        <f t="shared" ref="BW14:BW24" si="74">H14*AX14*0.001</f>
        <v>7.1268673446875574</v>
      </c>
      <c r="BX14">
        <f t="shared" ref="BX14:BX24" si="75">H14/AP14</f>
        <v>1.3760094491028305</v>
      </c>
      <c r="BY14">
        <f t="shared" ref="BY14:BY24" si="76">(1-BI14*AX14/BN14/G14)*100</f>
        <v>55.199210496964653</v>
      </c>
      <c r="BZ14">
        <f t="shared" ref="BZ14:BZ24" si="77">(AP14-F14/(AK14/1.35))</f>
        <v>52.897916090119558</v>
      </c>
      <c r="CA14">
        <f t="shared" ref="CA14:CA24" si="78">F14*BY14/100/BZ14</f>
        <v>-3.7839623316460992E-2</v>
      </c>
      <c r="CB14">
        <f t="shared" ref="CB14:CB24" si="79">(L14-K14)</f>
        <v>0</v>
      </c>
      <c r="CC14">
        <f t="shared" ref="CC14:CC24" si="80">AV14*W14</f>
        <v>1486.0239508295583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x14ac:dyDescent="0.35">
      <c r="A15" t="s">
        <v>164</v>
      </c>
      <c r="B15" s="1">
        <v>15</v>
      </c>
      <c r="C15" s="1" t="s">
        <v>99</v>
      </c>
      <c r="D15" s="1">
        <v>3354.0000356994569</v>
      </c>
      <c r="E15" s="1">
        <v>0</v>
      </c>
      <c r="F15">
        <f t="shared" si="42"/>
        <v>2.3986830190119734</v>
      </c>
      <c r="G15">
        <f t="shared" si="43"/>
        <v>0.28537783848128567</v>
      </c>
      <c r="H15">
        <f t="shared" si="44"/>
        <v>81.749880497548688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10.006516456604004</v>
      </c>
      <c r="W15">
        <f t="shared" si="48"/>
        <v>0.87500325822830205</v>
      </c>
      <c r="X15">
        <f t="shared" si="49"/>
        <v>2.2874935130711756E-3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5.3281277736489301</v>
      </c>
      <c r="AF15">
        <f t="shared" si="55"/>
        <v>1.8410817992864037</v>
      </c>
      <c r="AG15">
        <f t="shared" si="56"/>
        <v>29.542009353637695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27.881656646728516</v>
      </c>
      <c r="AM15" s="1">
        <v>29.542009353637695</v>
      </c>
      <c r="AN15" s="1">
        <v>27.038848876953125</v>
      </c>
      <c r="AO15" s="1">
        <v>100.25722503662109</v>
      </c>
      <c r="AP15" s="1">
        <v>98.312301635742188</v>
      </c>
      <c r="AQ15" s="1">
        <v>19.879426956176758</v>
      </c>
      <c r="AR15" s="1">
        <v>23.342521667480469</v>
      </c>
      <c r="AS15" s="1">
        <v>52.168453216552734</v>
      </c>
      <c r="AT15" s="1">
        <v>61.254981994628906</v>
      </c>
      <c r="AU15" s="1">
        <v>300.52633666992188</v>
      </c>
      <c r="AV15" s="1">
        <v>1698.013427734375</v>
      </c>
      <c r="AW15" s="1">
        <v>0.18505819141864777</v>
      </c>
      <c r="AX15" s="1">
        <v>98.899620056152344</v>
      </c>
      <c r="AY15" s="1">
        <v>1.9302675724029541</v>
      </c>
      <c r="AZ15" s="1">
        <v>-0.55514079332351685</v>
      </c>
      <c r="BA15" s="1">
        <v>1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1.5026316833496094</v>
      </c>
      <c r="BI15">
        <f t="shared" si="60"/>
        <v>5.3281277736489299E-3</v>
      </c>
      <c r="BJ15">
        <f t="shared" si="61"/>
        <v>302.69200935363767</v>
      </c>
      <c r="BK15">
        <f t="shared" si="62"/>
        <v>301.03165664672849</v>
      </c>
      <c r="BL15">
        <f t="shared" si="63"/>
        <v>271.68214236493077</v>
      </c>
      <c r="BM15">
        <f t="shared" si="64"/>
        <v>6.7937546081512826E-2</v>
      </c>
      <c r="BN15">
        <f t="shared" si="65"/>
        <v>4.1496483233527259</v>
      </c>
      <c r="BO15">
        <f t="shared" si="66"/>
        <v>41.958182660324432</v>
      </c>
      <c r="BP15">
        <f t="shared" si="67"/>
        <v>18.615660992843964</v>
      </c>
      <c r="BQ15">
        <f t="shared" si="68"/>
        <v>28.711833000183105</v>
      </c>
      <c r="BR15">
        <f t="shared" si="69"/>
        <v>3.9551955764655213</v>
      </c>
      <c r="BS15">
        <f t="shared" si="70"/>
        <v>0.27687238865417307</v>
      </c>
      <c r="BT15">
        <f t="shared" si="71"/>
        <v>2.3085665240663222</v>
      </c>
      <c r="BU15">
        <f t="shared" si="72"/>
        <v>1.6466290523991991</v>
      </c>
      <c r="BV15">
        <f t="shared" si="73"/>
        <v>0.17378981924197315</v>
      </c>
      <c r="BW15">
        <f t="shared" si="74"/>
        <v>8.0850321208434242</v>
      </c>
      <c r="BX15">
        <f t="shared" si="75"/>
        <v>0.831532566498554</v>
      </c>
      <c r="BY15">
        <f t="shared" si="76"/>
        <v>55.502284231224429</v>
      </c>
      <c r="BZ15">
        <f t="shared" si="77"/>
        <v>97.963720384476147</v>
      </c>
      <c r="CA15">
        <f t="shared" si="78"/>
        <v>1.3589968427016879E-2</v>
      </c>
      <c r="CB15">
        <f t="shared" si="79"/>
        <v>0</v>
      </c>
      <c r="CC15">
        <f t="shared" si="80"/>
        <v>1485.7672817829857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164</v>
      </c>
      <c r="B16" s="1">
        <v>13</v>
      </c>
      <c r="C16" s="1" t="s">
        <v>97</v>
      </c>
      <c r="D16" s="1">
        <v>3104.0000356994569</v>
      </c>
      <c r="E16" s="1">
        <v>0</v>
      </c>
      <c r="F16">
        <f t="shared" si="42"/>
        <v>7.8282564844305975</v>
      </c>
      <c r="G16">
        <f t="shared" si="43"/>
        <v>0.2697092340454138</v>
      </c>
      <c r="H16">
        <f t="shared" si="44"/>
        <v>141.53065329272252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10.006516456604004</v>
      </c>
      <c r="W16">
        <f t="shared" si="48"/>
        <v>0.87500325822830205</v>
      </c>
      <c r="X16">
        <f t="shared" si="49"/>
        <v>5.9393722534897405E-3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5.0554245187891933</v>
      </c>
      <c r="AF16">
        <f t="shared" si="55"/>
        <v>1.8456814902637388</v>
      </c>
      <c r="AG16">
        <f t="shared" si="56"/>
        <v>29.46721076965332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27.794271469116211</v>
      </c>
      <c r="AM16" s="1">
        <v>29.46721076965332</v>
      </c>
      <c r="AN16" s="1">
        <v>27.036497116088867</v>
      </c>
      <c r="AO16" s="1">
        <v>200.14912414550781</v>
      </c>
      <c r="AP16" s="1">
        <v>194.28561401367188</v>
      </c>
      <c r="AQ16" s="1">
        <v>19.828977584838867</v>
      </c>
      <c r="AR16" s="1">
        <v>23.115678787231445</v>
      </c>
      <c r="AS16" s="1">
        <v>52.301555633544922</v>
      </c>
      <c r="AT16" s="1">
        <v>60.970016479492188</v>
      </c>
      <c r="AU16" s="1">
        <v>300.51803588867188</v>
      </c>
      <c r="AV16" s="1">
        <v>1698.7314453125</v>
      </c>
      <c r="AW16" s="1">
        <v>0.17704404890537262</v>
      </c>
      <c r="AX16" s="1">
        <v>98.89874267578125</v>
      </c>
      <c r="AY16" s="1">
        <v>2.4641158580780029</v>
      </c>
      <c r="AZ16" s="1">
        <v>-0.54444742202758789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1.5025901794433592</v>
      </c>
      <c r="BI16">
        <f t="shared" si="60"/>
        <v>5.0554245187891932E-3</v>
      </c>
      <c r="BJ16">
        <f t="shared" si="61"/>
        <v>302.6172107696533</v>
      </c>
      <c r="BK16">
        <f t="shared" si="62"/>
        <v>300.94427146911619</v>
      </c>
      <c r="BL16">
        <f t="shared" si="63"/>
        <v>271.79702517486294</v>
      </c>
      <c r="BM16">
        <f t="shared" si="64"/>
        <v>0.11583969461298328</v>
      </c>
      <c r="BN16">
        <f t="shared" si="65"/>
        <v>4.1317930584181566</v>
      </c>
      <c r="BO16">
        <f t="shared" si="66"/>
        <v>41.778014023528819</v>
      </c>
      <c r="BP16">
        <f t="shared" si="67"/>
        <v>18.662335236297373</v>
      </c>
      <c r="BQ16">
        <f t="shared" si="68"/>
        <v>28.630741119384766</v>
      </c>
      <c r="BR16">
        <f t="shared" si="69"/>
        <v>3.9366345415008173</v>
      </c>
      <c r="BS16">
        <f t="shared" si="70"/>
        <v>0.26209967155667196</v>
      </c>
      <c r="BT16">
        <f t="shared" si="71"/>
        <v>2.2861115681544177</v>
      </c>
      <c r="BU16">
        <f t="shared" si="72"/>
        <v>1.6505229733463995</v>
      </c>
      <c r="BV16">
        <f t="shared" si="73"/>
        <v>0.16447938282246452</v>
      </c>
      <c r="BW16">
        <f t="shared" si="74"/>
        <v>13.997203660732177</v>
      </c>
      <c r="BX16">
        <f t="shared" si="75"/>
        <v>0.72846697379643877</v>
      </c>
      <c r="BY16">
        <f t="shared" si="76"/>
        <v>55.134343866194058</v>
      </c>
      <c r="BZ16">
        <f t="shared" si="77"/>
        <v>193.14799665491878</v>
      </c>
      <c r="CA16">
        <f t="shared" si="78"/>
        <v>2.234585873838876E-2</v>
      </c>
      <c r="CB16">
        <f t="shared" si="79"/>
        <v>0</v>
      </c>
      <c r="CC16">
        <f t="shared" si="80"/>
        <v>1486.3955495033101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164</v>
      </c>
      <c r="B17" s="1">
        <v>16</v>
      </c>
      <c r="C17" s="1" t="s">
        <v>100</v>
      </c>
      <c r="D17" s="1">
        <v>3481.0000356994569</v>
      </c>
      <c r="E17" s="1">
        <v>0</v>
      </c>
      <c r="F17">
        <f t="shared" si="42"/>
        <v>19.362583368420069</v>
      </c>
      <c r="G17">
        <f t="shared" si="43"/>
        <v>0.29328811296524621</v>
      </c>
      <c r="H17">
        <f t="shared" si="44"/>
        <v>170.63590831053909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10.006516456604004</v>
      </c>
      <c r="W17">
        <f t="shared" si="48"/>
        <v>0.87500325822830205</v>
      </c>
      <c r="X17">
        <f t="shared" si="49"/>
        <v>1.3687137668185339E-2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5.4569355543439455</v>
      </c>
      <c r="AF17">
        <f t="shared" si="55"/>
        <v>1.8359758847645948</v>
      </c>
      <c r="AG17">
        <f t="shared" si="56"/>
        <v>29.583789825439453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27.943025588989258</v>
      </c>
      <c r="AM17" s="1">
        <v>29.583789825439453</v>
      </c>
      <c r="AN17" s="1">
        <v>27.034639358520508</v>
      </c>
      <c r="AO17" s="1">
        <v>300.02984619140625</v>
      </c>
      <c r="AP17" s="1">
        <v>286.10406494140625</v>
      </c>
      <c r="AQ17" s="1">
        <v>19.949182510375977</v>
      </c>
      <c r="AR17" s="1">
        <v>23.495693206787109</v>
      </c>
      <c r="AS17" s="1">
        <v>52.162227630615234</v>
      </c>
      <c r="AT17" s="1">
        <v>61.435024261474609</v>
      </c>
      <c r="AU17" s="1">
        <v>300.5050048828125</v>
      </c>
      <c r="AV17" s="1">
        <v>1700.2413330078125</v>
      </c>
      <c r="AW17" s="1">
        <v>0.21757698059082031</v>
      </c>
      <c r="AX17" s="1">
        <v>98.897918701171875</v>
      </c>
      <c r="AY17" s="1">
        <v>3.0365800857543945</v>
      </c>
      <c r="AZ17" s="1">
        <v>-0.55279207229614258</v>
      </c>
      <c r="BA17" s="1">
        <v>1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1.5025250244140624</v>
      </c>
      <c r="BI17">
        <f t="shared" si="60"/>
        <v>5.4569355543439453E-3</v>
      </c>
      <c r="BJ17">
        <f t="shared" si="61"/>
        <v>302.73378982543943</v>
      </c>
      <c r="BK17">
        <f t="shared" si="62"/>
        <v>301.09302558898924</v>
      </c>
      <c r="BL17">
        <f t="shared" si="63"/>
        <v>272.03860720071316</v>
      </c>
      <c r="BM17">
        <f t="shared" si="64"/>
        <v>4.7586337184934956E-2</v>
      </c>
      <c r="BN17">
        <f t="shared" si="65"/>
        <v>4.1596510413571028</v>
      </c>
      <c r="BO17">
        <f t="shared" si="66"/>
        <v>42.060046318323728</v>
      </c>
      <c r="BP17">
        <f t="shared" si="67"/>
        <v>18.564353111536619</v>
      </c>
      <c r="BQ17">
        <f t="shared" si="68"/>
        <v>28.763407707214355</v>
      </c>
      <c r="BR17">
        <f t="shared" si="69"/>
        <v>3.9670401229387773</v>
      </c>
      <c r="BS17">
        <f t="shared" si="70"/>
        <v>0.28431202529545735</v>
      </c>
      <c r="BT17">
        <f t="shared" si="71"/>
        <v>2.323675156592508</v>
      </c>
      <c r="BU17">
        <f t="shared" si="72"/>
        <v>1.6433649663462693</v>
      </c>
      <c r="BV17">
        <f t="shared" si="73"/>
        <v>0.17848023445864225</v>
      </c>
      <c r="BW17">
        <f t="shared" si="74"/>
        <v>16.875536187596314</v>
      </c>
      <c r="BX17">
        <f t="shared" si="75"/>
        <v>0.59641203750630079</v>
      </c>
      <c r="BY17">
        <f t="shared" si="76"/>
        <v>55.763106951234853</v>
      </c>
      <c r="BZ17">
        <f t="shared" si="77"/>
        <v>283.29025691224575</v>
      </c>
      <c r="CA17">
        <f t="shared" si="78"/>
        <v>3.8113481875229872E-2</v>
      </c>
      <c r="CB17">
        <f t="shared" si="79"/>
        <v>0</v>
      </c>
      <c r="CC17">
        <f t="shared" si="80"/>
        <v>1487.7167061562675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164</v>
      </c>
      <c r="B18" s="1">
        <v>12</v>
      </c>
      <c r="C18" s="1" t="s">
        <v>96</v>
      </c>
      <c r="D18" s="1">
        <v>2969.0000356994569</v>
      </c>
      <c r="E18" s="1">
        <v>0</v>
      </c>
      <c r="F18">
        <f t="shared" si="42"/>
        <v>24.745681220610777</v>
      </c>
      <c r="G18">
        <f t="shared" si="43"/>
        <v>0.27754673825067189</v>
      </c>
      <c r="H18">
        <f t="shared" si="44"/>
        <v>226.85278570917691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10.006516456604004</v>
      </c>
      <c r="W18">
        <f t="shared" si="48"/>
        <v>0.87500325822830205</v>
      </c>
      <c r="X18">
        <f t="shared" si="49"/>
        <v>1.7317420786203217E-2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5.0847968634008467</v>
      </c>
      <c r="AF18">
        <f t="shared" si="55"/>
        <v>1.8059157428952117</v>
      </c>
      <c r="AG18">
        <f t="shared" si="56"/>
        <v>29.293720245361328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27.76641845703125</v>
      </c>
      <c r="AM18" s="1">
        <v>29.293720245361328</v>
      </c>
      <c r="AN18" s="1">
        <v>27.036720275878906</v>
      </c>
      <c r="AO18" s="1">
        <v>400.07537841796875</v>
      </c>
      <c r="AP18" s="1">
        <v>382.3125</v>
      </c>
      <c r="AQ18" s="1">
        <v>19.795038223266602</v>
      </c>
      <c r="AR18" s="1">
        <v>23.100967407226563</v>
      </c>
      <c r="AS18" s="1">
        <v>52.298618316650391</v>
      </c>
      <c r="AT18" s="1">
        <v>61.034858703613281</v>
      </c>
      <c r="AU18" s="1">
        <v>300.51055908203125</v>
      </c>
      <c r="AV18" s="1">
        <v>1699.0709228515625</v>
      </c>
      <c r="AW18" s="1">
        <v>0.17154833674430847</v>
      </c>
      <c r="AX18" s="1">
        <v>98.901519775390625</v>
      </c>
      <c r="AY18" s="1">
        <v>3.1578199863433838</v>
      </c>
      <c r="AZ18" s="1">
        <v>-0.54194176197052002</v>
      </c>
      <c r="BA18" s="1">
        <v>0.5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1.5025527954101561</v>
      </c>
      <c r="BI18">
        <f t="shared" si="60"/>
        <v>5.0847968634008464E-3</v>
      </c>
      <c r="BJ18">
        <f t="shared" si="61"/>
        <v>302.44372024536131</v>
      </c>
      <c r="BK18">
        <f t="shared" si="62"/>
        <v>300.91641845703123</v>
      </c>
      <c r="BL18">
        <f t="shared" si="63"/>
        <v>271.85134157989887</v>
      </c>
      <c r="BM18">
        <f t="shared" si="64"/>
        <v>0.11785164166294852</v>
      </c>
      <c r="BN18">
        <f t="shared" si="65"/>
        <v>4.0906365277516841</v>
      </c>
      <c r="BO18">
        <f t="shared" si="66"/>
        <v>41.36070443651105</v>
      </c>
      <c r="BP18">
        <f t="shared" si="67"/>
        <v>18.259737029284487</v>
      </c>
      <c r="BQ18">
        <f t="shared" si="68"/>
        <v>28.530069351196289</v>
      </c>
      <c r="BR18">
        <f t="shared" si="69"/>
        <v>3.9136976166353215</v>
      </c>
      <c r="BS18">
        <f t="shared" si="70"/>
        <v>0.26949509744354561</v>
      </c>
      <c r="BT18">
        <f t="shared" si="71"/>
        <v>2.2847207848564723</v>
      </c>
      <c r="BU18">
        <f t="shared" si="72"/>
        <v>1.6289768317788491</v>
      </c>
      <c r="BV18">
        <f t="shared" si="73"/>
        <v>0.16913978137419175</v>
      </c>
      <c r="BW18">
        <f t="shared" si="74"/>
        <v>22.436085271918611</v>
      </c>
      <c r="BX18">
        <f t="shared" si="75"/>
        <v>0.59337004599425058</v>
      </c>
      <c r="BY18">
        <f t="shared" si="76"/>
        <v>55.705525575228407</v>
      </c>
      <c r="BZ18">
        <f t="shared" si="77"/>
        <v>378.71640978927093</v>
      </c>
      <c r="CA18">
        <f t="shared" si="78"/>
        <v>3.6398506705273358E-2</v>
      </c>
      <c r="CB18">
        <f t="shared" si="79"/>
        <v>0</v>
      </c>
      <c r="CC18">
        <f t="shared" si="80"/>
        <v>1486.6925934560852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164</v>
      </c>
      <c r="B19" s="1">
        <v>17</v>
      </c>
      <c r="C19" s="1" t="s">
        <v>101</v>
      </c>
      <c r="D19" s="1">
        <v>3613.0000356994569</v>
      </c>
      <c r="E19" s="1">
        <v>0</v>
      </c>
      <c r="F19">
        <f t="shared" si="42"/>
        <v>30.835768541450939</v>
      </c>
      <c r="G19">
        <f t="shared" si="43"/>
        <v>0.29994176586569171</v>
      </c>
      <c r="H19">
        <f t="shared" si="44"/>
        <v>297.99606388402242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10.006516456604004</v>
      </c>
      <c r="W19">
        <f t="shared" si="48"/>
        <v>0.87500325822830205</v>
      </c>
      <c r="X19">
        <f t="shared" si="49"/>
        <v>2.1400768416966046E-2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5.5130156816336848</v>
      </c>
      <c r="AF19">
        <f t="shared" si="55"/>
        <v>1.8148786896738942</v>
      </c>
      <c r="AG19">
        <f t="shared" si="56"/>
        <v>29.558368682861328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27.955354690551758</v>
      </c>
      <c r="AM19" s="1">
        <v>29.558368682861328</v>
      </c>
      <c r="AN19" s="1">
        <v>27.033843994140625</v>
      </c>
      <c r="AO19" s="1">
        <v>501.04916381835938</v>
      </c>
      <c r="AP19" s="1">
        <v>478.77044677734375</v>
      </c>
      <c r="AQ19" s="1">
        <v>20.065067291259766</v>
      </c>
      <c r="AR19" s="1">
        <v>23.647371292114258</v>
      </c>
      <c r="AS19" s="1">
        <v>52.427021026611328</v>
      </c>
      <c r="AT19" s="1">
        <v>61.787303924560547</v>
      </c>
      <c r="AU19" s="1">
        <v>300.51315307617188</v>
      </c>
      <c r="AV19" s="1">
        <v>1700.107177734375</v>
      </c>
      <c r="AW19" s="1">
        <v>0.22797948122024536</v>
      </c>
      <c r="AX19" s="1">
        <v>98.89825439453125</v>
      </c>
      <c r="AY19" s="1">
        <v>3.6747286319732666</v>
      </c>
      <c r="AZ19" s="1">
        <v>-0.562660813331604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1.5025657653808593</v>
      </c>
      <c r="BI19">
        <f t="shared" si="60"/>
        <v>5.5130156816336848E-3</v>
      </c>
      <c r="BJ19">
        <f t="shared" si="61"/>
        <v>302.70836868286131</v>
      </c>
      <c r="BK19">
        <f t="shared" si="62"/>
        <v>301.10535469055174</v>
      </c>
      <c r="BL19">
        <f t="shared" si="63"/>
        <v>272.01714235744294</v>
      </c>
      <c r="BM19">
        <f t="shared" si="64"/>
        <v>3.9427004965589207E-2</v>
      </c>
      <c r="BN19">
        <f t="shared" si="65"/>
        <v>4.153562431483345</v>
      </c>
      <c r="BO19">
        <f t="shared" si="66"/>
        <v>41.998339171020021</v>
      </c>
      <c r="BP19">
        <f t="shared" si="67"/>
        <v>18.350967878905763</v>
      </c>
      <c r="BQ19">
        <f t="shared" si="68"/>
        <v>28.756861686706543</v>
      </c>
      <c r="BR19">
        <f t="shared" si="69"/>
        <v>3.965535064800024</v>
      </c>
      <c r="BS19">
        <f t="shared" si="70"/>
        <v>0.29056030184409026</v>
      </c>
      <c r="BT19">
        <f t="shared" si="71"/>
        <v>2.3386837418094508</v>
      </c>
      <c r="BU19">
        <f t="shared" si="72"/>
        <v>1.6268513229905732</v>
      </c>
      <c r="BV19">
        <f t="shared" si="73"/>
        <v>0.18242037942971881</v>
      </c>
      <c r="BW19">
        <f t="shared" si="74"/>
        <v>29.471290534571036</v>
      </c>
      <c r="BX19">
        <f t="shared" si="75"/>
        <v>0.62241950373058008</v>
      </c>
      <c r="BY19">
        <f t="shared" si="76"/>
        <v>56.23568177088756</v>
      </c>
      <c r="BZ19">
        <f t="shared" si="77"/>
        <v>474.28933330935564</v>
      </c>
      <c r="CA19">
        <f t="shared" si="78"/>
        <v>3.6561447729770713E-2</v>
      </c>
      <c r="CB19">
        <f t="shared" si="79"/>
        <v>0</v>
      </c>
      <c r="CC19">
        <f t="shared" si="80"/>
        <v>1487.5993198549011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164</v>
      </c>
      <c r="B20" s="1">
        <v>18</v>
      </c>
      <c r="C20" s="1" t="s">
        <v>102</v>
      </c>
      <c r="D20" s="1">
        <v>3763.0000356994569</v>
      </c>
      <c r="E20" s="1">
        <v>0</v>
      </c>
      <c r="F20">
        <f t="shared" si="42"/>
        <v>40.185081316930429</v>
      </c>
      <c r="G20">
        <f t="shared" si="43"/>
        <v>0.30122169163114254</v>
      </c>
      <c r="H20">
        <f t="shared" si="44"/>
        <v>531.59757995298116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10.006516456604004</v>
      </c>
      <c r="W20">
        <f t="shared" si="48"/>
        <v>0.87500325822830205</v>
      </c>
      <c r="X20">
        <f t="shared" si="49"/>
        <v>2.7686434009000067E-2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5.5073330094434638</v>
      </c>
      <c r="AF20">
        <f t="shared" si="55"/>
        <v>1.8054554088827972</v>
      </c>
      <c r="AG20">
        <f t="shared" si="56"/>
        <v>29.554994583129883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27.966787338256836</v>
      </c>
      <c r="AM20" s="1">
        <v>29.554994583129883</v>
      </c>
      <c r="AN20" s="1">
        <v>27.034725189208984</v>
      </c>
      <c r="AO20" s="1">
        <v>800.11846923828125</v>
      </c>
      <c r="AP20" s="1">
        <v>770.5499267578125</v>
      </c>
      <c r="AQ20" s="1">
        <v>20.156408309936523</v>
      </c>
      <c r="AR20" s="1">
        <v>23.73469352722168</v>
      </c>
      <c r="AS20" s="1">
        <v>52.631183624267578</v>
      </c>
      <c r="AT20" s="1">
        <v>61.974987030029297</v>
      </c>
      <c r="AU20" s="1">
        <v>300.513671875</v>
      </c>
      <c r="AV20" s="1">
        <v>1700.0560302734375</v>
      </c>
      <c r="AW20" s="1">
        <v>0.2101452499628067</v>
      </c>
      <c r="AX20" s="1">
        <v>98.89739990234375</v>
      </c>
      <c r="AY20" s="1">
        <v>4.0175662040710449</v>
      </c>
      <c r="AZ20" s="1">
        <v>-0.5641598105430603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1.5025683593749999</v>
      </c>
      <c r="BI20">
        <f t="shared" si="60"/>
        <v>5.5073330094434639E-3</v>
      </c>
      <c r="BJ20">
        <f t="shared" si="61"/>
        <v>302.70499458312986</v>
      </c>
      <c r="BK20">
        <f t="shared" si="62"/>
        <v>301.11678733825681</v>
      </c>
      <c r="BL20">
        <f t="shared" si="63"/>
        <v>272.00895876387585</v>
      </c>
      <c r="BM20">
        <f t="shared" si="64"/>
        <v>4.1091427439406789E-2</v>
      </c>
      <c r="BN20">
        <f t="shared" si="65"/>
        <v>4.1527548862040096</v>
      </c>
      <c r="BO20">
        <f t="shared" si="66"/>
        <v>41.990536559147642</v>
      </c>
      <c r="BP20">
        <f t="shared" si="67"/>
        <v>18.255843031925963</v>
      </c>
      <c r="BQ20">
        <f t="shared" si="68"/>
        <v>28.760890960693359</v>
      </c>
      <c r="BR20">
        <f t="shared" si="69"/>
        <v>3.9664614147577968</v>
      </c>
      <c r="BS20">
        <f t="shared" si="70"/>
        <v>0.2917612533984183</v>
      </c>
      <c r="BT20">
        <f t="shared" si="71"/>
        <v>2.3472994773212124</v>
      </c>
      <c r="BU20">
        <f t="shared" si="72"/>
        <v>1.6191619374365844</v>
      </c>
      <c r="BV20">
        <f t="shared" si="73"/>
        <v>0.18317778366963433</v>
      </c>
      <c r="BW20">
        <f t="shared" si="74"/>
        <v>52.573618451728137</v>
      </c>
      <c r="BX20">
        <f t="shared" si="75"/>
        <v>0.68989375184259127</v>
      </c>
      <c r="BY20">
        <f t="shared" si="76"/>
        <v>56.45847153411043</v>
      </c>
      <c r="BZ20">
        <f t="shared" si="77"/>
        <v>764.71015309173924</v>
      </c>
      <c r="CA20">
        <f t="shared" si="78"/>
        <v>2.9668603986164832E-2</v>
      </c>
      <c r="CB20">
        <f t="shared" si="79"/>
        <v>0</v>
      </c>
      <c r="CC20">
        <f t="shared" si="80"/>
        <v>1487.5545656599306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164</v>
      </c>
      <c r="B21" s="1">
        <v>19</v>
      </c>
      <c r="C21" s="1" t="s">
        <v>103</v>
      </c>
      <c r="D21" s="1">
        <v>3965.0000356994569</v>
      </c>
      <c r="E21" s="1">
        <v>0</v>
      </c>
      <c r="F21">
        <f t="shared" si="42"/>
        <v>41.838852081868268</v>
      </c>
      <c r="G21">
        <f t="shared" si="43"/>
        <v>0.26712762807726703</v>
      </c>
      <c r="H21">
        <f t="shared" si="44"/>
        <v>879.19270986658262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10.006516456604004</v>
      </c>
      <c r="W21">
        <f t="shared" si="48"/>
        <v>0.87500325822830205</v>
      </c>
      <c r="X21">
        <f t="shared" si="49"/>
        <v>2.8819123754861078E-2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5.1754863922223482</v>
      </c>
      <c r="AF21">
        <f t="shared" si="55"/>
        <v>1.9053447543558124</v>
      </c>
      <c r="AG21">
        <f t="shared" si="56"/>
        <v>29.969409942626953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28.071556091308594</v>
      </c>
      <c r="AM21" s="1">
        <v>29.969409942626953</v>
      </c>
      <c r="AN21" s="1">
        <v>27.037080764770508</v>
      </c>
      <c r="AO21" s="1">
        <v>1200.3524169921875</v>
      </c>
      <c r="AP21" s="1">
        <v>1168.4825439453125</v>
      </c>
      <c r="AQ21" s="1">
        <v>20.376121520996094</v>
      </c>
      <c r="AR21" s="1">
        <v>23.738805770874023</v>
      </c>
      <c r="AS21" s="1">
        <v>52.878135681152344</v>
      </c>
      <c r="AT21" s="1">
        <v>61.606964111328125</v>
      </c>
      <c r="AU21" s="1">
        <v>300.51150512695313</v>
      </c>
      <c r="AV21" s="1">
        <v>1698.820068359375</v>
      </c>
      <c r="AW21" s="1">
        <v>0.25522905588150024</v>
      </c>
      <c r="AX21" s="1">
        <v>98.893974304199219</v>
      </c>
      <c r="AY21" s="1">
        <v>3.9374208450317383</v>
      </c>
      <c r="AZ21" s="1">
        <v>-0.55288511514663696</v>
      </c>
      <c r="BA21" s="1">
        <v>0.5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1.5025575256347656</v>
      </c>
      <c r="BI21">
        <f t="shared" si="60"/>
        <v>5.1754863922223483E-3</v>
      </c>
      <c r="BJ21">
        <f t="shared" si="61"/>
        <v>303.11940994262693</v>
      </c>
      <c r="BK21">
        <f t="shared" si="62"/>
        <v>301.22155609130857</v>
      </c>
      <c r="BL21">
        <f t="shared" si="63"/>
        <v>271.811204862046</v>
      </c>
      <c r="BM21">
        <f t="shared" si="64"/>
        <v>8.3781785596168334E-2</v>
      </c>
      <c r="BN21">
        <f t="shared" si="65"/>
        <v>4.2529696022730041</v>
      </c>
      <c r="BO21">
        <f t="shared" si="66"/>
        <v>43.005346202295513</v>
      </c>
      <c r="BP21">
        <f t="shared" si="67"/>
        <v>19.26654043142149</v>
      </c>
      <c r="BQ21">
        <f t="shared" si="68"/>
        <v>29.020483016967773</v>
      </c>
      <c r="BR21">
        <f t="shared" si="69"/>
        <v>4.0265420811129209</v>
      </c>
      <c r="BS21">
        <f t="shared" si="70"/>
        <v>0.25966102658029006</v>
      </c>
      <c r="BT21">
        <f t="shared" si="71"/>
        <v>2.3476248479171917</v>
      </c>
      <c r="BU21">
        <f t="shared" si="72"/>
        <v>1.6789172331957292</v>
      </c>
      <c r="BV21">
        <f t="shared" si="73"/>
        <v>0.16294284912527138</v>
      </c>
      <c r="BW21">
        <f t="shared" si="74"/>
        <v>86.946861257985105</v>
      </c>
      <c r="BX21">
        <f t="shared" si="75"/>
        <v>0.75242263089189176</v>
      </c>
      <c r="BY21">
        <f t="shared" si="76"/>
        <v>54.948431590114865</v>
      </c>
      <c r="BZ21">
        <f t="shared" si="77"/>
        <v>1162.4024411161192</v>
      </c>
      <c r="CA21">
        <f t="shared" si="78"/>
        <v>1.9777825820995628E-2</v>
      </c>
      <c r="CB21">
        <f t="shared" si="79"/>
        <v>0</v>
      </c>
      <c r="CC21">
        <f t="shared" si="80"/>
        <v>1486.4730949580799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164</v>
      </c>
      <c r="B22" s="1">
        <v>20</v>
      </c>
      <c r="C22" s="1" t="s">
        <v>104</v>
      </c>
      <c r="D22" s="1">
        <v>4167.0000356994569</v>
      </c>
      <c r="E22" s="1">
        <v>0</v>
      </c>
      <c r="F22">
        <f t="shared" si="42"/>
        <v>42.656984012548271</v>
      </c>
      <c r="G22">
        <f t="shared" si="43"/>
        <v>0.21782469544358427</v>
      </c>
      <c r="H22">
        <f t="shared" si="44"/>
        <v>1104.411963292725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10.006516456604004</v>
      </c>
      <c r="W22">
        <f t="shared" si="48"/>
        <v>0.87500325822830205</v>
      </c>
      <c r="X22">
        <f t="shared" si="49"/>
        <v>2.936407305927375E-2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4.5009463532009759</v>
      </c>
      <c r="AF22">
        <f t="shared" si="55"/>
        <v>2.0209253375753886</v>
      </c>
      <c r="AG22">
        <f t="shared" si="56"/>
        <v>30.323604583740234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28.043699264526367</v>
      </c>
      <c r="AM22" s="1">
        <v>30.323604583740234</v>
      </c>
      <c r="AN22" s="1">
        <v>27.033620834350586</v>
      </c>
      <c r="AO22" s="1">
        <v>1500.18408203125</v>
      </c>
      <c r="AP22" s="1">
        <v>1467.4005126953125</v>
      </c>
      <c r="AQ22" s="1">
        <v>20.528253555297852</v>
      </c>
      <c r="AR22" s="1">
        <v>23.453374862670898</v>
      </c>
      <c r="AS22" s="1">
        <v>53.358280181884766</v>
      </c>
      <c r="AT22" s="1">
        <v>60.964515686035156</v>
      </c>
      <c r="AU22" s="1">
        <v>300.526611328125</v>
      </c>
      <c r="AV22" s="1">
        <v>1699.134521484375</v>
      </c>
      <c r="AW22" s="1">
        <v>0.18834568560123444</v>
      </c>
      <c r="AX22" s="1">
        <v>98.892387390136719</v>
      </c>
      <c r="AY22" s="1">
        <v>3.0137453079223633</v>
      </c>
      <c r="AZ22" s="1">
        <v>-0.53515279293060303</v>
      </c>
      <c r="BA22" s="1">
        <v>0.5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1.5026330566406247</v>
      </c>
      <c r="BI22">
        <f t="shared" si="60"/>
        <v>4.5009463532009759E-3</v>
      </c>
      <c r="BJ22">
        <f t="shared" si="61"/>
        <v>303.47360458374021</v>
      </c>
      <c r="BK22">
        <f t="shared" si="62"/>
        <v>301.19369926452634</v>
      </c>
      <c r="BL22">
        <f t="shared" si="63"/>
        <v>271.86151736092143</v>
      </c>
      <c r="BM22">
        <f t="shared" si="64"/>
        <v>0.1842948261471053</v>
      </c>
      <c r="BN22">
        <f t="shared" si="65"/>
        <v>4.3402855701007335</v>
      </c>
      <c r="BO22">
        <f t="shared" si="66"/>
        <v>43.88897552829858</v>
      </c>
      <c r="BP22">
        <f t="shared" si="67"/>
        <v>20.435600665627682</v>
      </c>
      <c r="BQ22">
        <f t="shared" si="68"/>
        <v>29.183651924133301</v>
      </c>
      <c r="BR22">
        <f t="shared" si="69"/>
        <v>4.0647111300470673</v>
      </c>
      <c r="BS22">
        <f t="shared" si="70"/>
        <v>0.21283417459377504</v>
      </c>
      <c r="BT22">
        <f t="shared" si="71"/>
        <v>2.3193602325253448</v>
      </c>
      <c r="BU22">
        <f t="shared" si="72"/>
        <v>1.7453508975217225</v>
      </c>
      <c r="BV22">
        <f t="shared" si="73"/>
        <v>0.13346090141062855</v>
      </c>
      <c r="BW22">
        <f t="shared" si="74"/>
        <v>109.21793571224562</v>
      </c>
      <c r="BX22">
        <f t="shared" si="75"/>
        <v>0.75263157790789348</v>
      </c>
      <c r="BY22">
        <f t="shared" si="76"/>
        <v>52.919477108537748</v>
      </c>
      <c r="BZ22">
        <f t="shared" si="77"/>
        <v>1461.2015173530874</v>
      </c>
      <c r="CA22">
        <f t="shared" si="78"/>
        <v>1.5448829351481093E-2</v>
      </c>
      <c r="CB22">
        <f t="shared" si="79"/>
        <v>0</v>
      </c>
      <c r="CC22">
        <f t="shared" si="80"/>
        <v>1486.748242467015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164</v>
      </c>
      <c r="B23" s="1">
        <v>21</v>
      </c>
      <c r="C23" s="1" t="s">
        <v>105</v>
      </c>
      <c r="D23" s="1">
        <v>4320.0000356994569</v>
      </c>
      <c r="E23" s="1">
        <v>0</v>
      </c>
      <c r="F23">
        <f t="shared" si="42"/>
        <v>43.327588177588346</v>
      </c>
      <c r="G23">
        <f t="shared" si="43"/>
        <v>0.19405269593176308</v>
      </c>
      <c r="H23">
        <f t="shared" si="44"/>
        <v>1252.2181182779361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10.006516456604004</v>
      </c>
      <c r="W23">
        <f t="shared" si="48"/>
        <v>0.87500325822830205</v>
      </c>
      <c r="X23">
        <f t="shared" si="49"/>
        <v>2.9819109849231393E-2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4.1565201399307998</v>
      </c>
      <c r="AF23">
        <f t="shared" si="55"/>
        <v>2.0892750081268421</v>
      </c>
      <c r="AG23">
        <f t="shared" si="56"/>
        <v>30.546468734741211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28.065761566162109</v>
      </c>
      <c r="AM23" s="1">
        <v>30.546468734741211</v>
      </c>
      <c r="AN23" s="1">
        <v>27.035825729370117</v>
      </c>
      <c r="AO23" s="1">
        <v>1700.2109375</v>
      </c>
      <c r="AP23" s="1">
        <v>1666.7650146484375</v>
      </c>
      <c r="AQ23" s="1">
        <v>20.623239517211914</v>
      </c>
      <c r="AR23" s="1">
        <v>23.324953079223633</v>
      </c>
      <c r="AS23" s="1">
        <v>53.540142059326172</v>
      </c>
      <c r="AT23" s="1">
        <v>60.555702209472656</v>
      </c>
      <c r="AU23" s="1">
        <v>300.51812744140625</v>
      </c>
      <c r="AV23" s="1">
        <v>1698.9075927734375</v>
      </c>
      <c r="AW23" s="1">
        <v>0.13506524264812469</v>
      </c>
      <c r="AX23" s="1">
        <v>98.896148681640625</v>
      </c>
      <c r="AY23" s="1">
        <v>2.5264954566955566</v>
      </c>
      <c r="AZ23" s="1">
        <v>-0.52663373947143555</v>
      </c>
      <c r="BA23" s="1">
        <v>1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1.502590637207031</v>
      </c>
      <c r="BI23">
        <f t="shared" si="60"/>
        <v>4.1565201399307999E-3</v>
      </c>
      <c r="BJ23">
        <f t="shared" si="61"/>
        <v>303.69646873474119</v>
      </c>
      <c r="BK23">
        <f t="shared" si="62"/>
        <v>301.21576156616209</v>
      </c>
      <c r="BL23">
        <f t="shared" si="63"/>
        <v>271.82520876798299</v>
      </c>
      <c r="BM23">
        <f t="shared" si="64"/>
        <v>0.23501218209040495</v>
      </c>
      <c r="BN23">
        <f t="shared" si="65"/>
        <v>4.3960230358420338</v>
      </c>
      <c r="BO23">
        <f t="shared" si="66"/>
        <v>44.450902228694417</v>
      </c>
      <c r="BP23">
        <f t="shared" si="67"/>
        <v>21.125949149470785</v>
      </c>
      <c r="BQ23">
        <f t="shared" si="68"/>
        <v>29.30611515045166</v>
      </c>
      <c r="BR23">
        <f t="shared" si="69"/>
        <v>4.0935650245008999</v>
      </c>
      <c r="BS23">
        <f t="shared" si="70"/>
        <v>0.19008207667853805</v>
      </c>
      <c r="BT23">
        <f t="shared" si="71"/>
        <v>2.3067480277151917</v>
      </c>
      <c r="BU23">
        <f t="shared" si="72"/>
        <v>1.7868169967857082</v>
      </c>
      <c r="BV23">
        <f t="shared" si="73"/>
        <v>0.11915176473425064</v>
      </c>
      <c r="BW23">
        <f t="shared" si="74"/>
        <v>123.83954920705901</v>
      </c>
      <c r="BX23">
        <f t="shared" si="75"/>
        <v>0.75128653845788829</v>
      </c>
      <c r="BY23">
        <f t="shared" si="76"/>
        <v>51.813028952510145</v>
      </c>
      <c r="BZ23">
        <f t="shared" si="77"/>
        <v>1660.4685658131493</v>
      </c>
      <c r="CA23">
        <f t="shared" si="78"/>
        <v>1.3519880032106798E-2</v>
      </c>
      <c r="CB23">
        <f t="shared" si="79"/>
        <v>0</v>
      </c>
      <c r="CC23">
        <f t="shared" si="80"/>
        <v>1486.5496791055591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164</v>
      </c>
      <c r="B24" s="1">
        <v>22</v>
      </c>
      <c r="C24" s="1" t="s">
        <v>106</v>
      </c>
      <c r="D24" s="1">
        <v>4522.0000356994569</v>
      </c>
      <c r="E24" s="1">
        <v>0</v>
      </c>
      <c r="F24">
        <f t="shared" si="42"/>
        <v>44.578946499881646</v>
      </c>
      <c r="G24">
        <f t="shared" si="43"/>
        <v>0.17355899480571174</v>
      </c>
      <c r="H24">
        <f t="shared" si="44"/>
        <v>1309.3538675860837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10.006516456604004</v>
      </c>
      <c r="W24">
        <f t="shared" si="48"/>
        <v>0.87500325822830205</v>
      </c>
      <c r="X24">
        <f t="shared" si="49"/>
        <v>3.0658691836531575E-2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3.8018014208266298</v>
      </c>
      <c r="AF24">
        <f t="shared" si="55"/>
        <v>2.1318277191239856</v>
      </c>
      <c r="AG24">
        <f t="shared" si="56"/>
        <v>30.65257453918457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28.025260925292969</v>
      </c>
      <c r="AM24" s="1">
        <v>30.65257453918457</v>
      </c>
      <c r="AN24" s="1">
        <v>27.035757064819336</v>
      </c>
      <c r="AO24" s="1">
        <v>1816.1051025390625</v>
      </c>
      <c r="AP24" s="1">
        <v>1781.92919921875</v>
      </c>
      <c r="AQ24" s="1">
        <v>20.694292068481445</v>
      </c>
      <c r="AR24" s="1">
        <v>23.165790557861328</v>
      </c>
      <c r="AS24" s="1">
        <v>53.850471496582031</v>
      </c>
      <c r="AT24" s="1">
        <v>60.282466888427734</v>
      </c>
      <c r="AU24" s="1">
        <v>300.5245361328125</v>
      </c>
      <c r="AV24" s="1">
        <v>1699.02978515625</v>
      </c>
      <c r="AW24" s="1">
        <v>0.25162169337272644</v>
      </c>
      <c r="AX24" s="1">
        <v>98.893684387207031</v>
      </c>
      <c r="AY24" s="1">
        <v>2.364471435546875</v>
      </c>
      <c r="AZ24" s="1">
        <v>-0.5215754508972168</v>
      </c>
      <c r="BA24" s="1">
        <v>0.75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1.5026226806640623</v>
      </c>
      <c r="BI24">
        <f t="shared" si="60"/>
        <v>3.8018014208266297E-3</v>
      </c>
      <c r="BJ24">
        <f t="shared" si="61"/>
        <v>303.80257453918455</v>
      </c>
      <c r="BK24">
        <f t="shared" si="62"/>
        <v>301.17526092529295</v>
      </c>
      <c r="BL24">
        <f t="shared" si="63"/>
        <v>271.84475954879599</v>
      </c>
      <c r="BM24">
        <f t="shared" si="64"/>
        <v>0.29043408744022686</v>
      </c>
      <c r="BN24">
        <f t="shared" si="65"/>
        <v>4.4227780991332644</v>
      </c>
      <c r="BO24">
        <f t="shared" si="66"/>
        <v>44.722553584072948</v>
      </c>
      <c r="BP24">
        <f t="shared" si="67"/>
        <v>21.55676302621162</v>
      </c>
      <c r="BQ24">
        <f t="shared" si="68"/>
        <v>29.33891773223877</v>
      </c>
      <c r="BR24">
        <f t="shared" si="69"/>
        <v>4.1013239859326873</v>
      </c>
      <c r="BS24">
        <f t="shared" si="70"/>
        <v>0.1703758776191312</v>
      </c>
      <c r="BT24">
        <f t="shared" si="71"/>
        <v>2.2909503800092788</v>
      </c>
      <c r="BU24">
        <f t="shared" si="72"/>
        <v>1.8103736059234086</v>
      </c>
      <c r="BV24">
        <f t="shared" si="73"/>
        <v>0.10676640378867357</v>
      </c>
      <c r="BW24">
        <f t="shared" si="74"/>
        <v>129.48682813222703</v>
      </c>
      <c r="BX24">
        <f t="shared" si="75"/>
        <v>0.73479567435122717</v>
      </c>
      <c r="BY24">
        <f t="shared" si="76"/>
        <v>51.020346393010861</v>
      </c>
      <c r="BZ24">
        <f t="shared" si="77"/>
        <v>1775.4509005740831</v>
      </c>
      <c r="CA24">
        <f t="shared" si="78"/>
        <v>1.2810454468349613E-2</v>
      </c>
      <c r="CB24">
        <f t="shared" si="79"/>
        <v>0</v>
      </c>
      <c r="CC24">
        <f t="shared" si="80"/>
        <v>1486.6565978386507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165</v>
      </c>
      <c r="B25" s="1">
        <v>25</v>
      </c>
      <c r="C25" s="1" t="s">
        <v>109</v>
      </c>
      <c r="D25" s="1">
        <v>5433.0000356994569</v>
      </c>
      <c r="E25" s="1">
        <v>0</v>
      </c>
      <c r="F25">
        <f t="shared" ref="F25:F35" si="84">(AO25-AP25*(1000-AQ25)/(1000-AR25))*BH25</f>
        <v>-4.9283306825585216</v>
      </c>
      <c r="G25">
        <f t="shared" ref="G25:G35" si="85">IF(BS25&lt;&gt;0,1/(1/BS25-1/AK25),0)</f>
        <v>0.19152683953105712</v>
      </c>
      <c r="H25">
        <f t="shared" ref="H25:H35" si="86">((BV25-BI25/2)*AP25-F25)/(BV25+BI25/2)</f>
        <v>92.14638689964228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ref="P25:P35" si="87">CB25/L25</f>
        <v>#DIV/0!</v>
      </c>
      <c r="Q25" t="e">
        <f t="shared" ref="Q25:Q35" si="88">CD25/N25</f>
        <v>#DIV/0!</v>
      </c>
      <c r="R25" t="e">
        <f t="shared" ref="R25:R35" si="89">(N25-O25)/N25</f>
        <v>#DIV/0!</v>
      </c>
      <c r="S25" s="1">
        <v>-1</v>
      </c>
      <c r="T25" s="1">
        <v>0.87</v>
      </c>
      <c r="U25" s="1">
        <v>0.92</v>
      </c>
      <c r="V25" s="1">
        <v>10.125171661376953</v>
      </c>
      <c r="W25">
        <f t="shared" ref="W25:W35" si="90">(V25*U25+(100-V25)*T25)/100</f>
        <v>0.87506258583068852</v>
      </c>
      <c r="X25">
        <f t="shared" ref="X25:X35" si="91">(F25-S25)/CC25</f>
        <v>-2.6407709260817805E-3</v>
      </c>
      <c r="Y25" t="e">
        <f t="shared" ref="Y25:Y35" si="92">(N25-O25)/(N25-M25)</f>
        <v>#DIV/0!</v>
      </c>
      <c r="Z25" t="e">
        <f t="shared" ref="Z25:Z35" si="93">(L25-N25)/(L25-M25)</f>
        <v>#DIV/0!</v>
      </c>
      <c r="AA25" t="e">
        <f t="shared" ref="AA25:AA35" si="94">(L25-N25)/N25</f>
        <v>#DIV/0!</v>
      </c>
      <c r="AB25" s="1">
        <v>0</v>
      </c>
      <c r="AC25" s="1">
        <v>0.5</v>
      </c>
      <c r="AD25" t="e">
        <f t="shared" ref="AD25:AD35" si="95">R25*AC25*W25*AB25</f>
        <v>#DIV/0!</v>
      </c>
      <c r="AE25">
        <f t="shared" ref="AE25:AE35" si="96">BI25*1000</f>
        <v>4.5570403168454217</v>
      </c>
      <c r="AF25">
        <f t="shared" ref="AF25:AF35" si="97">(BN25-BT25)</f>
        <v>2.3100303604522212</v>
      </c>
      <c r="AG25">
        <f t="shared" ref="AG25:AG35" si="98">(AM25+BM25*E25)</f>
        <v>32.546806335449219</v>
      </c>
      <c r="AH25" s="1">
        <v>2</v>
      </c>
      <c r="AI25">
        <f t="shared" ref="AI25:AI35" si="99">(AH25*BB25+BC25)</f>
        <v>4.644859790802002</v>
      </c>
      <c r="AJ25" s="1">
        <v>1</v>
      </c>
      <c r="AK25">
        <f t="shared" ref="AK25:AK35" si="100">AI25*(AJ25+1)*(AJ25+1)/(AJ25*AJ25+1)</f>
        <v>9.2897195816040039</v>
      </c>
      <c r="AL25" s="1">
        <v>29.882472991943359</v>
      </c>
      <c r="AM25" s="1">
        <v>32.546806335449219</v>
      </c>
      <c r="AN25" s="1">
        <v>29.02484130859375</v>
      </c>
      <c r="AO25" s="1">
        <v>49.942478179931641</v>
      </c>
      <c r="AP25" s="1">
        <v>53.06146240234375</v>
      </c>
      <c r="AQ25" s="1">
        <v>23.487634658813477</v>
      </c>
      <c r="AR25" s="1">
        <v>26.440254211425781</v>
      </c>
      <c r="AS25" s="1">
        <v>54.888809204101563</v>
      </c>
      <c r="AT25" s="1">
        <v>61.787986755371094</v>
      </c>
      <c r="AU25" s="1">
        <v>300.51626586914063</v>
      </c>
      <c r="AV25" s="1">
        <v>1699.9580078125</v>
      </c>
      <c r="AW25" s="1">
        <v>0.18235021829605103</v>
      </c>
      <c r="AX25" s="1">
        <v>98.896385192871094</v>
      </c>
      <c r="AY25" s="1">
        <v>1.884091854095459</v>
      </c>
      <c r="AZ25" s="1">
        <v>-0.66292053461074829</v>
      </c>
      <c r="BA25" s="1">
        <v>1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ref="BH25:BH35" si="101">AU25*0.000001/(AH25*0.0001)</f>
        <v>1.5025813293457031</v>
      </c>
      <c r="BI25">
        <f t="shared" ref="BI25:BI35" si="102">(AR25-AQ25)/(1000-AR25)*BH25</f>
        <v>4.5570403168454215E-3</v>
      </c>
      <c r="BJ25">
        <f t="shared" ref="BJ25:BJ35" si="103">(AM25+273.15)</f>
        <v>305.6968063354492</v>
      </c>
      <c r="BK25">
        <f t="shared" ref="BK25:BK35" si="104">(AL25+273.15)</f>
        <v>303.03247299194334</v>
      </c>
      <c r="BL25">
        <f t="shared" ref="BL25:BL35" si="105">(AV25*BD25+AW25*BE25)*BF25</f>
        <v>271.99327517047641</v>
      </c>
      <c r="BM25">
        <f t="shared" ref="BM25:BM35" si="106">((BL25+0.00000010773*(BK25^4-BJ25^4))-BI25*44100)/(AI25*51.4+0.00000043092*BJ25^3)</f>
        <v>0.15397078243058038</v>
      </c>
      <c r="BN25">
        <f t="shared" ref="BN25:BN35" si="107">0.61365*EXP(17.502*AG25/(240.97+AG25))</f>
        <v>4.9248759255428176</v>
      </c>
      <c r="BO25">
        <f t="shared" ref="BO25:BO35" si="108">BN25*1000/AX25</f>
        <v>49.798341121752401</v>
      </c>
      <c r="BP25">
        <f t="shared" ref="BP25:BP35" si="109">(BO25-AR25)</f>
        <v>23.35808691032662</v>
      </c>
      <c r="BQ25">
        <f t="shared" ref="BQ25:BQ35" si="110">IF(E25,AM25,(AL25+AM25)/2)</f>
        <v>31.214639663696289</v>
      </c>
      <c r="BR25">
        <f t="shared" ref="BR25:BR35" si="111">0.61365*EXP(17.502*BQ25/(240.97+BQ25))</f>
        <v>4.566884750314121</v>
      </c>
      <c r="BS25">
        <f t="shared" ref="BS25:BS35" si="112">IF(BP25&lt;&gt;0,(1000-(BO25+AR25)/2)/BP25*BI25,0)</f>
        <v>0.18765788300030134</v>
      </c>
      <c r="BT25">
        <f t="shared" ref="BT25:BT35" si="113">AR25*AX25/1000</f>
        <v>2.6148455650905964</v>
      </c>
      <c r="BU25">
        <f t="shared" ref="BU25:BU35" si="114">(BR25-BT25)</f>
        <v>1.9520391852235246</v>
      </c>
      <c r="BV25">
        <f t="shared" ref="BV25:BV35" si="115">1/(1.6/G25+1.37/AK25)</f>
        <v>0.11762774854741004</v>
      </c>
      <c r="BW25">
        <f t="shared" ref="BW25:BW35" si="116">H25*AX25*0.001</f>
        <v>9.1129445729583534</v>
      </c>
      <c r="BX25">
        <f t="shared" ref="BX25:BX35" si="117">H25/AP25</f>
        <v>1.7365971974336714</v>
      </c>
      <c r="BY25">
        <f t="shared" ref="BY25:BY35" si="118">(1-BI25*AX25/BN25/G25)*100</f>
        <v>52.220857314945526</v>
      </c>
      <c r="BZ25">
        <f t="shared" ref="BZ25:BZ35" si="119">(AP25-F25/(AK25/1.35))</f>
        <v>53.777656940080831</v>
      </c>
      <c r="CA25">
        <f t="shared" ref="CA25:CA35" si="120">F25*BY25/100/BZ25</f>
        <v>-4.7856613325773845E-2</v>
      </c>
      <c r="CB25">
        <f t="shared" ref="CB25:CB35" si="121">(L25-K25)</f>
        <v>0</v>
      </c>
      <c r="CC25">
        <f t="shared" ref="CC25:CC35" si="122">AV25*W25</f>
        <v>1487.569650119992</v>
      </c>
      <c r="CD25">
        <f t="shared" ref="CD25:CD35" si="123">(N25-M25)</f>
        <v>0</v>
      </c>
      <c r="CE25" t="e">
        <f t="shared" ref="CE25:CE35" si="124">(N25-O25)/(N25-K25)</f>
        <v>#DIV/0!</v>
      </c>
      <c r="CF25" t="e">
        <f t="shared" ref="CF25:CF35" si="125">(L25-N25)/(L25-K25)</f>
        <v>#DIV/0!</v>
      </c>
    </row>
    <row r="26" spans="1:84" x14ac:dyDescent="0.35">
      <c r="A26" t="s">
        <v>165</v>
      </c>
      <c r="B26" s="1">
        <v>26</v>
      </c>
      <c r="C26" s="1" t="s">
        <v>110</v>
      </c>
      <c r="D26" s="1">
        <v>5559.0000356994569</v>
      </c>
      <c r="E26" s="1">
        <v>0</v>
      </c>
      <c r="F26">
        <f t="shared" si="84"/>
        <v>1.8436880882850841</v>
      </c>
      <c r="G26">
        <f t="shared" si="85"/>
        <v>0.20639993564691839</v>
      </c>
      <c r="H26">
        <f t="shared" si="86"/>
        <v>80.800828995945153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10.125171661376953</v>
      </c>
      <c r="W26">
        <f t="shared" si="90"/>
        <v>0.87506258583068852</v>
      </c>
      <c r="X26">
        <f t="shared" si="91"/>
        <v>1.9122083611325044E-3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4.7798039141179069</v>
      </c>
      <c r="AF26">
        <f t="shared" si="97"/>
        <v>2.2515220824200286</v>
      </c>
      <c r="AG26">
        <f t="shared" si="98"/>
        <v>32.472255706787109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29.926731109619141</v>
      </c>
      <c r="AM26" s="1">
        <v>32.472255706787109</v>
      </c>
      <c r="AN26" s="1">
        <v>29.021669387817383</v>
      </c>
      <c r="AO26" s="1">
        <v>100.29574584960938</v>
      </c>
      <c r="AP26" s="1">
        <v>98.754684448242188</v>
      </c>
      <c r="AQ26" s="1">
        <v>23.729221343994141</v>
      </c>
      <c r="AR26" s="1">
        <v>26.824756622314453</v>
      </c>
      <c r="AS26" s="1">
        <v>55.309024810791016</v>
      </c>
      <c r="AT26" s="1">
        <v>62.522678375244141</v>
      </c>
      <c r="AU26" s="1">
        <v>300.53521728515625</v>
      </c>
      <c r="AV26" s="1">
        <v>1699.447021484375</v>
      </c>
      <c r="AW26" s="1">
        <v>0.12438806891441345</v>
      </c>
      <c r="AX26" s="1">
        <v>98.889755249023438</v>
      </c>
      <c r="AY26" s="1">
        <v>2.3722524642944336</v>
      </c>
      <c r="AZ26" s="1">
        <v>-0.68259447813034058</v>
      </c>
      <c r="BA26" s="1">
        <v>1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1.5026760864257811</v>
      </c>
      <c r="BI26">
        <f t="shared" si="102"/>
        <v>4.7798039141179072E-3</v>
      </c>
      <c r="BJ26">
        <f t="shared" si="103"/>
        <v>305.62225570678709</v>
      </c>
      <c r="BK26">
        <f t="shared" si="104"/>
        <v>303.07673110961912</v>
      </c>
      <c r="BL26">
        <f t="shared" si="105"/>
        <v>271.91151735980384</v>
      </c>
      <c r="BM26">
        <f t="shared" si="106"/>
        <v>0.12028780733182971</v>
      </c>
      <c r="BN26">
        <f t="shared" si="107"/>
        <v>4.9042156994153254</v>
      </c>
      <c r="BO26">
        <f t="shared" si="108"/>
        <v>49.592757986563591</v>
      </c>
      <c r="BP26">
        <f t="shared" si="109"/>
        <v>22.768001364249137</v>
      </c>
      <c r="BQ26">
        <f t="shared" si="110"/>
        <v>31.199493408203125</v>
      </c>
      <c r="BR26">
        <f t="shared" si="111"/>
        <v>4.5629484728889835</v>
      </c>
      <c r="BS26">
        <f t="shared" si="112"/>
        <v>0.20191379440178533</v>
      </c>
      <c r="BT26">
        <f t="shared" si="113"/>
        <v>2.6526936169952968</v>
      </c>
      <c r="BU26">
        <f t="shared" si="114"/>
        <v>1.9102548558936867</v>
      </c>
      <c r="BV26">
        <f t="shared" si="115"/>
        <v>0.12659164864643538</v>
      </c>
      <c r="BW26">
        <f t="shared" si="116"/>
        <v>7.990374203327212</v>
      </c>
      <c r="BX26">
        <f t="shared" si="117"/>
        <v>0.81819742979679366</v>
      </c>
      <c r="BY26">
        <f t="shared" si="118"/>
        <v>53.303722436973523</v>
      </c>
      <c r="BZ26">
        <f t="shared" si="119"/>
        <v>98.486756132718682</v>
      </c>
      <c r="CA26">
        <f t="shared" si="120"/>
        <v>9.9785435095322405E-3</v>
      </c>
      <c r="CB26">
        <f t="shared" si="121"/>
        <v>0</v>
      </c>
      <c r="CC26">
        <f t="shared" si="122"/>
        <v>1487.1225051023789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165</v>
      </c>
      <c r="B27" s="1">
        <v>24</v>
      </c>
      <c r="C27" s="1" t="s">
        <v>108</v>
      </c>
      <c r="D27" s="1">
        <v>5307.0000356994569</v>
      </c>
      <c r="E27" s="1">
        <v>0</v>
      </c>
      <c r="F27">
        <f t="shared" si="84"/>
        <v>5.4066506605263749</v>
      </c>
      <c r="G27">
        <f t="shared" si="85"/>
        <v>0.17872884200852063</v>
      </c>
      <c r="H27">
        <f t="shared" si="86"/>
        <v>139.7698307940851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10.125171661376953</v>
      </c>
      <c r="W27">
        <f t="shared" si="90"/>
        <v>0.87506258583068852</v>
      </c>
      <c r="X27">
        <f t="shared" si="91"/>
        <v>4.305146357357308E-3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4.304349995625671</v>
      </c>
      <c r="AF27">
        <f t="shared" si="97"/>
        <v>2.3357134883116459</v>
      </c>
      <c r="AG27">
        <f t="shared" si="98"/>
        <v>32.507392883300781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29.805582046508789</v>
      </c>
      <c r="AM27" s="1">
        <v>32.507392883300781</v>
      </c>
      <c r="AN27" s="1">
        <v>29.025365829467773</v>
      </c>
      <c r="AO27" s="1">
        <v>199.69296264648438</v>
      </c>
      <c r="AP27" s="1">
        <v>195.53466796875</v>
      </c>
      <c r="AQ27" s="1">
        <v>23.278942108154297</v>
      </c>
      <c r="AR27" s="1">
        <v>26.068845748901367</v>
      </c>
      <c r="AS27" s="1">
        <v>54.645530700683594</v>
      </c>
      <c r="AT27" s="1">
        <v>61.193988800048828</v>
      </c>
      <c r="AU27" s="1">
        <v>300.52224731445313</v>
      </c>
      <c r="AV27" s="1">
        <v>1700.607177734375</v>
      </c>
      <c r="AW27" s="1">
        <v>0.15487875044345856</v>
      </c>
      <c r="AX27" s="1">
        <v>98.900825500488281</v>
      </c>
      <c r="AY27" s="1">
        <v>3.0417931079864502</v>
      </c>
      <c r="AZ27" s="1">
        <v>-0.64994210004806519</v>
      </c>
      <c r="BA27" s="1">
        <v>1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1.5026112365722655</v>
      </c>
      <c r="BI27">
        <f t="shared" si="102"/>
        <v>4.3043499956256712E-3</v>
      </c>
      <c r="BJ27">
        <f t="shared" si="103"/>
        <v>305.65739288330076</v>
      </c>
      <c r="BK27">
        <f t="shared" si="104"/>
        <v>302.95558204650877</v>
      </c>
      <c r="BL27">
        <f t="shared" si="105"/>
        <v>272.0971423556548</v>
      </c>
      <c r="BM27">
        <f t="shared" si="106"/>
        <v>0.19703637285920436</v>
      </c>
      <c r="BN27">
        <f t="shared" si="107"/>
        <v>4.9139438527228858</v>
      </c>
      <c r="BO27">
        <f t="shared" si="108"/>
        <v>49.685569638633858</v>
      </c>
      <c r="BP27">
        <f t="shared" si="109"/>
        <v>23.616723889732491</v>
      </c>
      <c r="BQ27">
        <f t="shared" si="110"/>
        <v>31.156487464904785</v>
      </c>
      <c r="BR27">
        <f t="shared" si="111"/>
        <v>4.5517879953415523</v>
      </c>
      <c r="BS27">
        <f t="shared" si="112"/>
        <v>0.17535511090321679</v>
      </c>
      <c r="BT27">
        <f t="shared" si="113"/>
        <v>2.5782303644112399</v>
      </c>
      <c r="BU27">
        <f t="shared" si="114"/>
        <v>1.9735576309303124</v>
      </c>
      <c r="BV27">
        <f t="shared" si="115"/>
        <v>0.10989514055646014</v>
      </c>
      <c r="BW27">
        <f t="shared" si="116"/>
        <v>13.823351645598583</v>
      </c>
      <c r="BX27">
        <f t="shared" si="117"/>
        <v>0.71480843906627778</v>
      </c>
      <c r="BY27">
        <f t="shared" si="118"/>
        <v>51.528923781966952</v>
      </c>
      <c r="BZ27">
        <f t="shared" si="119"/>
        <v>194.74896304756331</v>
      </c>
      <c r="CA27">
        <f t="shared" si="120"/>
        <v>1.4305539061275668E-2</v>
      </c>
      <c r="CB27">
        <f t="shared" si="121"/>
        <v>0</v>
      </c>
      <c r="CC27">
        <f t="shared" si="122"/>
        <v>1488.1377144304715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165</v>
      </c>
      <c r="B28" s="1">
        <v>27</v>
      </c>
      <c r="C28" s="1" t="s">
        <v>111</v>
      </c>
      <c r="D28" s="1">
        <v>5725.0000356994569</v>
      </c>
      <c r="E28" s="1">
        <v>0</v>
      </c>
      <c r="F28">
        <f t="shared" si="84"/>
        <v>16.984494776278421</v>
      </c>
      <c r="G28">
        <f t="shared" si="85"/>
        <v>0.22520090018635855</v>
      </c>
      <c r="H28">
        <f t="shared" si="86"/>
        <v>156.67677911352999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10.125171661376953</v>
      </c>
      <c r="W28">
        <f t="shared" si="90"/>
        <v>0.87506258583068852</v>
      </c>
      <c r="X28">
        <f t="shared" si="91"/>
        <v>1.2094028659934983E-2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5.0588040312841329</v>
      </c>
      <c r="AF28">
        <f t="shared" si="97"/>
        <v>2.1881471173773153</v>
      </c>
      <c r="AG28">
        <f t="shared" si="98"/>
        <v>32.362659454345703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29.928789138793945</v>
      </c>
      <c r="AM28" s="1">
        <v>32.362659454345703</v>
      </c>
      <c r="AN28" s="1">
        <v>29.022741317749023</v>
      </c>
      <c r="AO28" s="1">
        <v>300.28192138671875</v>
      </c>
      <c r="AP28" s="1">
        <v>288.00970458984375</v>
      </c>
      <c r="AQ28" s="1">
        <v>23.886598587036133</v>
      </c>
      <c r="AR28" s="1">
        <v>27.161632537841797</v>
      </c>
      <c r="AS28" s="1">
        <v>55.666236877441406</v>
      </c>
      <c r="AT28" s="1">
        <v>63.297317504882813</v>
      </c>
      <c r="AU28" s="1">
        <v>300.54031372070313</v>
      </c>
      <c r="AV28" s="1">
        <v>1699.3707275390625</v>
      </c>
      <c r="AW28" s="1">
        <v>0.13334968686103821</v>
      </c>
      <c r="AX28" s="1">
        <v>98.883346557617188</v>
      </c>
      <c r="AY28" s="1">
        <v>3.6523091793060303</v>
      </c>
      <c r="AZ28" s="1">
        <v>-0.68737941980361938</v>
      </c>
      <c r="BA28" s="1">
        <v>1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1.5027015686035157</v>
      </c>
      <c r="BI28">
        <f t="shared" si="102"/>
        <v>5.0588040312841325E-3</v>
      </c>
      <c r="BJ28">
        <f t="shared" si="103"/>
        <v>305.51265945434568</v>
      </c>
      <c r="BK28">
        <f t="shared" si="104"/>
        <v>303.07878913879392</v>
      </c>
      <c r="BL28">
        <f t="shared" si="105"/>
        <v>271.89931032882669</v>
      </c>
      <c r="BM28">
        <f t="shared" si="106"/>
        <v>7.6698558117878068E-2</v>
      </c>
      <c r="BN28">
        <f t="shared" si="107"/>
        <v>4.8739802406873771</v>
      </c>
      <c r="BO28">
        <f t="shared" si="108"/>
        <v>49.290203157185971</v>
      </c>
      <c r="BP28">
        <f t="shared" si="109"/>
        <v>22.128570619344174</v>
      </c>
      <c r="BQ28">
        <f t="shared" si="110"/>
        <v>31.145724296569824</v>
      </c>
      <c r="BR28">
        <f t="shared" si="111"/>
        <v>4.5489985667032933</v>
      </c>
      <c r="BS28">
        <f t="shared" si="112"/>
        <v>0.2198708035721193</v>
      </c>
      <c r="BT28">
        <f t="shared" si="113"/>
        <v>2.6858331233100619</v>
      </c>
      <c r="BU28">
        <f t="shared" si="114"/>
        <v>1.8631654433932314</v>
      </c>
      <c r="BV28">
        <f t="shared" si="115"/>
        <v>0.13788839012614984</v>
      </c>
      <c r="BW28">
        <f t="shared" si="116"/>
        <v>15.492724246614424</v>
      </c>
      <c r="BX28">
        <f t="shared" si="117"/>
        <v>0.54399826331079459</v>
      </c>
      <c r="BY28">
        <f t="shared" si="118"/>
        <v>54.426002347233428</v>
      </c>
      <c r="BZ28">
        <f t="shared" si="119"/>
        <v>285.54148499004214</v>
      </c>
      <c r="CA28">
        <f t="shared" si="120"/>
        <v>3.237351492349843E-2</v>
      </c>
      <c r="CB28">
        <f t="shared" si="121"/>
        <v>0</v>
      </c>
      <c r="CC28">
        <f t="shared" si="122"/>
        <v>1487.0557431253105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165</v>
      </c>
      <c r="B29" s="1">
        <v>23</v>
      </c>
      <c r="C29" s="1" t="s">
        <v>107</v>
      </c>
      <c r="D29" s="1">
        <v>5185.0000356994569</v>
      </c>
      <c r="E29" s="1">
        <v>0</v>
      </c>
      <c r="F29">
        <f t="shared" si="84"/>
        <v>20.476478692467271</v>
      </c>
      <c r="G29">
        <f t="shared" si="85"/>
        <v>0.17878898728062087</v>
      </c>
      <c r="H29">
        <f t="shared" si="86"/>
        <v>187.81941169097897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10.125171661376953</v>
      </c>
      <c r="W29">
        <f t="shared" si="90"/>
        <v>0.87506258583068852</v>
      </c>
      <c r="X29">
        <f t="shared" si="91"/>
        <v>1.4451999056530083E-2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4.3354756771289749</v>
      </c>
      <c r="AF29">
        <f t="shared" si="97"/>
        <v>2.352097972999907</v>
      </c>
      <c r="AG29">
        <f t="shared" si="98"/>
        <v>32.524429321289063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29.767343521118164</v>
      </c>
      <c r="AM29" s="1">
        <v>32.524429321289063</v>
      </c>
      <c r="AN29" s="1">
        <v>29.025062561035156</v>
      </c>
      <c r="AO29" s="1">
        <v>400.12741088867188</v>
      </c>
      <c r="AP29" s="1">
        <v>385.38824462890625</v>
      </c>
      <c r="AQ29" s="1">
        <v>23.138553619384766</v>
      </c>
      <c r="AR29" s="1">
        <v>25.948966979980469</v>
      </c>
      <c r="AS29" s="1">
        <v>54.439689636230469</v>
      </c>
      <c r="AT29" s="1">
        <v>61.051036834716797</v>
      </c>
      <c r="AU29" s="1">
        <v>300.52337646484375</v>
      </c>
      <c r="AV29" s="1">
        <v>1698.2281494140625</v>
      </c>
      <c r="AW29" s="1">
        <v>0.17384020984172821</v>
      </c>
      <c r="AX29" s="1">
        <v>98.908317565917969</v>
      </c>
      <c r="AY29" s="1">
        <v>3.7602448463439941</v>
      </c>
      <c r="AZ29" s="1">
        <v>-0.63656729459762573</v>
      </c>
      <c r="BA29" s="1">
        <v>1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1.5026168823242188</v>
      </c>
      <c r="BI29">
        <f t="shared" si="102"/>
        <v>4.3354756771289745E-3</v>
      </c>
      <c r="BJ29">
        <f t="shared" si="103"/>
        <v>305.67442932128904</v>
      </c>
      <c r="BK29">
        <f t="shared" si="104"/>
        <v>302.91734352111814</v>
      </c>
      <c r="BL29">
        <f t="shared" si="105"/>
        <v>271.71649783291286</v>
      </c>
      <c r="BM29">
        <f t="shared" si="106"/>
        <v>0.18739123532239269</v>
      </c>
      <c r="BN29">
        <f t="shared" si="107"/>
        <v>4.9186666395633347</v>
      </c>
      <c r="BO29">
        <f t="shared" si="108"/>
        <v>49.729555214456695</v>
      </c>
      <c r="BP29">
        <f t="shared" si="109"/>
        <v>23.780588234476227</v>
      </c>
      <c r="BQ29">
        <f t="shared" si="110"/>
        <v>31.145886421203613</v>
      </c>
      <c r="BR29">
        <f t="shared" si="111"/>
        <v>4.5490405725685523</v>
      </c>
      <c r="BS29">
        <f t="shared" si="112"/>
        <v>0.17541300660317025</v>
      </c>
      <c r="BT29">
        <f t="shared" si="113"/>
        <v>2.5665686665634277</v>
      </c>
      <c r="BU29">
        <f t="shared" si="114"/>
        <v>1.9824719060051246</v>
      </c>
      <c r="BV29">
        <f t="shared" si="115"/>
        <v>0.10993152257598496</v>
      </c>
      <c r="BW29">
        <f t="shared" si="116"/>
        <v>18.576902016575232</v>
      </c>
      <c r="BX29">
        <f t="shared" si="117"/>
        <v>0.48735116939498752</v>
      </c>
      <c r="BY29">
        <f t="shared" si="118"/>
        <v>51.238010703506774</v>
      </c>
      <c r="BZ29">
        <f t="shared" si="119"/>
        <v>382.41256317889008</v>
      </c>
      <c r="CA29">
        <f t="shared" si="120"/>
        <v>2.7435658119944396E-2</v>
      </c>
      <c r="CB29">
        <f t="shared" si="121"/>
        <v>0</v>
      </c>
      <c r="CC29">
        <f t="shared" si="122"/>
        <v>1486.0559157567343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165</v>
      </c>
      <c r="B30" s="1">
        <v>28</v>
      </c>
      <c r="C30" s="1" t="s">
        <v>112</v>
      </c>
      <c r="D30" s="1">
        <v>5866.0000356994569</v>
      </c>
      <c r="E30" s="1">
        <v>0</v>
      </c>
      <c r="F30">
        <f t="shared" si="84"/>
        <v>29.017180515949811</v>
      </c>
      <c r="G30">
        <f t="shared" si="85"/>
        <v>0.24345197722801915</v>
      </c>
      <c r="H30">
        <f t="shared" si="86"/>
        <v>270.90694749614221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10.125171661376953</v>
      </c>
      <c r="W30">
        <f t="shared" si="90"/>
        <v>0.87506258583068852</v>
      </c>
      <c r="X30">
        <f t="shared" si="91"/>
        <v>2.0184181418057067E-2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5.282943924077161</v>
      </c>
      <c r="AF30">
        <f t="shared" si="97"/>
        <v>2.1183311162402942</v>
      </c>
      <c r="AG30">
        <f t="shared" si="98"/>
        <v>32.155033111572266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29.924327850341797</v>
      </c>
      <c r="AM30" s="1">
        <v>32.155033111572266</v>
      </c>
      <c r="AN30" s="1">
        <v>29.0205078125</v>
      </c>
      <c r="AO30" s="1">
        <v>500.19973754882813</v>
      </c>
      <c r="AP30" s="1">
        <v>479.20541381835938</v>
      </c>
      <c r="AQ30" s="1">
        <v>23.873289108276367</v>
      </c>
      <c r="AR30" s="1">
        <v>27.292903900146484</v>
      </c>
      <c r="AS30" s="1">
        <v>55.650413513183594</v>
      </c>
      <c r="AT30" s="1">
        <v>63.620529174804688</v>
      </c>
      <c r="AU30" s="1">
        <v>300.54595947265625</v>
      </c>
      <c r="AV30" s="1">
        <v>1699.4940185546875</v>
      </c>
      <c r="AW30" s="1">
        <v>0.10186982899904251</v>
      </c>
      <c r="AX30" s="1">
        <v>98.883346557617188</v>
      </c>
      <c r="AY30" s="1">
        <v>4.4594516754150391</v>
      </c>
      <c r="AZ30" s="1">
        <v>-0.70015847682952881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1.5027297973632812</v>
      </c>
      <c r="BI30">
        <f t="shared" si="102"/>
        <v>5.2829439240771612E-3</v>
      </c>
      <c r="BJ30">
        <f t="shared" si="103"/>
        <v>305.30503311157224</v>
      </c>
      <c r="BK30">
        <f t="shared" si="104"/>
        <v>303.07432785034177</v>
      </c>
      <c r="BL30">
        <f t="shared" si="105"/>
        <v>271.91903689088576</v>
      </c>
      <c r="BM30">
        <f t="shared" si="106"/>
        <v>4.7346161009161641E-2</v>
      </c>
      <c r="BN30">
        <f t="shared" si="107"/>
        <v>4.8171447911622209</v>
      </c>
      <c r="BO30">
        <f t="shared" si="108"/>
        <v>48.715430442631458</v>
      </c>
      <c r="BP30">
        <f t="shared" si="109"/>
        <v>21.422526542484974</v>
      </c>
      <c r="BQ30">
        <f t="shared" si="110"/>
        <v>31.039680480957031</v>
      </c>
      <c r="BR30">
        <f t="shared" si="111"/>
        <v>4.5215952954769456</v>
      </c>
      <c r="BS30">
        <f t="shared" si="112"/>
        <v>0.23723485789365426</v>
      </c>
      <c r="BT30">
        <f t="shared" si="113"/>
        <v>2.6988136749219267</v>
      </c>
      <c r="BU30">
        <f t="shared" si="114"/>
        <v>1.8227816205550189</v>
      </c>
      <c r="BV30">
        <f t="shared" si="115"/>
        <v>0.14881809661905473</v>
      </c>
      <c r="BW30">
        <f t="shared" si="116"/>
        <v>26.788185574127233</v>
      </c>
      <c r="BX30">
        <f t="shared" si="117"/>
        <v>0.56532530661022173</v>
      </c>
      <c r="BY30">
        <f t="shared" si="118"/>
        <v>55.455288497269265</v>
      </c>
      <c r="BZ30">
        <f t="shared" si="119"/>
        <v>474.98858107627046</v>
      </c>
      <c r="CA30">
        <f t="shared" si="120"/>
        <v>3.3877785298399625E-2</v>
      </c>
      <c r="CB30">
        <f t="shared" si="121"/>
        <v>0</v>
      </c>
      <c r="CC30">
        <f t="shared" si="122"/>
        <v>1487.163630480253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165</v>
      </c>
      <c r="B31" s="1">
        <v>29</v>
      </c>
      <c r="C31" s="1" t="s">
        <v>113</v>
      </c>
      <c r="D31" s="1">
        <v>6006.0000356994569</v>
      </c>
      <c r="E31" s="1">
        <v>0</v>
      </c>
      <c r="F31">
        <f t="shared" si="84"/>
        <v>41.278417239308183</v>
      </c>
      <c r="G31">
        <f t="shared" si="85"/>
        <v>0.2509862058966425</v>
      </c>
      <c r="H31">
        <f t="shared" si="86"/>
        <v>478.74235356379319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10.125171661376953</v>
      </c>
      <c r="W31">
        <f t="shared" si="90"/>
        <v>0.87506258583068852</v>
      </c>
      <c r="X31">
        <f t="shared" si="91"/>
        <v>2.8432619068731901E-2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5.3764641358898242</v>
      </c>
      <c r="AF31">
        <f t="shared" si="97"/>
        <v>2.0930046209760813</v>
      </c>
      <c r="AG31">
        <f t="shared" si="98"/>
        <v>32.088058471679688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29.9462890625</v>
      </c>
      <c r="AM31" s="1">
        <v>32.088058471679688</v>
      </c>
      <c r="AN31" s="1">
        <v>29.02503776550293</v>
      </c>
      <c r="AO31" s="1">
        <v>800.0909423828125</v>
      </c>
      <c r="AP31" s="1">
        <v>769.8662109375</v>
      </c>
      <c r="AQ31" s="1">
        <v>23.883380889892578</v>
      </c>
      <c r="AR31" s="1">
        <v>27.363433837890625</v>
      </c>
      <c r="AS31" s="1">
        <v>55.606712341308594</v>
      </c>
      <c r="AT31" s="1">
        <v>63.708610534667969</v>
      </c>
      <c r="AU31" s="1">
        <v>300.53253173828125</v>
      </c>
      <c r="AV31" s="1">
        <v>1699.2713623046875</v>
      </c>
      <c r="AW31" s="1">
        <v>0.18496040999889374</v>
      </c>
      <c r="AX31" s="1">
        <v>98.888542175292969</v>
      </c>
      <c r="AY31" s="1">
        <v>5.0174565315246582</v>
      </c>
      <c r="AZ31" s="1">
        <v>-0.69868278503417969</v>
      </c>
      <c r="BA31" s="1">
        <v>1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1.502662658691406</v>
      </c>
      <c r="BI31">
        <f t="shared" si="102"/>
        <v>5.3764641358898238E-3</v>
      </c>
      <c r="BJ31">
        <f t="shared" si="103"/>
        <v>305.23805847167966</v>
      </c>
      <c r="BK31">
        <f t="shared" si="104"/>
        <v>303.09628906249998</v>
      </c>
      <c r="BL31">
        <f t="shared" si="105"/>
        <v>271.88341189168204</v>
      </c>
      <c r="BM31">
        <f t="shared" si="106"/>
        <v>3.5095357756114984E-2</v>
      </c>
      <c r="BN31">
        <f t="shared" si="107"/>
        <v>4.7989347021151669</v>
      </c>
      <c r="BO31">
        <f t="shared" si="108"/>
        <v>48.528723313651675</v>
      </c>
      <c r="BP31">
        <f t="shared" si="109"/>
        <v>21.16528947576105</v>
      </c>
      <c r="BQ31">
        <f t="shared" si="110"/>
        <v>31.017173767089844</v>
      </c>
      <c r="BR31">
        <f t="shared" si="111"/>
        <v>4.5157977644929801</v>
      </c>
      <c r="BS31">
        <f t="shared" si="112"/>
        <v>0.2443835418009819</v>
      </c>
      <c r="BT31">
        <f t="shared" si="113"/>
        <v>2.7059300811390856</v>
      </c>
      <c r="BU31">
        <f t="shared" si="114"/>
        <v>1.8098676833538945</v>
      </c>
      <c r="BV31">
        <f t="shared" si="115"/>
        <v>0.15331950883508208</v>
      </c>
      <c r="BW31">
        <f t="shared" si="116"/>
        <v>47.342133421492179</v>
      </c>
      <c r="BX31">
        <f t="shared" si="117"/>
        <v>0.62185136425302723</v>
      </c>
      <c r="BY31">
        <f t="shared" si="118"/>
        <v>55.858403803034648</v>
      </c>
      <c r="BZ31">
        <f t="shared" si="119"/>
        <v>763.86755158254834</v>
      </c>
      <c r="CA31">
        <f t="shared" si="120"/>
        <v>3.0185160944806142E-2</v>
      </c>
      <c r="CB31">
        <f t="shared" si="121"/>
        <v>0</v>
      </c>
      <c r="CC31">
        <f t="shared" si="122"/>
        <v>1486.9687923263766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165</v>
      </c>
      <c r="B32" s="1">
        <v>30</v>
      </c>
      <c r="C32" s="1" t="s">
        <v>114</v>
      </c>
      <c r="D32" s="1">
        <v>6200.0000356994569</v>
      </c>
      <c r="E32" s="1">
        <v>0</v>
      </c>
      <c r="F32">
        <f t="shared" si="84"/>
        <v>45.598993613669997</v>
      </c>
      <c r="G32">
        <f t="shared" si="85"/>
        <v>0.2384141662787766</v>
      </c>
      <c r="H32">
        <f t="shared" si="86"/>
        <v>817.38283223786561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10.125171661376953</v>
      </c>
      <c r="W32">
        <f t="shared" si="90"/>
        <v>0.87506258583068852</v>
      </c>
      <c r="X32">
        <f t="shared" si="91"/>
        <v>3.1353658688360743E-2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5.3067431548903423</v>
      </c>
      <c r="AF32">
        <f t="shared" si="97"/>
        <v>2.1707488101585</v>
      </c>
      <c r="AG32">
        <f t="shared" si="98"/>
        <v>32.423175811767578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30.019954681396484</v>
      </c>
      <c r="AM32" s="1">
        <v>32.423175811767578</v>
      </c>
      <c r="AN32" s="1">
        <v>29.020380020141602</v>
      </c>
      <c r="AO32" s="1">
        <v>1200.682861328125</v>
      </c>
      <c r="AP32" s="1">
        <v>1166.220703125</v>
      </c>
      <c r="AQ32" s="1">
        <v>24.070272445678711</v>
      </c>
      <c r="AR32" s="1">
        <v>27.504510879516602</v>
      </c>
      <c r="AS32" s="1">
        <v>55.80413818359375</v>
      </c>
      <c r="AT32" s="1">
        <v>63.76751708984375</v>
      </c>
      <c r="AU32" s="1">
        <v>300.5489501953125</v>
      </c>
      <c r="AV32" s="1">
        <v>1698.43603515625</v>
      </c>
      <c r="AW32" s="1">
        <v>0.14073510468006134</v>
      </c>
      <c r="AX32" s="1">
        <v>98.889472961425781</v>
      </c>
      <c r="AY32" s="1">
        <v>5.0265569686889648</v>
      </c>
      <c r="AZ32" s="1">
        <v>-0.69466531276702881</v>
      </c>
      <c r="BA32" s="1">
        <v>1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1.5027447509765623</v>
      </c>
      <c r="BI32">
        <f t="shared" si="102"/>
        <v>5.3067431548903419E-3</v>
      </c>
      <c r="BJ32">
        <f t="shared" si="103"/>
        <v>305.57317581176756</v>
      </c>
      <c r="BK32">
        <f t="shared" si="104"/>
        <v>303.16995468139646</v>
      </c>
      <c r="BL32">
        <f t="shared" si="105"/>
        <v>271.74975955091941</v>
      </c>
      <c r="BM32">
        <f t="shared" si="106"/>
        <v>3.394105348565709E-2</v>
      </c>
      <c r="BN32">
        <f t="shared" si="107"/>
        <v>4.8906553950956981</v>
      </c>
      <c r="BO32">
        <f t="shared" si="108"/>
        <v>49.45577368991961</v>
      </c>
      <c r="BP32">
        <f t="shared" si="109"/>
        <v>21.951262810403009</v>
      </c>
      <c r="BQ32">
        <f t="shared" si="110"/>
        <v>31.221565246582031</v>
      </c>
      <c r="BR32">
        <f t="shared" si="111"/>
        <v>4.5686855871978915</v>
      </c>
      <c r="BS32">
        <f t="shared" si="112"/>
        <v>0.23244853689253558</v>
      </c>
      <c r="BT32">
        <f t="shared" si="113"/>
        <v>2.7199065849371982</v>
      </c>
      <c r="BU32">
        <f t="shared" si="114"/>
        <v>1.8487790022606934</v>
      </c>
      <c r="BV32">
        <f t="shared" si="115"/>
        <v>0.145804785260193</v>
      </c>
      <c r="BW32">
        <f t="shared" si="116"/>
        <v>80.830557487720043</v>
      </c>
      <c r="BX32">
        <f t="shared" si="117"/>
        <v>0.70088177138993513</v>
      </c>
      <c r="BY32">
        <f t="shared" si="118"/>
        <v>54.99310928275419</v>
      </c>
      <c r="BZ32">
        <f t="shared" si="119"/>
        <v>1159.5941692627339</v>
      </c>
      <c r="CA32">
        <f t="shared" si="120"/>
        <v>2.1625069403155998E-2</v>
      </c>
      <c r="CB32">
        <f t="shared" si="121"/>
        <v>0</v>
      </c>
      <c r="CC32">
        <f t="shared" si="122"/>
        <v>1486.2378287918502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165</v>
      </c>
      <c r="B33" s="1">
        <v>31</v>
      </c>
      <c r="C33" s="1" t="s">
        <v>115</v>
      </c>
      <c r="D33" s="1">
        <v>6372.0000356994569</v>
      </c>
      <c r="E33" s="1">
        <v>0</v>
      </c>
      <c r="F33">
        <f t="shared" si="84"/>
        <v>43.358660078849844</v>
      </c>
      <c r="G33">
        <f t="shared" si="85"/>
        <v>0.21118306662259975</v>
      </c>
      <c r="H33">
        <f t="shared" si="86"/>
        <v>1082.8887603615403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10.125171661376953</v>
      </c>
      <c r="W33">
        <f t="shared" si="90"/>
        <v>0.87506258583068852</v>
      </c>
      <c r="X33">
        <f t="shared" si="91"/>
        <v>2.9845035384667321E-2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4.918450279179992</v>
      </c>
      <c r="AF33">
        <f t="shared" si="97"/>
        <v>2.2639266644162941</v>
      </c>
      <c r="AG33">
        <f t="shared" si="98"/>
        <v>32.721992492675781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30.012413024902344</v>
      </c>
      <c r="AM33" s="1">
        <v>32.721992492675781</v>
      </c>
      <c r="AN33" s="1">
        <v>29.022174835205078</v>
      </c>
      <c r="AO33" s="1">
        <v>1499.8564453125</v>
      </c>
      <c r="AP33" s="1">
        <v>1466.2032470703125</v>
      </c>
      <c r="AQ33" s="1">
        <v>24.219514846801758</v>
      </c>
      <c r="AR33" s="1">
        <v>27.402933120727539</v>
      </c>
      <c r="AS33" s="1">
        <v>56.174507141113281</v>
      </c>
      <c r="AT33" s="1">
        <v>63.560054779052734</v>
      </c>
      <c r="AU33" s="1">
        <v>300.53671264648438</v>
      </c>
      <c r="AV33" s="1">
        <v>1698.5064697265625</v>
      </c>
      <c r="AW33" s="1">
        <v>0.13803315162658691</v>
      </c>
      <c r="AX33" s="1">
        <v>98.887115478515625</v>
      </c>
      <c r="AY33" s="1">
        <v>4.8011298179626465</v>
      </c>
      <c r="AZ33" s="1">
        <v>-0.68556737899780273</v>
      </c>
      <c r="BA33" s="1">
        <v>1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1.5026835632324218</v>
      </c>
      <c r="BI33">
        <f t="shared" si="102"/>
        <v>4.9184502791799921E-3</v>
      </c>
      <c r="BJ33">
        <f t="shared" si="103"/>
        <v>305.87199249267576</v>
      </c>
      <c r="BK33">
        <f t="shared" si="104"/>
        <v>303.16241302490232</v>
      </c>
      <c r="BL33">
        <f t="shared" si="105"/>
        <v>271.76102908191751</v>
      </c>
      <c r="BM33">
        <f t="shared" si="106"/>
        <v>8.7166678500683117E-2</v>
      </c>
      <c r="BN33">
        <f t="shared" si="107"/>
        <v>4.9737236763757187</v>
      </c>
      <c r="BO33">
        <f t="shared" si="108"/>
        <v>50.296984114743616</v>
      </c>
      <c r="BP33">
        <f t="shared" si="109"/>
        <v>22.894050994016077</v>
      </c>
      <c r="BQ33">
        <f t="shared" si="110"/>
        <v>31.367202758789063</v>
      </c>
      <c r="BR33">
        <f t="shared" si="111"/>
        <v>4.6066987545971534</v>
      </c>
      <c r="BS33">
        <f t="shared" si="112"/>
        <v>0.20648895604391174</v>
      </c>
      <c r="BT33">
        <f t="shared" si="113"/>
        <v>2.7097970119594246</v>
      </c>
      <c r="BU33">
        <f t="shared" si="114"/>
        <v>1.8969017426377288</v>
      </c>
      <c r="BV33">
        <f t="shared" si="115"/>
        <v>0.12946928161460083</v>
      </c>
      <c r="BW33">
        <f t="shared" si="116"/>
        <v>107.08374589625828</v>
      </c>
      <c r="BX33">
        <f t="shared" si="117"/>
        <v>0.73856660904639904</v>
      </c>
      <c r="BY33">
        <f t="shared" si="118"/>
        <v>53.695068237976848</v>
      </c>
      <c r="BZ33">
        <f t="shared" si="119"/>
        <v>1459.9022828062932</v>
      </c>
      <c r="CA33">
        <f t="shared" si="120"/>
        <v>1.5947274273493239E-2</v>
      </c>
      <c r="CB33">
        <f t="shared" si="121"/>
        <v>0</v>
      </c>
      <c r="CC33">
        <f t="shared" si="122"/>
        <v>1486.2994634490799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165</v>
      </c>
      <c r="B34" s="1">
        <v>32</v>
      </c>
      <c r="C34" s="1" t="s">
        <v>116</v>
      </c>
      <c r="D34" s="1">
        <v>6574.0000356994569</v>
      </c>
      <c r="E34" s="1">
        <v>0</v>
      </c>
      <c r="F34">
        <f t="shared" si="84"/>
        <v>43.775490994973673</v>
      </c>
      <c r="G34">
        <f t="shared" si="85"/>
        <v>0.17935861578067097</v>
      </c>
      <c r="H34">
        <f t="shared" si="86"/>
        <v>1210.6835730894977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10.125171661376953</v>
      </c>
      <c r="W34">
        <f t="shared" si="90"/>
        <v>0.87506258583068852</v>
      </c>
      <c r="X34">
        <f t="shared" si="91"/>
        <v>3.0133871941168691E-2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4.4557384383406253</v>
      </c>
      <c r="AF34">
        <f t="shared" si="97"/>
        <v>2.4057009020020317</v>
      </c>
      <c r="AG34">
        <f t="shared" si="98"/>
        <v>33.1156005859375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30.033729553222656</v>
      </c>
      <c r="AM34" s="1">
        <v>33.1156005859375</v>
      </c>
      <c r="AN34" s="1">
        <v>29.023229598999023</v>
      </c>
      <c r="AO34" s="1">
        <v>1699.8275146484375</v>
      </c>
      <c r="AP34" s="1">
        <v>1665.758056640625</v>
      </c>
      <c r="AQ34" s="1">
        <v>24.21037483215332</v>
      </c>
      <c r="AR34" s="1">
        <v>27.095104217529297</v>
      </c>
      <c r="AS34" s="1">
        <v>56.090885162353516</v>
      </c>
      <c r="AT34" s="1">
        <v>62.771717071533203</v>
      </c>
      <c r="AU34" s="1">
        <v>300.54879760742188</v>
      </c>
      <c r="AV34" s="1">
        <v>1698.03369140625</v>
      </c>
      <c r="AW34" s="1">
        <v>0.13685952126979828</v>
      </c>
      <c r="AX34" s="1">
        <v>98.885551452636719</v>
      </c>
      <c r="AY34" s="1">
        <v>4.4043583869934082</v>
      </c>
      <c r="AZ34" s="1">
        <v>-0.66657674312591553</v>
      </c>
      <c r="BA34" s="1">
        <v>1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1.5027439880371094</v>
      </c>
      <c r="BI34">
        <f t="shared" si="102"/>
        <v>4.455738438340625E-3</v>
      </c>
      <c r="BJ34">
        <f t="shared" si="103"/>
        <v>306.26560058593748</v>
      </c>
      <c r="BK34">
        <f t="shared" si="104"/>
        <v>303.18372955322263</v>
      </c>
      <c r="BL34">
        <f t="shared" si="105"/>
        <v>271.6853845523583</v>
      </c>
      <c r="BM34">
        <f t="shared" si="106"/>
        <v>0.14975944700275987</v>
      </c>
      <c r="BN34">
        <f t="shared" si="107"/>
        <v>5.0850152242190791</v>
      </c>
      <c r="BO34">
        <f t="shared" si="108"/>
        <v>51.423237768509104</v>
      </c>
      <c r="BP34">
        <f t="shared" si="109"/>
        <v>24.328133550979807</v>
      </c>
      <c r="BQ34">
        <f t="shared" si="110"/>
        <v>31.574665069580078</v>
      </c>
      <c r="BR34">
        <f t="shared" si="111"/>
        <v>4.6613244904024231</v>
      </c>
      <c r="BS34">
        <f t="shared" si="112"/>
        <v>0.1759612932130272</v>
      </c>
      <c r="BT34">
        <f t="shared" si="113"/>
        <v>2.6793143222170475</v>
      </c>
      <c r="BU34">
        <f t="shared" si="114"/>
        <v>1.9820101681853757</v>
      </c>
      <c r="BV34">
        <f t="shared" si="115"/>
        <v>0.11027607254747647</v>
      </c>
      <c r="BW34">
        <f t="shared" si="116"/>
        <v>119.7191127596036</v>
      </c>
      <c r="BX34">
        <f t="shared" si="117"/>
        <v>0.72680637398873693</v>
      </c>
      <c r="BY34">
        <f t="shared" si="118"/>
        <v>51.689889860652727</v>
      </c>
      <c r="BZ34">
        <f t="shared" si="119"/>
        <v>1659.3965177024377</v>
      </c>
      <c r="CA34">
        <f t="shared" si="120"/>
        <v>1.3635983226354701E-2</v>
      </c>
      <c r="CB34">
        <f t="shared" si="121"/>
        <v>0</v>
      </c>
      <c r="CC34">
        <f t="shared" si="122"/>
        <v>1485.8857528295825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165</v>
      </c>
      <c r="B35" s="1">
        <v>33</v>
      </c>
      <c r="C35" s="1" t="s">
        <v>117</v>
      </c>
      <c r="D35" s="1">
        <v>6776.0000356994569</v>
      </c>
      <c r="E35" s="1">
        <v>0</v>
      </c>
      <c r="F35">
        <f t="shared" si="84"/>
        <v>45.447280833295622</v>
      </c>
      <c r="G35">
        <f t="shared" si="85"/>
        <v>0.14709367935104334</v>
      </c>
      <c r="H35">
        <f t="shared" si="86"/>
        <v>1218.3929608740943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10.125171661376953</v>
      </c>
      <c r="W35">
        <f t="shared" si="90"/>
        <v>0.87506258583068852</v>
      </c>
      <c r="X35">
        <f t="shared" si="91"/>
        <v>3.1207098650134692E-2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3.8611860235989441</v>
      </c>
      <c r="AF35">
        <f t="shared" si="97"/>
        <v>2.5327831218138046</v>
      </c>
      <c r="AG35">
        <f t="shared" si="98"/>
        <v>33.389289855957031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30.030117034912109</v>
      </c>
      <c r="AM35" s="1">
        <v>33.389289855957031</v>
      </c>
      <c r="AN35" s="1">
        <v>29.022178649902344</v>
      </c>
      <c r="AO35" s="1">
        <v>1818.1611328125</v>
      </c>
      <c r="AP35" s="1">
        <v>1783.3350830078125</v>
      </c>
      <c r="AQ35" s="1">
        <v>24.105512619018555</v>
      </c>
      <c r="AR35" s="1">
        <v>26.606647491455078</v>
      </c>
      <c r="AS35" s="1">
        <v>55.848991394042969</v>
      </c>
      <c r="AT35" s="1">
        <v>61.646434783935547</v>
      </c>
      <c r="AU35" s="1">
        <v>300.539794921875</v>
      </c>
      <c r="AV35" s="1">
        <v>1700.85693359375</v>
      </c>
      <c r="AW35" s="1">
        <v>0.12294560670852661</v>
      </c>
      <c r="AX35" s="1">
        <v>98.880859375</v>
      </c>
      <c r="AY35" s="1">
        <v>4.3238654136657715</v>
      </c>
      <c r="AZ35" s="1">
        <v>-0.64271211624145508</v>
      </c>
      <c r="BA35" s="1">
        <v>0.5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1.5026989746093748</v>
      </c>
      <c r="BI35">
        <f t="shared" si="102"/>
        <v>3.8611860235989439E-3</v>
      </c>
      <c r="BJ35">
        <f t="shared" si="103"/>
        <v>306.53928985595701</v>
      </c>
      <c r="BK35">
        <f t="shared" si="104"/>
        <v>303.18011703491209</v>
      </c>
      <c r="BL35">
        <f t="shared" si="105"/>
        <v>272.1371032922616</v>
      </c>
      <c r="BM35">
        <f t="shared" si="106"/>
        <v>0.24225308979770535</v>
      </c>
      <c r="BN35">
        <f t="shared" si="107"/>
        <v>5.1636712908565707</v>
      </c>
      <c r="BO35">
        <f t="shared" si="108"/>
        <v>52.221140911343042</v>
      </c>
      <c r="BP35">
        <f t="shared" si="109"/>
        <v>25.614493419887964</v>
      </c>
      <c r="BQ35">
        <f t="shared" si="110"/>
        <v>31.70970344543457</v>
      </c>
      <c r="BR35">
        <f t="shared" si="111"/>
        <v>4.6971829669414644</v>
      </c>
      <c r="BS35">
        <f t="shared" si="112"/>
        <v>0.14480089788904821</v>
      </c>
      <c r="BT35">
        <f t="shared" si="113"/>
        <v>2.6308881690427661</v>
      </c>
      <c r="BU35">
        <f t="shared" si="114"/>
        <v>2.0662947978986983</v>
      </c>
      <c r="BV35">
        <f t="shared" si="115"/>
        <v>9.0703797806048148E-2</v>
      </c>
      <c r="BW35">
        <f t="shared" si="116"/>
        <v>120.47574302768119</v>
      </c>
      <c r="BX35">
        <f t="shared" si="117"/>
        <v>0.68321033578228374</v>
      </c>
      <c r="BY35">
        <f t="shared" si="118"/>
        <v>49.733301924534267</v>
      </c>
      <c r="BZ35">
        <f t="shared" si="119"/>
        <v>1776.7305963399431</v>
      </c>
      <c r="CA35">
        <f t="shared" si="120"/>
        <v>1.2721362169298381E-2</v>
      </c>
      <c r="CB35">
        <f t="shared" si="121"/>
        <v>0</v>
      </c>
      <c r="CC35">
        <f t="shared" si="122"/>
        <v>1488.3562664386025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166</v>
      </c>
      <c r="B36" s="1">
        <v>36</v>
      </c>
      <c r="C36" s="1" t="s">
        <v>120</v>
      </c>
      <c r="D36" s="1">
        <v>7765.0000356994569</v>
      </c>
      <c r="E36" s="1">
        <v>0</v>
      </c>
      <c r="F36">
        <f t="shared" ref="F36:F46" si="126">(AO36-AP36*(1000-AQ36)/(1000-AR36))*BH36</f>
        <v>-5.030666828004037</v>
      </c>
      <c r="G36">
        <f t="shared" ref="G36:G46" si="127">IF(BS36&lt;&gt;0,1/(1/BS36-1/AK36),0)</f>
        <v>0.31636117664910596</v>
      </c>
      <c r="H36">
        <f t="shared" ref="H36:H46" si="128">((BV36-BI36/2)*AP36-F36)/(BV36+BI36/2)</f>
        <v>76.901329962694945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ref="P36:P46" si="129">CB36/L36</f>
        <v>#DIV/0!</v>
      </c>
      <c r="Q36" t="e">
        <f t="shared" ref="Q36:Q46" si="130">CD36/N36</f>
        <v>#DIV/0!</v>
      </c>
      <c r="R36" t="e">
        <f t="shared" ref="R36:R46" si="131">(N36-O36)/N36</f>
        <v>#DIV/0!</v>
      </c>
      <c r="S36" s="1">
        <v>-1</v>
      </c>
      <c r="T36" s="1">
        <v>0.87</v>
      </c>
      <c r="U36" s="1">
        <v>0.92</v>
      </c>
      <c r="V36" s="1">
        <v>10.098725318908691</v>
      </c>
      <c r="W36">
        <f t="shared" ref="W36:W46" si="132">(V36*U36+(100-V36)*T36)/100</f>
        <v>0.87504936265945432</v>
      </c>
      <c r="X36">
        <f t="shared" ref="X36:X46" si="133">(F36-S36)/CC36</f>
        <v>-2.7113602780534014E-3</v>
      </c>
      <c r="Y36" t="e">
        <f t="shared" ref="Y36:Y46" si="134">(N36-O36)/(N36-M36)</f>
        <v>#DIV/0!</v>
      </c>
      <c r="Z36" t="e">
        <f t="shared" ref="Z36:Z46" si="135">(L36-N36)/(L36-M36)</f>
        <v>#DIV/0!</v>
      </c>
      <c r="AA36" t="e">
        <f t="shared" ref="AA36:AA46" si="136">(L36-N36)/N36</f>
        <v>#DIV/0!</v>
      </c>
      <c r="AB36" s="1">
        <v>0</v>
      </c>
      <c r="AC36" s="1">
        <v>0.5</v>
      </c>
      <c r="AD36" t="e">
        <f t="shared" ref="AD36:AD46" si="137">R36*AC36*W36*AB36</f>
        <v>#DIV/0!</v>
      </c>
      <c r="AE36">
        <f t="shared" ref="AE36:AE46" si="138">BI36*1000</f>
        <v>6.8790066507060903</v>
      </c>
      <c r="AF36">
        <f t="shared" ref="AF36:AF46" si="139">(BN36-BT36)</f>
        <v>2.140433082790747</v>
      </c>
      <c r="AG36">
        <f t="shared" ref="AG36:AG46" si="140">(AM36+BM36*E36)</f>
        <v>31.913440704345703</v>
      </c>
      <c r="AH36" s="1">
        <v>2</v>
      </c>
      <c r="AI36">
        <f t="shared" ref="AI36:AI46" si="141">(AH36*BB36+BC36)</f>
        <v>4.644859790802002</v>
      </c>
      <c r="AJ36" s="1">
        <v>1</v>
      </c>
      <c r="AK36">
        <f t="shared" ref="AK36:AK46" si="142">AI36*(AJ36+1)*(AJ36+1)/(AJ36*AJ36+1)</f>
        <v>9.2897195816040039</v>
      </c>
      <c r="AL36" s="1">
        <v>30.103816986083984</v>
      </c>
      <c r="AM36" s="1">
        <v>31.913440704345703</v>
      </c>
      <c r="AN36" s="1">
        <v>29.020767211914063</v>
      </c>
      <c r="AO36" s="1">
        <v>49.938209533691406</v>
      </c>
      <c r="AP36" s="1">
        <v>53.043121337890625</v>
      </c>
      <c r="AQ36" s="1">
        <v>21.952846527099609</v>
      </c>
      <c r="AR36" s="1">
        <v>26.409683227539063</v>
      </c>
      <c r="AS36" s="1">
        <v>50.644424438476563</v>
      </c>
      <c r="AT36" s="1">
        <v>60.926361083984375</v>
      </c>
      <c r="AU36" s="1">
        <v>300.54205322265625</v>
      </c>
      <c r="AV36" s="1">
        <v>1698.858154296875</v>
      </c>
      <c r="AW36" s="1">
        <v>0.2219323068857193</v>
      </c>
      <c r="AX36" s="1">
        <v>98.876815795898438</v>
      </c>
      <c r="AY36" s="1">
        <v>2.2136983871459961</v>
      </c>
      <c r="AZ36" s="1">
        <v>-0.66089963912963867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ref="BH36:BH46" si="143">AU36*0.000001/(AH36*0.0001)</f>
        <v>1.5027102661132812</v>
      </c>
      <c r="BI36">
        <f t="shared" ref="BI36:BI46" si="144">(AR36-AQ36)/(1000-AR36)*BH36</f>
        <v>6.8790066507060906E-3</v>
      </c>
      <c r="BJ36">
        <f t="shared" ref="BJ36:BJ46" si="145">(AM36+273.15)</f>
        <v>305.06344070434568</v>
      </c>
      <c r="BK36">
        <f t="shared" ref="BK36:BK46" si="146">(AL36+273.15)</f>
        <v>303.25381698608396</v>
      </c>
      <c r="BL36">
        <f t="shared" ref="BL36:BL46" si="147">(AV36*BD36+AW36*BE36)*BF36</f>
        <v>271.81729861190979</v>
      </c>
      <c r="BM36">
        <f t="shared" ref="BM36:BM46" si="148">((BL36+0.00000010773*(BK36^4-BJ36^4))-BI36*44100)/(AI36*51.4+0.00000043092*BJ36^3)</f>
        <v>-0.21312296990430868</v>
      </c>
      <c r="BN36">
        <f t="shared" ref="BN36:BN46" si="149">0.61365*EXP(17.502*AG36/(240.97+AG36))</f>
        <v>4.7517384665081552</v>
      </c>
      <c r="BO36">
        <f t="shared" ref="BO36:BO46" si="150">BN36*1000/AX36</f>
        <v>48.05715503942497</v>
      </c>
      <c r="BP36">
        <f t="shared" ref="BP36:BP46" si="151">(BO36-AR36)</f>
        <v>21.647471811885907</v>
      </c>
      <c r="BQ36">
        <f t="shared" ref="BQ36:BQ46" si="152">IF(E36,AM36,(AL36+AM36)/2)</f>
        <v>31.008628845214844</v>
      </c>
      <c r="BR36">
        <f t="shared" ref="BR36:BR46" si="153">0.61365*EXP(17.502*BQ36/(240.97+BQ36))</f>
        <v>4.513598364337585</v>
      </c>
      <c r="BS36">
        <f t="shared" ref="BS36:BS46" si="154">IF(BP36&lt;&gt;0,(1000-(BO36+AR36)/2)/BP36*BI36,0)</f>
        <v>0.30594231836449087</v>
      </c>
      <c r="BT36">
        <f t="shared" ref="BT36:BT46" si="155">AR36*AX36/1000</f>
        <v>2.6113053837174083</v>
      </c>
      <c r="BU36">
        <f t="shared" ref="BU36:BU46" si="156">(BR36-BT36)</f>
        <v>1.9022929806201767</v>
      </c>
      <c r="BV36">
        <f t="shared" ref="BV36:BV46" si="157">1/(1.6/G36+1.37/AK36)</f>
        <v>0.19212349626614483</v>
      </c>
      <c r="BW36">
        <f t="shared" ref="BW36:BW46" si="158">H36*AX36*0.001</f>
        <v>7.6037586371809933</v>
      </c>
      <c r="BX36">
        <f t="shared" ref="BX36:BX46" si="159">H36/AP36</f>
        <v>1.4497889268775277</v>
      </c>
      <c r="BY36">
        <f t="shared" ref="BY36:BY46" si="160">(1-BI36*AX36/BN36/G36)*100</f>
        <v>54.753552136651031</v>
      </c>
      <c r="BZ36">
        <f t="shared" ref="BZ36:BZ46" si="161">(AP36-F36/(AK36/1.35))</f>
        <v>53.774187562026619</v>
      </c>
      <c r="CA36">
        <f t="shared" ref="CA36:CA46" si="162">F36*BY36/100/BZ36</f>
        <v>-5.1222880518933304E-2</v>
      </c>
      <c r="CB36">
        <f t="shared" ref="CB36:CB46" si="163">(L36-K36)</f>
        <v>0</v>
      </c>
      <c r="CC36">
        <f t="shared" ref="CC36:CC46" si="164">AV36*W36</f>
        <v>1486.5847451662974</v>
      </c>
      <c r="CD36">
        <f t="shared" ref="CD36:CD46" si="165">(N36-M36)</f>
        <v>0</v>
      </c>
      <c r="CE36" t="e">
        <f t="shared" ref="CE36:CE46" si="166">(N36-O36)/(N36-K36)</f>
        <v>#DIV/0!</v>
      </c>
      <c r="CF36" t="e">
        <f t="shared" ref="CF36:CF46" si="167">(L36-N36)/(L36-K36)</f>
        <v>#DIV/0!</v>
      </c>
    </row>
    <row r="37" spans="1:84" x14ac:dyDescent="0.35">
      <c r="A37" t="s">
        <v>166</v>
      </c>
      <c r="B37" s="1">
        <v>37</v>
      </c>
      <c r="C37" s="1" t="s">
        <v>121</v>
      </c>
      <c r="D37" s="1">
        <v>7890.0000356994569</v>
      </c>
      <c r="E37" s="1">
        <v>0</v>
      </c>
      <c r="F37">
        <f t="shared" si="126"/>
        <v>1.6293758169131165</v>
      </c>
      <c r="G37">
        <f t="shared" si="127"/>
        <v>0.3226180022710996</v>
      </c>
      <c r="H37">
        <f t="shared" si="128"/>
        <v>86.497473469101209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10.098725318908691</v>
      </c>
      <c r="W37">
        <f t="shared" si="132"/>
        <v>0.87504936265945432</v>
      </c>
      <c r="X37">
        <f t="shared" si="133"/>
        <v>1.7689240217309873E-3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6.9380784719668904</v>
      </c>
      <c r="AF37">
        <f t="shared" si="139"/>
        <v>2.1184093803419692</v>
      </c>
      <c r="AG37">
        <f t="shared" si="140"/>
        <v>31.861238479614258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30.105592727661133</v>
      </c>
      <c r="AM37" s="1">
        <v>31.861238479614258</v>
      </c>
      <c r="AN37" s="1">
        <v>29.019807815551758</v>
      </c>
      <c r="AO37" s="1">
        <v>99.625900268554688</v>
      </c>
      <c r="AP37" s="1">
        <v>98.088668823242188</v>
      </c>
      <c r="AQ37" s="1">
        <v>21.995395660400391</v>
      </c>
      <c r="AR37" s="1">
        <v>26.49030876159668</v>
      </c>
      <c r="AS37" s="1">
        <v>50.738838195800781</v>
      </c>
      <c r="AT37" s="1">
        <v>61.107734680175781</v>
      </c>
      <c r="AU37" s="1">
        <v>300.53024291992188</v>
      </c>
      <c r="AV37" s="1">
        <v>1698.677490234375</v>
      </c>
      <c r="AW37" s="1">
        <v>0.16266448795795441</v>
      </c>
      <c r="AX37" s="1">
        <v>98.877609252929688</v>
      </c>
      <c r="AY37" s="1">
        <v>2.7225008010864258</v>
      </c>
      <c r="AZ37" s="1">
        <v>-0.66155195236206055</v>
      </c>
      <c r="BA37" s="1">
        <v>1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1.5026512145996094</v>
      </c>
      <c r="BI37">
        <f t="shared" si="144"/>
        <v>6.9380784719668903E-3</v>
      </c>
      <c r="BJ37">
        <f t="shared" si="145"/>
        <v>305.01123847961424</v>
      </c>
      <c r="BK37">
        <f t="shared" si="146"/>
        <v>303.25559272766111</v>
      </c>
      <c r="BL37">
        <f t="shared" si="147"/>
        <v>271.7883923625559</v>
      </c>
      <c r="BM37">
        <f t="shared" si="148"/>
        <v>-0.2209943015054876</v>
      </c>
      <c r="BN37">
        <f t="shared" si="149"/>
        <v>4.7377077790605853</v>
      </c>
      <c r="BO37">
        <f t="shared" si="150"/>
        <v>47.914869856344247</v>
      </c>
      <c r="BP37">
        <f t="shared" si="151"/>
        <v>21.424561094747567</v>
      </c>
      <c r="BQ37">
        <f t="shared" si="152"/>
        <v>30.983415603637695</v>
      </c>
      <c r="BR37">
        <f t="shared" si="153"/>
        <v>4.5071140984654834</v>
      </c>
      <c r="BS37">
        <f t="shared" si="154"/>
        <v>0.31179000393238171</v>
      </c>
      <c r="BT37">
        <f t="shared" si="155"/>
        <v>2.619298398718616</v>
      </c>
      <c r="BU37">
        <f t="shared" si="156"/>
        <v>1.8878156997468674</v>
      </c>
      <c r="BV37">
        <f t="shared" si="157"/>
        <v>0.19581348753070743</v>
      </c>
      <c r="BW37">
        <f t="shared" si="158"/>
        <v>8.5526633830434431</v>
      </c>
      <c r="BX37">
        <f t="shared" si="159"/>
        <v>0.88182941523012659</v>
      </c>
      <c r="BY37">
        <f t="shared" si="160"/>
        <v>55.117163350008788</v>
      </c>
      <c r="BZ37">
        <f t="shared" si="161"/>
        <v>97.851884781107202</v>
      </c>
      <c r="CA37">
        <f t="shared" si="162"/>
        <v>9.1778071787017527E-3</v>
      </c>
      <c r="CB37">
        <f t="shared" si="163"/>
        <v>0</v>
      </c>
      <c r="CC37">
        <f t="shared" si="164"/>
        <v>1486.4266551935514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166</v>
      </c>
      <c r="B38" s="1">
        <v>35</v>
      </c>
      <c r="C38" s="1" t="s">
        <v>119</v>
      </c>
      <c r="D38" s="1">
        <v>7620.0000356994569</v>
      </c>
      <c r="E38" s="1">
        <v>0</v>
      </c>
      <c r="F38">
        <f t="shared" si="126"/>
        <v>7.8173274893982594</v>
      </c>
      <c r="G38">
        <f t="shared" si="127"/>
        <v>0.31829069004705218</v>
      </c>
      <c r="H38">
        <f t="shared" si="128"/>
        <v>147.24287026111978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10.098725318908691</v>
      </c>
      <c r="W38">
        <f t="shared" si="132"/>
        <v>0.87504936265945432</v>
      </c>
      <c r="X38">
        <f t="shared" si="133"/>
        <v>5.9310971236458702E-3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6.9207175790679054</v>
      </c>
      <c r="AF38">
        <f t="shared" si="139"/>
        <v>2.1409067876515926</v>
      </c>
      <c r="AG38">
        <f t="shared" si="140"/>
        <v>31.884241104125977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30.097488403320313</v>
      </c>
      <c r="AM38" s="1">
        <v>31.884241104125977</v>
      </c>
      <c r="AN38" s="1">
        <v>29.020223617553711</v>
      </c>
      <c r="AO38" s="1">
        <v>199.89323425292969</v>
      </c>
      <c r="AP38" s="1">
        <v>193.79862976074219</v>
      </c>
      <c r="AQ38" s="1">
        <v>21.842031478881836</v>
      </c>
      <c r="AR38" s="1">
        <v>26.326213836669922</v>
      </c>
      <c r="AS38" s="1">
        <v>50.405807495117188</v>
      </c>
      <c r="AT38" s="1">
        <v>60.755550384521484</v>
      </c>
      <c r="AU38" s="1">
        <v>300.5462646484375</v>
      </c>
      <c r="AV38" s="1">
        <v>1698.9061279296875</v>
      </c>
      <c r="AW38" s="1">
        <v>0.17802177369594574</v>
      </c>
      <c r="AX38" s="1">
        <v>98.874038696289063</v>
      </c>
      <c r="AY38" s="1">
        <v>3.447843074798584</v>
      </c>
      <c r="AZ38" s="1">
        <v>-0.64948910474777222</v>
      </c>
      <c r="BA38" s="1">
        <v>1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1.5027313232421875</v>
      </c>
      <c r="BI38">
        <f t="shared" si="144"/>
        <v>6.9207175790679054E-3</v>
      </c>
      <c r="BJ38">
        <f t="shared" si="145"/>
        <v>305.03424110412595</v>
      </c>
      <c r="BK38">
        <f t="shared" si="146"/>
        <v>303.24748840332029</v>
      </c>
      <c r="BL38">
        <f t="shared" si="147"/>
        <v>271.82497439298822</v>
      </c>
      <c r="BM38">
        <f t="shared" si="148"/>
        <v>-0.21930443487432169</v>
      </c>
      <c r="BN38">
        <f t="shared" si="149"/>
        <v>4.7438858732652749</v>
      </c>
      <c r="BO38">
        <f t="shared" si="150"/>
        <v>47.979084659796776</v>
      </c>
      <c r="BP38">
        <f t="shared" si="151"/>
        <v>21.652870823126854</v>
      </c>
      <c r="BQ38">
        <f t="shared" si="152"/>
        <v>30.990864753723145</v>
      </c>
      <c r="BR38">
        <f t="shared" si="153"/>
        <v>4.5090290035153977</v>
      </c>
      <c r="BS38">
        <f t="shared" si="154"/>
        <v>0.30774647116028164</v>
      </c>
      <c r="BT38">
        <f t="shared" si="155"/>
        <v>2.6029790856136823</v>
      </c>
      <c r="BU38">
        <f t="shared" si="156"/>
        <v>1.9060499179017154</v>
      </c>
      <c r="BV38">
        <f t="shared" si="157"/>
        <v>0.19326187647454721</v>
      </c>
      <c r="BW38">
        <f t="shared" si="158"/>
        <v>14.558497251950627</v>
      </c>
      <c r="BX38">
        <f t="shared" si="159"/>
        <v>0.75977250428912368</v>
      </c>
      <c r="BY38">
        <f t="shared" si="160"/>
        <v>54.681530661868848</v>
      </c>
      <c r="BZ38">
        <f t="shared" si="161"/>
        <v>192.66260062466515</v>
      </c>
      <c r="CA38">
        <f t="shared" si="162"/>
        <v>2.2187151601787119E-2</v>
      </c>
      <c r="CB38">
        <f t="shared" si="163"/>
        <v>0</v>
      </c>
      <c r="CC38">
        <f t="shared" si="164"/>
        <v>1486.6267244631144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166</v>
      </c>
      <c r="B39" s="1">
        <v>38</v>
      </c>
      <c r="C39" s="1" t="s">
        <v>122</v>
      </c>
      <c r="D39" s="1">
        <v>8044.0000356994569</v>
      </c>
      <c r="E39" s="1">
        <v>0</v>
      </c>
      <c r="F39">
        <f t="shared" si="126"/>
        <v>19.697303213553774</v>
      </c>
      <c r="G39">
        <f t="shared" si="127"/>
        <v>0.33113591062722014</v>
      </c>
      <c r="H39">
        <f t="shared" si="128"/>
        <v>179.47773841384557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10.098725318908691</v>
      </c>
      <c r="W39">
        <f t="shared" si="132"/>
        <v>0.87504936265945432</v>
      </c>
      <c r="X39">
        <f t="shared" si="133"/>
        <v>1.392243492350053E-2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7.021213667550593</v>
      </c>
      <c r="AF39">
        <f t="shared" si="139"/>
        <v>2.0911778952281801</v>
      </c>
      <c r="AG39">
        <f t="shared" si="140"/>
        <v>31.713481903076172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30.101940155029297</v>
      </c>
      <c r="AM39" s="1">
        <v>31.713481903076172</v>
      </c>
      <c r="AN39" s="1">
        <v>29.016450881958008</v>
      </c>
      <c r="AO39" s="1">
        <v>300.13153076171875</v>
      </c>
      <c r="AP39" s="1">
        <v>285.68838500976563</v>
      </c>
      <c r="AQ39" s="1">
        <v>21.81538200378418</v>
      </c>
      <c r="AR39" s="1">
        <v>26.364706039428711</v>
      </c>
      <c r="AS39" s="1">
        <v>50.335636138916016</v>
      </c>
      <c r="AT39" s="1">
        <v>60.833969116210938</v>
      </c>
      <c r="AU39" s="1">
        <v>300.53262329101563</v>
      </c>
      <c r="AV39" s="1">
        <v>1698.8929443359375</v>
      </c>
      <c r="AW39" s="1">
        <v>0.21665991842746735</v>
      </c>
      <c r="AX39" s="1">
        <v>98.882644653320313</v>
      </c>
      <c r="AY39" s="1">
        <v>3.9851090908050537</v>
      </c>
      <c r="AZ39" s="1">
        <v>-0.65509092807769775</v>
      </c>
      <c r="BA39" s="1">
        <v>1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1.5026631164550779</v>
      </c>
      <c r="BI39">
        <f t="shared" si="144"/>
        <v>7.021213667550593E-3</v>
      </c>
      <c r="BJ39">
        <f t="shared" si="145"/>
        <v>304.86348190307615</v>
      </c>
      <c r="BK39">
        <f t="shared" si="146"/>
        <v>303.25194015502927</v>
      </c>
      <c r="BL39">
        <f t="shared" si="147"/>
        <v>271.82286501803537</v>
      </c>
      <c r="BM39">
        <f t="shared" si="148"/>
        <v>-0.22846255719536504</v>
      </c>
      <c r="BN39">
        <f t="shared" si="149"/>
        <v>4.6981897539142574</v>
      </c>
      <c r="BO39">
        <f t="shared" si="150"/>
        <v>47.512784173461121</v>
      </c>
      <c r="BP39">
        <f t="shared" si="151"/>
        <v>21.14807813403241</v>
      </c>
      <c r="BQ39">
        <f t="shared" si="152"/>
        <v>30.907711029052734</v>
      </c>
      <c r="BR39">
        <f t="shared" si="153"/>
        <v>4.4876933546927589</v>
      </c>
      <c r="BS39">
        <f t="shared" si="154"/>
        <v>0.3197386922202437</v>
      </c>
      <c r="BT39">
        <f t="shared" si="155"/>
        <v>2.6070118586860773</v>
      </c>
      <c r="BU39">
        <f t="shared" si="156"/>
        <v>1.8806814960066816</v>
      </c>
      <c r="BV39">
        <f t="shared" si="157"/>
        <v>0.20083032416172905</v>
      </c>
      <c r="BW39">
        <f t="shared" si="158"/>
        <v>17.747233430757866</v>
      </c>
      <c r="BX39">
        <f t="shared" si="159"/>
        <v>0.62822903495957849</v>
      </c>
      <c r="BY39">
        <f t="shared" si="160"/>
        <v>55.373232702029185</v>
      </c>
      <c r="BZ39">
        <f t="shared" si="161"/>
        <v>282.82593484593559</v>
      </c>
      <c r="CA39">
        <f t="shared" si="162"/>
        <v>3.8564474472282097E-2</v>
      </c>
      <c r="CB39">
        <f t="shared" si="163"/>
        <v>0</v>
      </c>
      <c r="CC39">
        <f t="shared" si="164"/>
        <v>1486.6151881678059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166</v>
      </c>
      <c r="B40" s="1">
        <v>34</v>
      </c>
      <c r="C40" s="1" t="s">
        <v>118</v>
      </c>
      <c r="D40" s="1">
        <v>7497.0000356994569</v>
      </c>
      <c r="E40" s="1">
        <v>0</v>
      </c>
      <c r="F40">
        <f t="shared" si="126"/>
        <v>24.407858231834094</v>
      </c>
      <c r="G40">
        <f t="shared" si="127"/>
        <v>0.34136562874484955</v>
      </c>
      <c r="H40">
        <f t="shared" si="128"/>
        <v>253.18301290313352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10.098725318908691</v>
      </c>
      <c r="W40">
        <f t="shared" si="132"/>
        <v>0.87504936265945432</v>
      </c>
      <c r="X40">
        <f t="shared" si="133"/>
        <v>1.7086821617388153E-2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7.1740455805250507</v>
      </c>
      <c r="AF40">
        <f t="shared" si="139"/>
        <v>2.0746622528819656</v>
      </c>
      <c r="AG40">
        <f t="shared" si="140"/>
        <v>31.679611206054688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30.070606231689453</v>
      </c>
      <c r="AM40" s="1">
        <v>31.679611206054688</v>
      </c>
      <c r="AN40" s="1">
        <v>29.020500183105469</v>
      </c>
      <c r="AO40" s="1">
        <v>400.2684326171875</v>
      </c>
      <c r="AP40" s="1">
        <v>382.2021484375</v>
      </c>
      <c r="AQ40" s="1">
        <v>21.795694351196289</v>
      </c>
      <c r="AR40" s="1">
        <v>26.443283081054688</v>
      </c>
      <c r="AS40" s="1">
        <v>50.376552581787109</v>
      </c>
      <c r="AT40" s="1">
        <v>61.120986938476563</v>
      </c>
      <c r="AU40" s="1">
        <v>300.55758666992188</v>
      </c>
      <c r="AV40" s="1">
        <v>1699.3162841796875</v>
      </c>
      <c r="AW40" s="1">
        <v>0.12708689272403717</v>
      </c>
      <c r="AX40" s="1">
        <v>98.872337341308594</v>
      </c>
      <c r="AY40" s="1">
        <v>4.388333797454834</v>
      </c>
      <c r="AZ40" s="1">
        <v>-0.65242940187454224</v>
      </c>
      <c r="BA40" s="1">
        <v>0.5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1.5027879333496093</v>
      </c>
      <c r="BI40">
        <f t="shared" si="144"/>
        <v>7.1740455805250503E-3</v>
      </c>
      <c r="BJ40">
        <f t="shared" si="145"/>
        <v>304.82961120605466</v>
      </c>
      <c r="BK40">
        <f t="shared" si="146"/>
        <v>303.22060623168943</v>
      </c>
      <c r="BL40">
        <f t="shared" si="147"/>
        <v>271.89059939152139</v>
      </c>
      <c r="BM40">
        <f t="shared" si="148"/>
        <v>-0.25490623417508146</v>
      </c>
      <c r="BN40">
        <f t="shared" si="149"/>
        <v>4.6891714580837229</v>
      </c>
      <c r="BO40">
        <f t="shared" si="150"/>
        <v>47.426525802628113</v>
      </c>
      <c r="BP40">
        <f t="shared" si="151"/>
        <v>20.983242721573426</v>
      </c>
      <c r="BQ40">
        <f t="shared" si="152"/>
        <v>30.87510871887207</v>
      </c>
      <c r="BR40">
        <f t="shared" si="153"/>
        <v>4.4793522578781433</v>
      </c>
      <c r="BS40">
        <f t="shared" si="154"/>
        <v>0.32926621419879698</v>
      </c>
      <c r="BT40">
        <f t="shared" si="155"/>
        <v>2.6145092052017573</v>
      </c>
      <c r="BU40">
        <f t="shared" si="156"/>
        <v>1.8648430526763859</v>
      </c>
      <c r="BV40">
        <f t="shared" si="157"/>
        <v>0.20684528055180645</v>
      </c>
      <c r="BW40">
        <f t="shared" si="158"/>
        <v>25.032796260847505</v>
      </c>
      <c r="BX40">
        <f t="shared" si="159"/>
        <v>0.6624322075063781</v>
      </c>
      <c r="BY40">
        <f t="shared" si="160"/>
        <v>55.68782892350206</v>
      </c>
      <c r="BZ40">
        <f t="shared" si="161"/>
        <v>378.6551513162708</v>
      </c>
      <c r="CA40">
        <f t="shared" si="162"/>
        <v>3.5896002705326537E-2</v>
      </c>
      <c r="CB40">
        <f t="shared" si="163"/>
        <v>0</v>
      </c>
      <c r="CC40">
        <f t="shared" si="164"/>
        <v>1486.9856314282677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166</v>
      </c>
      <c r="B41" s="1">
        <v>39</v>
      </c>
      <c r="C41" s="1" t="s">
        <v>123</v>
      </c>
      <c r="D41" s="1">
        <v>8189.0000356994569</v>
      </c>
      <c r="E41" s="1">
        <v>0</v>
      </c>
      <c r="F41">
        <f t="shared" si="126"/>
        <v>32.564054254684791</v>
      </c>
      <c r="G41">
        <f t="shared" si="127"/>
        <v>0.33299219759348497</v>
      </c>
      <c r="H41">
        <f t="shared" si="128"/>
        <v>301.39692799370295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10.098725318908691</v>
      </c>
      <c r="W41">
        <f t="shared" si="132"/>
        <v>0.87504936265945432</v>
      </c>
      <c r="X41">
        <f t="shared" si="133"/>
        <v>2.2578687450176462E-2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7.0006426741487973</v>
      </c>
      <c r="AF41">
        <f t="shared" si="139"/>
        <v>2.073908022846469</v>
      </c>
      <c r="AG41">
        <f t="shared" si="140"/>
        <v>31.653007507324219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30.121023178100586</v>
      </c>
      <c r="AM41" s="1">
        <v>31.653007507324219</v>
      </c>
      <c r="AN41" s="1">
        <v>29.021368026733398</v>
      </c>
      <c r="AO41" s="1">
        <v>500.03390502929688</v>
      </c>
      <c r="AP41" s="1">
        <v>476.14556884765625</v>
      </c>
      <c r="AQ41" s="1">
        <v>21.84185791015625</v>
      </c>
      <c r="AR41" s="1">
        <v>26.377634048461914</v>
      </c>
      <c r="AS41" s="1">
        <v>50.340610504150391</v>
      </c>
      <c r="AT41" s="1">
        <v>60.794567108154297</v>
      </c>
      <c r="AU41" s="1">
        <v>300.54315185546875</v>
      </c>
      <c r="AV41" s="1">
        <v>1698.8035888671875</v>
      </c>
      <c r="AW41" s="1">
        <v>9.8986037075519562E-2</v>
      </c>
      <c r="AX41" s="1">
        <v>98.878868103027344</v>
      </c>
      <c r="AY41" s="1">
        <v>4.8709931373596191</v>
      </c>
      <c r="AZ41" s="1">
        <v>-0.65603697299957275</v>
      </c>
      <c r="BA41" s="1">
        <v>1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1.5027157592773437</v>
      </c>
      <c r="BI41">
        <f t="shared" si="144"/>
        <v>7.0006426741487972E-3</v>
      </c>
      <c r="BJ41">
        <f t="shared" si="145"/>
        <v>304.8030075073242</v>
      </c>
      <c r="BK41">
        <f t="shared" si="146"/>
        <v>303.27102317810056</v>
      </c>
      <c r="BL41">
        <f t="shared" si="147"/>
        <v>271.80856814335493</v>
      </c>
      <c r="BM41">
        <f t="shared" si="148"/>
        <v>-0.22105569531477065</v>
      </c>
      <c r="BN41">
        <f t="shared" si="149"/>
        <v>4.6820986207942576</v>
      </c>
      <c r="BO41">
        <f t="shared" si="150"/>
        <v>47.351863048388871</v>
      </c>
      <c r="BP41">
        <f t="shared" si="151"/>
        <v>20.974228999926957</v>
      </c>
      <c r="BQ41">
        <f t="shared" si="152"/>
        <v>30.887015342712402</v>
      </c>
      <c r="BR41">
        <f t="shared" si="153"/>
        <v>4.4823969262474606</v>
      </c>
      <c r="BS41">
        <f t="shared" si="154"/>
        <v>0.32146906293015143</v>
      </c>
      <c r="BT41">
        <f t="shared" si="155"/>
        <v>2.6081905979477886</v>
      </c>
      <c r="BU41">
        <f t="shared" si="156"/>
        <v>1.8742063282996719</v>
      </c>
      <c r="BV41">
        <f t="shared" si="157"/>
        <v>0.20192261681938251</v>
      </c>
      <c r="BW41">
        <f t="shared" si="158"/>
        <v>29.801787089746984</v>
      </c>
      <c r="BX41">
        <f t="shared" si="159"/>
        <v>0.63299324348041031</v>
      </c>
      <c r="BY41">
        <f t="shared" si="160"/>
        <v>55.60165490238883</v>
      </c>
      <c r="BZ41">
        <f t="shared" si="161"/>
        <v>471.41329756027756</v>
      </c>
      <c r="CA41">
        <f t="shared" si="162"/>
        <v>3.8408235751137991E-2</v>
      </c>
      <c r="CB41">
        <f t="shared" si="163"/>
        <v>0</v>
      </c>
      <c r="CC41">
        <f t="shared" si="164"/>
        <v>1486.5369977218261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166</v>
      </c>
      <c r="B42" s="1">
        <v>40</v>
      </c>
      <c r="C42" s="1" t="s">
        <v>124</v>
      </c>
      <c r="D42" s="1">
        <v>8332.0000356994569</v>
      </c>
      <c r="E42" s="1">
        <v>0</v>
      </c>
      <c r="F42">
        <f t="shared" si="126"/>
        <v>43.451841562212749</v>
      </c>
      <c r="G42">
        <f t="shared" si="127"/>
        <v>0.32707663566007833</v>
      </c>
      <c r="H42">
        <f t="shared" si="128"/>
        <v>525.74817098651533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10.098725318908691</v>
      </c>
      <c r="W42">
        <f t="shared" si="132"/>
        <v>0.87504936265945432</v>
      </c>
      <c r="X42">
        <f t="shared" si="133"/>
        <v>2.9908866642583243E-2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6.9251548559162304</v>
      </c>
      <c r="AF42">
        <f t="shared" si="139"/>
        <v>2.0873005009643397</v>
      </c>
      <c r="AG42">
        <f t="shared" si="140"/>
        <v>31.674892425537109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30.148439407348633</v>
      </c>
      <c r="AM42" s="1">
        <v>31.674892425537109</v>
      </c>
      <c r="AN42" s="1">
        <v>29.02140998840332</v>
      </c>
      <c r="AO42" s="1">
        <v>799.7301025390625</v>
      </c>
      <c r="AP42" s="1">
        <v>767.2767333984375</v>
      </c>
      <c r="AQ42" s="1">
        <v>21.8145751953125</v>
      </c>
      <c r="AR42" s="1">
        <v>26.302051544189453</v>
      </c>
      <c r="AS42" s="1">
        <v>50.196636199951172</v>
      </c>
      <c r="AT42" s="1">
        <v>60.523704528808594</v>
      </c>
      <c r="AU42" s="1">
        <v>300.52566528320313</v>
      </c>
      <c r="AV42" s="1">
        <v>1698.467529296875</v>
      </c>
      <c r="AW42" s="1">
        <v>0.14397472143173218</v>
      </c>
      <c r="AX42" s="1">
        <v>98.875015258789063</v>
      </c>
      <c r="AY42" s="1">
        <v>5.5110383033752441</v>
      </c>
      <c r="AZ42" s="1">
        <v>-0.64308434724807739</v>
      </c>
      <c r="BA42" s="1">
        <v>1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1.5026283264160154</v>
      </c>
      <c r="BI42">
        <f t="shared" si="144"/>
        <v>6.9251548559162305E-3</v>
      </c>
      <c r="BJ42">
        <f t="shared" si="145"/>
        <v>304.82489242553709</v>
      </c>
      <c r="BK42">
        <f t="shared" si="146"/>
        <v>303.29843940734861</v>
      </c>
      <c r="BL42">
        <f t="shared" si="147"/>
        <v>271.75479861330678</v>
      </c>
      <c r="BM42">
        <f t="shared" si="148"/>
        <v>-0.20775303181240998</v>
      </c>
      <c r="BN42">
        <f t="shared" si="149"/>
        <v>4.6879162487335284</v>
      </c>
      <c r="BO42">
        <f t="shared" si="150"/>
        <v>47.412546399752053</v>
      </c>
      <c r="BP42">
        <f t="shared" si="151"/>
        <v>21.1104948555626</v>
      </c>
      <c r="BQ42">
        <f t="shared" si="152"/>
        <v>30.911665916442871</v>
      </c>
      <c r="BR42">
        <f t="shared" si="153"/>
        <v>4.4887061074297714</v>
      </c>
      <c r="BS42">
        <f t="shared" si="154"/>
        <v>0.31595243970356357</v>
      </c>
      <c r="BT42">
        <f t="shared" si="155"/>
        <v>2.6006157477691887</v>
      </c>
      <c r="BU42">
        <f t="shared" si="156"/>
        <v>1.8880903596605827</v>
      </c>
      <c r="BV42">
        <f t="shared" si="157"/>
        <v>0.19844046572091023</v>
      </c>
      <c r="BW42">
        <f t="shared" si="158"/>
        <v>51.983358428572146</v>
      </c>
      <c r="BX42">
        <f t="shared" si="159"/>
        <v>0.68521323285519287</v>
      </c>
      <c r="BY42">
        <f t="shared" si="160"/>
        <v>55.34329385111689</v>
      </c>
      <c r="BZ42">
        <f t="shared" si="161"/>
        <v>760.96222782120253</v>
      </c>
      <c r="CA42">
        <f t="shared" si="162"/>
        <v>3.1601674143998955E-2</v>
      </c>
      <c r="CB42">
        <f t="shared" si="163"/>
        <v>0</v>
      </c>
      <c r="CC42">
        <f t="shared" si="164"/>
        <v>1486.2429290090085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166</v>
      </c>
      <c r="B43" s="1">
        <v>41</v>
      </c>
      <c r="C43" s="1" t="s">
        <v>125</v>
      </c>
      <c r="D43" s="1">
        <v>8534.0000356994569</v>
      </c>
      <c r="E43" s="1">
        <v>0</v>
      </c>
      <c r="F43">
        <f t="shared" si="126"/>
        <v>47.613157934348692</v>
      </c>
      <c r="G43">
        <f t="shared" si="127"/>
        <v>0.28928972372602652</v>
      </c>
      <c r="H43">
        <f t="shared" si="128"/>
        <v>856.20033912807276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10.098725318908691</v>
      </c>
      <c r="W43">
        <f t="shared" si="132"/>
        <v>0.87504936265945432</v>
      </c>
      <c r="X43">
        <f t="shared" si="133"/>
        <v>3.2718515168931268E-2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6.4247955269489987</v>
      </c>
      <c r="AF43">
        <f t="shared" si="139"/>
        <v>2.1802584867608803</v>
      </c>
      <c r="AG43">
        <f t="shared" si="140"/>
        <v>31.940177917480469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30.195032119750977</v>
      </c>
      <c r="AM43" s="1">
        <v>31.940177917480469</v>
      </c>
      <c r="AN43" s="1">
        <v>29.019113540649414</v>
      </c>
      <c r="AO43" s="1">
        <v>1200.0587158203125</v>
      </c>
      <c r="AP43" s="1">
        <v>1163.3995361328125</v>
      </c>
      <c r="AQ43" s="1">
        <v>21.916297912597656</v>
      </c>
      <c r="AR43" s="1">
        <v>26.080291748046875</v>
      </c>
      <c r="AS43" s="1">
        <v>50.295703887939453</v>
      </c>
      <c r="AT43" s="1">
        <v>59.854934692382813</v>
      </c>
      <c r="AU43" s="1">
        <v>300.54006958007813</v>
      </c>
      <c r="AV43" s="1">
        <v>1697.9609375</v>
      </c>
      <c r="AW43" s="1">
        <v>0.19026908278465271</v>
      </c>
      <c r="AX43" s="1">
        <v>98.874671936035156</v>
      </c>
      <c r="AY43" s="1">
        <v>5.6958527565002441</v>
      </c>
      <c r="AZ43" s="1">
        <v>-0.62516325712203979</v>
      </c>
      <c r="BA43" s="1">
        <v>0.5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1.5027003479003904</v>
      </c>
      <c r="BI43">
        <f t="shared" si="144"/>
        <v>6.4247955269489988E-3</v>
      </c>
      <c r="BJ43">
        <f t="shared" si="145"/>
        <v>305.09017791748045</v>
      </c>
      <c r="BK43">
        <f t="shared" si="146"/>
        <v>303.34503211975095</v>
      </c>
      <c r="BL43">
        <f t="shared" si="147"/>
        <v>271.67374392761849</v>
      </c>
      <c r="BM43">
        <f t="shared" si="148"/>
        <v>-0.13081709812140971</v>
      </c>
      <c r="BN43">
        <f t="shared" si="149"/>
        <v>4.7589387773451</v>
      </c>
      <c r="BO43">
        <f t="shared" si="150"/>
        <v>48.131019644988484</v>
      </c>
      <c r="BP43">
        <f t="shared" si="151"/>
        <v>22.050727896941609</v>
      </c>
      <c r="BQ43">
        <f t="shared" si="152"/>
        <v>31.067605018615723</v>
      </c>
      <c r="BR43">
        <f t="shared" si="153"/>
        <v>4.528797420941431</v>
      </c>
      <c r="BS43">
        <f t="shared" si="154"/>
        <v>0.28055306405842245</v>
      </c>
      <c r="BT43">
        <f t="shared" si="155"/>
        <v>2.5786802905842197</v>
      </c>
      <c r="BU43">
        <f t="shared" si="156"/>
        <v>1.9501171303572113</v>
      </c>
      <c r="BV43">
        <f t="shared" si="157"/>
        <v>0.17611021312635608</v>
      </c>
      <c r="BW43">
        <f t="shared" si="158"/>
        <v>84.656527642810232</v>
      </c>
      <c r="BX43">
        <f t="shared" si="159"/>
        <v>0.73594694903705871</v>
      </c>
      <c r="BY43">
        <f t="shared" si="160"/>
        <v>53.857487174894494</v>
      </c>
      <c r="BZ43">
        <f t="shared" si="161"/>
        <v>1156.4803000195227</v>
      </c>
      <c r="CA43">
        <f t="shared" si="162"/>
        <v>2.2173529828066436E-2</v>
      </c>
      <c r="CB43">
        <f t="shared" si="163"/>
        <v>0</v>
      </c>
      <c r="CC43">
        <f t="shared" si="164"/>
        <v>1485.7996361800247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166</v>
      </c>
      <c r="B44" s="1">
        <v>42</v>
      </c>
      <c r="C44" s="1" t="s">
        <v>126</v>
      </c>
      <c r="D44" s="1">
        <v>8736.0000356994569</v>
      </c>
      <c r="E44" s="1">
        <v>0</v>
      </c>
      <c r="F44">
        <f t="shared" si="126"/>
        <v>48.710330302189639</v>
      </c>
      <c r="G44">
        <f t="shared" si="127"/>
        <v>0.23011466961425353</v>
      </c>
      <c r="H44">
        <f t="shared" si="128"/>
        <v>1066.8130529461987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10.098725318908691</v>
      </c>
      <c r="W44">
        <f t="shared" si="132"/>
        <v>0.87504936265945432</v>
      </c>
      <c r="X44">
        <f t="shared" si="133"/>
        <v>3.3408615077616971E-2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5.5547058999432073</v>
      </c>
      <c r="AF44">
        <f t="shared" si="139"/>
        <v>2.3538969868244148</v>
      </c>
      <c r="AG44">
        <f t="shared" si="140"/>
        <v>32.422313690185547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30.237197875976563</v>
      </c>
      <c r="AM44" s="1">
        <v>32.422313690185547</v>
      </c>
      <c r="AN44" s="1">
        <v>29.019163131713867</v>
      </c>
      <c r="AO44" s="1">
        <v>1500.3851318359375</v>
      </c>
      <c r="AP44" s="1">
        <v>1462.563232421875</v>
      </c>
      <c r="AQ44" s="1">
        <v>22.053121566772461</v>
      </c>
      <c r="AR44" s="1">
        <v>25.654806137084961</v>
      </c>
      <c r="AS44" s="1">
        <v>50.48577880859375</v>
      </c>
      <c r="AT44" s="1">
        <v>58.734485626220703</v>
      </c>
      <c r="AU44" s="1">
        <v>300.53720092773438</v>
      </c>
      <c r="AV44" s="1">
        <v>1700.417724609375</v>
      </c>
      <c r="AW44" s="1">
        <v>0.12591516971588135</v>
      </c>
      <c r="AX44" s="1">
        <v>98.871162414550781</v>
      </c>
      <c r="AY44" s="1">
        <v>5.7129912376403809</v>
      </c>
      <c r="AZ44" s="1">
        <v>-0.60236692428588867</v>
      </c>
      <c r="BA44" s="1">
        <v>0.5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1.5026860046386719</v>
      </c>
      <c r="BI44">
        <f t="shared" si="144"/>
        <v>5.5547058999432077E-3</v>
      </c>
      <c r="BJ44">
        <f t="shared" si="145"/>
        <v>305.57231369018552</v>
      </c>
      <c r="BK44">
        <f t="shared" si="146"/>
        <v>303.38719787597654</v>
      </c>
      <c r="BL44">
        <f t="shared" si="147"/>
        <v>272.06682985633233</v>
      </c>
      <c r="BM44">
        <f t="shared" si="148"/>
        <v>2.0892342517170029E-3</v>
      </c>
      <c r="BN44">
        <f t="shared" si="149"/>
        <v>4.8904174911179563</v>
      </c>
      <c r="BO44">
        <f t="shared" si="150"/>
        <v>49.462526501036038</v>
      </c>
      <c r="BP44">
        <f t="shared" si="151"/>
        <v>23.807720363951077</v>
      </c>
      <c r="BQ44">
        <f t="shared" si="152"/>
        <v>31.329755783081055</v>
      </c>
      <c r="BR44">
        <f t="shared" si="153"/>
        <v>4.5968984262934915</v>
      </c>
      <c r="BS44">
        <f t="shared" si="154"/>
        <v>0.22455230794131778</v>
      </c>
      <c r="BT44">
        <f t="shared" si="155"/>
        <v>2.5365205042935415</v>
      </c>
      <c r="BU44">
        <f t="shared" si="156"/>
        <v>2.0603779219999501</v>
      </c>
      <c r="BV44">
        <f t="shared" si="157"/>
        <v>0.14083455644615953</v>
      </c>
      <c r="BW44">
        <f t="shared" si="158"/>
        <v>105.47704662380637</v>
      </c>
      <c r="BX44">
        <f t="shared" si="159"/>
        <v>0.72941328572826958</v>
      </c>
      <c r="BY44">
        <f t="shared" si="160"/>
        <v>51.197680003446763</v>
      </c>
      <c r="BZ44">
        <f t="shared" si="161"/>
        <v>1455.484553100039</v>
      </c>
      <c r="CA44">
        <f t="shared" si="162"/>
        <v>1.7134196981768261E-2</v>
      </c>
      <c r="CB44">
        <f t="shared" si="163"/>
        <v>0</v>
      </c>
      <c r="CC44">
        <f t="shared" si="164"/>
        <v>1487.9494461742731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166</v>
      </c>
      <c r="B45" s="1">
        <v>43</v>
      </c>
      <c r="C45" s="1" t="s">
        <v>127</v>
      </c>
      <c r="D45" s="1">
        <v>8938.0000356994569</v>
      </c>
      <c r="E45" s="1">
        <v>0</v>
      </c>
      <c r="F45">
        <f t="shared" si="126"/>
        <v>49.151189949795871</v>
      </c>
      <c r="G45">
        <f t="shared" si="127"/>
        <v>0.18485788621905316</v>
      </c>
      <c r="H45">
        <f t="shared" si="128"/>
        <v>1170.2338194817687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10.098725318908691</v>
      </c>
      <c r="W45">
        <f t="shared" si="132"/>
        <v>0.87504936265945432</v>
      </c>
      <c r="X45">
        <f t="shared" si="133"/>
        <v>3.3708640519105444E-2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4.7661578462776726</v>
      </c>
      <c r="AF45">
        <f t="shared" si="139"/>
        <v>2.5010978237126236</v>
      </c>
      <c r="AG45">
        <f t="shared" si="140"/>
        <v>32.825031280517578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30.249534606933594</v>
      </c>
      <c r="AM45" s="1">
        <v>32.825031280517578</v>
      </c>
      <c r="AN45" s="1">
        <v>29.016901016235352</v>
      </c>
      <c r="AO45" s="1">
        <v>1700.30224609375</v>
      </c>
      <c r="AP45" s="1">
        <v>1662.321044921875</v>
      </c>
      <c r="AQ45" s="1">
        <v>22.211023330688477</v>
      </c>
      <c r="AR45" s="1">
        <v>25.302515029907227</v>
      </c>
      <c r="AS45" s="1">
        <v>50.807521820068359</v>
      </c>
      <c r="AT45" s="1">
        <v>57.882328033447266</v>
      </c>
      <c r="AU45" s="1">
        <v>300.53854370117188</v>
      </c>
      <c r="AV45" s="1">
        <v>1700.2291259765625</v>
      </c>
      <c r="AW45" s="1">
        <v>0.20170702040195465</v>
      </c>
      <c r="AX45" s="1">
        <v>98.86578369140625</v>
      </c>
      <c r="AY45" s="1">
        <v>5.3924713134765625</v>
      </c>
      <c r="AZ45" s="1">
        <v>-0.58397310972213745</v>
      </c>
      <c r="BA45" s="1">
        <v>0.5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1.5026927185058592</v>
      </c>
      <c r="BI45">
        <f t="shared" si="144"/>
        <v>4.766157846277673E-3</v>
      </c>
      <c r="BJ45">
        <f t="shared" si="145"/>
        <v>305.97503128051756</v>
      </c>
      <c r="BK45">
        <f t="shared" si="146"/>
        <v>303.39953460693357</v>
      </c>
      <c r="BL45">
        <f t="shared" si="147"/>
        <v>272.03665407575681</v>
      </c>
      <c r="BM45">
        <f t="shared" si="148"/>
        <v>0.12129691788188016</v>
      </c>
      <c r="BN45">
        <f t="shared" si="149"/>
        <v>5.0026508015079871</v>
      </c>
      <c r="BO45">
        <f t="shared" si="150"/>
        <v>50.600426302419876</v>
      </c>
      <c r="BP45">
        <f t="shared" si="151"/>
        <v>25.29791127251265</v>
      </c>
      <c r="BQ45">
        <f t="shared" si="152"/>
        <v>31.537282943725586</v>
      </c>
      <c r="BR45">
        <f t="shared" si="153"/>
        <v>4.6514401584443998</v>
      </c>
      <c r="BS45">
        <f t="shared" si="154"/>
        <v>0.18125113560527323</v>
      </c>
      <c r="BT45">
        <f t="shared" si="155"/>
        <v>2.5015529777953636</v>
      </c>
      <c r="BU45">
        <f t="shared" si="156"/>
        <v>2.1498871806490363</v>
      </c>
      <c r="BV45">
        <f t="shared" si="157"/>
        <v>0.11360057497081795</v>
      </c>
      <c r="BW45">
        <f t="shared" si="158"/>
        <v>115.6960836652527</v>
      </c>
      <c r="BX45">
        <f t="shared" si="159"/>
        <v>0.70397581926586683</v>
      </c>
      <c r="BY45">
        <f t="shared" si="160"/>
        <v>49.046236990406854</v>
      </c>
      <c r="BZ45">
        <f t="shared" si="161"/>
        <v>1655.1782990241816</v>
      </c>
      <c r="CA45">
        <f t="shared" si="162"/>
        <v>1.4564478715431569E-2</v>
      </c>
      <c r="CB45">
        <f t="shared" si="163"/>
        <v>0</v>
      </c>
      <c r="CC45">
        <f t="shared" si="164"/>
        <v>1487.7844130608321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166</v>
      </c>
      <c r="B46" s="1">
        <v>44</v>
      </c>
      <c r="C46" s="1" t="s">
        <v>128</v>
      </c>
      <c r="D46" s="1">
        <v>9140.0000356994569</v>
      </c>
      <c r="E46" s="1">
        <v>0</v>
      </c>
      <c r="F46">
        <f t="shared" si="126"/>
        <v>49.864285104039304</v>
      </c>
      <c r="G46">
        <f t="shared" si="127"/>
        <v>0.15788436073775688</v>
      </c>
      <c r="H46">
        <f t="shared" si="128"/>
        <v>1205.9954869474332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29"/>
        <v>#DIV/0!</v>
      </c>
      <c r="Q46" t="e">
        <f t="shared" si="130"/>
        <v>#DIV/0!</v>
      </c>
      <c r="R46" t="e">
        <f t="shared" si="131"/>
        <v>#DIV/0!</v>
      </c>
      <c r="S46" s="1">
        <v>-1</v>
      </c>
      <c r="T46" s="1">
        <v>0.87</v>
      </c>
      <c r="U46" s="1">
        <v>0.92</v>
      </c>
      <c r="V46" s="1">
        <v>10.098725318908691</v>
      </c>
      <c r="W46">
        <f t="shared" si="132"/>
        <v>0.87504936265945432</v>
      </c>
      <c r="X46">
        <f t="shared" si="133"/>
        <v>3.4186799239010031E-2</v>
      </c>
      <c r="Y46" t="e">
        <f t="shared" si="134"/>
        <v>#DIV/0!</v>
      </c>
      <c r="Z46" t="e">
        <f t="shared" si="135"/>
        <v>#DIV/0!</v>
      </c>
      <c r="AA46" t="e">
        <f t="shared" si="136"/>
        <v>#DIV/0!</v>
      </c>
      <c r="AB46" s="1">
        <v>0</v>
      </c>
      <c r="AC46" s="1">
        <v>0.5</v>
      </c>
      <c r="AD46" t="e">
        <f t="shared" si="137"/>
        <v>#DIV/0!</v>
      </c>
      <c r="AE46">
        <f t="shared" si="138"/>
        <v>4.2708306816309891</v>
      </c>
      <c r="AF46">
        <f t="shared" si="139"/>
        <v>2.6153553728028354</v>
      </c>
      <c r="AG46">
        <f t="shared" si="140"/>
        <v>33.167144775390625</v>
      </c>
      <c r="AH46" s="1">
        <v>2</v>
      </c>
      <c r="AI46">
        <f t="shared" si="141"/>
        <v>4.644859790802002</v>
      </c>
      <c r="AJ46" s="1">
        <v>1</v>
      </c>
      <c r="AK46">
        <f t="shared" si="142"/>
        <v>9.2897195816040039</v>
      </c>
      <c r="AL46" s="1">
        <v>30.302371978759766</v>
      </c>
      <c r="AM46" s="1">
        <v>33.167144775390625</v>
      </c>
      <c r="AN46" s="1">
        <v>29.019514083862305</v>
      </c>
      <c r="AO46" s="1">
        <v>1822.5784912109375</v>
      </c>
      <c r="AP46" s="1">
        <v>1784.3270263671875</v>
      </c>
      <c r="AQ46" s="1">
        <v>22.359703063964844</v>
      </c>
      <c r="AR46" s="1">
        <v>25.13017463684082</v>
      </c>
      <c r="AS46" s="1">
        <v>50.991817474365234</v>
      </c>
      <c r="AT46" s="1">
        <v>57.311199188232422</v>
      </c>
      <c r="AU46" s="1">
        <v>300.56283569335938</v>
      </c>
      <c r="AV46" s="1">
        <v>1700.285888671875</v>
      </c>
      <c r="AW46" s="1">
        <v>0.14901617169380188</v>
      </c>
      <c r="AX46" s="1">
        <v>98.860954284667969</v>
      </c>
      <c r="AY46" s="1">
        <v>4.6113801002502441</v>
      </c>
      <c r="AZ46" s="1">
        <v>-0.56306284666061401</v>
      </c>
      <c r="BA46" s="1">
        <v>0.75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si="143"/>
        <v>1.5028141784667965</v>
      </c>
      <c r="BI46">
        <f t="shared" si="144"/>
        <v>4.2708306816309893E-3</v>
      </c>
      <c r="BJ46">
        <f t="shared" si="145"/>
        <v>306.3171447753906</v>
      </c>
      <c r="BK46">
        <f t="shared" si="146"/>
        <v>303.45237197875974</v>
      </c>
      <c r="BL46">
        <f t="shared" si="147"/>
        <v>272.04573610680382</v>
      </c>
      <c r="BM46">
        <f t="shared" si="148"/>
        <v>0.19398368091171458</v>
      </c>
      <c r="BN46">
        <f t="shared" si="149"/>
        <v>5.099748418741278</v>
      </c>
      <c r="BO46">
        <f t="shared" si="150"/>
        <v>51.585061621564606</v>
      </c>
      <c r="BP46">
        <f t="shared" si="151"/>
        <v>26.454886984723785</v>
      </c>
      <c r="BQ46">
        <f t="shared" si="152"/>
        <v>31.734758377075195</v>
      </c>
      <c r="BR46">
        <f t="shared" si="153"/>
        <v>4.7038624743140574</v>
      </c>
      <c r="BS46">
        <f t="shared" si="154"/>
        <v>0.15524586408636237</v>
      </c>
      <c r="BT46">
        <f t="shared" si="155"/>
        <v>2.4843930459384427</v>
      </c>
      <c r="BU46">
        <f t="shared" si="156"/>
        <v>2.2194694283756147</v>
      </c>
      <c r="BV46">
        <f t="shared" si="157"/>
        <v>9.7262317267692674E-2</v>
      </c>
      <c r="BW46">
        <f t="shared" si="158"/>
        <v>119.22586470262607</v>
      </c>
      <c r="BX46">
        <f t="shared" si="159"/>
        <v>0.67588254234022771</v>
      </c>
      <c r="BY46">
        <f t="shared" si="160"/>
        <v>47.561617470782821</v>
      </c>
      <c r="BZ46">
        <f t="shared" si="161"/>
        <v>1777.080652103775</v>
      </c>
      <c r="CA46">
        <f t="shared" si="162"/>
        <v>1.3345629815758509E-2</v>
      </c>
      <c r="CB46">
        <f t="shared" si="163"/>
        <v>0</v>
      </c>
      <c r="CC46">
        <f t="shared" si="164"/>
        <v>1487.8340832211882</v>
      </c>
      <c r="CD46">
        <f t="shared" si="165"/>
        <v>0</v>
      </c>
      <c r="CE46" t="e">
        <f t="shared" si="166"/>
        <v>#DIV/0!</v>
      </c>
      <c r="CF46" t="e">
        <f t="shared" si="167"/>
        <v>#DIV/0!</v>
      </c>
    </row>
    <row r="47" spans="1:84" x14ac:dyDescent="0.35">
      <c r="A47" t="s">
        <v>167</v>
      </c>
      <c r="B47" s="1">
        <v>47</v>
      </c>
      <c r="C47" s="1" t="s">
        <v>131</v>
      </c>
      <c r="D47" s="1">
        <v>9899.0000356994569</v>
      </c>
      <c r="E47" s="1">
        <v>0</v>
      </c>
      <c r="F47">
        <f t="shared" ref="F47:F57" si="168">(AO47-AP47*(1000-AQ47)/(1000-AR47))*BH47</f>
        <v>-3.7375629767927183</v>
      </c>
      <c r="G47">
        <f t="shared" ref="G47:G57" si="169">IF(BS47&lt;&gt;0,1/(1/BS47-1/AK47),0)</f>
        <v>0.48823755184242612</v>
      </c>
      <c r="H47">
        <f t="shared" ref="H47:H57" si="170">((BV47-BI47/2)*AP47-F47)/(BV47+BI47/2)</f>
        <v>63.759839003874198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t="e">
        <f t="shared" ref="P47:P57" si="171">CB47/L47</f>
        <v>#DIV/0!</v>
      </c>
      <c r="Q47" t="e">
        <f t="shared" ref="Q47:Q57" si="172">CD47/N47</f>
        <v>#DIV/0!</v>
      </c>
      <c r="R47" t="e">
        <f t="shared" ref="R47:R57" si="173">(N47-O47)/N47</f>
        <v>#DIV/0!</v>
      </c>
      <c r="S47" s="1">
        <v>-1</v>
      </c>
      <c r="T47" s="1">
        <v>0.87</v>
      </c>
      <c r="U47" s="1">
        <v>0.92</v>
      </c>
      <c r="V47" s="1">
        <v>10.098725318908691</v>
      </c>
      <c r="W47">
        <f t="shared" ref="W47:W57" si="174">(V47*U47+(100-V47)*T47)/100</f>
        <v>0.87504936265945432</v>
      </c>
      <c r="X47">
        <f t="shared" ref="X47:X57" si="175">(F47-S47)/CC47</f>
        <v>-1.8403868498259586E-3</v>
      </c>
      <c r="Y47" t="e">
        <f t="shared" ref="Y47:Y57" si="176">(N47-O47)/(N47-M47)</f>
        <v>#DIV/0!</v>
      </c>
      <c r="Z47" t="e">
        <f t="shared" ref="Z47:Z57" si="177">(L47-N47)/(L47-M47)</f>
        <v>#DIV/0!</v>
      </c>
      <c r="AA47" t="e">
        <f t="shared" ref="AA47:AA57" si="178">(L47-N47)/N47</f>
        <v>#DIV/0!</v>
      </c>
      <c r="AB47" s="1">
        <v>0</v>
      </c>
      <c r="AC47" s="1">
        <v>0.5</v>
      </c>
      <c r="AD47" t="e">
        <f t="shared" ref="AD47:AD57" si="179">R47*AC47*W47*AB47</f>
        <v>#DIV/0!</v>
      </c>
      <c r="AE47">
        <f t="shared" ref="AE47:AE57" si="180">BI47*1000</f>
        <v>8.8882037338627224</v>
      </c>
      <c r="AF47">
        <f t="shared" ref="AF47:AF57" si="181">(BN47-BT47)</f>
        <v>1.8248375754901329</v>
      </c>
      <c r="AG47">
        <f t="shared" ref="AG47:AG57" si="182">(AM47+BM47*E47)</f>
        <v>31.159997940063477</v>
      </c>
      <c r="AH47" s="1">
        <v>2</v>
      </c>
      <c r="AI47">
        <f t="shared" ref="AI47:AI57" si="183">(AH47*BB47+BC47)</f>
        <v>4.644859790802002</v>
      </c>
      <c r="AJ47" s="1">
        <v>1</v>
      </c>
      <c r="AK47">
        <f t="shared" ref="AK47:AK57" si="184">AI47*(AJ47+1)*(AJ47+1)/(AJ47*AJ47+1)</f>
        <v>9.2897195816040039</v>
      </c>
      <c r="AL47" s="1">
        <v>30.327201843261719</v>
      </c>
      <c r="AM47" s="1">
        <v>31.159997940063477</v>
      </c>
      <c r="AN47" s="1">
        <v>29.017999649047852</v>
      </c>
      <c r="AO47" s="1">
        <v>50.557998657226563</v>
      </c>
      <c r="AP47" s="1">
        <v>52.733222961425781</v>
      </c>
      <c r="AQ47" s="1">
        <v>21.83757209777832</v>
      </c>
      <c r="AR47" s="1">
        <v>27.588947296142578</v>
      </c>
      <c r="AS47" s="1">
        <v>49.737369537353516</v>
      </c>
      <c r="AT47" s="1">
        <v>62.837127685546875</v>
      </c>
      <c r="AU47" s="1">
        <v>300.55377197265625</v>
      </c>
      <c r="AV47" s="1">
        <v>1699.8963623046875</v>
      </c>
      <c r="AW47" s="1">
        <v>0.18207384645938873</v>
      </c>
      <c r="AX47" s="1">
        <v>98.8751220703125</v>
      </c>
      <c r="AY47" s="1">
        <v>2.0934200286865234</v>
      </c>
      <c r="AZ47" s="1">
        <v>-0.73198223114013672</v>
      </c>
      <c r="BA47" s="1">
        <v>1</v>
      </c>
      <c r="BB47" s="1">
        <v>-1.355140209197998</v>
      </c>
      <c r="BC47" s="1">
        <v>7.355140209197998</v>
      </c>
      <c r="BD47" s="1">
        <v>1</v>
      </c>
      <c r="BE47" s="1">
        <v>0</v>
      </c>
      <c r="BF47" s="1">
        <v>0.15999999642372131</v>
      </c>
      <c r="BG47" s="1">
        <v>111115</v>
      </c>
      <c r="BH47">
        <f t="shared" ref="BH47:BH57" si="185">AU47*0.000001/(AH47*0.0001)</f>
        <v>1.5027688598632809</v>
      </c>
      <c r="BI47">
        <f t="shared" ref="BI47:BI57" si="186">(AR47-AQ47)/(1000-AR47)*BH47</f>
        <v>8.8882037338627231E-3</v>
      </c>
      <c r="BJ47">
        <f t="shared" ref="BJ47:BJ57" si="187">(AM47+273.15)</f>
        <v>304.30999794006345</v>
      </c>
      <c r="BK47">
        <f t="shared" ref="BK47:BK57" si="188">(AL47+273.15)</f>
        <v>303.4772018432617</v>
      </c>
      <c r="BL47">
        <f t="shared" ref="BL47:BL57" si="189">(AV47*BD47+AW47*BE47)*BF47</f>
        <v>271.98341188944687</v>
      </c>
      <c r="BM47">
        <f t="shared" ref="BM47:BM57" si="190">((BL47+0.00000010773*(BK47^4-BJ47^4))-BI47*44100)/(AI47*51.4+0.00000043092*BJ47^3)</f>
        <v>-0.51838802890861546</v>
      </c>
      <c r="BN47">
        <f t="shared" ref="BN47:BN57" si="191">0.61365*EXP(17.502*AG47/(240.97+AG47))</f>
        <v>4.5526981071876484</v>
      </c>
      <c r="BO47">
        <f t="shared" ref="BO47:BO57" si="192">BN47*1000/AX47</f>
        <v>46.044930330908862</v>
      </c>
      <c r="BP47">
        <f t="shared" ref="BP47:BP57" si="193">(BO47-AR47)</f>
        <v>18.455983034766284</v>
      </c>
      <c r="BQ47">
        <f t="shared" ref="BQ47:BQ57" si="194">IF(E47,AM47,(AL47+AM47)/2)</f>
        <v>30.743599891662598</v>
      </c>
      <c r="BR47">
        <f t="shared" ref="BR47:BR57" si="195">0.61365*EXP(17.502*BQ47/(240.97+BQ47))</f>
        <v>4.4458434963866678</v>
      </c>
      <c r="BS47">
        <f t="shared" ref="BS47:BS57" si="196">IF(BP47&lt;&gt;0,(1000-(BO47+AR47)/2)/BP47*BI47,0)</f>
        <v>0.46385864490145595</v>
      </c>
      <c r="BT47">
        <f t="shared" ref="BT47:BT57" si="197">AR47*AX47/1000</f>
        <v>2.7278605316975155</v>
      </c>
      <c r="BU47">
        <f t="shared" ref="BU47:BU57" si="198">(BR47-BT47)</f>
        <v>1.7179829646891522</v>
      </c>
      <c r="BV47">
        <f t="shared" ref="BV47:BV57" si="199">1/(1.6/G47+1.37/AK47)</f>
        <v>0.29200762321213691</v>
      </c>
      <c r="BW47">
        <f t="shared" ref="BW47:BW57" si="200">H47*AX47*0.001</f>
        <v>6.3042618646915338</v>
      </c>
      <c r="BX47">
        <f t="shared" ref="BX47:BX57" si="201">H47/AP47</f>
        <v>1.2091018796729789</v>
      </c>
      <c r="BY47">
        <f t="shared" ref="BY47:BY57" si="202">(1-BI47*AX47/BN47/G47)*100</f>
        <v>60.463246829253393</v>
      </c>
      <c r="BZ47">
        <f t="shared" ref="BZ47:BZ57" si="203">(AP47-F47/(AK47/1.35))</f>
        <v>53.27637283525641</v>
      </c>
      <c r="CA47">
        <f t="shared" ref="CA47:CA57" si="204">F47*BY47/100/BZ47</f>
        <v>-4.2417525964933603E-2</v>
      </c>
      <c r="CB47">
        <f t="shared" ref="CB47:CB57" si="205">(L47-K47)</f>
        <v>0</v>
      </c>
      <c r="CC47">
        <f t="shared" ref="CC47:CC57" si="206">AV47*W47</f>
        <v>1487.4932284218416</v>
      </c>
      <c r="CD47">
        <f t="shared" ref="CD47:CD57" si="207">(N47-M47)</f>
        <v>0</v>
      </c>
      <c r="CE47" t="e">
        <f t="shared" ref="CE47:CE57" si="208">(N47-O47)/(N47-K47)</f>
        <v>#DIV/0!</v>
      </c>
      <c r="CF47" t="e">
        <f t="shared" ref="CF47:CF57" si="209">(L47-N47)/(L47-K47)</f>
        <v>#DIV/0!</v>
      </c>
    </row>
    <row r="48" spans="1:84" x14ac:dyDescent="0.35">
      <c r="A48" t="s">
        <v>167</v>
      </c>
      <c r="B48" s="1">
        <v>48</v>
      </c>
      <c r="C48" s="1" t="s">
        <v>132</v>
      </c>
      <c r="D48" s="1">
        <v>10021.000035699457</v>
      </c>
      <c r="E48" s="1">
        <v>0</v>
      </c>
      <c r="F48">
        <f t="shared" si="168"/>
        <v>-9.5367662977817444E-2</v>
      </c>
      <c r="G48">
        <f t="shared" si="169"/>
        <v>0.49050204875404374</v>
      </c>
      <c r="H48">
        <f t="shared" si="170"/>
        <v>97.232488717573133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t="e">
        <f t="shared" si="171"/>
        <v>#DIV/0!</v>
      </c>
      <c r="Q48" t="e">
        <f t="shared" si="172"/>
        <v>#DIV/0!</v>
      </c>
      <c r="R48" t="e">
        <f t="shared" si="173"/>
        <v>#DIV/0!</v>
      </c>
      <c r="S48" s="1">
        <v>-1</v>
      </c>
      <c r="T48" s="1">
        <v>0.87</v>
      </c>
      <c r="U48" s="1">
        <v>0.92</v>
      </c>
      <c r="V48" s="1">
        <v>10.098725318908691</v>
      </c>
      <c r="W48">
        <f t="shared" si="174"/>
        <v>0.87504936265945432</v>
      </c>
      <c r="X48">
        <f t="shared" si="175"/>
        <v>6.0826934108225309E-4</v>
      </c>
      <c r="Y48" t="e">
        <f t="shared" si="176"/>
        <v>#DIV/0!</v>
      </c>
      <c r="Z48" t="e">
        <f t="shared" si="177"/>
        <v>#DIV/0!</v>
      </c>
      <c r="AA48" t="e">
        <f t="shared" si="178"/>
        <v>#DIV/0!</v>
      </c>
      <c r="AB48" s="1">
        <v>0</v>
      </c>
      <c r="AC48" s="1">
        <v>0.5</v>
      </c>
      <c r="AD48" t="e">
        <f t="shared" si="179"/>
        <v>#DIV/0!</v>
      </c>
      <c r="AE48">
        <f t="shared" si="180"/>
        <v>8.9167762908328001</v>
      </c>
      <c r="AF48">
        <f t="shared" si="181"/>
        <v>1.8226463513528226</v>
      </c>
      <c r="AG48">
        <f t="shared" si="182"/>
        <v>31.180643081665039</v>
      </c>
      <c r="AH48" s="1">
        <v>2</v>
      </c>
      <c r="AI48">
        <f t="shared" si="183"/>
        <v>4.644859790802002</v>
      </c>
      <c r="AJ48" s="1">
        <v>1</v>
      </c>
      <c r="AK48">
        <f t="shared" si="184"/>
        <v>9.2897195816040039</v>
      </c>
      <c r="AL48" s="1">
        <v>30.338260650634766</v>
      </c>
      <c r="AM48" s="1">
        <v>31.180643081665039</v>
      </c>
      <c r="AN48" s="1">
        <v>29.019218444824219</v>
      </c>
      <c r="AO48" s="1">
        <v>100.43324279785156</v>
      </c>
      <c r="AP48" s="1">
        <v>99.9039306640625</v>
      </c>
      <c r="AQ48" s="1">
        <v>21.894596099853516</v>
      </c>
      <c r="AR48" s="1">
        <v>27.663873672485352</v>
      </c>
      <c r="AS48" s="1">
        <v>49.837326049804688</v>
      </c>
      <c r="AT48" s="1">
        <v>62.969612121582031</v>
      </c>
      <c r="AU48" s="1">
        <v>300.5611572265625</v>
      </c>
      <c r="AV48" s="1">
        <v>1699.587890625</v>
      </c>
      <c r="AW48" s="1">
        <v>0.2140924334526062</v>
      </c>
      <c r="AX48" s="1">
        <v>98.880126953125</v>
      </c>
      <c r="AY48" s="1">
        <v>2.5868277549743652</v>
      </c>
      <c r="AZ48" s="1">
        <v>-0.73626708984375</v>
      </c>
      <c r="BA48" s="1">
        <v>1</v>
      </c>
      <c r="BB48" s="1">
        <v>-1.355140209197998</v>
      </c>
      <c r="BC48" s="1">
        <v>7.355140209197998</v>
      </c>
      <c r="BD48" s="1">
        <v>1</v>
      </c>
      <c r="BE48" s="1">
        <v>0</v>
      </c>
      <c r="BF48" s="1">
        <v>0.15999999642372131</v>
      </c>
      <c r="BG48" s="1">
        <v>111115</v>
      </c>
      <c r="BH48">
        <f t="shared" si="185"/>
        <v>1.5028057861328123</v>
      </c>
      <c r="BI48">
        <f t="shared" si="186"/>
        <v>8.9167762908328001E-3</v>
      </c>
      <c r="BJ48">
        <f t="shared" si="187"/>
        <v>304.33064308166502</v>
      </c>
      <c r="BK48">
        <f t="shared" si="188"/>
        <v>303.48826065063474</v>
      </c>
      <c r="BL48">
        <f t="shared" si="189"/>
        <v>271.93405642180005</v>
      </c>
      <c r="BM48">
        <f t="shared" si="190"/>
        <v>-0.52407037363494291</v>
      </c>
      <c r="BN48">
        <f t="shared" si="191"/>
        <v>4.5580536921033863</v>
      </c>
      <c r="BO48">
        <f t="shared" si="192"/>
        <v>46.096762135673352</v>
      </c>
      <c r="BP48">
        <f t="shared" si="193"/>
        <v>18.432888463188</v>
      </c>
      <c r="BQ48">
        <f t="shared" si="194"/>
        <v>30.759451866149902</v>
      </c>
      <c r="BR48">
        <f t="shared" si="195"/>
        <v>4.4498710074655143</v>
      </c>
      <c r="BS48">
        <f t="shared" si="196"/>
        <v>0.46590217066077949</v>
      </c>
      <c r="BT48">
        <f t="shared" si="197"/>
        <v>2.7354073407505637</v>
      </c>
      <c r="BU48">
        <f t="shared" si="198"/>
        <v>1.7144636667149507</v>
      </c>
      <c r="BV48">
        <f t="shared" si="199"/>
        <v>0.29330340240137975</v>
      </c>
      <c r="BW48">
        <f t="shared" si="200"/>
        <v>9.6143608283619244</v>
      </c>
      <c r="BX48">
        <f t="shared" si="201"/>
        <v>0.97325989149043224</v>
      </c>
      <c r="BY48">
        <f t="shared" si="202"/>
        <v>60.563658032310919</v>
      </c>
      <c r="BZ48">
        <f t="shared" si="203"/>
        <v>99.917789677124105</v>
      </c>
      <c r="CA48">
        <f t="shared" si="204"/>
        <v>-5.7805667505188719E-4</v>
      </c>
      <c r="CB48">
        <f t="shared" si="205"/>
        <v>0</v>
      </c>
      <c r="CC48">
        <f t="shared" si="206"/>
        <v>1487.2233004751326</v>
      </c>
      <c r="CD48">
        <f t="shared" si="207"/>
        <v>0</v>
      </c>
      <c r="CE48" t="e">
        <f t="shared" si="208"/>
        <v>#DIV/0!</v>
      </c>
      <c r="CF48" t="e">
        <f t="shared" si="209"/>
        <v>#DIV/0!</v>
      </c>
    </row>
    <row r="49" spans="1:84" x14ac:dyDescent="0.35">
      <c r="A49" t="s">
        <v>167</v>
      </c>
      <c r="B49" s="1">
        <v>46</v>
      </c>
      <c r="C49" s="1" t="s">
        <v>130</v>
      </c>
      <c r="D49" s="1">
        <v>9767.0000356994569</v>
      </c>
      <c r="E49" s="1">
        <v>0</v>
      </c>
      <c r="F49">
        <f t="shared" si="168"/>
        <v>-0.7897877000539909</v>
      </c>
      <c r="G49">
        <f t="shared" si="169"/>
        <v>0.49312057421640937</v>
      </c>
      <c r="H49">
        <f t="shared" si="170"/>
        <v>195.90796601560913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t="e">
        <f t="shared" si="171"/>
        <v>#DIV/0!</v>
      </c>
      <c r="Q49" t="e">
        <f t="shared" si="172"/>
        <v>#DIV/0!</v>
      </c>
      <c r="R49" t="e">
        <f t="shared" si="173"/>
        <v>#DIV/0!</v>
      </c>
      <c r="S49" s="1">
        <v>-1</v>
      </c>
      <c r="T49" s="1">
        <v>0.87</v>
      </c>
      <c r="U49" s="1">
        <v>0.92</v>
      </c>
      <c r="V49" s="1">
        <v>10.098725318908691</v>
      </c>
      <c r="W49">
        <f t="shared" si="174"/>
        <v>0.87504936265945432</v>
      </c>
      <c r="X49">
        <f t="shared" si="175"/>
        <v>1.4130251565150936E-4</v>
      </c>
      <c r="Y49" t="e">
        <f t="shared" si="176"/>
        <v>#DIV/0!</v>
      </c>
      <c r="Z49" t="e">
        <f t="shared" si="177"/>
        <v>#DIV/0!</v>
      </c>
      <c r="AA49" t="e">
        <f t="shared" si="178"/>
        <v>#DIV/0!</v>
      </c>
      <c r="AB49" s="1">
        <v>0</v>
      </c>
      <c r="AC49" s="1">
        <v>0.5</v>
      </c>
      <c r="AD49" t="e">
        <f t="shared" si="179"/>
        <v>#DIV/0!</v>
      </c>
      <c r="AE49">
        <f t="shared" si="180"/>
        <v>8.9000467911343346</v>
      </c>
      <c r="AF49">
        <f t="shared" si="181"/>
        <v>1.8101701263752776</v>
      </c>
      <c r="AG49">
        <f t="shared" si="182"/>
        <v>31.09242057800293</v>
      </c>
      <c r="AH49" s="1">
        <v>2</v>
      </c>
      <c r="AI49">
        <f t="shared" si="183"/>
        <v>4.644859790802002</v>
      </c>
      <c r="AJ49" s="1">
        <v>1</v>
      </c>
      <c r="AK49">
        <f t="shared" si="184"/>
        <v>9.2897195816040039</v>
      </c>
      <c r="AL49" s="1">
        <v>30.297830581665039</v>
      </c>
      <c r="AM49" s="1">
        <v>31.09242057800293</v>
      </c>
      <c r="AN49" s="1">
        <v>29.02241325378418</v>
      </c>
      <c r="AO49" s="1">
        <v>199.84713745117188</v>
      </c>
      <c r="AP49" s="1">
        <v>199.19296264648438</v>
      </c>
      <c r="AQ49" s="1">
        <v>21.802465438842773</v>
      </c>
      <c r="AR49" s="1">
        <v>27.561866760253906</v>
      </c>
      <c r="AS49" s="1">
        <v>49.739875793457031</v>
      </c>
      <c r="AT49" s="1">
        <v>62.878673553466797</v>
      </c>
      <c r="AU49" s="1">
        <v>300.543212890625</v>
      </c>
      <c r="AV49" s="1">
        <v>1700.104736328125</v>
      </c>
      <c r="AW49" s="1">
        <v>0.19000118970870972</v>
      </c>
      <c r="AX49" s="1">
        <v>98.869789123535156</v>
      </c>
      <c r="AY49" s="1">
        <v>3.297590970993042</v>
      </c>
      <c r="AZ49" s="1">
        <v>-0.73099726438522339</v>
      </c>
      <c r="BA49" s="1">
        <v>1</v>
      </c>
      <c r="BB49" s="1">
        <v>-1.355140209197998</v>
      </c>
      <c r="BC49" s="1">
        <v>7.355140209197998</v>
      </c>
      <c r="BD49" s="1">
        <v>1</v>
      </c>
      <c r="BE49" s="1">
        <v>0</v>
      </c>
      <c r="BF49" s="1">
        <v>0.15999999642372131</v>
      </c>
      <c r="BG49" s="1">
        <v>111115</v>
      </c>
      <c r="BH49">
        <f t="shared" si="185"/>
        <v>1.502716064453125</v>
      </c>
      <c r="BI49">
        <f t="shared" si="186"/>
        <v>8.9000467911343351E-3</v>
      </c>
      <c r="BJ49">
        <f t="shared" si="187"/>
        <v>304.24242057800291</v>
      </c>
      <c r="BK49">
        <f t="shared" si="188"/>
        <v>303.44783058166502</v>
      </c>
      <c r="BL49">
        <f t="shared" si="189"/>
        <v>272.01675173245167</v>
      </c>
      <c r="BM49">
        <f t="shared" si="190"/>
        <v>-0.51849356177342909</v>
      </c>
      <c r="BN49">
        <f t="shared" si="191"/>
        <v>4.5352060808125545</v>
      </c>
      <c r="BO49">
        <f t="shared" si="192"/>
        <v>45.870494121778044</v>
      </c>
      <c r="BP49">
        <f t="shared" si="193"/>
        <v>18.308627361524138</v>
      </c>
      <c r="BQ49">
        <f t="shared" si="194"/>
        <v>30.695125579833984</v>
      </c>
      <c r="BR49">
        <f t="shared" si="195"/>
        <v>4.4335473240615126</v>
      </c>
      <c r="BS49">
        <f t="shared" si="196"/>
        <v>0.46826399914798761</v>
      </c>
      <c r="BT49">
        <f t="shared" si="197"/>
        <v>2.7250359544372769</v>
      </c>
      <c r="BU49">
        <f t="shared" si="198"/>
        <v>1.7085113696242358</v>
      </c>
      <c r="BV49">
        <f t="shared" si="199"/>
        <v>0.2948011169937233</v>
      </c>
      <c r="BW49">
        <f t="shared" si="200"/>
        <v>19.369379287583968</v>
      </c>
      <c r="BX49">
        <f t="shared" si="201"/>
        <v>0.98350847044378142</v>
      </c>
      <c r="BY49">
        <f t="shared" si="202"/>
        <v>60.653532412805411</v>
      </c>
      <c r="BZ49">
        <f t="shared" si="203"/>
        <v>199.30773612115246</v>
      </c>
      <c r="CA49">
        <f t="shared" si="204"/>
        <v>-2.4034899395646591E-3</v>
      </c>
      <c r="CB49">
        <f t="shared" si="205"/>
        <v>0</v>
      </c>
      <c r="CC49">
        <f t="shared" si="206"/>
        <v>1487.6755659782455</v>
      </c>
      <c r="CD49">
        <f t="shared" si="207"/>
        <v>0</v>
      </c>
      <c r="CE49" t="e">
        <f t="shared" si="208"/>
        <v>#DIV/0!</v>
      </c>
      <c r="CF49" t="e">
        <f t="shared" si="209"/>
        <v>#DIV/0!</v>
      </c>
    </row>
    <row r="50" spans="1:84" x14ac:dyDescent="0.35">
      <c r="A50" t="s">
        <v>167</v>
      </c>
      <c r="B50" s="1">
        <v>49</v>
      </c>
      <c r="C50" s="1" t="s">
        <v>133</v>
      </c>
      <c r="D50" s="1">
        <v>10163.000035699457</v>
      </c>
      <c r="E50" s="1">
        <v>0</v>
      </c>
      <c r="F50">
        <f t="shared" si="168"/>
        <v>5.0814357592233712</v>
      </c>
      <c r="G50">
        <f t="shared" si="169"/>
        <v>0.49712124550943482</v>
      </c>
      <c r="H50">
        <f t="shared" si="170"/>
        <v>269.39176448068253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t="e">
        <f t="shared" si="171"/>
        <v>#DIV/0!</v>
      </c>
      <c r="Q50" t="e">
        <f t="shared" si="172"/>
        <v>#DIV/0!</v>
      </c>
      <c r="R50" t="e">
        <f t="shared" si="173"/>
        <v>#DIV/0!</v>
      </c>
      <c r="S50" s="1">
        <v>-1</v>
      </c>
      <c r="T50" s="1">
        <v>0.87</v>
      </c>
      <c r="U50" s="1">
        <v>0.92</v>
      </c>
      <c r="V50" s="1">
        <v>10.098725318908691</v>
      </c>
      <c r="W50">
        <f t="shared" si="174"/>
        <v>0.87504936265945432</v>
      </c>
      <c r="X50">
        <f t="shared" si="175"/>
        <v>4.0892197957277561E-3</v>
      </c>
      <c r="Y50" t="e">
        <f t="shared" si="176"/>
        <v>#DIV/0!</v>
      </c>
      <c r="Z50" t="e">
        <f t="shared" si="177"/>
        <v>#DIV/0!</v>
      </c>
      <c r="AA50" t="e">
        <f t="shared" si="178"/>
        <v>#DIV/0!</v>
      </c>
      <c r="AB50" s="1">
        <v>0</v>
      </c>
      <c r="AC50" s="1">
        <v>0.5</v>
      </c>
      <c r="AD50" t="e">
        <f t="shared" si="179"/>
        <v>#DIV/0!</v>
      </c>
      <c r="AE50">
        <f t="shared" si="180"/>
        <v>8.9761334587770634</v>
      </c>
      <c r="AF50">
        <f t="shared" si="181"/>
        <v>1.8113756212851171</v>
      </c>
      <c r="AG50">
        <f t="shared" si="182"/>
        <v>31.196537017822266</v>
      </c>
      <c r="AH50" s="1">
        <v>2</v>
      </c>
      <c r="AI50">
        <f t="shared" si="183"/>
        <v>4.644859790802002</v>
      </c>
      <c r="AJ50" s="1">
        <v>1</v>
      </c>
      <c r="AK50">
        <f t="shared" si="184"/>
        <v>9.2897195816040039</v>
      </c>
      <c r="AL50" s="1">
        <v>30.352573394775391</v>
      </c>
      <c r="AM50" s="1">
        <v>31.196537017822266</v>
      </c>
      <c r="AN50" s="1">
        <v>29.019676208496094</v>
      </c>
      <c r="AO50" s="1">
        <v>300.16604614257813</v>
      </c>
      <c r="AP50" s="1">
        <v>295.02243041992188</v>
      </c>
      <c r="AQ50" s="1">
        <v>22.012840270996094</v>
      </c>
      <c r="AR50" s="1">
        <v>27.819786071777344</v>
      </c>
      <c r="AS50" s="1">
        <v>50.065822601318359</v>
      </c>
      <c r="AT50" s="1">
        <v>63.272750854492188</v>
      </c>
      <c r="AU50" s="1">
        <v>300.55108642578125</v>
      </c>
      <c r="AV50" s="1">
        <v>1699.5467529296875</v>
      </c>
      <c r="AW50" s="1">
        <v>0.15932989120483398</v>
      </c>
      <c r="AX50" s="1">
        <v>98.879440307617188</v>
      </c>
      <c r="AY50" s="1">
        <v>3.8773322105407715</v>
      </c>
      <c r="AZ50" s="1">
        <v>-0.73832005262374878</v>
      </c>
      <c r="BA50" s="1">
        <v>1</v>
      </c>
      <c r="BB50" s="1">
        <v>-1.355140209197998</v>
      </c>
      <c r="BC50" s="1">
        <v>7.355140209197998</v>
      </c>
      <c r="BD50" s="1">
        <v>1</v>
      </c>
      <c r="BE50" s="1">
        <v>0</v>
      </c>
      <c r="BF50" s="1">
        <v>0.15999999642372131</v>
      </c>
      <c r="BG50" s="1">
        <v>111115</v>
      </c>
      <c r="BH50">
        <f t="shared" si="185"/>
        <v>1.5027554321289061</v>
      </c>
      <c r="BI50">
        <f t="shared" si="186"/>
        <v>8.9761334587770639E-3</v>
      </c>
      <c r="BJ50">
        <f t="shared" si="187"/>
        <v>304.34653701782224</v>
      </c>
      <c r="BK50">
        <f t="shared" si="188"/>
        <v>303.50257339477537</v>
      </c>
      <c r="BL50">
        <f t="shared" si="189"/>
        <v>271.92747439069717</v>
      </c>
      <c r="BM50">
        <f t="shared" si="190"/>
        <v>-0.53460823641209931</v>
      </c>
      <c r="BN50">
        <f t="shared" si="191"/>
        <v>4.5621804975401048</v>
      </c>
      <c r="BO50">
        <f t="shared" si="192"/>
        <v>46.13881797213871</v>
      </c>
      <c r="BP50">
        <f t="shared" si="193"/>
        <v>18.319031900361367</v>
      </c>
      <c r="BQ50">
        <f t="shared" si="194"/>
        <v>30.774555206298828</v>
      </c>
      <c r="BR50">
        <f t="shared" si="195"/>
        <v>4.453711269426246</v>
      </c>
      <c r="BS50">
        <f t="shared" si="196"/>
        <v>0.47187003961956231</v>
      </c>
      <c r="BT50">
        <f t="shared" si="197"/>
        <v>2.7508048762549877</v>
      </c>
      <c r="BU50">
        <f t="shared" si="198"/>
        <v>1.7029063931712582</v>
      </c>
      <c r="BV50">
        <f t="shared" si="199"/>
        <v>0.29708804082588547</v>
      </c>
      <c r="BW50">
        <f t="shared" si="200"/>
        <v>26.637306895331317</v>
      </c>
      <c r="BX50">
        <f t="shared" si="201"/>
        <v>0.91312299236787586</v>
      </c>
      <c r="BY50">
        <f t="shared" si="202"/>
        <v>60.86543480445259</v>
      </c>
      <c r="BZ50">
        <f t="shared" si="203"/>
        <v>294.28398635660096</v>
      </c>
      <c r="CA50">
        <f t="shared" si="204"/>
        <v>1.0509705293350451E-2</v>
      </c>
      <c r="CB50">
        <f t="shared" si="205"/>
        <v>0</v>
      </c>
      <c r="CC50">
        <f t="shared" si="206"/>
        <v>1487.1873029610681</v>
      </c>
      <c r="CD50">
        <f t="shared" si="207"/>
        <v>0</v>
      </c>
      <c r="CE50" t="e">
        <f t="shared" si="208"/>
        <v>#DIV/0!</v>
      </c>
      <c r="CF50" t="e">
        <f t="shared" si="209"/>
        <v>#DIV/0!</v>
      </c>
    </row>
    <row r="51" spans="1:84" x14ac:dyDescent="0.35">
      <c r="A51" t="s">
        <v>167</v>
      </c>
      <c r="B51" s="1">
        <v>45</v>
      </c>
      <c r="C51" s="1" t="s">
        <v>129</v>
      </c>
      <c r="D51" s="1">
        <v>9643.0000356994569</v>
      </c>
      <c r="E51" s="1">
        <v>0</v>
      </c>
      <c r="F51">
        <f t="shared" si="168"/>
        <v>3.4685568661808635</v>
      </c>
      <c r="G51">
        <f t="shared" si="169"/>
        <v>0.54374820472607599</v>
      </c>
      <c r="H51">
        <f t="shared" si="170"/>
        <v>373.80238442188636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t="e">
        <f t="shared" si="171"/>
        <v>#DIV/0!</v>
      </c>
      <c r="Q51" t="e">
        <f t="shared" si="172"/>
        <v>#DIV/0!</v>
      </c>
      <c r="R51" t="e">
        <f t="shared" si="173"/>
        <v>#DIV/0!</v>
      </c>
      <c r="S51" s="1">
        <v>-1</v>
      </c>
      <c r="T51" s="1">
        <v>0.87</v>
      </c>
      <c r="U51" s="1">
        <v>0.92</v>
      </c>
      <c r="V51" s="1">
        <v>10.098725318908691</v>
      </c>
      <c r="W51">
        <f t="shared" si="174"/>
        <v>0.87504936265945432</v>
      </c>
      <c r="X51">
        <f t="shared" si="175"/>
        <v>3.0027613368478969E-3</v>
      </c>
      <c r="Y51" t="e">
        <f t="shared" si="176"/>
        <v>#DIV/0!</v>
      </c>
      <c r="Z51" t="e">
        <f t="shared" si="177"/>
        <v>#DIV/0!</v>
      </c>
      <c r="AA51" t="e">
        <f t="shared" si="178"/>
        <v>#DIV/0!</v>
      </c>
      <c r="AB51" s="1">
        <v>0</v>
      </c>
      <c r="AC51" s="1">
        <v>0.5</v>
      </c>
      <c r="AD51" t="e">
        <f t="shared" si="179"/>
        <v>#DIV/0!</v>
      </c>
      <c r="AE51">
        <f t="shared" si="180"/>
        <v>9.3514264789570909</v>
      </c>
      <c r="AF51">
        <f t="shared" si="181"/>
        <v>1.7338436543955127</v>
      </c>
      <c r="AG51">
        <f t="shared" si="182"/>
        <v>30.920677185058594</v>
      </c>
      <c r="AH51" s="1">
        <v>2</v>
      </c>
      <c r="AI51">
        <f t="shared" si="183"/>
        <v>4.644859790802002</v>
      </c>
      <c r="AJ51" s="1">
        <v>1</v>
      </c>
      <c r="AK51">
        <f t="shared" si="184"/>
        <v>9.2897195816040039</v>
      </c>
      <c r="AL51" s="1">
        <v>30.257041931152344</v>
      </c>
      <c r="AM51" s="1">
        <v>30.920677185058594</v>
      </c>
      <c r="AN51" s="1">
        <v>29.019630432128906</v>
      </c>
      <c r="AO51" s="1">
        <v>400.40731811523438</v>
      </c>
      <c r="AP51" s="1">
        <v>395.63714599609375</v>
      </c>
      <c r="AQ51" s="1">
        <v>21.838726043701172</v>
      </c>
      <c r="AR51" s="1">
        <v>27.888097763061523</v>
      </c>
      <c r="AS51" s="1">
        <v>49.936210632324219</v>
      </c>
      <c r="AT51" s="1">
        <v>63.769817352294922</v>
      </c>
      <c r="AU51" s="1">
        <v>300.54800415039063</v>
      </c>
      <c r="AV51" s="1">
        <v>1700.64599609375</v>
      </c>
      <c r="AW51" s="1">
        <v>0.15690003335475922</v>
      </c>
      <c r="AX51" s="1">
        <v>98.865501403808594</v>
      </c>
      <c r="AY51" s="1">
        <v>4.1511721611022949</v>
      </c>
      <c r="AZ51" s="1">
        <v>-0.73362511396408081</v>
      </c>
      <c r="BA51" s="1">
        <v>0.5</v>
      </c>
      <c r="BB51" s="1">
        <v>-1.355140209197998</v>
      </c>
      <c r="BC51" s="1">
        <v>7.355140209197998</v>
      </c>
      <c r="BD51" s="1">
        <v>1</v>
      </c>
      <c r="BE51" s="1">
        <v>0</v>
      </c>
      <c r="BF51" s="1">
        <v>0.15999999642372131</v>
      </c>
      <c r="BG51" s="1">
        <v>111115</v>
      </c>
      <c r="BH51">
        <f t="shared" si="185"/>
        <v>1.502740020751953</v>
      </c>
      <c r="BI51">
        <f t="shared" si="186"/>
        <v>9.3514264789570905E-3</v>
      </c>
      <c r="BJ51">
        <f t="shared" si="187"/>
        <v>304.07067718505857</v>
      </c>
      <c r="BK51">
        <f t="shared" si="188"/>
        <v>303.40704193115232</v>
      </c>
      <c r="BL51">
        <f t="shared" si="189"/>
        <v>272.10335329301597</v>
      </c>
      <c r="BM51">
        <f t="shared" si="190"/>
        <v>-0.59119723304626637</v>
      </c>
      <c r="BN51">
        <f t="shared" si="191"/>
        <v>4.4910144229390232</v>
      </c>
      <c r="BO51">
        <f t="shared" si="192"/>
        <v>45.425495842031061</v>
      </c>
      <c r="BP51">
        <f t="shared" si="193"/>
        <v>17.537398078969538</v>
      </c>
      <c r="BQ51">
        <f t="shared" si="194"/>
        <v>30.588859558105469</v>
      </c>
      <c r="BR51">
        <f t="shared" si="195"/>
        <v>4.4066951127041776</v>
      </c>
      <c r="BS51">
        <f t="shared" si="196"/>
        <v>0.51368128260183388</v>
      </c>
      <c r="BT51">
        <f t="shared" si="197"/>
        <v>2.7571707685435105</v>
      </c>
      <c r="BU51">
        <f t="shared" si="198"/>
        <v>1.6495243441606671</v>
      </c>
      <c r="BV51">
        <f t="shared" si="199"/>
        <v>0.32362320245719745</v>
      </c>
      <c r="BW51">
        <f t="shared" si="200"/>
        <v>36.956160161809009</v>
      </c>
      <c r="BX51">
        <f t="shared" si="201"/>
        <v>0.94481114375842001</v>
      </c>
      <c r="BY51">
        <f t="shared" si="202"/>
        <v>62.140022531976726</v>
      </c>
      <c r="BZ51">
        <f t="shared" si="203"/>
        <v>395.13308861005413</v>
      </c>
      <c r="CA51">
        <f t="shared" si="204"/>
        <v>5.4547748095737968E-3</v>
      </c>
      <c r="CB51">
        <f t="shared" si="205"/>
        <v>0</v>
      </c>
      <c r="CC51">
        <f t="shared" si="206"/>
        <v>1488.1491949911888</v>
      </c>
      <c r="CD51">
        <f t="shared" si="207"/>
        <v>0</v>
      </c>
      <c r="CE51" t="e">
        <f t="shared" si="208"/>
        <v>#DIV/0!</v>
      </c>
      <c r="CF51" t="e">
        <f t="shared" si="209"/>
        <v>#DIV/0!</v>
      </c>
    </row>
    <row r="52" spans="1:84" x14ac:dyDescent="0.35">
      <c r="A52" t="s">
        <v>167</v>
      </c>
      <c r="B52" s="1">
        <v>50</v>
      </c>
      <c r="C52" s="1" t="s">
        <v>134</v>
      </c>
      <c r="D52" s="1">
        <v>10290.500035664998</v>
      </c>
      <c r="E52" s="1">
        <v>0</v>
      </c>
      <c r="F52">
        <f t="shared" si="168"/>
        <v>7.5133057006582495</v>
      </c>
      <c r="G52">
        <f t="shared" si="169"/>
        <v>0.49999300666322122</v>
      </c>
      <c r="H52">
        <f t="shared" si="170"/>
        <v>452.94929763655591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t="e">
        <f t="shared" si="171"/>
        <v>#DIV/0!</v>
      </c>
      <c r="Q52" t="e">
        <f t="shared" si="172"/>
        <v>#DIV/0!</v>
      </c>
      <c r="R52" t="e">
        <f t="shared" si="173"/>
        <v>#DIV/0!</v>
      </c>
      <c r="S52" s="1">
        <v>-1</v>
      </c>
      <c r="T52" s="1">
        <v>0.87</v>
      </c>
      <c r="U52" s="1">
        <v>0.92</v>
      </c>
      <c r="V52" s="1">
        <v>10.098725318908691</v>
      </c>
      <c r="W52">
        <f t="shared" si="174"/>
        <v>0.87504936265945432</v>
      </c>
      <c r="X52">
        <f t="shared" si="175"/>
        <v>5.7253626405837244E-3</v>
      </c>
      <c r="Y52" t="e">
        <f t="shared" si="176"/>
        <v>#DIV/0!</v>
      </c>
      <c r="Z52" t="e">
        <f t="shared" si="177"/>
        <v>#DIV/0!</v>
      </c>
      <c r="AA52" t="e">
        <f t="shared" si="178"/>
        <v>#DIV/0!</v>
      </c>
      <c r="AB52" s="1">
        <v>0</v>
      </c>
      <c r="AC52" s="1">
        <v>0.5</v>
      </c>
      <c r="AD52" t="e">
        <f t="shared" si="179"/>
        <v>#DIV/0!</v>
      </c>
      <c r="AE52">
        <f t="shared" si="180"/>
        <v>8.999173849723805</v>
      </c>
      <c r="AF52">
        <f t="shared" si="181"/>
        <v>1.8059074144212501</v>
      </c>
      <c r="AG52">
        <f t="shared" si="182"/>
        <v>31.21275520324707</v>
      </c>
      <c r="AH52" s="1">
        <v>2</v>
      </c>
      <c r="AI52">
        <f t="shared" si="183"/>
        <v>4.644859790802002</v>
      </c>
      <c r="AJ52" s="1">
        <v>1</v>
      </c>
      <c r="AK52">
        <f t="shared" si="184"/>
        <v>9.2897195816040039</v>
      </c>
      <c r="AL52" s="1">
        <v>30.379917144775391</v>
      </c>
      <c r="AM52" s="1">
        <v>31.21275520324707</v>
      </c>
      <c r="AN52" s="1">
        <v>29.019859313964844</v>
      </c>
      <c r="AO52" s="1">
        <v>500.28668212890625</v>
      </c>
      <c r="AP52" s="1">
        <v>492.33859252929688</v>
      </c>
      <c r="AQ52" s="1">
        <v>22.097677230834961</v>
      </c>
      <c r="AR52" s="1">
        <v>27.918977737426758</v>
      </c>
      <c r="AS52" s="1">
        <v>50.177001953125</v>
      </c>
      <c r="AT52" s="1">
        <v>63.395866394042969</v>
      </c>
      <c r="AU52" s="1">
        <v>300.54885864257813</v>
      </c>
      <c r="AV52" s="1">
        <v>1699.2711181640625</v>
      </c>
      <c r="AW52" s="1">
        <v>0.22476470470428467</v>
      </c>
      <c r="AX52" s="1">
        <v>98.874946594238281</v>
      </c>
      <c r="AY52" s="1">
        <v>4.4942879676818848</v>
      </c>
      <c r="AZ52" s="1">
        <v>-0.74149924516677856</v>
      </c>
      <c r="BA52" s="1">
        <v>1</v>
      </c>
      <c r="BB52" s="1">
        <v>-1.355140209197998</v>
      </c>
      <c r="BC52" s="1">
        <v>7.355140209197998</v>
      </c>
      <c r="BD52" s="1">
        <v>1</v>
      </c>
      <c r="BE52" s="1">
        <v>0</v>
      </c>
      <c r="BF52" s="1">
        <v>0.15999999642372131</v>
      </c>
      <c r="BG52" s="1">
        <v>111115</v>
      </c>
      <c r="BH52">
        <f t="shared" si="185"/>
        <v>1.5027442932128907</v>
      </c>
      <c r="BI52">
        <f t="shared" si="186"/>
        <v>8.9991738497238044E-3</v>
      </c>
      <c r="BJ52">
        <f t="shared" si="187"/>
        <v>304.36275520324705</v>
      </c>
      <c r="BK52">
        <f t="shared" si="188"/>
        <v>303.52991714477537</v>
      </c>
      <c r="BL52">
        <f t="shared" si="189"/>
        <v>271.88337282918292</v>
      </c>
      <c r="BM52">
        <f t="shared" si="190"/>
        <v>-0.53830187969147769</v>
      </c>
      <c r="BN52">
        <f t="shared" si="191"/>
        <v>4.5663948471750482</v>
      </c>
      <c r="BO52">
        <f t="shared" si="192"/>
        <v>46.183537938225747</v>
      </c>
      <c r="BP52">
        <f t="shared" si="193"/>
        <v>18.264560200798989</v>
      </c>
      <c r="BQ52">
        <f t="shared" si="194"/>
        <v>30.79633617401123</v>
      </c>
      <c r="BR52">
        <f t="shared" si="195"/>
        <v>4.4592545071656646</v>
      </c>
      <c r="BS52">
        <f t="shared" si="196"/>
        <v>0.4744567098150646</v>
      </c>
      <c r="BT52">
        <f t="shared" si="197"/>
        <v>2.760487432753798</v>
      </c>
      <c r="BU52">
        <f t="shared" si="198"/>
        <v>1.6987670744118666</v>
      </c>
      <c r="BV52">
        <f t="shared" si="199"/>
        <v>0.29872864603238397</v>
      </c>
      <c r="BW52">
        <f t="shared" si="200"/>
        <v>44.785337613712201</v>
      </c>
      <c r="BX52">
        <f t="shared" si="201"/>
        <v>0.91999551631655385</v>
      </c>
      <c r="BY52">
        <f t="shared" si="202"/>
        <v>61.028106023282433</v>
      </c>
      <c r="BZ52">
        <f t="shared" si="203"/>
        <v>491.24674442701678</v>
      </c>
      <c r="CA52">
        <f t="shared" si="204"/>
        <v>9.33385965580125E-3</v>
      </c>
      <c r="CB52">
        <f t="shared" si="205"/>
        <v>0</v>
      </c>
      <c r="CC52">
        <f t="shared" si="206"/>
        <v>1486.9461089350812</v>
      </c>
      <c r="CD52">
        <f t="shared" si="207"/>
        <v>0</v>
      </c>
      <c r="CE52" t="e">
        <f t="shared" si="208"/>
        <v>#DIV/0!</v>
      </c>
      <c r="CF52" t="e">
        <f t="shared" si="209"/>
        <v>#DIV/0!</v>
      </c>
    </row>
    <row r="53" spans="1:84" x14ac:dyDescent="0.35">
      <c r="A53" t="s">
        <v>167</v>
      </c>
      <c r="B53" s="1">
        <v>51</v>
      </c>
      <c r="C53" s="1" t="s">
        <v>135</v>
      </c>
      <c r="D53" s="1">
        <v>10438.000035699457</v>
      </c>
      <c r="E53" s="1">
        <v>0</v>
      </c>
      <c r="F53">
        <f t="shared" si="168"/>
        <v>10.570110842272893</v>
      </c>
      <c r="G53">
        <f t="shared" si="169"/>
        <v>0.48524057047217234</v>
      </c>
      <c r="H53">
        <f t="shared" si="170"/>
        <v>728.9992093636057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t="e">
        <f t="shared" si="171"/>
        <v>#DIV/0!</v>
      </c>
      <c r="Q53" t="e">
        <f t="shared" si="172"/>
        <v>#DIV/0!</v>
      </c>
      <c r="R53" t="e">
        <f t="shared" si="173"/>
        <v>#DIV/0!</v>
      </c>
      <c r="S53" s="1">
        <v>-1</v>
      </c>
      <c r="T53" s="1">
        <v>0.87</v>
      </c>
      <c r="U53" s="1">
        <v>0.92</v>
      </c>
      <c r="V53" s="1">
        <v>10.098725318908691</v>
      </c>
      <c r="W53">
        <f t="shared" si="174"/>
        <v>0.87504936265945432</v>
      </c>
      <c r="X53">
        <f t="shared" si="175"/>
        <v>7.7809236367463487E-3</v>
      </c>
      <c r="Y53" t="e">
        <f t="shared" si="176"/>
        <v>#DIV/0!</v>
      </c>
      <c r="Z53" t="e">
        <f t="shared" si="177"/>
        <v>#DIV/0!</v>
      </c>
      <c r="AA53" t="e">
        <f t="shared" si="178"/>
        <v>#DIV/0!</v>
      </c>
      <c r="AB53" s="1">
        <v>0</v>
      </c>
      <c r="AC53" s="1">
        <v>0.5</v>
      </c>
      <c r="AD53" t="e">
        <f t="shared" si="179"/>
        <v>#DIV/0!</v>
      </c>
      <c r="AE53">
        <f t="shared" si="180"/>
        <v>8.8301692750296272</v>
      </c>
      <c r="AF53">
        <f t="shared" si="181"/>
        <v>1.8228952469052202</v>
      </c>
      <c r="AG53">
        <f t="shared" si="182"/>
        <v>31.279075622558594</v>
      </c>
      <c r="AH53" s="1">
        <v>2</v>
      </c>
      <c r="AI53">
        <f t="shared" si="183"/>
        <v>4.644859790802002</v>
      </c>
      <c r="AJ53" s="1">
        <v>1</v>
      </c>
      <c r="AK53">
        <f t="shared" si="184"/>
        <v>9.2897195816040039</v>
      </c>
      <c r="AL53" s="1">
        <v>30.385919570922852</v>
      </c>
      <c r="AM53" s="1">
        <v>31.279075622558594</v>
      </c>
      <c r="AN53" s="1">
        <v>29.016817092895508</v>
      </c>
      <c r="AO53" s="1">
        <v>800.157958984375</v>
      </c>
      <c r="AP53" s="1">
        <v>788.49090576171875</v>
      </c>
      <c r="AQ53" s="1">
        <v>22.210615158081055</v>
      </c>
      <c r="AR53" s="1">
        <v>27.922563552856445</v>
      </c>
      <c r="AS53" s="1">
        <v>50.415157318115234</v>
      </c>
      <c r="AT53" s="1">
        <v>63.382068634033203</v>
      </c>
      <c r="AU53" s="1">
        <v>300.54922485351563</v>
      </c>
      <c r="AV53" s="1">
        <v>1699.314697265625</v>
      </c>
      <c r="AW53" s="1">
        <v>0.16369755566120148</v>
      </c>
      <c r="AX53" s="1">
        <v>98.872314453125</v>
      </c>
      <c r="AY53" s="1">
        <v>5.0231547355651855</v>
      </c>
      <c r="AZ53" s="1">
        <v>-0.73130762577056885</v>
      </c>
      <c r="BA53" s="1">
        <v>1</v>
      </c>
      <c r="BB53" s="1">
        <v>-1.355140209197998</v>
      </c>
      <c r="BC53" s="1">
        <v>7.355140209197998</v>
      </c>
      <c r="BD53" s="1">
        <v>1</v>
      </c>
      <c r="BE53" s="1">
        <v>0</v>
      </c>
      <c r="BF53" s="1">
        <v>0.15999999642372131</v>
      </c>
      <c r="BG53" s="1">
        <v>111115</v>
      </c>
      <c r="BH53">
        <f t="shared" si="185"/>
        <v>1.5027461242675781</v>
      </c>
      <c r="BI53">
        <f t="shared" si="186"/>
        <v>8.8301692750296281E-3</v>
      </c>
      <c r="BJ53">
        <f t="shared" si="187"/>
        <v>304.42907562255857</v>
      </c>
      <c r="BK53">
        <f t="shared" si="188"/>
        <v>303.53591957092283</v>
      </c>
      <c r="BL53">
        <f t="shared" si="189"/>
        <v>271.89034548527707</v>
      </c>
      <c r="BM53">
        <f t="shared" si="190"/>
        <v>-0.51147628788171484</v>
      </c>
      <c r="BN53">
        <f t="shared" si="191"/>
        <v>4.5836637308406099</v>
      </c>
      <c r="BO53">
        <f t="shared" si="192"/>
        <v>46.359425853368769</v>
      </c>
      <c r="BP53">
        <f t="shared" si="193"/>
        <v>18.436862300512324</v>
      </c>
      <c r="BQ53">
        <f t="shared" si="194"/>
        <v>30.832497596740723</v>
      </c>
      <c r="BR53">
        <f t="shared" si="195"/>
        <v>4.4684708311721462</v>
      </c>
      <c r="BS53">
        <f t="shared" si="196"/>
        <v>0.4611526552716026</v>
      </c>
      <c r="BT53">
        <f t="shared" si="197"/>
        <v>2.7607684839353896</v>
      </c>
      <c r="BU53">
        <f t="shared" si="198"/>
        <v>1.7077023472367565</v>
      </c>
      <c r="BV53">
        <f t="shared" si="199"/>
        <v>0.29029190933763843</v>
      </c>
      <c r="BW53">
        <f t="shared" si="200"/>
        <v>72.077839064277924</v>
      </c>
      <c r="BX53">
        <f t="shared" si="201"/>
        <v>0.92454992700183225</v>
      </c>
      <c r="BY53">
        <f t="shared" si="202"/>
        <v>60.74690767689345</v>
      </c>
      <c r="BZ53">
        <f t="shared" si="203"/>
        <v>786.95483682963538</v>
      </c>
      <c r="CA53">
        <f t="shared" si="204"/>
        <v>8.1593189014109568E-3</v>
      </c>
      <c r="CB53">
        <f t="shared" si="205"/>
        <v>0</v>
      </c>
      <c r="CC53">
        <f t="shared" si="206"/>
        <v>1486.9842428001286</v>
      </c>
      <c r="CD53">
        <f t="shared" si="207"/>
        <v>0</v>
      </c>
      <c r="CE53" t="e">
        <f t="shared" si="208"/>
        <v>#DIV/0!</v>
      </c>
      <c r="CF53" t="e">
        <f t="shared" si="209"/>
        <v>#DIV/0!</v>
      </c>
    </row>
    <row r="54" spans="1:84" x14ac:dyDescent="0.35">
      <c r="A54" t="s">
        <v>167</v>
      </c>
      <c r="B54" s="1">
        <v>52</v>
      </c>
      <c r="C54" s="1" t="s">
        <v>136</v>
      </c>
      <c r="D54" s="1">
        <v>10640.000035699457</v>
      </c>
      <c r="E54" s="1">
        <v>0</v>
      </c>
      <c r="F54">
        <f t="shared" si="168"/>
        <v>14.219965966326439</v>
      </c>
      <c r="G54">
        <f t="shared" si="169"/>
        <v>0.43409959759356287</v>
      </c>
      <c r="H54">
        <f t="shared" si="170"/>
        <v>1092.9594725930558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t="e">
        <f t="shared" si="171"/>
        <v>#DIV/0!</v>
      </c>
      <c r="Q54" t="e">
        <f t="shared" si="172"/>
        <v>#DIV/0!</v>
      </c>
      <c r="R54" t="e">
        <f t="shared" si="173"/>
        <v>#DIV/0!</v>
      </c>
      <c r="S54" s="1">
        <v>-1</v>
      </c>
      <c r="T54" s="1">
        <v>0.87</v>
      </c>
      <c r="U54" s="1">
        <v>0.92</v>
      </c>
      <c r="V54" s="1">
        <v>10.098725318908691</v>
      </c>
      <c r="W54">
        <f t="shared" si="174"/>
        <v>0.87504936265945432</v>
      </c>
      <c r="X54">
        <f t="shared" si="175"/>
        <v>1.0237327456683723E-2</v>
      </c>
      <c r="Y54" t="e">
        <f t="shared" si="176"/>
        <v>#DIV/0!</v>
      </c>
      <c r="Z54" t="e">
        <f t="shared" si="177"/>
        <v>#DIV/0!</v>
      </c>
      <c r="AA54" t="e">
        <f t="shared" si="178"/>
        <v>#DIV/0!</v>
      </c>
      <c r="AB54" s="1">
        <v>0</v>
      </c>
      <c r="AC54" s="1">
        <v>0.5</v>
      </c>
      <c r="AD54" t="e">
        <f t="shared" si="179"/>
        <v>#DIV/0!</v>
      </c>
      <c r="AE54">
        <f t="shared" si="180"/>
        <v>8.3250961551565386</v>
      </c>
      <c r="AF54">
        <f t="shared" si="181"/>
        <v>1.9106749979834663</v>
      </c>
      <c r="AG54">
        <f t="shared" si="182"/>
        <v>31.512895584106445</v>
      </c>
      <c r="AH54" s="1">
        <v>2</v>
      </c>
      <c r="AI54">
        <f t="shared" si="183"/>
        <v>4.644859790802002</v>
      </c>
      <c r="AJ54" s="1">
        <v>1</v>
      </c>
      <c r="AK54">
        <f t="shared" si="184"/>
        <v>9.2897195816040039</v>
      </c>
      <c r="AL54" s="1">
        <v>30.407192230224609</v>
      </c>
      <c r="AM54" s="1">
        <v>31.512895584106445</v>
      </c>
      <c r="AN54" s="1">
        <v>29.018346786499023</v>
      </c>
      <c r="AO54" s="1">
        <v>1199.8177490234375</v>
      </c>
      <c r="AP54" s="1">
        <v>1183.796630859375</v>
      </c>
      <c r="AQ54" s="1">
        <v>22.268621444702148</v>
      </c>
      <c r="AR54" s="1">
        <v>27.65544319152832</v>
      </c>
      <c r="AS54" s="1">
        <v>50.484352111816406</v>
      </c>
      <c r="AT54" s="1">
        <v>62.699214935302734</v>
      </c>
      <c r="AU54" s="1">
        <v>300.54315185546875</v>
      </c>
      <c r="AV54" s="1">
        <v>1699.0045166015625</v>
      </c>
      <c r="AW54" s="1">
        <v>0.21170143783092499</v>
      </c>
      <c r="AX54" s="1">
        <v>98.871192932128906</v>
      </c>
      <c r="AY54" s="1">
        <v>5.0703105926513672</v>
      </c>
      <c r="AZ54" s="1">
        <v>-0.71249133348464966</v>
      </c>
      <c r="BA54" s="1">
        <v>0.5</v>
      </c>
      <c r="BB54" s="1">
        <v>-1.355140209197998</v>
      </c>
      <c r="BC54" s="1">
        <v>7.355140209197998</v>
      </c>
      <c r="BD54" s="1">
        <v>1</v>
      </c>
      <c r="BE54" s="1">
        <v>0</v>
      </c>
      <c r="BF54" s="1">
        <v>0.15999999642372131</v>
      </c>
      <c r="BG54" s="1">
        <v>111115</v>
      </c>
      <c r="BH54">
        <f t="shared" si="185"/>
        <v>1.5027157592773437</v>
      </c>
      <c r="BI54">
        <f t="shared" si="186"/>
        <v>8.3250961551565392E-3</v>
      </c>
      <c r="BJ54">
        <f t="shared" si="187"/>
        <v>304.66289558410642</v>
      </c>
      <c r="BK54">
        <f t="shared" si="188"/>
        <v>303.55719223022459</v>
      </c>
      <c r="BL54">
        <f t="shared" si="189"/>
        <v>271.84071658013636</v>
      </c>
      <c r="BM54">
        <f t="shared" si="190"/>
        <v>-0.43317285619542234</v>
      </c>
      <c r="BN54">
        <f t="shared" si="191"/>
        <v>4.6450016573965938</v>
      </c>
      <c r="BO54">
        <f t="shared" si="192"/>
        <v>46.98033390357898</v>
      </c>
      <c r="BP54">
        <f t="shared" si="193"/>
        <v>19.32489071205066</v>
      </c>
      <c r="BQ54">
        <f t="shared" si="194"/>
        <v>30.960043907165527</v>
      </c>
      <c r="BR54">
        <f t="shared" si="195"/>
        <v>4.5011106838419748</v>
      </c>
      <c r="BS54">
        <f t="shared" si="196"/>
        <v>0.41472012774142564</v>
      </c>
      <c r="BT54">
        <f t="shared" si="197"/>
        <v>2.7343266594131275</v>
      </c>
      <c r="BU54">
        <f t="shared" si="198"/>
        <v>1.7667840244288473</v>
      </c>
      <c r="BV54">
        <f t="shared" si="199"/>
        <v>0.26087421887848067</v>
      </c>
      <c r="BW54">
        <f t="shared" si="200"/>
        <v>108.06220688174588</v>
      </c>
      <c r="BX54">
        <f t="shared" si="201"/>
        <v>0.92326624700699134</v>
      </c>
      <c r="BY54">
        <f t="shared" si="202"/>
        <v>59.178987174618072</v>
      </c>
      <c r="BZ54">
        <f t="shared" si="203"/>
        <v>1181.7301579280977</v>
      </c>
      <c r="CA54">
        <f t="shared" si="204"/>
        <v>7.1211111766848918E-3</v>
      </c>
      <c r="CB54">
        <f t="shared" si="205"/>
        <v>0</v>
      </c>
      <c r="CC54">
        <f t="shared" si="206"/>
        <v>1486.7128194077316</v>
      </c>
      <c r="CD54">
        <f t="shared" si="207"/>
        <v>0</v>
      </c>
      <c r="CE54" t="e">
        <f t="shared" si="208"/>
        <v>#DIV/0!</v>
      </c>
      <c r="CF54" t="e">
        <f t="shared" si="209"/>
        <v>#DIV/0!</v>
      </c>
    </row>
    <row r="55" spans="1:84" x14ac:dyDescent="0.35">
      <c r="A55" t="s">
        <v>167</v>
      </c>
      <c r="B55" s="1">
        <v>53</v>
      </c>
      <c r="C55" s="1" t="s">
        <v>137</v>
      </c>
      <c r="D55" s="1">
        <v>10842.000035699457</v>
      </c>
      <c r="E55" s="1">
        <v>0</v>
      </c>
      <c r="F55">
        <f t="shared" si="168"/>
        <v>16.903563164144284</v>
      </c>
      <c r="G55">
        <f t="shared" si="169"/>
        <v>0.36965236962366443</v>
      </c>
      <c r="H55">
        <f t="shared" si="170"/>
        <v>1356.9090154904336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t="e">
        <f t="shared" si="171"/>
        <v>#DIV/0!</v>
      </c>
      <c r="Q55" t="e">
        <f t="shared" si="172"/>
        <v>#DIV/0!</v>
      </c>
      <c r="R55" t="e">
        <f t="shared" si="173"/>
        <v>#DIV/0!</v>
      </c>
      <c r="S55" s="1">
        <v>-1</v>
      </c>
      <c r="T55" s="1">
        <v>0.87</v>
      </c>
      <c r="U55" s="1">
        <v>0.92</v>
      </c>
      <c r="V55" s="1">
        <v>10.098725318908691</v>
      </c>
      <c r="W55">
        <f t="shared" si="174"/>
        <v>0.87504936265945432</v>
      </c>
      <c r="X55">
        <f t="shared" si="175"/>
        <v>1.204220513968075E-2</v>
      </c>
      <c r="Y55" t="e">
        <f t="shared" si="176"/>
        <v>#DIV/0!</v>
      </c>
      <c r="Z55" t="e">
        <f t="shared" si="177"/>
        <v>#DIV/0!</v>
      </c>
      <c r="AA55" t="e">
        <f t="shared" si="178"/>
        <v>#DIV/0!</v>
      </c>
      <c r="AB55" s="1">
        <v>0</v>
      </c>
      <c r="AC55" s="1">
        <v>0.5</v>
      </c>
      <c r="AD55" t="e">
        <f t="shared" si="179"/>
        <v>#DIV/0!</v>
      </c>
      <c r="AE55">
        <f t="shared" si="180"/>
        <v>7.6358671770238242</v>
      </c>
      <c r="AF55">
        <f t="shared" si="181"/>
        <v>2.0439793515025979</v>
      </c>
      <c r="AG55">
        <f t="shared" si="182"/>
        <v>31.842624664306641</v>
      </c>
      <c r="AH55" s="1">
        <v>2</v>
      </c>
      <c r="AI55">
        <f t="shared" si="183"/>
        <v>4.644859790802002</v>
      </c>
      <c r="AJ55" s="1">
        <v>1</v>
      </c>
      <c r="AK55">
        <f t="shared" si="184"/>
        <v>9.2897195816040039</v>
      </c>
      <c r="AL55" s="1">
        <v>30.41131591796875</v>
      </c>
      <c r="AM55" s="1">
        <v>31.842624664306641</v>
      </c>
      <c r="AN55" s="1">
        <v>29.017410278320313</v>
      </c>
      <c r="AO55" s="1">
        <v>1499.8380126953125</v>
      </c>
      <c r="AP55" s="1">
        <v>1481.06396484375</v>
      </c>
      <c r="AQ55" s="1">
        <v>22.250713348388672</v>
      </c>
      <c r="AR55" s="1">
        <v>27.193784713745117</v>
      </c>
      <c r="AS55" s="1">
        <v>50.433467864990234</v>
      </c>
      <c r="AT55" s="1">
        <v>61.640399932861328</v>
      </c>
      <c r="AU55" s="1">
        <v>300.55075073242188</v>
      </c>
      <c r="AV55" s="1">
        <v>1699.0294189453125</v>
      </c>
      <c r="AW55" s="1">
        <v>0.23998299241065979</v>
      </c>
      <c r="AX55" s="1">
        <v>98.873115539550781</v>
      </c>
      <c r="AY55" s="1">
        <v>4.8075361251831055</v>
      </c>
      <c r="AZ55" s="1">
        <v>-0.68137741088867188</v>
      </c>
      <c r="BA55" s="1">
        <v>0.5</v>
      </c>
      <c r="BB55" s="1">
        <v>-1.355140209197998</v>
      </c>
      <c r="BC55" s="1">
        <v>7.355140209197998</v>
      </c>
      <c r="BD55" s="1">
        <v>1</v>
      </c>
      <c r="BE55" s="1">
        <v>0</v>
      </c>
      <c r="BF55" s="1">
        <v>0.15999999642372131</v>
      </c>
      <c r="BG55" s="1">
        <v>111115</v>
      </c>
      <c r="BH55">
        <f t="shared" si="185"/>
        <v>1.5027537536621094</v>
      </c>
      <c r="BI55">
        <f t="shared" si="186"/>
        <v>7.6358671770238246E-3</v>
      </c>
      <c r="BJ55">
        <f t="shared" si="187"/>
        <v>304.99262466430662</v>
      </c>
      <c r="BK55">
        <f t="shared" si="188"/>
        <v>303.56131591796873</v>
      </c>
      <c r="BL55">
        <f t="shared" si="189"/>
        <v>271.8447009550473</v>
      </c>
      <c r="BM55">
        <f t="shared" si="190"/>
        <v>-0.32781698405488907</v>
      </c>
      <c r="BN55">
        <f t="shared" si="191"/>
        <v>4.7327135694623887</v>
      </c>
      <c r="BO55">
        <f t="shared" si="192"/>
        <v>47.866536253418957</v>
      </c>
      <c r="BP55">
        <f t="shared" si="193"/>
        <v>20.67275153967384</v>
      </c>
      <c r="BQ55">
        <f t="shared" si="194"/>
        <v>31.126970291137695</v>
      </c>
      <c r="BR55">
        <f t="shared" si="195"/>
        <v>4.5441417556722596</v>
      </c>
      <c r="BS55">
        <f t="shared" si="196"/>
        <v>0.35550622481649369</v>
      </c>
      <c r="BT55">
        <f t="shared" si="197"/>
        <v>2.6887342179597908</v>
      </c>
      <c r="BU55">
        <f t="shared" si="198"/>
        <v>1.8554075377124688</v>
      </c>
      <c r="BV55">
        <f t="shared" si="199"/>
        <v>0.22342045704608418</v>
      </c>
      <c r="BW55">
        <f t="shared" si="200"/>
        <v>134.16182186524375</v>
      </c>
      <c r="BX55">
        <f t="shared" si="201"/>
        <v>0.91617178440607416</v>
      </c>
      <c r="BY55">
        <f t="shared" si="202"/>
        <v>56.844826308059702</v>
      </c>
      <c r="BZ55">
        <f t="shared" si="203"/>
        <v>1478.6075063822068</v>
      </c>
      <c r="CA55">
        <f t="shared" si="204"/>
        <v>6.4985475043619787E-3</v>
      </c>
      <c r="CB55">
        <f t="shared" si="205"/>
        <v>0</v>
      </c>
      <c r="CC55">
        <f t="shared" si="206"/>
        <v>1486.7346101877588</v>
      </c>
      <c r="CD55">
        <f t="shared" si="207"/>
        <v>0</v>
      </c>
      <c r="CE55" t="e">
        <f t="shared" si="208"/>
        <v>#DIV/0!</v>
      </c>
      <c r="CF55" t="e">
        <f t="shared" si="209"/>
        <v>#DIV/0!</v>
      </c>
    </row>
    <row r="56" spans="1:84" x14ac:dyDescent="0.35">
      <c r="A56" t="s">
        <v>167</v>
      </c>
      <c r="B56" s="1">
        <v>54</v>
      </c>
      <c r="C56" s="1" t="s">
        <v>138</v>
      </c>
      <c r="D56" s="1">
        <v>11044.000035699457</v>
      </c>
      <c r="E56" s="1">
        <v>0</v>
      </c>
      <c r="F56">
        <f t="shared" si="168"/>
        <v>18.350649546495429</v>
      </c>
      <c r="G56">
        <f t="shared" si="169"/>
        <v>0.3108942958254009</v>
      </c>
      <c r="H56">
        <f t="shared" si="170"/>
        <v>1523.9482719745686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t="e">
        <f t="shared" si="171"/>
        <v>#DIV/0!</v>
      </c>
      <c r="Q56" t="e">
        <f t="shared" si="172"/>
        <v>#DIV/0!</v>
      </c>
      <c r="R56" t="e">
        <f t="shared" si="173"/>
        <v>#DIV/0!</v>
      </c>
      <c r="S56" s="1">
        <v>-1</v>
      </c>
      <c r="T56" s="1">
        <v>0.87</v>
      </c>
      <c r="U56" s="1">
        <v>0.92</v>
      </c>
      <c r="V56" s="1">
        <v>10.098725318908691</v>
      </c>
      <c r="W56">
        <f t="shared" si="174"/>
        <v>0.87504936265945432</v>
      </c>
      <c r="X56">
        <f t="shared" si="175"/>
        <v>1.3017640590597389E-2</v>
      </c>
      <c r="Y56" t="e">
        <f t="shared" si="176"/>
        <v>#DIV/0!</v>
      </c>
      <c r="Z56" t="e">
        <f t="shared" si="177"/>
        <v>#DIV/0!</v>
      </c>
      <c r="AA56" t="e">
        <f t="shared" si="178"/>
        <v>#DIV/0!</v>
      </c>
      <c r="AB56" s="1">
        <v>0</v>
      </c>
      <c r="AC56" s="1">
        <v>0.5</v>
      </c>
      <c r="AD56" t="e">
        <f t="shared" si="179"/>
        <v>#DIV/0!</v>
      </c>
      <c r="AE56">
        <f t="shared" si="180"/>
        <v>6.9546556576254526</v>
      </c>
      <c r="AF56">
        <f t="shared" si="181"/>
        <v>2.1993867522847128</v>
      </c>
      <c r="AG56">
        <f t="shared" si="182"/>
        <v>32.230052947998047</v>
      </c>
      <c r="AH56" s="1">
        <v>2</v>
      </c>
      <c r="AI56">
        <f t="shared" si="183"/>
        <v>4.644859790802002</v>
      </c>
      <c r="AJ56" s="1">
        <v>1</v>
      </c>
      <c r="AK56">
        <f t="shared" si="184"/>
        <v>9.2897195816040039</v>
      </c>
      <c r="AL56" s="1">
        <v>30.428768157958984</v>
      </c>
      <c r="AM56" s="1">
        <v>32.230052947998047</v>
      </c>
      <c r="AN56" s="1">
        <v>29.016782760620117</v>
      </c>
      <c r="AO56" s="1">
        <v>1700.063720703125</v>
      </c>
      <c r="AP56" s="1">
        <v>1680.0770263671875</v>
      </c>
      <c r="AQ56" s="1">
        <v>22.178424835205078</v>
      </c>
      <c r="AR56" s="1">
        <v>26.682889938354492</v>
      </c>
      <c r="AS56" s="1">
        <v>50.219966888427734</v>
      </c>
      <c r="AT56" s="1">
        <v>60.422183990478516</v>
      </c>
      <c r="AU56" s="1">
        <v>300.55001831054688</v>
      </c>
      <c r="AV56" s="1">
        <v>1698.7548828125</v>
      </c>
      <c r="AW56" s="1">
        <v>0.19341745972633362</v>
      </c>
      <c r="AX56" s="1">
        <v>98.873359680175781</v>
      </c>
      <c r="AY56" s="1">
        <v>4.5648846626281738</v>
      </c>
      <c r="AZ56" s="1">
        <v>-0.65998733043670654</v>
      </c>
      <c r="BA56" s="1">
        <v>0.5</v>
      </c>
      <c r="BB56" s="1">
        <v>-1.355140209197998</v>
      </c>
      <c r="BC56" s="1">
        <v>7.355140209197998</v>
      </c>
      <c r="BD56" s="1">
        <v>1</v>
      </c>
      <c r="BE56" s="1">
        <v>0</v>
      </c>
      <c r="BF56" s="1">
        <v>0.15999999642372131</v>
      </c>
      <c r="BG56" s="1">
        <v>111115</v>
      </c>
      <c r="BH56">
        <f t="shared" si="185"/>
        <v>1.5027500915527343</v>
      </c>
      <c r="BI56">
        <f t="shared" si="186"/>
        <v>6.9546556576254529E-3</v>
      </c>
      <c r="BJ56">
        <f t="shared" si="187"/>
        <v>305.38005294799802</v>
      </c>
      <c r="BK56">
        <f t="shared" si="188"/>
        <v>303.57876815795896</v>
      </c>
      <c r="BL56">
        <f t="shared" si="189"/>
        <v>271.80077517477912</v>
      </c>
      <c r="BM56">
        <f t="shared" si="190"/>
        <v>-0.22631956158900124</v>
      </c>
      <c r="BN56">
        <f t="shared" si="191"/>
        <v>4.8376137264661798</v>
      </c>
      <c r="BO56">
        <f t="shared" si="192"/>
        <v>48.927372773761697</v>
      </c>
      <c r="BP56">
        <f t="shared" si="193"/>
        <v>22.244482835407204</v>
      </c>
      <c r="BQ56">
        <f t="shared" si="194"/>
        <v>31.329410552978516</v>
      </c>
      <c r="BR56">
        <f t="shared" si="195"/>
        <v>4.5968081599178783</v>
      </c>
      <c r="BS56">
        <f t="shared" si="196"/>
        <v>0.30082668302368165</v>
      </c>
      <c r="BT56">
        <f t="shared" si="197"/>
        <v>2.638226974181467</v>
      </c>
      <c r="BU56">
        <f t="shared" si="198"/>
        <v>1.9585811857364113</v>
      </c>
      <c r="BV56">
        <f t="shared" si="199"/>
        <v>0.18889599161519632</v>
      </c>
      <c r="BW56">
        <f t="shared" si="200"/>
        <v>150.67788562892386</v>
      </c>
      <c r="BX56">
        <f t="shared" si="201"/>
        <v>0.9070704783516893</v>
      </c>
      <c r="BY56">
        <f t="shared" si="202"/>
        <v>54.279498894404341</v>
      </c>
      <c r="BZ56">
        <f t="shared" si="203"/>
        <v>1677.4102745163752</v>
      </c>
      <c r="CA56">
        <f t="shared" si="204"/>
        <v>5.9381063589692253E-3</v>
      </c>
      <c r="CB56">
        <f t="shared" si="205"/>
        <v>0</v>
      </c>
      <c r="CC56">
        <f t="shared" si="206"/>
        <v>1486.4943775197141</v>
      </c>
      <c r="CD56">
        <f t="shared" si="207"/>
        <v>0</v>
      </c>
      <c r="CE56" t="e">
        <f t="shared" si="208"/>
        <v>#DIV/0!</v>
      </c>
      <c r="CF56" t="e">
        <f t="shared" si="209"/>
        <v>#DIV/0!</v>
      </c>
    </row>
    <row r="57" spans="1:84" x14ac:dyDescent="0.35">
      <c r="A57" t="s">
        <v>167</v>
      </c>
      <c r="B57" s="1">
        <v>55</v>
      </c>
      <c r="C57" s="1" t="s">
        <v>139</v>
      </c>
      <c r="D57" s="1">
        <v>11246.000035699457</v>
      </c>
      <c r="E57" s="1">
        <v>0</v>
      </c>
      <c r="F57">
        <f t="shared" si="168"/>
        <v>19.199864014700367</v>
      </c>
      <c r="G57">
        <f t="shared" si="169"/>
        <v>0.26899735682019921</v>
      </c>
      <c r="H57">
        <f t="shared" si="170"/>
        <v>1620.0667284337737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t="e">
        <f t="shared" si="171"/>
        <v>#DIV/0!</v>
      </c>
      <c r="Q57" t="e">
        <f t="shared" si="172"/>
        <v>#DIV/0!</v>
      </c>
      <c r="R57" t="e">
        <f t="shared" si="173"/>
        <v>#DIV/0!</v>
      </c>
      <c r="S57" s="1">
        <v>-1</v>
      </c>
      <c r="T57" s="1">
        <v>0.87</v>
      </c>
      <c r="U57" s="1">
        <v>0.92</v>
      </c>
      <c r="V57" s="1">
        <v>10.098725318908691</v>
      </c>
      <c r="W57">
        <f t="shared" si="174"/>
        <v>0.87504936265945432</v>
      </c>
      <c r="X57">
        <f t="shared" si="175"/>
        <v>1.3593917972932107E-2</v>
      </c>
      <c r="Y57" t="e">
        <f t="shared" si="176"/>
        <v>#DIV/0!</v>
      </c>
      <c r="Z57" t="e">
        <f t="shared" si="177"/>
        <v>#DIV/0!</v>
      </c>
      <c r="AA57" t="e">
        <f t="shared" si="178"/>
        <v>#DIV/0!</v>
      </c>
      <c r="AB57" s="1">
        <v>0</v>
      </c>
      <c r="AC57" s="1">
        <v>0.5</v>
      </c>
      <c r="AD57" t="e">
        <f t="shared" si="179"/>
        <v>#DIV/0!</v>
      </c>
      <c r="AE57">
        <f t="shared" si="180"/>
        <v>6.4448951336558702</v>
      </c>
      <c r="AF57">
        <f t="shared" si="181"/>
        <v>2.3444612077864457</v>
      </c>
      <c r="AG57">
        <f t="shared" si="182"/>
        <v>32.622241973876953</v>
      </c>
      <c r="AH57" s="1">
        <v>2</v>
      </c>
      <c r="AI57">
        <f t="shared" si="183"/>
        <v>4.644859790802002</v>
      </c>
      <c r="AJ57" s="1">
        <v>1</v>
      </c>
      <c r="AK57">
        <f t="shared" si="184"/>
        <v>9.2897195816040039</v>
      </c>
      <c r="AL57" s="1">
        <v>30.477434158325195</v>
      </c>
      <c r="AM57" s="1">
        <v>32.622241973876953</v>
      </c>
      <c r="AN57" s="1">
        <v>29.017736434936523</v>
      </c>
      <c r="AO57" s="1">
        <v>1824.8782958984375</v>
      </c>
      <c r="AP57" s="1">
        <v>1804.36328125</v>
      </c>
      <c r="AQ57" s="1">
        <v>22.134544372558594</v>
      </c>
      <c r="AR57" s="1">
        <v>26.310459136962891</v>
      </c>
      <c r="AS57" s="1">
        <v>49.981388092041016</v>
      </c>
      <c r="AT57" s="1">
        <v>59.412994384765625</v>
      </c>
      <c r="AU57" s="1">
        <v>300.54861450195313</v>
      </c>
      <c r="AV57" s="1">
        <v>1698.1312255859375</v>
      </c>
      <c r="AW57" s="1">
        <v>0.17207083106040955</v>
      </c>
      <c r="AX57" s="1">
        <v>98.873123168945313</v>
      </c>
      <c r="AY57" s="1">
        <v>4.3597517013549805</v>
      </c>
      <c r="AZ57" s="1">
        <v>-0.63696038722991943</v>
      </c>
      <c r="BA57" s="1">
        <v>0.75</v>
      </c>
      <c r="BB57" s="1">
        <v>-1.355140209197998</v>
      </c>
      <c r="BC57" s="1">
        <v>7.355140209197998</v>
      </c>
      <c r="BD57" s="1">
        <v>1</v>
      </c>
      <c r="BE57" s="1">
        <v>0</v>
      </c>
      <c r="BF57" s="1">
        <v>0.15999999642372131</v>
      </c>
      <c r="BG57" s="1">
        <v>111115</v>
      </c>
      <c r="BH57">
        <f t="shared" si="185"/>
        <v>1.5027430725097655</v>
      </c>
      <c r="BI57">
        <f t="shared" si="186"/>
        <v>6.4448951336558702E-3</v>
      </c>
      <c r="BJ57">
        <f t="shared" si="187"/>
        <v>305.77224197387693</v>
      </c>
      <c r="BK57">
        <f t="shared" si="188"/>
        <v>303.62743415832517</v>
      </c>
      <c r="BL57">
        <f t="shared" si="189"/>
        <v>271.70099002075949</v>
      </c>
      <c r="BM57">
        <f t="shared" si="190"/>
        <v>-0.15400378433107303</v>
      </c>
      <c r="BN57">
        <f t="shared" si="191"/>
        <v>4.9458584746668803</v>
      </c>
      <c r="BO57">
        <f t="shared" si="192"/>
        <v>50.02227416459629</v>
      </c>
      <c r="BP57">
        <f t="shared" si="193"/>
        <v>23.711815027633399</v>
      </c>
      <c r="BQ57">
        <f t="shared" si="194"/>
        <v>31.549838066101074</v>
      </c>
      <c r="BR57">
        <f t="shared" si="195"/>
        <v>4.6547578625243542</v>
      </c>
      <c r="BS57">
        <f t="shared" si="196"/>
        <v>0.26142734732599798</v>
      </c>
      <c r="BT57">
        <f t="shared" si="197"/>
        <v>2.6013972668804346</v>
      </c>
      <c r="BU57">
        <f t="shared" si="198"/>
        <v>2.0533605956439196</v>
      </c>
      <c r="BV57">
        <f t="shared" si="199"/>
        <v>0.16405575527680943</v>
      </c>
      <c r="BW57">
        <f t="shared" si="200"/>
        <v>160.18105718234278</v>
      </c>
      <c r="BX57">
        <f t="shared" si="201"/>
        <v>0.89786061668881223</v>
      </c>
      <c r="BY57">
        <f t="shared" si="202"/>
        <v>52.10343034473749</v>
      </c>
      <c r="BZ57">
        <f t="shared" si="203"/>
        <v>1801.5731199117424</v>
      </c>
      <c r="CA57">
        <f t="shared" si="204"/>
        <v>5.5528069677648175E-3</v>
      </c>
      <c r="CB57">
        <f t="shared" si="205"/>
        <v>0</v>
      </c>
      <c r="CC57">
        <f t="shared" si="206"/>
        <v>1485.9486466610927</v>
      </c>
      <c r="CD57">
        <f t="shared" si="207"/>
        <v>0</v>
      </c>
      <c r="CE57" t="e">
        <f t="shared" si="208"/>
        <v>#DIV/0!</v>
      </c>
      <c r="CF57" t="e">
        <f t="shared" si="209"/>
        <v>#DIV/0!</v>
      </c>
    </row>
    <row r="58" spans="1:84" x14ac:dyDescent="0.35">
      <c r="A58" t="s">
        <v>168</v>
      </c>
      <c r="B58" s="1">
        <v>58</v>
      </c>
      <c r="C58" s="1" t="s">
        <v>142</v>
      </c>
      <c r="D58" s="1">
        <v>12362.000035699457</v>
      </c>
      <c r="E58" s="1">
        <v>0</v>
      </c>
      <c r="F58">
        <f t="shared" ref="F58:F68" si="210">(AO58-AP58*(1000-AQ58)/(1000-AR58))*BH58</f>
        <v>-4.2241027207140593</v>
      </c>
      <c r="G58">
        <f t="shared" ref="G58:G68" si="211">IF(BS58&lt;&gt;0,1/(1/BS58-1/AK58),0)</f>
        <v>0.27222499447612347</v>
      </c>
      <c r="H58">
        <f t="shared" ref="H58:H68" si="212">((BV58-BI58/2)*AP58-F58)/(BV58+BI58/2)</f>
        <v>75.42498505997429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t="e">
        <f t="shared" ref="P58:P68" si="213">CB58/L58</f>
        <v>#DIV/0!</v>
      </c>
      <c r="Q58" t="e">
        <f t="shared" ref="Q58:Q68" si="214">CD58/N58</f>
        <v>#DIV/0!</v>
      </c>
      <c r="R58" t="e">
        <f t="shared" ref="R58:R68" si="215">(N58-O58)/N58</f>
        <v>#DIV/0!</v>
      </c>
      <c r="S58" s="1">
        <v>-1</v>
      </c>
      <c r="T58" s="1">
        <v>0.87</v>
      </c>
      <c r="U58" s="1">
        <v>0.92</v>
      </c>
      <c r="V58" s="1">
        <v>10.072417259216309</v>
      </c>
      <c r="W58">
        <f t="shared" ref="W58:W68" si="216">(V58*U58+(100-V58)*T58)/100</f>
        <v>0.87503620862960818</v>
      </c>
      <c r="X58">
        <f t="shared" ref="X58:X68" si="217">(F58-S58)/CC58</f>
        <v>-2.1683117824705896E-3</v>
      </c>
      <c r="Y58" t="e">
        <f t="shared" ref="Y58:Y68" si="218">(N58-O58)/(N58-M58)</f>
        <v>#DIV/0!</v>
      </c>
      <c r="Z58" t="e">
        <f t="shared" ref="Z58:Z68" si="219">(L58-N58)/(L58-M58)</f>
        <v>#DIV/0!</v>
      </c>
      <c r="AA58" t="e">
        <f t="shared" ref="AA58:AA68" si="220">(L58-N58)/N58</f>
        <v>#DIV/0!</v>
      </c>
      <c r="AB58" s="1">
        <v>0</v>
      </c>
      <c r="AC58" s="1">
        <v>0.5</v>
      </c>
      <c r="AD58" t="e">
        <f t="shared" ref="AD58:AD68" si="221">R58*AC58*W58*AB58</f>
        <v>#DIV/0!</v>
      </c>
      <c r="AE58">
        <f t="shared" ref="AE58:AE68" si="222">BI58*1000</f>
        <v>6.6840076432435804</v>
      </c>
      <c r="AF58">
        <f t="shared" ref="AF58:AF68" si="223">(BN58-BT58)</f>
        <v>2.4032879453362717</v>
      </c>
      <c r="AG58">
        <f t="shared" ref="AG58:AG68" si="224">(AM58+BM58*E58)</f>
        <v>32.779651641845703</v>
      </c>
      <c r="AH58" s="1">
        <v>2</v>
      </c>
      <c r="AI58">
        <f t="shared" ref="AI58:AI68" si="225">(AH58*BB58+BC58)</f>
        <v>4.644859790802002</v>
      </c>
      <c r="AJ58" s="1">
        <v>1</v>
      </c>
      <c r="AK58">
        <f t="shared" ref="AK58:AK68" si="226">AI58*(AJ58+1)*(AJ58+1)/(AJ58*AJ58+1)</f>
        <v>9.2897195816040039</v>
      </c>
      <c r="AL58" s="1">
        <v>30.50770378112793</v>
      </c>
      <c r="AM58" s="1">
        <v>32.779651641845703</v>
      </c>
      <c r="AN58" s="1">
        <v>29.010347366333008</v>
      </c>
      <c r="AO58" s="1">
        <v>49.974559783935547</v>
      </c>
      <c r="AP58" s="1">
        <v>52.551780700683594</v>
      </c>
      <c r="AQ58" s="1">
        <v>21.826845169067383</v>
      </c>
      <c r="AR58" s="1">
        <v>26.158428192138672</v>
      </c>
      <c r="AS58" s="1">
        <v>49.203380584716797</v>
      </c>
      <c r="AT58" s="1">
        <v>58.964889526367188</v>
      </c>
      <c r="AU58" s="1">
        <v>300.54437255859375</v>
      </c>
      <c r="AV58" s="1">
        <v>1699.2650146484375</v>
      </c>
      <c r="AW58" s="1">
        <v>0.11726643145084381</v>
      </c>
      <c r="AX58" s="1">
        <v>98.882278442382813</v>
      </c>
      <c r="AY58" s="1">
        <v>2.4304823875427246</v>
      </c>
      <c r="AZ58" s="1">
        <v>-0.65208280086517334</v>
      </c>
      <c r="BA58" s="1">
        <v>0.5</v>
      </c>
      <c r="BB58" s="1">
        <v>-1.355140209197998</v>
      </c>
      <c r="BC58" s="1">
        <v>7.355140209197998</v>
      </c>
      <c r="BD58" s="1">
        <v>1</v>
      </c>
      <c r="BE58" s="1">
        <v>0</v>
      </c>
      <c r="BF58" s="1">
        <v>0.15999999642372131</v>
      </c>
      <c r="BG58" s="1">
        <v>111115</v>
      </c>
      <c r="BH58">
        <f t="shared" ref="BH58:BH68" si="227">AU58*0.000001/(AH58*0.0001)</f>
        <v>1.5027218627929688</v>
      </c>
      <c r="BI58">
        <f t="shared" ref="BI58:BI68" si="228">(AR58-AQ58)/(1000-AR58)*BH58</f>
        <v>6.6840076432435804E-3</v>
      </c>
      <c r="BJ58">
        <f t="shared" ref="BJ58:BJ68" si="229">(AM58+273.15)</f>
        <v>305.92965164184568</v>
      </c>
      <c r="BK58">
        <f t="shared" ref="BK58:BK68" si="230">(AL58+273.15)</f>
        <v>303.65770378112791</v>
      </c>
      <c r="BL58">
        <f t="shared" ref="BL58:BL68" si="231">(AV58*BD58+AW58*BE58)*BF58</f>
        <v>271.88239626670475</v>
      </c>
      <c r="BM58">
        <f t="shared" ref="BM58:BM68" si="232">((BL58+0.00000010773*(BK58^4-BJ58^4))-BI58*44100)/(AI58*51.4+0.00000043092*BJ58^3)</f>
        <v>-0.20154182115876482</v>
      </c>
      <c r="BN58">
        <f t="shared" ref="BN58:BN68" si="233">0.61365*EXP(17.502*AG58/(240.97+AG58))</f>
        <v>4.9898929254464042</v>
      </c>
      <c r="BO58">
        <f t="shared" ref="BO58:BO68" si="234">BN58*1000/AX58</f>
        <v>50.462964689410327</v>
      </c>
      <c r="BP58">
        <f t="shared" ref="BP58:BP68" si="235">(BO58-AR58)</f>
        <v>24.304536497271656</v>
      </c>
      <c r="BQ58">
        <f t="shared" ref="BQ58:BQ68" si="236">IF(E58,AM58,(AL58+AM58)/2)</f>
        <v>31.643677711486816</v>
      </c>
      <c r="BR58">
        <f t="shared" ref="BR58:BR68" si="237">0.61365*EXP(17.502*BQ58/(240.97+BQ58))</f>
        <v>4.6796204099782912</v>
      </c>
      <c r="BS58">
        <f t="shared" ref="BS58:BS68" si="238">IF(BP58&lt;&gt;0,(1000-(BO58+AR58)/2)/BP58*BI58,0)</f>
        <v>0.26447485045176805</v>
      </c>
      <c r="BT58">
        <f t="shared" ref="BT58:BT68" si="239">AR58*AX58/1000</f>
        <v>2.5866049801101325</v>
      </c>
      <c r="BU58">
        <f t="shared" ref="BU58:BU68" si="240">(BR58-BT58)</f>
        <v>2.0930154298681587</v>
      </c>
      <c r="BV58">
        <f t="shared" ref="BV58:BV68" si="241">1/(1.6/G58+1.37/AK58)</f>
        <v>0.16597603994742044</v>
      </c>
      <c r="BW58">
        <f t="shared" ref="BW58:BW68" si="242">H58*AX58*0.001</f>
        <v>7.4581943742129413</v>
      </c>
      <c r="BX58">
        <f t="shared" ref="BX58:BX68" si="243">H58/AP58</f>
        <v>1.4352507955832821</v>
      </c>
      <c r="BY58">
        <f t="shared" ref="BY58:BY68" si="244">(1-BI58*AX58/BN58/G58)*100</f>
        <v>51.344025126178771</v>
      </c>
      <c r="BZ58">
        <f t="shared" ref="BZ58:BZ68" si="245">(AP58-F58/(AK58/1.35))</f>
        <v>53.165635470235138</v>
      </c>
      <c r="CA58">
        <f t="shared" ref="CA58:CA68" si="246">F58*BY58/100/BZ58</f>
        <v>-4.0793725930225122E-2</v>
      </c>
      <c r="CB58">
        <f t="shared" ref="CB58:CB68" si="247">(L58-K58)</f>
        <v>0</v>
      </c>
      <c r="CC58">
        <f t="shared" ref="CC58:CC68" si="248">AV58*W58</f>
        <v>1486.9184158749044</v>
      </c>
      <c r="CD58">
        <f t="shared" ref="CD58:CD68" si="249">(N58-M58)</f>
        <v>0</v>
      </c>
      <c r="CE58" t="e">
        <f t="shared" ref="CE58:CE68" si="250">(N58-O58)/(N58-K58)</f>
        <v>#DIV/0!</v>
      </c>
      <c r="CF58" t="e">
        <f t="shared" ref="CF58:CF68" si="251">(L58-N58)/(L58-K58)</f>
        <v>#DIV/0!</v>
      </c>
    </row>
    <row r="59" spans="1:84" x14ac:dyDescent="0.35">
      <c r="A59" t="s">
        <v>168</v>
      </c>
      <c r="B59" s="1">
        <v>59</v>
      </c>
      <c r="C59" s="1" t="s">
        <v>143</v>
      </c>
      <c r="D59" s="1">
        <v>12564.000035699457</v>
      </c>
      <c r="E59" s="1">
        <v>0</v>
      </c>
      <c r="F59">
        <f t="shared" si="210"/>
        <v>-0.2597012493430505</v>
      </c>
      <c r="G59">
        <f t="shared" si="211"/>
        <v>0.34718285341479277</v>
      </c>
      <c r="H59">
        <f t="shared" si="212"/>
        <v>97.25275319432923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t="e">
        <f t="shared" si="213"/>
        <v>#DIV/0!</v>
      </c>
      <c r="Q59" t="e">
        <f t="shared" si="214"/>
        <v>#DIV/0!</v>
      </c>
      <c r="R59" t="e">
        <f t="shared" si="215"/>
        <v>#DIV/0!</v>
      </c>
      <c r="S59" s="1">
        <v>-1</v>
      </c>
      <c r="T59" s="1">
        <v>0.87</v>
      </c>
      <c r="U59" s="1">
        <v>0.92</v>
      </c>
      <c r="V59" s="1">
        <v>10.072417259216309</v>
      </c>
      <c r="W59">
        <f t="shared" si="216"/>
        <v>0.87503620862960818</v>
      </c>
      <c r="X59">
        <f t="shared" si="217"/>
        <v>4.982104167787876E-4</v>
      </c>
      <c r="Y59" t="e">
        <f t="shared" si="218"/>
        <v>#DIV/0!</v>
      </c>
      <c r="Z59" t="e">
        <f t="shared" si="219"/>
        <v>#DIV/0!</v>
      </c>
      <c r="AA59" t="e">
        <f t="shared" si="220"/>
        <v>#DIV/0!</v>
      </c>
      <c r="AB59" s="1">
        <v>0</v>
      </c>
      <c r="AC59" s="1">
        <v>0.5</v>
      </c>
      <c r="AD59" t="e">
        <f t="shared" si="221"/>
        <v>#DIV/0!</v>
      </c>
      <c r="AE59">
        <f t="shared" si="222"/>
        <v>7.7457718357898679</v>
      </c>
      <c r="AF59">
        <f t="shared" si="223"/>
        <v>2.2011734568332439</v>
      </c>
      <c r="AG59">
        <f t="shared" si="224"/>
        <v>32.390254974365234</v>
      </c>
      <c r="AH59" s="1">
        <v>2</v>
      </c>
      <c r="AI59">
        <f t="shared" si="225"/>
        <v>4.644859790802002</v>
      </c>
      <c r="AJ59" s="1">
        <v>1</v>
      </c>
      <c r="AK59">
        <f t="shared" si="226"/>
        <v>9.2897195816040039</v>
      </c>
      <c r="AL59" s="1">
        <v>30.553470611572266</v>
      </c>
      <c r="AM59" s="1">
        <v>32.390254974365234</v>
      </c>
      <c r="AN59" s="1">
        <v>29.019771575927734</v>
      </c>
      <c r="AO59" s="1">
        <v>99.985160827636719</v>
      </c>
      <c r="AP59" s="1">
        <v>99.64434814453125</v>
      </c>
      <c r="AQ59" s="1">
        <v>22.090400695800781</v>
      </c>
      <c r="AR59" s="1">
        <v>27.105430603027344</v>
      </c>
      <c r="AS59" s="1">
        <v>49.67138671875</v>
      </c>
      <c r="AT59" s="1">
        <v>60.944332122802734</v>
      </c>
      <c r="AU59" s="1">
        <v>300.52938842773438</v>
      </c>
      <c r="AV59" s="1">
        <v>1698.1192626953125</v>
      </c>
      <c r="AW59" s="1">
        <v>0.13455943763256073</v>
      </c>
      <c r="AX59" s="1">
        <v>98.888099670410156</v>
      </c>
      <c r="AY59" s="1">
        <v>3.0458014011383057</v>
      </c>
      <c r="AZ59" s="1">
        <v>-0.69660681486129761</v>
      </c>
      <c r="BA59" s="1">
        <v>0.75</v>
      </c>
      <c r="BB59" s="1">
        <v>-1.355140209197998</v>
      </c>
      <c r="BC59" s="1">
        <v>7.355140209197998</v>
      </c>
      <c r="BD59" s="1">
        <v>1</v>
      </c>
      <c r="BE59" s="1">
        <v>0</v>
      </c>
      <c r="BF59" s="1">
        <v>0.15999999642372131</v>
      </c>
      <c r="BG59" s="1">
        <v>111115</v>
      </c>
      <c r="BH59">
        <f t="shared" si="227"/>
        <v>1.5026469421386719</v>
      </c>
      <c r="BI59">
        <f t="shared" si="228"/>
        <v>7.7457718357898681E-3</v>
      </c>
      <c r="BJ59">
        <f t="shared" si="229"/>
        <v>305.54025497436521</v>
      </c>
      <c r="BK59">
        <f t="shared" si="230"/>
        <v>303.70347061157224</v>
      </c>
      <c r="BL59">
        <f t="shared" si="231"/>
        <v>271.69907595830227</v>
      </c>
      <c r="BM59">
        <f t="shared" si="232"/>
        <v>-0.36752868891345813</v>
      </c>
      <c r="BN59">
        <f t="shared" si="233"/>
        <v>4.8815779799147974</v>
      </c>
      <c r="BO59">
        <f t="shared" si="234"/>
        <v>49.364665679539705</v>
      </c>
      <c r="BP59">
        <f t="shared" si="235"/>
        <v>22.259235076512361</v>
      </c>
      <c r="BQ59">
        <f t="shared" si="236"/>
        <v>31.47186279296875</v>
      </c>
      <c r="BR59">
        <f t="shared" si="237"/>
        <v>4.634186112594981</v>
      </c>
      <c r="BS59">
        <f t="shared" si="238"/>
        <v>0.33467510681073548</v>
      </c>
      <c r="BT59">
        <f t="shared" si="239"/>
        <v>2.6804045230815534</v>
      </c>
      <c r="BU59">
        <f t="shared" si="240"/>
        <v>1.9537815895134276</v>
      </c>
      <c r="BV59">
        <f t="shared" si="241"/>
        <v>0.21026083938840925</v>
      </c>
      <c r="BW59">
        <f t="shared" si="242"/>
        <v>9.6171399511026294</v>
      </c>
      <c r="BX59">
        <f t="shared" si="243"/>
        <v>0.97599868939146373</v>
      </c>
      <c r="BY59">
        <f t="shared" si="244"/>
        <v>54.805016551753624</v>
      </c>
      <c r="BZ59">
        <f t="shared" si="245"/>
        <v>99.68208843190304</v>
      </c>
      <c r="CA59">
        <f t="shared" si="246"/>
        <v>-1.4278323711566379E-3</v>
      </c>
      <c r="CB59">
        <f t="shared" si="247"/>
        <v>0</v>
      </c>
      <c r="CC59">
        <f t="shared" si="248"/>
        <v>1485.915841429812</v>
      </c>
      <c r="CD59">
        <f t="shared" si="249"/>
        <v>0</v>
      </c>
      <c r="CE59" t="e">
        <f t="shared" si="250"/>
        <v>#DIV/0!</v>
      </c>
      <c r="CF59" t="e">
        <f t="shared" si="251"/>
        <v>#DIV/0!</v>
      </c>
    </row>
    <row r="60" spans="1:84" x14ac:dyDescent="0.35">
      <c r="A60" t="s">
        <v>168</v>
      </c>
      <c r="B60" s="1">
        <v>57</v>
      </c>
      <c r="C60" s="1" t="s">
        <v>141</v>
      </c>
      <c r="D60" s="1">
        <v>12160.000035699457</v>
      </c>
      <c r="E60" s="1">
        <v>0</v>
      </c>
      <c r="F60">
        <f t="shared" si="210"/>
        <v>-0.95594532078544081</v>
      </c>
      <c r="G60">
        <f t="shared" si="211"/>
        <v>0.2069955623418295</v>
      </c>
      <c r="H60">
        <f t="shared" si="212"/>
        <v>198.68571361114289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t="e">
        <f t="shared" si="213"/>
        <v>#DIV/0!</v>
      </c>
      <c r="Q60" t="e">
        <f t="shared" si="214"/>
        <v>#DIV/0!</v>
      </c>
      <c r="R60" t="e">
        <f t="shared" si="215"/>
        <v>#DIV/0!</v>
      </c>
      <c r="S60" s="1">
        <v>-1</v>
      </c>
      <c r="T60" s="1">
        <v>0.87</v>
      </c>
      <c r="U60" s="1">
        <v>0.92</v>
      </c>
      <c r="V60" s="1">
        <v>10.072417259216309</v>
      </c>
      <c r="W60">
        <f t="shared" si="216"/>
        <v>0.87503620862960818</v>
      </c>
      <c r="X60">
        <f t="shared" si="217"/>
        <v>2.9640343938416499E-5</v>
      </c>
      <c r="Y60" t="e">
        <f t="shared" si="218"/>
        <v>#DIV/0!</v>
      </c>
      <c r="Z60" t="e">
        <f t="shared" si="219"/>
        <v>#DIV/0!</v>
      </c>
      <c r="AA60" t="e">
        <f t="shared" si="220"/>
        <v>#DIV/0!</v>
      </c>
      <c r="AB60" s="1">
        <v>0</v>
      </c>
      <c r="AC60" s="1">
        <v>0.5</v>
      </c>
      <c r="AD60" t="e">
        <f t="shared" si="221"/>
        <v>#DIV/0!</v>
      </c>
      <c r="AE60">
        <f t="shared" si="222"/>
        <v>5.6590893640392794</v>
      </c>
      <c r="AF60">
        <f t="shared" si="223"/>
        <v>2.6566676357807464</v>
      </c>
      <c r="AG60">
        <f t="shared" si="224"/>
        <v>33.331203460693359</v>
      </c>
      <c r="AH60" s="1">
        <v>2</v>
      </c>
      <c r="AI60">
        <f t="shared" si="225"/>
        <v>4.644859790802002</v>
      </c>
      <c r="AJ60" s="1">
        <v>1</v>
      </c>
      <c r="AK60">
        <f t="shared" si="226"/>
        <v>9.2897195816040039</v>
      </c>
      <c r="AL60" s="1">
        <v>30.51606559753418</v>
      </c>
      <c r="AM60" s="1">
        <v>33.331203460693359</v>
      </c>
      <c r="AN60" s="1">
        <v>29.014518737792969</v>
      </c>
      <c r="AO60" s="1">
        <v>200.15994262695313</v>
      </c>
      <c r="AP60" s="1">
        <v>200.04273986816406</v>
      </c>
      <c r="AQ60" s="1">
        <v>21.514368057250977</v>
      </c>
      <c r="AR60" s="1">
        <v>25.185596466064453</v>
      </c>
      <c r="AS60" s="1">
        <v>48.471961975097656</v>
      </c>
      <c r="AT60" s="1">
        <v>56.740592956542969</v>
      </c>
      <c r="AU60" s="1">
        <v>300.52947998046875</v>
      </c>
      <c r="AV60" s="1">
        <v>1698.5673828125</v>
      </c>
      <c r="AW60" s="1">
        <v>0.14829054474830627</v>
      </c>
      <c r="AX60" s="1">
        <v>98.874855041503906</v>
      </c>
      <c r="AY60" s="1">
        <v>3.7246649265289307</v>
      </c>
      <c r="AZ60" s="1">
        <v>-0.60572201013565063</v>
      </c>
      <c r="BA60" s="1">
        <v>0.75</v>
      </c>
      <c r="BB60" s="1">
        <v>-1.355140209197998</v>
      </c>
      <c r="BC60" s="1">
        <v>7.355140209197998</v>
      </c>
      <c r="BD60" s="1">
        <v>1</v>
      </c>
      <c r="BE60" s="1">
        <v>0</v>
      </c>
      <c r="BF60" s="1">
        <v>0.15999999642372131</v>
      </c>
      <c r="BG60" s="1">
        <v>111115</v>
      </c>
      <c r="BH60">
        <f t="shared" si="227"/>
        <v>1.5026473999023435</v>
      </c>
      <c r="BI60">
        <f t="shared" si="228"/>
        <v>5.6590893640392796E-3</v>
      </c>
      <c r="BJ60">
        <f t="shared" si="229"/>
        <v>306.48120346069334</v>
      </c>
      <c r="BK60">
        <f t="shared" si="230"/>
        <v>303.66606559753416</v>
      </c>
      <c r="BL60">
        <f t="shared" si="231"/>
        <v>271.77077517544967</v>
      </c>
      <c r="BM60">
        <f t="shared" si="232"/>
        <v>-4.8733776809066348E-2</v>
      </c>
      <c r="BN60">
        <f t="shared" si="233"/>
        <v>5.1468898354966823</v>
      </c>
      <c r="BO60">
        <f t="shared" si="234"/>
        <v>52.054587926689891</v>
      </c>
      <c r="BP60">
        <f t="shared" si="235"/>
        <v>26.868991460625438</v>
      </c>
      <c r="BQ60">
        <f t="shared" si="236"/>
        <v>31.92363452911377</v>
      </c>
      <c r="BR60">
        <f t="shared" si="237"/>
        <v>4.7544825361682896</v>
      </c>
      <c r="BS60">
        <f t="shared" si="238"/>
        <v>0.20248377461525696</v>
      </c>
      <c r="BT60">
        <f t="shared" si="239"/>
        <v>2.4902221997159359</v>
      </c>
      <c r="BU60">
        <f t="shared" si="240"/>
        <v>2.2642603364523537</v>
      </c>
      <c r="BV60">
        <f t="shared" si="241"/>
        <v>0.12695012600935784</v>
      </c>
      <c r="BW60">
        <f t="shared" si="242"/>
        <v>19.645021132119513</v>
      </c>
      <c r="BX60">
        <f t="shared" si="243"/>
        <v>0.99321631838318403</v>
      </c>
      <c r="BY60">
        <f t="shared" si="244"/>
        <v>47.479783921455819</v>
      </c>
      <c r="BZ60">
        <f t="shared" si="245"/>
        <v>200.18165968934099</v>
      </c>
      <c r="CA60">
        <f t="shared" si="246"/>
        <v>-2.2673444381496586E-3</v>
      </c>
      <c r="CB60">
        <f t="shared" si="247"/>
        <v>0</v>
      </c>
      <c r="CC60">
        <f t="shared" si="248"/>
        <v>1486.3079627581662</v>
      </c>
      <c r="CD60">
        <f t="shared" si="249"/>
        <v>0</v>
      </c>
      <c r="CE60" t="e">
        <f t="shared" si="250"/>
        <v>#DIV/0!</v>
      </c>
      <c r="CF60" t="e">
        <f t="shared" si="251"/>
        <v>#DIV/0!</v>
      </c>
    </row>
    <row r="61" spans="1:84" x14ac:dyDescent="0.35">
      <c r="A61" t="s">
        <v>168</v>
      </c>
      <c r="B61" s="1">
        <v>60</v>
      </c>
      <c r="C61" s="1" t="s">
        <v>144</v>
      </c>
      <c r="D61" s="1">
        <v>12766.000035699457</v>
      </c>
      <c r="E61" s="1">
        <v>0</v>
      </c>
      <c r="F61">
        <f t="shared" si="210"/>
        <v>4.9746710148371989</v>
      </c>
      <c r="G61">
        <f t="shared" si="211"/>
        <v>0.34525603839065827</v>
      </c>
      <c r="H61">
        <f t="shared" si="212"/>
        <v>260.761101641903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t="e">
        <f t="shared" si="213"/>
        <v>#DIV/0!</v>
      </c>
      <c r="Q61" t="e">
        <f t="shared" si="214"/>
        <v>#DIV/0!</v>
      </c>
      <c r="R61" t="e">
        <f t="shared" si="215"/>
        <v>#DIV/0!</v>
      </c>
      <c r="S61" s="1">
        <v>-1</v>
      </c>
      <c r="T61" s="1">
        <v>0.87</v>
      </c>
      <c r="U61" s="1">
        <v>0.92</v>
      </c>
      <c r="V61" s="1">
        <v>10.072417259216309</v>
      </c>
      <c r="W61">
        <f t="shared" si="216"/>
        <v>0.87503620862960818</v>
      </c>
      <c r="X61">
        <f t="shared" si="217"/>
        <v>4.0171854967871196E-3</v>
      </c>
      <c r="Y61" t="e">
        <f t="shared" si="218"/>
        <v>#DIV/0!</v>
      </c>
      <c r="Z61" t="e">
        <f t="shared" si="219"/>
        <v>#DIV/0!</v>
      </c>
      <c r="AA61" t="e">
        <f t="shared" si="220"/>
        <v>#DIV/0!</v>
      </c>
      <c r="AB61" s="1">
        <v>0</v>
      </c>
      <c r="AC61" s="1">
        <v>0.5</v>
      </c>
      <c r="AD61" t="e">
        <f t="shared" si="221"/>
        <v>#DIV/0!</v>
      </c>
      <c r="AE61">
        <f t="shared" si="222"/>
        <v>7.8455993386566654</v>
      </c>
      <c r="AF61">
        <f t="shared" si="223"/>
        <v>2.2403154914290946</v>
      </c>
      <c r="AG61">
        <f t="shared" si="224"/>
        <v>32.658809661865234</v>
      </c>
      <c r="AH61" s="1">
        <v>2</v>
      </c>
      <c r="AI61">
        <f t="shared" si="225"/>
        <v>4.644859790802002</v>
      </c>
      <c r="AJ61" s="1">
        <v>1</v>
      </c>
      <c r="AK61">
        <f t="shared" si="226"/>
        <v>9.2897195816040039</v>
      </c>
      <c r="AL61" s="1">
        <v>30.675348281860352</v>
      </c>
      <c r="AM61" s="1">
        <v>32.658809661865234</v>
      </c>
      <c r="AN61" s="1">
        <v>29.118694305419922</v>
      </c>
      <c r="AO61" s="1">
        <v>299.82330322265625</v>
      </c>
      <c r="AP61" s="1">
        <v>294.97286987304688</v>
      </c>
      <c r="AQ61" s="1">
        <v>22.38441276550293</v>
      </c>
      <c r="AR61" s="1">
        <v>27.461921691894531</v>
      </c>
      <c r="AS61" s="1">
        <v>49.985683441162109</v>
      </c>
      <c r="AT61" s="1">
        <v>61.328029632568359</v>
      </c>
      <c r="AU61" s="1">
        <v>300.5467529296875</v>
      </c>
      <c r="AV61" s="1">
        <v>1699.67578125</v>
      </c>
      <c r="AW61" s="1">
        <v>0.11996648460626602</v>
      </c>
      <c r="AX61" s="1">
        <v>98.891197204589844</v>
      </c>
      <c r="AY61" s="1">
        <v>4.4286885261535645</v>
      </c>
      <c r="AZ61" s="1">
        <v>-0.69458216428756714</v>
      </c>
      <c r="BA61" s="1">
        <v>0.5</v>
      </c>
      <c r="BB61" s="1">
        <v>-1.355140209197998</v>
      </c>
      <c r="BC61" s="1">
        <v>7.355140209197998</v>
      </c>
      <c r="BD61" s="1">
        <v>1</v>
      </c>
      <c r="BE61" s="1">
        <v>0</v>
      </c>
      <c r="BF61" s="1">
        <v>0.15999999642372131</v>
      </c>
      <c r="BG61" s="1">
        <v>111115</v>
      </c>
      <c r="BH61">
        <f t="shared" si="227"/>
        <v>1.5027337646484373</v>
      </c>
      <c r="BI61">
        <f t="shared" si="228"/>
        <v>7.8455993386566652E-3</v>
      </c>
      <c r="BJ61">
        <f t="shared" si="229"/>
        <v>305.80880966186521</v>
      </c>
      <c r="BK61">
        <f t="shared" si="230"/>
        <v>303.82534828186033</v>
      </c>
      <c r="BL61">
        <f t="shared" si="231"/>
        <v>271.94811892148573</v>
      </c>
      <c r="BM61">
        <f t="shared" si="232"/>
        <v>-0.39132535119340173</v>
      </c>
      <c r="BN61">
        <f t="shared" si="233"/>
        <v>4.9560578050792401</v>
      </c>
      <c r="BO61">
        <f t="shared" si="234"/>
        <v>50.116268638410361</v>
      </c>
      <c r="BP61">
        <f t="shared" si="235"/>
        <v>22.65434694651583</v>
      </c>
      <c r="BQ61">
        <f t="shared" si="236"/>
        <v>31.667078971862793</v>
      </c>
      <c r="BR61">
        <f t="shared" si="237"/>
        <v>4.6858384905773924</v>
      </c>
      <c r="BS61">
        <f t="shared" si="238"/>
        <v>0.33288426530616366</v>
      </c>
      <c r="BT61">
        <f t="shared" si="239"/>
        <v>2.7157423136501455</v>
      </c>
      <c r="BU61">
        <f t="shared" si="240"/>
        <v>1.9700961769272469</v>
      </c>
      <c r="BV61">
        <f t="shared" si="241"/>
        <v>0.20912991126887867</v>
      </c>
      <c r="BW61">
        <f t="shared" si="242"/>
        <v>25.786977525755528</v>
      </c>
      <c r="BX61">
        <f t="shared" si="243"/>
        <v>0.88401723776878782</v>
      </c>
      <c r="BY61">
        <f t="shared" si="244"/>
        <v>54.657431872092268</v>
      </c>
      <c r="BZ61">
        <f t="shared" si="245"/>
        <v>294.24994106868024</v>
      </c>
      <c r="CA61">
        <f t="shared" si="246"/>
        <v>9.2405368406198625E-3</v>
      </c>
      <c r="CB61">
        <f t="shared" si="247"/>
        <v>0</v>
      </c>
      <c r="CC61">
        <f t="shared" si="248"/>
        <v>1487.2778515245673</v>
      </c>
      <c r="CD61">
        <f t="shared" si="249"/>
        <v>0</v>
      </c>
      <c r="CE61" t="e">
        <f t="shared" si="250"/>
        <v>#DIV/0!</v>
      </c>
      <c r="CF61" t="e">
        <f t="shared" si="251"/>
        <v>#DIV/0!</v>
      </c>
    </row>
    <row r="62" spans="1:84" ht="16" customHeight="1" x14ac:dyDescent="0.35">
      <c r="A62" t="s">
        <v>168</v>
      </c>
      <c r="B62" s="1">
        <v>56</v>
      </c>
      <c r="C62" s="1" t="s">
        <v>140</v>
      </c>
      <c r="D62" s="1">
        <v>11958.000035699457</v>
      </c>
      <c r="E62" s="1">
        <v>0</v>
      </c>
      <c r="F62">
        <f t="shared" si="210"/>
        <v>4.1603379413231867</v>
      </c>
      <c r="G62">
        <f t="shared" si="211"/>
        <v>0.16532709610752797</v>
      </c>
      <c r="H62">
        <f t="shared" si="212"/>
        <v>337.34732530925237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t="e">
        <f t="shared" si="213"/>
        <v>#DIV/0!</v>
      </c>
      <c r="Q62" t="e">
        <f t="shared" si="214"/>
        <v>#DIV/0!</v>
      </c>
      <c r="R62" t="e">
        <f t="shared" si="215"/>
        <v>#DIV/0!</v>
      </c>
      <c r="S62" s="1">
        <v>-1</v>
      </c>
      <c r="T62" s="1">
        <v>0.87</v>
      </c>
      <c r="U62" s="1">
        <v>0.92</v>
      </c>
      <c r="V62" s="1">
        <v>10.072417259216309</v>
      </c>
      <c r="W62">
        <f t="shared" si="216"/>
        <v>0.87503620862960818</v>
      </c>
      <c r="X62">
        <f t="shared" si="217"/>
        <v>3.4717855497373861E-3</v>
      </c>
      <c r="Y62" t="e">
        <f t="shared" si="218"/>
        <v>#DIV/0!</v>
      </c>
      <c r="Z62" t="e">
        <f t="shared" si="219"/>
        <v>#DIV/0!</v>
      </c>
      <c r="AA62" t="e">
        <f t="shared" si="220"/>
        <v>#DIV/0!</v>
      </c>
      <c r="AB62" s="1">
        <v>0</v>
      </c>
      <c r="AC62" s="1">
        <v>0.5</v>
      </c>
      <c r="AD62" t="e">
        <f t="shared" si="221"/>
        <v>#DIV/0!</v>
      </c>
      <c r="AE62">
        <f t="shared" si="222"/>
        <v>4.8476836413690769</v>
      </c>
      <c r="AF62">
        <f t="shared" si="223"/>
        <v>2.8363260364703238</v>
      </c>
      <c r="AG62">
        <f t="shared" si="224"/>
        <v>33.684829711914063</v>
      </c>
      <c r="AH62" s="1">
        <v>2</v>
      </c>
      <c r="AI62">
        <f t="shared" si="225"/>
        <v>4.644859790802002</v>
      </c>
      <c r="AJ62" s="1">
        <v>1</v>
      </c>
      <c r="AK62">
        <f t="shared" si="226"/>
        <v>9.2897195816040039</v>
      </c>
      <c r="AL62" s="1">
        <v>30.505779266357422</v>
      </c>
      <c r="AM62" s="1">
        <v>33.684829711914063</v>
      </c>
      <c r="AN62" s="1">
        <v>29.015384674072266</v>
      </c>
      <c r="AO62" s="1">
        <v>399.72561645507813</v>
      </c>
      <c r="AP62" s="1">
        <v>395.68069458007813</v>
      </c>
      <c r="AQ62" s="1">
        <v>21.26304817199707</v>
      </c>
      <c r="AR62" s="1">
        <v>24.410196304321289</v>
      </c>
      <c r="AS62" s="1">
        <v>47.933296203613281</v>
      </c>
      <c r="AT62" s="1">
        <v>55.027217864990234</v>
      </c>
      <c r="AU62" s="1">
        <v>300.54833984375</v>
      </c>
      <c r="AV62" s="1">
        <v>1698.6317138671875</v>
      </c>
      <c r="AW62" s="1">
        <v>0.13653726875782013</v>
      </c>
      <c r="AX62" s="1">
        <v>98.871284484863281</v>
      </c>
      <c r="AY62" s="1">
        <v>4.7737669944763184</v>
      </c>
      <c r="AZ62" s="1">
        <v>-0.56397157907485962</v>
      </c>
      <c r="BA62" s="1">
        <v>1</v>
      </c>
      <c r="BB62" s="1">
        <v>-1.355140209197998</v>
      </c>
      <c r="BC62" s="1">
        <v>7.355140209197998</v>
      </c>
      <c r="BD62" s="1">
        <v>1</v>
      </c>
      <c r="BE62" s="1">
        <v>0</v>
      </c>
      <c r="BF62" s="1">
        <v>0.15999999642372131</v>
      </c>
      <c r="BG62" s="1">
        <v>111115</v>
      </c>
      <c r="BH62">
        <f t="shared" si="227"/>
        <v>1.5027416992187497</v>
      </c>
      <c r="BI62">
        <f t="shared" si="228"/>
        <v>4.847683641369077E-3</v>
      </c>
      <c r="BJ62">
        <f t="shared" si="229"/>
        <v>306.83482971191404</v>
      </c>
      <c r="BK62">
        <f t="shared" si="230"/>
        <v>303.6557792663574</v>
      </c>
      <c r="BL62">
        <f t="shared" si="231"/>
        <v>271.78106814396961</v>
      </c>
      <c r="BM62">
        <f t="shared" si="232"/>
        <v>7.5778769609327362E-2</v>
      </c>
      <c r="BN62">
        <f t="shared" si="233"/>
        <v>5.2497934996062323</v>
      </c>
      <c r="BO62">
        <f t="shared" si="234"/>
        <v>53.097251916555713</v>
      </c>
      <c r="BP62">
        <f t="shared" si="235"/>
        <v>28.687055612234424</v>
      </c>
      <c r="BQ62">
        <f t="shared" si="236"/>
        <v>32.095304489135742</v>
      </c>
      <c r="BR62">
        <f t="shared" si="237"/>
        <v>4.8009019648027982</v>
      </c>
      <c r="BS62">
        <f t="shared" si="238"/>
        <v>0.16243625382625396</v>
      </c>
      <c r="BT62">
        <f t="shared" si="239"/>
        <v>2.4134674631359085</v>
      </c>
      <c r="BU62">
        <f t="shared" si="240"/>
        <v>2.3874345016668896</v>
      </c>
      <c r="BV62">
        <f t="shared" si="241"/>
        <v>0.10177848435430309</v>
      </c>
      <c r="BW62">
        <f t="shared" si="242"/>
        <v>33.353963370858807</v>
      </c>
      <c r="BX62">
        <f t="shared" si="243"/>
        <v>0.85257463892006935</v>
      </c>
      <c r="BY62">
        <f t="shared" si="244"/>
        <v>44.777229902111202</v>
      </c>
      <c r="BZ62">
        <f t="shared" si="245"/>
        <v>395.07610623147951</v>
      </c>
      <c r="CA62">
        <f t="shared" si="246"/>
        <v>4.7152537329087649E-3</v>
      </c>
      <c r="CB62">
        <f t="shared" si="247"/>
        <v>0</v>
      </c>
      <c r="CC62">
        <f t="shared" si="248"/>
        <v>1486.3642547603572</v>
      </c>
      <c r="CD62">
        <f t="shared" si="249"/>
        <v>0</v>
      </c>
      <c r="CE62" t="e">
        <f t="shared" si="250"/>
        <v>#DIV/0!</v>
      </c>
      <c r="CF62" t="e">
        <f t="shared" si="251"/>
        <v>#DIV/0!</v>
      </c>
    </row>
    <row r="63" spans="1:84" x14ac:dyDescent="0.35">
      <c r="A63" t="s">
        <v>168</v>
      </c>
      <c r="B63" s="1">
        <v>61</v>
      </c>
      <c r="C63" s="1" t="s">
        <v>145</v>
      </c>
      <c r="D63" s="1">
        <v>12968.000035699457</v>
      </c>
      <c r="E63" s="1">
        <v>0</v>
      </c>
      <c r="F63">
        <f t="shared" si="210"/>
        <v>6.9660220621233568</v>
      </c>
      <c r="G63">
        <f t="shared" si="211"/>
        <v>0.25478320814838168</v>
      </c>
      <c r="H63">
        <f t="shared" si="212"/>
        <v>428.67752064308064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t="e">
        <f t="shared" si="213"/>
        <v>#DIV/0!</v>
      </c>
      <c r="Q63" t="e">
        <f t="shared" si="214"/>
        <v>#DIV/0!</v>
      </c>
      <c r="R63" t="e">
        <f t="shared" si="215"/>
        <v>#DIV/0!</v>
      </c>
      <c r="S63" s="1">
        <v>-1</v>
      </c>
      <c r="T63" s="1">
        <v>0.87</v>
      </c>
      <c r="U63" s="1">
        <v>0.92</v>
      </c>
      <c r="V63" s="1">
        <v>10.072417259216309</v>
      </c>
      <c r="W63">
        <f t="shared" si="216"/>
        <v>0.87503620862960818</v>
      </c>
      <c r="X63">
        <f t="shared" si="217"/>
        <v>5.3543268610102661E-3</v>
      </c>
      <c r="Y63" t="e">
        <f t="shared" si="218"/>
        <v>#DIV/0!</v>
      </c>
      <c r="Z63" t="e">
        <f t="shared" si="219"/>
        <v>#DIV/0!</v>
      </c>
      <c r="AA63" t="e">
        <f t="shared" si="220"/>
        <v>#DIV/0!</v>
      </c>
      <c r="AB63" s="1">
        <v>0</v>
      </c>
      <c r="AC63" s="1">
        <v>0.5</v>
      </c>
      <c r="AD63" t="e">
        <f t="shared" si="221"/>
        <v>#DIV/0!</v>
      </c>
      <c r="AE63">
        <f t="shared" si="222"/>
        <v>6.6513658026621938</v>
      </c>
      <c r="AF63">
        <f t="shared" si="223"/>
        <v>2.5466271871336823</v>
      </c>
      <c r="AG63">
        <f t="shared" si="224"/>
        <v>33.560073852539063</v>
      </c>
      <c r="AH63" s="1">
        <v>2</v>
      </c>
      <c r="AI63">
        <f t="shared" si="225"/>
        <v>4.644859790802002</v>
      </c>
      <c r="AJ63" s="1">
        <v>1</v>
      </c>
      <c r="AK63">
        <f t="shared" si="226"/>
        <v>9.2897195816040039</v>
      </c>
      <c r="AL63" s="1">
        <v>30.848163604736328</v>
      </c>
      <c r="AM63" s="1">
        <v>33.560073852539063</v>
      </c>
      <c r="AN63" s="1">
        <v>29.274282455444336</v>
      </c>
      <c r="AO63" s="1">
        <v>499.97323608398438</v>
      </c>
      <c r="AP63" s="1">
        <v>493.15478515625</v>
      </c>
      <c r="AQ63" s="1">
        <v>22.660270690917969</v>
      </c>
      <c r="AR63" s="1">
        <v>26.967145919799805</v>
      </c>
      <c r="AS63" s="1">
        <v>50.100322723388672</v>
      </c>
      <c r="AT63" s="1">
        <v>59.632347106933594</v>
      </c>
      <c r="AU63" s="1">
        <v>300.5426025390625</v>
      </c>
      <c r="AV63" s="1">
        <v>1700.241455078125</v>
      </c>
      <c r="AW63" s="1">
        <v>0.16553941369056702</v>
      </c>
      <c r="AX63" s="1">
        <v>98.885528564453125</v>
      </c>
      <c r="AY63" s="1">
        <v>5.4315342903137207</v>
      </c>
      <c r="AZ63" s="1">
        <v>-0.65556734800338745</v>
      </c>
      <c r="BA63" s="1">
        <v>0.5</v>
      </c>
      <c r="BB63" s="1">
        <v>-1.355140209197998</v>
      </c>
      <c r="BC63" s="1">
        <v>7.355140209197998</v>
      </c>
      <c r="BD63" s="1">
        <v>1</v>
      </c>
      <c r="BE63" s="1">
        <v>0</v>
      </c>
      <c r="BF63" s="1">
        <v>0.15999999642372131</v>
      </c>
      <c r="BG63" s="1">
        <v>111115</v>
      </c>
      <c r="BH63">
        <f t="shared" si="227"/>
        <v>1.5027130126953123</v>
      </c>
      <c r="BI63">
        <f t="shared" si="228"/>
        <v>6.6513658026621939E-3</v>
      </c>
      <c r="BJ63">
        <f t="shared" si="229"/>
        <v>306.71007385253904</v>
      </c>
      <c r="BK63">
        <f t="shared" si="230"/>
        <v>303.99816360473631</v>
      </c>
      <c r="BL63">
        <f t="shared" si="231"/>
        <v>272.03862673196272</v>
      </c>
      <c r="BM63">
        <f t="shared" si="232"/>
        <v>-0.21721407200923845</v>
      </c>
      <c r="BN63">
        <f t="shared" si="233"/>
        <v>5.2132876652878215</v>
      </c>
      <c r="BO63">
        <f t="shared" si="234"/>
        <v>52.720430794783333</v>
      </c>
      <c r="BP63">
        <f t="shared" si="235"/>
        <v>25.753284874983528</v>
      </c>
      <c r="BQ63">
        <f t="shared" si="236"/>
        <v>32.204118728637695</v>
      </c>
      <c r="BR63">
        <f t="shared" si="237"/>
        <v>4.8305291075931889</v>
      </c>
      <c r="BS63">
        <f t="shared" si="238"/>
        <v>0.24798196510991996</v>
      </c>
      <c r="BT63">
        <f t="shared" si="239"/>
        <v>2.6666604781541392</v>
      </c>
      <c r="BU63">
        <f t="shared" si="240"/>
        <v>2.1638686294390497</v>
      </c>
      <c r="BV63">
        <f t="shared" si="241"/>
        <v>0.15558575685799814</v>
      </c>
      <c r="BW63">
        <f t="shared" si="242"/>
        <v>42.390003212490292</v>
      </c>
      <c r="BX63">
        <f t="shared" si="243"/>
        <v>0.86925552290293495</v>
      </c>
      <c r="BY63">
        <f t="shared" si="244"/>
        <v>50.482229683947246</v>
      </c>
      <c r="BZ63">
        <f t="shared" si="245"/>
        <v>492.14246936983068</v>
      </c>
      <c r="CA63">
        <f t="shared" si="246"/>
        <v>7.1454984605137306E-3</v>
      </c>
      <c r="CB63">
        <f t="shared" si="247"/>
        <v>0</v>
      </c>
      <c r="CC63">
        <f t="shared" si="248"/>
        <v>1487.7728366064507</v>
      </c>
      <c r="CD63">
        <f t="shared" si="249"/>
        <v>0</v>
      </c>
      <c r="CE63" t="e">
        <f t="shared" si="250"/>
        <v>#DIV/0!</v>
      </c>
      <c r="CF63" t="e">
        <f t="shared" si="251"/>
        <v>#DIV/0!</v>
      </c>
    </row>
    <row r="64" spans="1:84" x14ac:dyDescent="0.35">
      <c r="A64" t="s">
        <v>168</v>
      </c>
      <c r="B64" s="1">
        <v>62</v>
      </c>
      <c r="C64" s="1" t="s">
        <v>146</v>
      </c>
      <c r="D64" s="1">
        <v>13170.000035699457</v>
      </c>
      <c r="E64" s="1">
        <v>0</v>
      </c>
      <c r="F64">
        <f t="shared" si="210"/>
        <v>11.278084781472147</v>
      </c>
      <c r="G64">
        <f t="shared" si="211"/>
        <v>0.16273452491948376</v>
      </c>
      <c r="H64">
        <f t="shared" si="212"/>
        <v>643.70145387796515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t="e">
        <f t="shared" si="213"/>
        <v>#DIV/0!</v>
      </c>
      <c r="Q64" t="e">
        <f t="shared" si="214"/>
        <v>#DIV/0!</v>
      </c>
      <c r="R64" t="e">
        <f t="shared" si="215"/>
        <v>#DIV/0!</v>
      </c>
      <c r="S64" s="1">
        <v>-1</v>
      </c>
      <c r="T64" s="1">
        <v>0.87</v>
      </c>
      <c r="U64" s="1">
        <v>0.92</v>
      </c>
      <c r="V64" s="1">
        <v>10.072417259216309</v>
      </c>
      <c r="W64">
        <f t="shared" si="216"/>
        <v>0.87503620862960818</v>
      </c>
      <c r="X64">
        <f t="shared" si="217"/>
        <v>8.246207667785747E-3</v>
      </c>
      <c r="Y64" t="e">
        <f t="shared" si="218"/>
        <v>#DIV/0!</v>
      </c>
      <c r="Z64" t="e">
        <f t="shared" si="219"/>
        <v>#DIV/0!</v>
      </c>
      <c r="AA64" t="e">
        <f t="shared" si="220"/>
        <v>#DIV/0!</v>
      </c>
      <c r="AB64" s="1">
        <v>0</v>
      </c>
      <c r="AC64" s="1">
        <v>0.5</v>
      </c>
      <c r="AD64" t="e">
        <f t="shared" si="221"/>
        <v>#DIV/0!</v>
      </c>
      <c r="AE64">
        <f t="shared" si="222"/>
        <v>4.8236327878272363</v>
      </c>
      <c r="AF64">
        <f t="shared" si="223"/>
        <v>2.8634832864705575</v>
      </c>
      <c r="AG64">
        <f t="shared" si="224"/>
        <v>34.127780914306641</v>
      </c>
      <c r="AH64" s="1">
        <v>2</v>
      </c>
      <c r="AI64">
        <f t="shared" si="225"/>
        <v>4.644859790802002</v>
      </c>
      <c r="AJ64" s="1">
        <v>1</v>
      </c>
      <c r="AK64">
        <f t="shared" si="226"/>
        <v>9.2897195816040039</v>
      </c>
      <c r="AL64" s="1">
        <v>30.565835952758789</v>
      </c>
      <c r="AM64" s="1">
        <v>34.127780914306641</v>
      </c>
      <c r="AN64" s="1">
        <v>29.005922317504883</v>
      </c>
      <c r="AO64" s="1">
        <v>800.81982421875</v>
      </c>
      <c r="AP64" s="1">
        <v>790.7762451171875</v>
      </c>
      <c r="AQ64" s="1">
        <v>22.331270217895508</v>
      </c>
      <c r="AR64" s="1">
        <v>25.45952033996582</v>
      </c>
      <c r="AS64" s="1">
        <v>50.18414306640625</v>
      </c>
      <c r="AT64" s="1">
        <v>57.218345642089844</v>
      </c>
      <c r="AU64" s="1">
        <v>300.54025268554688</v>
      </c>
      <c r="AV64" s="1">
        <v>1701.572021484375</v>
      </c>
      <c r="AW64" s="1">
        <v>0.14428475499153137</v>
      </c>
      <c r="AX64" s="1">
        <v>98.89141845703125</v>
      </c>
      <c r="AY64" s="1">
        <v>6.1981878280639648</v>
      </c>
      <c r="AZ64" s="1">
        <v>-0.57718199491500854</v>
      </c>
      <c r="BA64" s="1">
        <v>0.5</v>
      </c>
      <c r="BB64" s="1">
        <v>-1.355140209197998</v>
      </c>
      <c r="BC64" s="1">
        <v>7.355140209197998</v>
      </c>
      <c r="BD64" s="1">
        <v>1</v>
      </c>
      <c r="BE64" s="1">
        <v>0</v>
      </c>
      <c r="BF64" s="1">
        <v>0.15999999642372131</v>
      </c>
      <c r="BG64" s="1">
        <v>111115</v>
      </c>
      <c r="BH64">
        <f t="shared" si="227"/>
        <v>1.5027012634277344</v>
      </c>
      <c r="BI64">
        <f t="shared" si="228"/>
        <v>4.8236327878272362E-3</v>
      </c>
      <c r="BJ64">
        <f t="shared" si="229"/>
        <v>307.27778091430662</v>
      </c>
      <c r="BK64">
        <f t="shared" si="230"/>
        <v>303.71583595275877</v>
      </c>
      <c r="BL64">
        <f t="shared" si="231"/>
        <v>272.25151735220425</v>
      </c>
      <c r="BM64">
        <f t="shared" si="232"/>
        <v>6.2747325630763615E-2</v>
      </c>
      <c r="BN64">
        <f t="shared" si="233"/>
        <v>5.3812113661254157</v>
      </c>
      <c r="BO64">
        <f t="shared" si="234"/>
        <v>54.415352212422512</v>
      </c>
      <c r="BP64">
        <f t="shared" si="235"/>
        <v>28.955831872456692</v>
      </c>
      <c r="BQ64">
        <f t="shared" si="236"/>
        <v>32.346808433532715</v>
      </c>
      <c r="BR64">
        <f t="shared" si="237"/>
        <v>4.8696207124975919</v>
      </c>
      <c r="BS64">
        <f t="shared" si="238"/>
        <v>0.15993286883077623</v>
      </c>
      <c r="BT64">
        <f t="shared" si="239"/>
        <v>2.5177280796548582</v>
      </c>
      <c r="BU64">
        <f t="shared" si="240"/>
        <v>2.3518926328427336</v>
      </c>
      <c r="BV64">
        <f t="shared" si="241"/>
        <v>0.10020603455177181</v>
      </c>
      <c r="BW64">
        <f t="shared" si="242"/>
        <v>63.656549836845258</v>
      </c>
      <c r="BX64">
        <f t="shared" si="243"/>
        <v>0.81401212777019261</v>
      </c>
      <c r="BY64">
        <f t="shared" si="244"/>
        <v>45.528028545085576</v>
      </c>
      <c r="BZ64">
        <f t="shared" si="245"/>
        <v>789.13729204425113</v>
      </c>
      <c r="CA64">
        <f t="shared" si="246"/>
        <v>6.5067127233921955E-3</v>
      </c>
      <c r="CB64">
        <f t="shared" si="247"/>
        <v>0</v>
      </c>
      <c r="CC64">
        <f t="shared" si="248"/>
        <v>1488.9371303899056</v>
      </c>
      <c r="CD64">
        <f t="shared" si="249"/>
        <v>0</v>
      </c>
      <c r="CE64" t="e">
        <f t="shared" si="250"/>
        <v>#DIV/0!</v>
      </c>
      <c r="CF64" t="e">
        <f t="shared" si="251"/>
        <v>#DIV/0!</v>
      </c>
    </row>
    <row r="65" spans="1:84" x14ac:dyDescent="0.35">
      <c r="A65" t="s">
        <v>168</v>
      </c>
      <c r="B65" s="1">
        <v>63</v>
      </c>
      <c r="C65" s="1" t="s">
        <v>147</v>
      </c>
      <c r="D65" s="1">
        <v>13339.000035699457</v>
      </c>
      <c r="E65" s="1">
        <v>0</v>
      </c>
      <c r="F65">
        <f t="shared" si="210"/>
        <v>14.300854095296355</v>
      </c>
      <c r="G65">
        <f t="shared" si="211"/>
        <v>0.13773340611049328</v>
      </c>
      <c r="H65">
        <f t="shared" si="212"/>
        <v>964.97488743603446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t="e">
        <f t="shared" si="213"/>
        <v>#DIV/0!</v>
      </c>
      <c r="Q65" t="e">
        <f t="shared" si="214"/>
        <v>#DIV/0!</v>
      </c>
      <c r="R65" t="e">
        <f t="shared" si="215"/>
        <v>#DIV/0!</v>
      </c>
      <c r="S65" s="1">
        <v>-1</v>
      </c>
      <c r="T65" s="1">
        <v>0.87</v>
      </c>
      <c r="U65" s="1">
        <v>0.92</v>
      </c>
      <c r="V65" s="1">
        <v>10.072417259216309</v>
      </c>
      <c r="W65">
        <f t="shared" si="216"/>
        <v>0.87503620862960818</v>
      </c>
      <c r="X65">
        <f t="shared" si="217"/>
        <v>1.0284379217186928E-2</v>
      </c>
      <c r="Y65" t="e">
        <f t="shared" si="218"/>
        <v>#DIV/0!</v>
      </c>
      <c r="Z65" t="e">
        <f t="shared" si="219"/>
        <v>#DIV/0!</v>
      </c>
      <c r="AA65" t="e">
        <f t="shared" si="220"/>
        <v>#DIV/0!</v>
      </c>
      <c r="AB65" s="1">
        <v>0</v>
      </c>
      <c r="AC65" s="1">
        <v>0.5</v>
      </c>
      <c r="AD65" t="e">
        <f t="shared" si="221"/>
        <v>#DIV/0!</v>
      </c>
      <c r="AE65">
        <f t="shared" si="222"/>
        <v>4.2825672446777032</v>
      </c>
      <c r="AF65">
        <f t="shared" si="223"/>
        <v>2.9957939791944157</v>
      </c>
      <c r="AG65">
        <f t="shared" si="224"/>
        <v>34.351825714111328</v>
      </c>
      <c r="AH65" s="1">
        <v>2</v>
      </c>
      <c r="AI65">
        <f t="shared" si="225"/>
        <v>4.644859790802002</v>
      </c>
      <c r="AJ65" s="1">
        <v>1</v>
      </c>
      <c r="AK65">
        <f t="shared" si="226"/>
        <v>9.2897195816040039</v>
      </c>
      <c r="AL65" s="1">
        <v>30.635173797607422</v>
      </c>
      <c r="AM65" s="1">
        <v>34.351825714111328</v>
      </c>
      <c r="AN65" s="1">
        <v>29.080657958984375</v>
      </c>
      <c r="AO65" s="1">
        <v>1200.33251953125</v>
      </c>
      <c r="AP65" s="1">
        <v>1187.431640625</v>
      </c>
      <c r="AQ65" s="1">
        <v>22.0252685546875</v>
      </c>
      <c r="AR65" s="1">
        <v>24.804498672485352</v>
      </c>
      <c r="AS65" s="1">
        <v>49.300018310546875</v>
      </c>
      <c r="AT65" s="1">
        <v>55.521469116210938</v>
      </c>
      <c r="AU65" s="1">
        <v>300.53936767578125</v>
      </c>
      <c r="AV65" s="1">
        <v>1700.2452392578125</v>
      </c>
      <c r="AW65" s="1">
        <v>0.15509133040904999</v>
      </c>
      <c r="AX65" s="1">
        <v>98.892189025878906</v>
      </c>
      <c r="AY65" s="1">
        <v>6.2971439361572266</v>
      </c>
      <c r="AZ65" s="1">
        <v>-0.54712808132171631</v>
      </c>
      <c r="BA65" s="1">
        <v>1</v>
      </c>
      <c r="BB65" s="1">
        <v>-1.355140209197998</v>
      </c>
      <c r="BC65" s="1">
        <v>7.355140209197998</v>
      </c>
      <c r="BD65" s="1">
        <v>1</v>
      </c>
      <c r="BE65" s="1">
        <v>0</v>
      </c>
      <c r="BF65" s="1">
        <v>0.15999999642372131</v>
      </c>
      <c r="BG65" s="1">
        <v>111115</v>
      </c>
      <c r="BH65">
        <f t="shared" si="227"/>
        <v>1.5026968383789063</v>
      </c>
      <c r="BI65">
        <f t="shared" si="228"/>
        <v>4.2825672446777036E-3</v>
      </c>
      <c r="BJ65">
        <f t="shared" si="229"/>
        <v>307.50182571411131</v>
      </c>
      <c r="BK65">
        <f t="shared" si="230"/>
        <v>303.7851737976074</v>
      </c>
      <c r="BL65">
        <f t="shared" si="231"/>
        <v>272.03923220069919</v>
      </c>
      <c r="BM65">
        <f t="shared" si="232"/>
        <v>0.14902800367373981</v>
      </c>
      <c r="BN65">
        <f t="shared" si="233"/>
        <v>5.4487651506059995</v>
      </c>
      <c r="BO65">
        <f t="shared" si="234"/>
        <v>55.098033568456273</v>
      </c>
      <c r="BP65">
        <f t="shared" si="235"/>
        <v>30.293534895970922</v>
      </c>
      <c r="BQ65">
        <f t="shared" si="236"/>
        <v>32.493499755859375</v>
      </c>
      <c r="BR65">
        <f t="shared" si="237"/>
        <v>4.9100953663971696</v>
      </c>
      <c r="BS65">
        <f t="shared" si="238"/>
        <v>0.13572114562152349</v>
      </c>
      <c r="BT65">
        <f t="shared" si="239"/>
        <v>2.4529711714115838</v>
      </c>
      <c r="BU65">
        <f t="shared" si="240"/>
        <v>2.4571241949855858</v>
      </c>
      <c r="BV65">
        <f t="shared" si="241"/>
        <v>8.5004238672789667E-2</v>
      </c>
      <c r="BW65">
        <f t="shared" si="242"/>
        <v>95.428478973550554</v>
      </c>
      <c r="BX65">
        <f t="shared" si="243"/>
        <v>0.81265721277910674</v>
      </c>
      <c r="BY65">
        <f t="shared" si="244"/>
        <v>43.567563175545402</v>
      </c>
      <c r="BZ65">
        <f t="shared" si="245"/>
        <v>1185.3534128745218</v>
      </c>
      <c r="CA65">
        <f t="shared" si="246"/>
        <v>5.2562666753551224E-3</v>
      </c>
      <c r="CB65">
        <f t="shared" si="247"/>
        <v>0</v>
      </c>
      <c r="CC65">
        <f t="shared" si="248"/>
        <v>1487.7761479006972</v>
      </c>
      <c r="CD65">
        <f t="shared" si="249"/>
        <v>0</v>
      </c>
      <c r="CE65" t="e">
        <f t="shared" si="250"/>
        <v>#DIV/0!</v>
      </c>
      <c r="CF65" t="e">
        <f t="shared" si="251"/>
        <v>#DIV/0!</v>
      </c>
    </row>
    <row r="66" spans="1:84" x14ac:dyDescent="0.35">
      <c r="A66" t="s">
        <v>168</v>
      </c>
      <c r="B66" s="1">
        <v>64</v>
      </c>
      <c r="C66" s="1" t="s">
        <v>148</v>
      </c>
      <c r="D66" s="1">
        <v>13463.000035699457</v>
      </c>
      <c r="E66" s="1">
        <v>0</v>
      </c>
      <c r="F66">
        <f t="shared" si="210"/>
        <v>16.609159287769419</v>
      </c>
      <c r="G66">
        <f t="shared" si="211"/>
        <v>0.12723538248597341</v>
      </c>
      <c r="H66">
        <f t="shared" si="212"/>
        <v>1203.9357955202781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t="e">
        <f t="shared" si="213"/>
        <v>#DIV/0!</v>
      </c>
      <c r="Q66" t="e">
        <f t="shared" si="214"/>
        <v>#DIV/0!</v>
      </c>
      <c r="R66" t="e">
        <f t="shared" si="215"/>
        <v>#DIV/0!</v>
      </c>
      <c r="S66" s="1">
        <v>-1</v>
      </c>
      <c r="T66" s="1">
        <v>0.87</v>
      </c>
      <c r="U66" s="1">
        <v>0.92</v>
      </c>
      <c r="V66" s="1">
        <v>10.072417259216309</v>
      </c>
      <c r="W66">
        <f t="shared" si="216"/>
        <v>0.87503620862960818</v>
      </c>
      <c r="X66">
        <f t="shared" si="217"/>
        <v>1.1837418522634488E-2</v>
      </c>
      <c r="Y66" t="e">
        <f t="shared" si="218"/>
        <v>#DIV/0!</v>
      </c>
      <c r="Z66" t="e">
        <f t="shared" si="219"/>
        <v>#DIV/0!</v>
      </c>
      <c r="AA66" t="e">
        <f t="shared" si="220"/>
        <v>#DIV/0!</v>
      </c>
      <c r="AB66" s="1">
        <v>0</v>
      </c>
      <c r="AC66" s="1">
        <v>0.5</v>
      </c>
      <c r="AD66" t="e">
        <f t="shared" si="221"/>
        <v>#DIV/0!</v>
      </c>
      <c r="AE66">
        <f t="shared" si="222"/>
        <v>4.0905516869933578</v>
      </c>
      <c r="AF66">
        <f t="shared" si="223"/>
        <v>3.0939579313410865</v>
      </c>
      <c r="AG66">
        <f t="shared" si="224"/>
        <v>34.53033447265625</v>
      </c>
      <c r="AH66" s="1">
        <v>2</v>
      </c>
      <c r="AI66">
        <f t="shared" si="225"/>
        <v>4.644859790802002</v>
      </c>
      <c r="AJ66" s="1">
        <v>1</v>
      </c>
      <c r="AK66">
        <f t="shared" si="226"/>
        <v>9.2897195816040039</v>
      </c>
      <c r="AL66" s="1">
        <v>30.70756721496582</v>
      </c>
      <c r="AM66" s="1">
        <v>34.53033447265625</v>
      </c>
      <c r="AN66" s="1">
        <v>29.139387130737305</v>
      </c>
      <c r="AO66" s="1">
        <v>1500.3179931640625</v>
      </c>
      <c r="AP66" s="1">
        <v>1485.2225341796875</v>
      </c>
      <c r="AQ66" s="1">
        <v>21.705631256103516</v>
      </c>
      <c r="AR66" s="1">
        <v>24.361381530761719</v>
      </c>
      <c r="AS66" s="1">
        <v>48.385868072509766</v>
      </c>
      <c r="AT66" s="1">
        <v>54.304851531982422</v>
      </c>
      <c r="AU66" s="1">
        <v>300.5478515625</v>
      </c>
      <c r="AV66" s="1">
        <v>1700.026123046875</v>
      </c>
      <c r="AW66" s="1">
        <v>0.11122872680425644</v>
      </c>
      <c r="AX66" s="1">
        <v>98.892486572265625</v>
      </c>
      <c r="AY66" s="1">
        <v>6.2229313850402832</v>
      </c>
      <c r="AZ66" s="1">
        <v>-0.52053660154342651</v>
      </c>
      <c r="BA66" s="1">
        <v>1</v>
      </c>
      <c r="BB66" s="1">
        <v>-1.355140209197998</v>
      </c>
      <c r="BC66" s="1">
        <v>7.355140209197998</v>
      </c>
      <c r="BD66" s="1">
        <v>1</v>
      </c>
      <c r="BE66" s="1">
        <v>0</v>
      </c>
      <c r="BF66" s="1">
        <v>0.15999999642372131</v>
      </c>
      <c r="BG66" s="1">
        <v>111115</v>
      </c>
      <c r="BH66">
        <f t="shared" si="227"/>
        <v>1.5027392578125001</v>
      </c>
      <c r="BI66">
        <f t="shared" si="228"/>
        <v>4.0905516869933576E-3</v>
      </c>
      <c r="BJ66">
        <f t="shared" si="229"/>
        <v>307.68033447265623</v>
      </c>
      <c r="BK66">
        <f t="shared" si="230"/>
        <v>303.8575672149658</v>
      </c>
      <c r="BL66">
        <f t="shared" si="231"/>
        <v>272.00417360773281</v>
      </c>
      <c r="BM66">
        <f t="shared" si="232"/>
        <v>0.17714550962951173</v>
      </c>
      <c r="BN66">
        <f t="shared" si="233"/>
        <v>5.5031155272537795</v>
      </c>
      <c r="BO66">
        <f t="shared" si="234"/>
        <v>55.647458345911666</v>
      </c>
      <c r="BP66">
        <f t="shared" si="235"/>
        <v>31.286076815149947</v>
      </c>
      <c r="BQ66">
        <f t="shared" si="236"/>
        <v>32.618950843811035</v>
      </c>
      <c r="BR66">
        <f t="shared" si="237"/>
        <v>4.9449414209201885</v>
      </c>
      <c r="BS66">
        <f t="shared" si="238"/>
        <v>0.1255162659968232</v>
      </c>
      <c r="BT66">
        <f t="shared" si="239"/>
        <v>2.409157595912693</v>
      </c>
      <c r="BU66">
        <f t="shared" si="240"/>
        <v>2.5357838250074956</v>
      </c>
      <c r="BV66">
        <f t="shared" si="241"/>
        <v>7.8600327780162946E-2</v>
      </c>
      <c r="BW66">
        <f t="shared" si="242"/>
        <v>119.06020449235905</v>
      </c>
      <c r="BX66">
        <f t="shared" si="243"/>
        <v>0.81060970178804315</v>
      </c>
      <c r="BY66">
        <f t="shared" si="244"/>
        <v>42.226503540578307</v>
      </c>
      <c r="BZ66">
        <f t="shared" si="245"/>
        <v>1482.8088590583318</v>
      </c>
      <c r="CA66">
        <f t="shared" si="246"/>
        <v>4.7298525308003599E-3</v>
      </c>
      <c r="CB66">
        <f t="shared" si="247"/>
        <v>0</v>
      </c>
      <c r="CC66">
        <f t="shared" si="248"/>
        <v>1487.5844132822292</v>
      </c>
      <c r="CD66">
        <f t="shared" si="249"/>
        <v>0</v>
      </c>
      <c r="CE66" t="e">
        <f t="shared" si="250"/>
        <v>#DIV/0!</v>
      </c>
      <c r="CF66" t="e">
        <f t="shared" si="251"/>
        <v>#DIV/0!</v>
      </c>
    </row>
    <row r="67" spans="1:84" x14ac:dyDescent="0.35">
      <c r="A67" t="s">
        <v>168</v>
      </c>
      <c r="B67" s="1">
        <v>65</v>
      </c>
      <c r="C67" s="1" t="s">
        <v>149</v>
      </c>
      <c r="D67" s="1">
        <v>13665.000035699457</v>
      </c>
      <c r="E67" s="1">
        <v>0</v>
      </c>
      <c r="F67">
        <f t="shared" si="210"/>
        <v>17.235170622894771</v>
      </c>
      <c r="G67">
        <f t="shared" si="211"/>
        <v>0.1120268239106964</v>
      </c>
      <c r="H67">
        <f t="shared" si="212"/>
        <v>1353.5447802989584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t="e">
        <f t="shared" si="213"/>
        <v>#DIV/0!</v>
      </c>
      <c r="Q67" t="e">
        <f t="shared" si="214"/>
        <v>#DIV/0!</v>
      </c>
      <c r="R67" t="e">
        <f t="shared" si="215"/>
        <v>#DIV/0!</v>
      </c>
      <c r="S67" s="1">
        <v>-1</v>
      </c>
      <c r="T67" s="1">
        <v>0.87</v>
      </c>
      <c r="U67" s="1">
        <v>0.92</v>
      </c>
      <c r="V67" s="1">
        <v>10.072417259216309</v>
      </c>
      <c r="W67">
        <f t="shared" si="216"/>
        <v>0.87503620862960818</v>
      </c>
      <c r="X67">
        <f t="shared" si="217"/>
        <v>1.2262610839356383E-2</v>
      </c>
      <c r="Y67" t="e">
        <f t="shared" si="218"/>
        <v>#DIV/0!</v>
      </c>
      <c r="Z67" t="e">
        <f t="shared" si="219"/>
        <v>#DIV/0!</v>
      </c>
      <c r="AA67" t="e">
        <f t="shared" si="220"/>
        <v>#DIV/0!</v>
      </c>
      <c r="AB67" s="1">
        <v>0</v>
      </c>
      <c r="AC67" s="1">
        <v>0.5</v>
      </c>
      <c r="AD67" t="e">
        <f t="shared" si="221"/>
        <v>#DIV/0!</v>
      </c>
      <c r="AE67">
        <f t="shared" si="222"/>
        <v>3.7602406278160072</v>
      </c>
      <c r="AF67">
        <f t="shared" si="223"/>
        <v>3.2238719699540122</v>
      </c>
      <c r="AG67">
        <f t="shared" si="224"/>
        <v>34.861923217773438</v>
      </c>
      <c r="AH67" s="1">
        <v>2</v>
      </c>
      <c r="AI67">
        <f t="shared" si="225"/>
        <v>4.644859790802002</v>
      </c>
      <c r="AJ67" s="1">
        <v>1</v>
      </c>
      <c r="AK67">
        <f t="shared" si="226"/>
        <v>9.2897195816040039</v>
      </c>
      <c r="AL67" s="1">
        <v>30.897512435913086</v>
      </c>
      <c r="AM67" s="1">
        <v>34.861923217773438</v>
      </c>
      <c r="AN67" s="1">
        <v>29.324308395385742</v>
      </c>
      <c r="AO67" s="1">
        <v>1700.355224609375</v>
      </c>
      <c r="AP67" s="1">
        <v>1684.670166015625</v>
      </c>
      <c r="AQ67" s="1">
        <v>21.638315200805664</v>
      </c>
      <c r="AR67" s="1">
        <v>24.080381393432617</v>
      </c>
      <c r="AS67" s="1">
        <v>47.714611053466797</v>
      </c>
      <c r="AT67" s="1">
        <v>53.100090026855469</v>
      </c>
      <c r="AU67" s="1">
        <v>300.53997802734375</v>
      </c>
      <c r="AV67" s="1">
        <v>1699.4205322265625</v>
      </c>
      <c r="AW67" s="1">
        <v>6.8087130784988403E-2</v>
      </c>
      <c r="AX67" s="1">
        <v>98.896018981933594</v>
      </c>
      <c r="AY67" s="1">
        <v>5.5606694221496582</v>
      </c>
      <c r="AZ67" s="1">
        <v>-0.50983512401580811</v>
      </c>
      <c r="BA67" s="1">
        <v>0.75</v>
      </c>
      <c r="BB67" s="1">
        <v>-1.355140209197998</v>
      </c>
      <c r="BC67" s="1">
        <v>7.355140209197998</v>
      </c>
      <c r="BD67" s="1">
        <v>1</v>
      </c>
      <c r="BE67" s="1">
        <v>0</v>
      </c>
      <c r="BF67" s="1">
        <v>0.15999999642372131</v>
      </c>
      <c r="BG67" s="1">
        <v>111115</v>
      </c>
      <c r="BH67">
        <f t="shared" si="227"/>
        <v>1.5026998901367186</v>
      </c>
      <c r="BI67">
        <f t="shared" si="228"/>
        <v>3.7602406278160073E-3</v>
      </c>
      <c r="BJ67">
        <f t="shared" si="229"/>
        <v>308.01192321777341</v>
      </c>
      <c r="BK67">
        <f t="shared" si="230"/>
        <v>304.04751243591306</v>
      </c>
      <c r="BL67">
        <f t="shared" si="231"/>
        <v>271.90727907864857</v>
      </c>
      <c r="BM67">
        <f t="shared" si="232"/>
        <v>0.22724715810121246</v>
      </c>
      <c r="BN67">
        <f t="shared" si="233"/>
        <v>5.6053258253311249</v>
      </c>
      <c r="BO67">
        <f t="shared" si="234"/>
        <v>56.678983472075963</v>
      </c>
      <c r="BP67">
        <f t="shared" si="235"/>
        <v>32.598602078643346</v>
      </c>
      <c r="BQ67">
        <f t="shared" si="236"/>
        <v>32.879717826843262</v>
      </c>
      <c r="BR67">
        <f t="shared" si="237"/>
        <v>5.0180628941036822</v>
      </c>
      <c r="BS67">
        <f t="shared" si="238"/>
        <v>0.11069196454157358</v>
      </c>
      <c r="BT67">
        <f t="shared" si="239"/>
        <v>2.3814538553771127</v>
      </c>
      <c r="BU67">
        <f t="shared" si="240"/>
        <v>2.6366090387265695</v>
      </c>
      <c r="BV67">
        <f t="shared" si="241"/>
        <v>6.9301180916147245E-2</v>
      </c>
      <c r="BW67">
        <f t="shared" si="242"/>
        <v>133.86019028534292</v>
      </c>
      <c r="BX67">
        <f t="shared" si="243"/>
        <v>0.80344794346313875</v>
      </c>
      <c r="BY67">
        <f t="shared" si="244"/>
        <v>40.779569324856688</v>
      </c>
      <c r="BZ67">
        <f t="shared" si="245"/>
        <v>1682.1655177174155</v>
      </c>
      <c r="CA67">
        <f t="shared" si="246"/>
        <v>4.1782026075280676E-3</v>
      </c>
      <c r="CB67">
        <f t="shared" si="247"/>
        <v>0</v>
      </c>
      <c r="CC67">
        <f t="shared" si="248"/>
        <v>1487.0544993868421</v>
      </c>
      <c r="CD67">
        <f t="shared" si="249"/>
        <v>0</v>
      </c>
      <c r="CE67" t="e">
        <f t="shared" si="250"/>
        <v>#DIV/0!</v>
      </c>
      <c r="CF67" t="e">
        <f t="shared" si="251"/>
        <v>#DIV/0!</v>
      </c>
    </row>
    <row r="68" spans="1:84" x14ac:dyDescent="0.35">
      <c r="A68" t="s">
        <v>168</v>
      </c>
      <c r="B68" s="1">
        <v>66</v>
      </c>
      <c r="C68" s="1" t="s">
        <v>150</v>
      </c>
      <c r="D68" s="1">
        <v>13867.000035699457</v>
      </c>
      <c r="E68" s="1">
        <v>0</v>
      </c>
      <c r="F68">
        <f t="shared" si="210"/>
        <v>18.581535363009575</v>
      </c>
      <c r="G68">
        <f t="shared" si="211"/>
        <v>0.10768108943812293</v>
      </c>
      <c r="H68">
        <f t="shared" si="212"/>
        <v>1436.7199616992889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t="e">
        <f t="shared" si="213"/>
        <v>#DIV/0!</v>
      </c>
      <c r="Q68" t="e">
        <f t="shared" si="214"/>
        <v>#DIV/0!</v>
      </c>
      <c r="R68" t="e">
        <f t="shared" si="215"/>
        <v>#DIV/0!</v>
      </c>
      <c r="S68" s="1">
        <v>-1</v>
      </c>
      <c r="T68" s="1">
        <v>0.87</v>
      </c>
      <c r="U68" s="1">
        <v>0.92</v>
      </c>
      <c r="V68" s="1">
        <v>10.072417259216309</v>
      </c>
      <c r="W68">
        <f t="shared" si="216"/>
        <v>0.87503620862960818</v>
      </c>
      <c r="X68">
        <f t="shared" si="217"/>
        <v>1.3175620717082363E-2</v>
      </c>
      <c r="Y68" t="e">
        <f t="shared" si="218"/>
        <v>#DIV/0!</v>
      </c>
      <c r="Z68" t="e">
        <f t="shared" si="219"/>
        <v>#DIV/0!</v>
      </c>
      <c r="AA68" t="e">
        <f t="shared" si="220"/>
        <v>#DIV/0!</v>
      </c>
      <c r="AB68" s="1">
        <v>0</v>
      </c>
      <c r="AC68" s="1">
        <v>0.5</v>
      </c>
      <c r="AD68" t="e">
        <f t="shared" si="221"/>
        <v>#DIV/0!</v>
      </c>
      <c r="AE68">
        <f t="shared" si="222"/>
        <v>3.6818867349241828</v>
      </c>
      <c r="AF68">
        <f t="shared" si="223"/>
        <v>3.2813589895657236</v>
      </c>
      <c r="AG68">
        <f t="shared" si="224"/>
        <v>35.089763641357422</v>
      </c>
      <c r="AH68" s="1">
        <v>2</v>
      </c>
      <c r="AI68">
        <f t="shared" si="225"/>
        <v>4.644859790802002</v>
      </c>
      <c r="AJ68" s="1">
        <v>1</v>
      </c>
      <c r="AK68">
        <f t="shared" si="226"/>
        <v>9.2897195816040039</v>
      </c>
      <c r="AL68" s="1">
        <v>31.14910888671875</v>
      </c>
      <c r="AM68" s="1">
        <v>35.089763641357422</v>
      </c>
      <c r="AN68" s="1">
        <v>29.566385269165039</v>
      </c>
      <c r="AO68" s="1">
        <v>1821.903076171875</v>
      </c>
      <c r="AP68" s="1">
        <v>1805.1148681640625</v>
      </c>
      <c r="AQ68" s="1">
        <v>21.826240539550781</v>
      </c>
      <c r="AR68" s="1">
        <v>24.217073440551758</v>
      </c>
      <c r="AS68" s="1">
        <v>47.444660186767578</v>
      </c>
      <c r="AT68" s="1">
        <v>52.64031982421875</v>
      </c>
      <c r="AU68" s="1">
        <v>300.54147338867188</v>
      </c>
      <c r="AV68" s="1">
        <v>1698.437744140625</v>
      </c>
      <c r="AW68" s="1">
        <v>0.15292619168758392</v>
      </c>
      <c r="AX68" s="1">
        <v>98.903366088867188</v>
      </c>
      <c r="AY68" s="1">
        <v>5.1401066780090332</v>
      </c>
      <c r="AZ68" s="1">
        <v>-0.51949822902679443</v>
      </c>
      <c r="BA68" s="1">
        <v>0.75</v>
      </c>
      <c r="BB68" s="1">
        <v>-1.355140209197998</v>
      </c>
      <c r="BC68" s="1">
        <v>7.355140209197998</v>
      </c>
      <c r="BD68" s="1">
        <v>1</v>
      </c>
      <c r="BE68" s="1">
        <v>0</v>
      </c>
      <c r="BF68" s="1">
        <v>0.15999999642372131</v>
      </c>
      <c r="BG68" s="1">
        <v>111115</v>
      </c>
      <c r="BH68">
        <f t="shared" si="227"/>
        <v>1.5027073669433593</v>
      </c>
      <c r="BI68">
        <f t="shared" si="228"/>
        <v>3.6818867349241828E-3</v>
      </c>
      <c r="BJ68">
        <f t="shared" si="229"/>
        <v>308.2397636413574</v>
      </c>
      <c r="BK68">
        <f t="shared" si="230"/>
        <v>304.29910888671873</v>
      </c>
      <c r="BL68">
        <f t="shared" si="231"/>
        <v>271.7500329884133</v>
      </c>
      <c r="BM68">
        <f t="shared" si="232"/>
        <v>0.24105484433883381</v>
      </c>
      <c r="BN68">
        <f t="shared" si="233"/>
        <v>5.6765090696575964</v>
      </c>
      <c r="BO68">
        <f t="shared" si="234"/>
        <v>57.39449822726062</v>
      </c>
      <c r="BP68">
        <f t="shared" si="235"/>
        <v>33.177424786708862</v>
      </c>
      <c r="BQ68">
        <f t="shared" si="236"/>
        <v>33.119436264038086</v>
      </c>
      <c r="BR68">
        <f t="shared" si="237"/>
        <v>5.0861103230372375</v>
      </c>
      <c r="BS68">
        <f t="shared" si="238"/>
        <v>0.10644721451584667</v>
      </c>
      <c r="BT68">
        <f t="shared" si="239"/>
        <v>2.3951500800918728</v>
      </c>
      <c r="BU68">
        <f t="shared" si="240"/>
        <v>2.6909602429453647</v>
      </c>
      <c r="BV68">
        <f t="shared" si="241"/>
        <v>6.6639275572615883E-2</v>
      </c>
      <c r="BW68">
        <f t="shared" si="242"/>
        <v>142.09644033912804</v>
      </c>
      <c r="BX68">
        <f t="shared" si="243"/>
        <v>0.79591608658153767</v>
      </c>
      <c r="BY68">
        <f t="shared" si="244"/>
        <v>40.425456924001423</v>
      </c>
      <c r="BZ68">
        <f t="shared" si="245"/>
        <v>1802.4145635402569</v>
      </c>
      <c r="CA68">
        <f t="shared" si="246"/>
        <v>4.1675598532877446E-3</v>
      </c>
      <c r="CB68">
        <f t="shared" si="247"/>
        <v>0</v>
      </c>
      <c r="CC68">
        <f t="shared" si="248"/>
        <v>1486.194524226237</v>
      </c>
      <c r="CD68">
        <f t="shared" si="249"/>
        <v>0</v>
      </c>
      <c r="CE68" t="e">
        <f t="shared" si="250"/>
        <v>#DIV/0!</v>
      </c>
      <c r="CF68" t="e">
        <f t="shared" si="251"/>
        <v>#DIV/0!</v>
      </c>
    </row>
    <row r="69" spans="1:84" x14ac:dyDescent="0.35">
      <c r="A69" t="s">
        <v>169</v>
      </c>
      <c r="B69" s="1">
        <v>69</v>
      </c>
      <c r="C69" s="1" t="s">
        <v>153</v>
      </c>
      <c r="D69" s="1">
        <v>14501.500035664998</v>
      </c>
      <c r="E69" s="1">
        <v>0</v>
      </c>
      <c r="F69">
        <f t="shared" ref="F69:F79" si="252">(AO69-AP69*(1000-AQ69)/(1000-AR69))*BH69</f>
        <v>-4.9814408403159609</v>
      </c>
      <c r="G69">
        <f t="shared" ref="G69:G79" si="253">IF(BS69&lt;&gt;0,1/(1/BS69-1/AK69),0)</f>
        <v>0.77003552926004437</v>
      </c>
      <c r="H69">
        <f t="shared" ref="H69:H79" si="254">((BV69-BI69/2)*AP69-F69)/(BV69+BI69/2)</f>
        <v>62.583105515971418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t="e">
        <f t="shared" ref="P69:P79" si="255">CB69/L69</f>
        <v>#DIV/0!</v>
      </c>
      <c r="Q69" t="e">
        <f t="shared" ref="Q69:Q79" si="256">CD69/N69</f>
        <v>#DIV/0!</v>
      </c>
      <c r="R69" t="e">
        <f t="shared" ref="R69:R79" si="257">(N69-O69)/N69</f>
        <v>#DIV/0!</v>
      </c>
      <c r="S69" s="1">
        <v>-1</v>
      </c>
      <c r="T69" s="1">
        <v>0.87</v>
      </c>
      <c r="U69" s="1">
        <v>0.92</v>
      </c>
      <c r="V69" s="1">
        <v>10.046245574951172</v>
      </c>
      <c r="W69">
        <f t="shared" ref="W69:W79" si="258">(V69*U69+(100-V69)*T69)/100</f>
        <v>0.87502312278747563</v>
      </c>
      <c r="X69">
        <f t="shared" ref="X69:X79" si="259">(F69-S69)/CC69</f>
        <v>-2.6753578388294371E-3</v>
      </c>
      <c r="Y69" t="e">
        <f t="shared" ref="Y69:Y79" si="260">(N69-O69)/(N69-M69)</f>
        <v>#DIV/0!</v>
      </c>
      <c r="Z69" t="e">
        <f t="shared" ref="Z69:Z79" si="261">(L69-N69)/(L69-M69)</f>
        <v>#DIV/0!</v>
      </c>
      <c r="AA69" t="e">
        <f t="shared" ref="AA69:AA79" si="262">(L69-N69)/N69</f>
        <v>#DIV/0!</v>
      </c>
      <c r="AB69" s="1">
        <v>0</v>
      </c>
      <c r="AC69" s="1">
        <v>0.5</v>
      </c>
      <c r="AD69" t="e">
        <f t="shared" ref="AD69:AD79" si="263">R69*AC69*W69*AB69</f>
        <v>#DIV/0!</v>
      </c>
      <c r="AE69">
        <f t="shared" ref="AE69:AE79" si="264">BI69*1000</f>
        <v>11.247445797671219</v>
      </c>
      <c r="AF69">
        <f t="shared" ref="AF69:AF79" si="265">(BN69-BT69)</f>
        <v>1.5058637561979795</v>
      </c>
      <c r="AG69">
        <f t="shared" ref="AG69:AG79" si="266">(AM69+BM69*E69)</f>
        <v>30.821079254150391</v>
      </c>
      <c r="AH69" s="1">
        <v>2</v>
      </c>
      <c r="AI69">
        <f t="shared" ref="AI69:AI79" si="267">(AH69*BB69+BC69)</f>
        <v>4.644859790802002</v>
      </c>
      <c r="AJ69" s="1">
        <v>1</v>
      </c>
      <c r="AK69">
        <f t="shared" ref="AK69:AK79" si="268">AI69*(AJ69+1)*(AJ69+1)/(AJ69*AJ69+1)</f>
        <v>9.2897195816040039</v>
      </c>
      <c r="AL69" s="1">
        <v>31.916286468505859</v>
      </c>
      <c r="AM69" s="1">
        <v>30.821079254150391</v>
      </c>
      <c r="AN69" s="1">
        <v>31.031240463256836</v>
      </c>
      <c r="AO69" s="1">
        <v>50.024833679199219</v>
      </c>
      <c r="AP69" s="1">
        <v>52.943656921386719</v>
      </c>
      <c r="AQ69" s="1">
        <v>22.659811019897461</v>
      </c>
      <c r="AR69" s="1">
        <v>29.920940399169922</v>
      </c>
      <c r="AS69" s="1">
        <v>47.162693023681641</v>
      </c>
      <c r="AT69" s="1">
        <v>62.278202056884766</v>
      </c>
      <c r="AU69" s="1">
        <v>300.52932739257813</v>
      </c>
      <c r="AV69" s="1">
        <v>1700.74365234375</v>
      </c>
      <c r="AW69" s="1">
        <v>0.27567887306213379</v>
      </c>
      <c r="AX69" s="1">
        <v>98.917182922363281</v>
      </c>
      <c r="AY69" s="1">
        <v>2.3677561283111572</v>
      </c>
      <c r="AZ69" s="1">
        <v>-0.83963710069656372</v>
      </c>
      <c r="BA69" s="1">
        <v>1</v>
      </c>
      <c r="BB69" s="1">
        <v>-1.355140209197998</v>
      </c>
      <c r="BC69" s="1">
        <v>7.355140209197998</v>
      </c>
      <c r="BD69" s="1">
        <v>1</v>
      </c>
      <c r="BE69" s="1">
        <v>0</v>
      </c>
      <c r="BF69" s="1">
        <v>0.15999999642372131</v>
      </c>
      <c r="BG69" s="1">
        <v>111115</v>
      </c>
      <c r="BH69">
        <f t="shared" ref="BH69:BH79" si="269">AU69*0.000001/(AH69*0.0001)</f>
        <v>1.5026466369628906</v>
      </c>
      <c r="BI69">
        <f t="shared" ref="BI69:BI79" si="270">(AR69-AQ69)/(1000-AR69)*BH69</f>
        <v>1.1247445797671219E-2</v>
      </c>
      <c r="BJ69">
        <f t="shared" ref="BJ69:BJ79" si="271">(AM69+273.15)</f>
        <v>303.97107925415037</v>
      </c>
      <c r="BK69">
        <f t="shared" ref="BK69:BK79" si="272">(AL69+273.15)</f>
        <v>305.06628646850584</v>
      </c>
      <c r="BL69">
        <f t="shared" ref="BL69:BL79" si="273">(AV69*BD69+AW69*BE69)*BF69</f>
        <v>272.11897829266672</v>
      </c>
      <c r="BM69">
        <f t="shared" ref="BM69:BM79" si="274">((BL69+0.00000010773*(BK69^4-BJ69^4))-BI69*44100)/(AI69*51.4+0.00000043092*BJ69^3)</f>
        <v>-0.83941506322696613</v>
      </c>
      <c r="BN69">
        <f t="shared" ref="BN69:BN79" si="275">0.61365*EXP(17.502*AG69/(240.97+AG69))</f>
        <v>4.4655588908718</v>
      </c>
      <c r="BO69">
        <f t="shared" ref="BO69:BO79" si="276">BN69*1000/AX69</f>
        <v>45.144420402435692</v>
      </c>
      <c r="BP69">
        <f t="shared" ref="BP69:BP79" si="277">(BO69-AR69)</f>
        <v>15.22348000326577</v>
      </c>
      <c r="BQ69">
        <f t="shared" ref="BQ69:BQ79" si="278">IF(E69,AM69,(AL69+AM69)/2)</f>
        <v>31.368682861328125</v>
      </c>
      <c r="BR69">
        <f t="shared" ref="BR69:BR79" si="279">0.61365*EXP(17.502*BQ69/(240.97+BQ69))</f>
        <v>4.6070864889182657</v>
      </c>
      <c r="BS69">
        <f t="shared" ref="BS69:BS79" si="280">IF(BP69&lt;&gt;0,(1000-(BO69+AR69)/2)/BP69*BI69,0)</f>
        <v>0.71109227370480399</v>
      </c>
      <c r="BT69">
        <f t="shared" ref="BT69:BT79" si="281">AR69*AX69/1000</f>
        <v>2.9596951346738205</v>
      </c>
      <c r="BU69">
        <f t="shared" ref="BU69:BU79" si="282">(BR69-BT69)</f>
        <v>1.6473913542444452</v>
      </c>
      <c r="BV69">
        <f t="shared" ref="BV69:BV79" si="283">1/(1.6/G69+1.37/AK69)</f>
        <v>0.4493773993879861</v>
      </c>
      <c r="BW69">
        <f t="shared" ref="BW69:BW79" si="284">H69*AX69*0.001</f>
        <v>6.1905444961729073</v>
      </c>
      <c r="BX69">
        <f t="shared" ref="BX69:BX79" si="285">H69/AP69</f>
        <v>1.1820699429375989</v>
      </c>
      <c r="BY69">
        <f t="shared" ref="BY69:BY79" si="286">(1-BI69*AX69/BN69/G69)*100</f>
        <v>67.645174381733241</v>
      </c>
      <c r="BZ69">
        <f t="shared" ref="BZ69:BZ79" si="287">(AP69-F69/(AK69/1.35))</f>
        <v>53.667569529873163</v>
      </c>
      <c r="CA69">
        <f t="shared" ref="CA69:CA79" si="288">F69*BY69/100/BZ69</f>
        <v>-6.2788465597998055E-2</v>
      </c>
      <c r="CB69">
        <f t="shared" ref="CB69:CB79" si="289">(L69-K69)</f>
        <v>0</v>
      </c>
      <c r="CC69">
        <f t="shared" ref="CC69:CC79" si="290">AV69*W69</f>
        <v>1488.190021734805</v>
      </c>
      <c r="CD69">
        <f t="shared" ref="CD69:CD79" si="291">(N69-M69)</f>
        <v>0</v>
      </c>
      <c r="CE69" t="e">
        <f t="shared" ref="CE69:CE79" si="292">(N69-O69)/(N69-K69)</f>
        <v>#DIV/0!</v>
      </c>
      <c r="CF69" t="e">
        <f t="shared" ref="CF69:CF79" si="293">(L69-N69)/(L69-K69)</f>
        <v>#DIV/0!</v>
      </c>
    </row>
    <row r="70" spans="1:84" x14ac:dyDescent="0.35">
      <c r="A70" t="s">
        <v>169</v>
      </c>
      <c r="B70" s="1">
        <v>70</v>
      </c>
      <c r="C70" s="1" t="s">
        <v>154</v>
      </c>
      <c r="D70" s="1">
        <v>14624.500035664998</v>
      </c>
      <c r="E70" s="1">
        <v>0</v>
      </c>
      <c r="F70">
        <f t="shared" si="252"/>
        <v>-0.79230720038381486</v>
      </c>
      <c r="G70">
        <f t="shared" si="253"/>
        <v>0.7528770042231544</v>
      </c>
      <c r="H70">
        <f t="shared" si="254"/>
        <v>98.786723325279041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t="e">
        <f t="shared" si="255"/>
        <v>#DIV/0!</v>
      </c>
      <c r="Q70" t="e">
        <f t="shared" si="256"/>
        <v>#DIV/0!</v>
      </c>
      <c r="R70" t="e">
        <f t="shared" si="257"/>
        <v>#DIV/0!</v>
      </c>
      <c r="S70" s="1">
        <v>-1</v>
      </c>
      <c r="T70" s="1">
        <v>0.87</v>
      </c>
      <c r="U70" s="1">
        <v>0.92</v>
      </c>
      <c r="V70" s="1">
        <v>10.046245574951172</v>
      </c>
      <c r="W70">
        <f t="shared" si="258"/>
        <v>0.87502312278747563</v>
      </c>
      <c r="X70">
        <f t="shared" si="259"/>
        <v>1.394665064831127E-4</v>
      </c>
      <c r="Y70" t="e">
        <f t="shared" si="260"/>
        <v>#DIV/0!</v>
      </c>
      <c r="Z70" t="e">
        <f t="shared" si="261"/>
        <v>#DIV/0!</v>
      </c>
      <c r="AA70" t="e">
        <f t="shared" si="262"/>
        <v>#DIV/0!</v>
      </c>
      <c r="AB70" s="1">
        <v>0</v>
      </c>
      <c r="AC70" s="1">
        <v>0.5</v>
      </c>
      <c r="AD70" t="e">
        <f t="shared" si="263"/>
        <v>#DIV/0!</v>
      </c>
      <c r="AE70">
        <f t="shared" si="264"/>
        <v>10.885585056868138</v>
      </c>
      <c r="AF70">
        <f t="shared" si="265"/>
        <v>1.4885215491225878</v>
      </c>
      <c r="AG70">
        <f t="shared" si="266"/>
        <v>30.674020767211914</v>
      </c>
      <c r="AH70" s="1">
        <v>2</v>
      </c>
      <c r="AI70">
        <f t="shared" si="267"/>
        <v>4.644859790802002</v>
      </c>
      <c r="AJ70" s="1">
        <v>1</v>
      </c>
      <c r="AK70">
        <f t="shared" si="268"/>
        <v>9.2897195816040039</v>
      </c>
      <c r="AL70" s="1">
        <v>31.817541122436523</v>
      </c>
      <c r="AM70" s="1">
        <v>30.674020767211914</v>
      </c>
      <c r="AN70" s="1">
        <v>31.033561706542969</v>
      </c>
      <c r="AO70" s="1">
        <v>99.631118774414063</v>
      </c>
      <c r="AP70" s="1">
        <v>99.438041687011719</v>
      </c>
      <c r="AQ70" s="1">
        <v>22.690113067626953</v>
      </c>
      <c r="AR70" s="1">
        <v>29.718915939331055</v>
      </c>
      <c r="AS70" s="1">
        <v>47.489147186279297</v>
      </c>
      <c r="AT70" s="1">
        <v>62.202644348144531</v>
      </c>
      <c r="AU70" s="1">
        <v>300.53701782226563</v>
      </c>
      <c r="AV70" s="1">
        <v>1701.8919677734375</v>
      </c>
      <c r="AW70" s="1">
        <v>0.15666206181049347</v>
      </c>
      <c r="AX70" s="1">
        <v>98.916175842285156</v>
      </c>
      <c r="AY70" s="1">
        <v>2.7976489067077637</v>
      </c>
      <c r="AZ70" s="1">
        <v>-0.83242172002792358</v>
      </c>
      <c r="BA70" s="1">
        <v>1</v>
      </c>
      <c r="BB70" s="1">
        <v>-1.355140209197998</v>
      </c>
      <c r="BC70" s="1">
        <v>7.355140209197998</v>
      </c>
      <c r="BD70" s="1">
        <v>1</v>
      </c>
      <c r="BE70" s="1">
        <v>0</v>
      </c>
      <c r="BF70" s="1">
        <v>0.15999999642372131</v>
      </c>
      <c r="BG70" s="1">
        <v>111115</v>
      </c>
      <c r="BH70">
        <f t="shared" si="269"/>
        <v>1.5026850891113279</v>
      </c>
      <c r="BI70">
        <f t="shared" si="270"/>
        <v>1.0885585056868138E-2</v>
      </c>
      <c r="BJ70">
        <f t="shared" si="271"/>
        <v>303.82402076721189</v>
      </c>
      <c r="BK70">
        <f t="shared" si="272"/>
        <v>304.9675411224365</v>
      </c>
      <c r="BL70">
        <f t="shared" si="273"/>
        <v>272.30270875731003</v>
      </c>
      <c r="BM70">
        <f t="shared" si="274"/>
        <v>-0.77284394649023191</v>
      </c>
      <c r="BN70">
        <f t="shared" si="275"/>
        <v>4.4282030640195496</v>
      </c>
      <c r="BO70">
        <f t="shared" si="276"/>
        <v>44.767228679361871</v>
      </c>
      <c r="BP70">
        <f t="shared" si="277"/>
        <v>15.048312740030816</v>
      </c>
      <c r="BQ70">
        <f t="shared" si="278"/>
        <v>31.245780944824219</v>
      </c>
      <c r="BR70">
        <f t="shared" si="279"/>
        <v>4.5749871795067119</v>
      </c>
      <c r="BS70">
        <f t="shared" si="280"/>
        <v>0.69643504933192901</v>
      </c>
      <c r="BT70">
        <f t="shared" si="281"/>
        <v>2.9396815148969617</v>
      </c>
      <c r="BU70">
        <f t="shared" si="282"/>
        <v>1.6353056646097501</v>
      </c>
      <c r="BV70">
        <f t="shared" si="283"/>
        <v>0.44001380340832225</v>
      </c>
      <c r="BW70">
        <f t="shared" si="284"/>
        <v>9.7716048953264742</v>
      </c>
      <c r="BX70">
        <f t="shared" si="285"/>
        <v>0.99345000815902285</v>
      </c>
      <c r="BY70">
        <f t="shared" si="286"/>
        <v>67.702602164396822</v>
      </c>
      <c r="BZ70">
        <f t="shared" si="287"/>
        <v>99.553181300336135</v>
      </c>
      <c r="CA70">
        <f t="shared" si="288"/>
        <v>-5.3882014094301309E-3</v>
      </c>
      <c r="CB70">
        <f t="shared" si="289"/>
        <v>0</v>
      </c>
      <c r="CC70">
        <f t="shared" si="290"/>
        <v>1489.1948242880351</v>
      </c>
      <c r="CD70">
        <f t="shared" si="291"/>
        <v>0</v>
      </c>
      <c r="CE70" t="e">
        <f t="shared" si="292"/>
        <v>#DIV/0!</v>
      </c>
      <c r="CF70" t="e">
        <f t="shared" si="293"/>
        <v>#DIV/0!</v>
      </c>
    </row>
    <row r="71" spans="1:84" x14ac:dyDescent="0.35">
      <c r="A71" t="s">
        <v>169</v>
      </c>
      <c r="B71" s="1">
        <v>68</v>
      </c>
      <c r="C71" s="1" t="s">
        <v>152</v>
      </c>
      <c r="D71" s="1">
        <v>14369.500035664998</v>
      </c>
      <c r="E71" s="1">
        <v>0</v>
      </c>
      <c r="F71">
        <f t="shared" si="252"/>
        <v>-0.52390100406739426</v>
      </c>
      <c r="G71">
        <f t="shared" si="253"/>
        <v>0.78336549272931766</v>
      </c>
      <c r="H71">
        <f t="shared" si="254"/>
        <v>194.81501411433547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t="e">
        <f t="shared" si="255"/>
        <v>#DIV/0!</v>
      </c>
      <c r="Q71" t="e">
        <f t="shared" si="256"/>
        <v>#DIV/0!</v>
      </c>
      <c r="R71" t="e">
        <f t="shared" si="257"/>
        <v>#DIV/0!</v>
      </c>
      <c r="S71" s="1">
        <v>-1</v>
      </c>
      <c r="T71" s="1">
        <v>0.87</v>
      </c>
      <c r="U71" s="1">
        <v>0.92</v>
      </c>
      <c r="V71" s="1">
        <v>10.046245574951172</v>
      </c>
      <c r="W71">
        <f t="shared" si="258"/>
        <v>0.87502312278747563</v>
      </c>
      <c r="X71">
        <f t="shared" si="259"/>
        <v>3.2008990442381917E-4</v>
      </c>
      <c r="Y71" t="e">
        <f t="shared" si="260"/>
        <v>#DIV/0!</v>
      </c>
      <c r="Z71" t="e">
        <f t="shared" si="261"/>
        <v>#DIV/0!</v>
      </c>
      <c r="AA71" t="e">
        <f t="shared" si="262"/>
        <v>#DIV/0!</v>
      </c>
      <c r="AB71" s="1">
        <v>0</v>
      </c>
      <c r="AC71" s="1">
        <v>0.5</v>
      </c>
      <c r="AD71" t="e">
        <f t="shared" si="263"/>
        <v>#DIV/0!</v>
      </c>
      <c r="AE71">
        <f t="shared" si="264"/>
        <v>11.419109216138501</v>
      </c>
      <c r="AF71">
        <f t="shared" si="265"/>
        <v>1.5042722349196289</v>
      </c>
      <c r="AG71">
        <f t="shared" si="266"/>
        <v>30.927772521972656</v>
      </c>
      <c r="AH71" s="1">
        <v>2</v>
      </c>
      <c r="AI71">
        <f t="shared" si="267"/>
        <v>4.644859790802002</v>
      </c>
      <c r="AJ71" s="1">
        <v>1</v>
      </c>
      <c r="AK71">
        <f t="shared" si="268"/>
        <v>9.2897195816040039</v>
      </c>
      <c r="AL71" s="1">
        <v>32.012702941894531</v>
      </c>
      <c r="AM71" s="1">
        <v>30.927772521972656</v>
      </c>
      <c r="AN71" s="1">
        <v>31.029514312744141</v>
      </c>
      <c r="AO71" s="1">
        <v>199.74710083007813</v>
      </c>
      <c r="AP71" s="1">
        <v>198.58663940429688</v>
      </c>
      <c r="AQ71" s="1">
        <v>22.845180511474609</v>
      </c>
      <c r="AR71" s="1">
        <v>30.214822769165039</v>
      </c>
      <c r="AS71" s="1">
        <v>47.286029815673828</v>
      </c>
      <c r="AT71" s="1">
        <v>62.541259765625</v>
      </c>
      <c r="AU71" s="1">
        <v>300.53244018554688</v>
      </c>
      <c r="AV71" s="1">
        <v>1699.8310546875</v>
      </c>
      <c r="AW71" s="1">
        <v>0.12883076071739197</v>
      </c>
      <c r="AX71" s="1">
        <v>98.910408020019531</v>
      </c>
      <c r="AY71" s="1">
        <v>3.8492224216461182</v>
      </c>
      <c r="AZ71" s="1">
        <v>-0.84559249877929688</v>
      </c>
      <c r="BA71" s="1">
        <v>1</v>
      </c>
      <c r="BB71" s="1">
        <v>-1.355140209197998</v>
      </c>
      <c r="BC71" s="1">
        <v>7.355140209197998</v>
      </c>
      <c r="BD71" s="1">
        <v>1</v>
      </c>
      <c r="BE71" s="1">
        <v>0</v>
      </c>
      <c r="BF71" s="1">
        <v>0.15999999642372131</v>
      </c>
      <c r="BG71" s="1">
        <v>111115</v>
      </c>
      <c r="BH71">
        <f t="shared" si="269"/>
        <v>1.5026622009277342</v>
      </c>
      <c r="BI71">
        <f t="shared" si="270"/>
        <v>1.1419109216138501E-2</v>
      </c>
      <c r="BJ71">
        <f t="shared" si="271"/>
        <v>304.07777252197263</v>
      </c>
      <c r="BK71">
        <f t="shared" si="272"/>
        <v>305.16270294189451</v>
      </c>
      <c r="BL71">
        <f t="shared" si="273"/>
        <v>271.97296267093043</v>
      </c>
      <c r="BM71">
        <f t="shared" si="274"/>
        <v>-0.87057772121835764</v>
      </c>
      <c r="BN71">
        <f t="shared" si="275"/>
        <v>4.4928326832703194</v>
      </c>
      <c r="BO71">
        <f t="shared" si="276"/>
        <v>45.423254975967417</v>
      </c>
      <c r="BP71">
        <f t="shared" si="277"/>
        <v>15.208432206802378</v>
      </c>
      <c r="BQ71">
        <f t="shared" si="278"/>
        <v>31.470237731933594</v>
      </c>
      <c r="BR71">
        <f t="shared" si="279"/>
        <v>4.6337582260171315</v>
      </c>
      <c r="BS71">
        <f t="shared" si="280"/>
        <v>0.7224445841228091</v>
      </c>
      <c r="BT71">
        <f t="shared" si="281"/>
        <v>2.9885604483506905</v>
      </c>
      <c r="BU71">
        <f t="shared" si="282"/>
        <v>1.645197777666441</v>
      </c>
      <c r="BV71">
        <f t="shared" si="283"/>
        <v>0.45663264168524897</v>
      </c>
      <c r="BW71">
        <f t="shared" si="284"/>
        <v>19.269232534474785</v>
      </c>
      <c r="BX71">
        <f t="shared" si="285"/>
        <v>0.98100765841410476</v>
      </c>
      <c r="BY71">
        <f t="shared" si="286"/>
        <v>67.908535419940335</v>
      </c>
      <c r="BZ71">
        <f t="shared" si="287"/>
        <v>198.66277371053488</v>
      </c>
      <c r="CA71">
        <f t="shared" si="288"/>
        <v>-1.7908412948613897E-3</v>
      </c>
      <c r="CB71">
        <f t="shared" si="289"/>
        <v>0</v>
      </c>
      <c r="CC71">
        <f t="shared" si="290"/>
        <v>1487.3914776837846</v>
      </c>
      <c r="CD71">
        <f t="shared" si="291"/>
        <v>0</v>
      </c>
      <c r="CE71" t="e">
        <f t="shared" si="292"/>
        <v>#DIV/0!</v>
      </c>
      <c r="CF71" t="e">
        <f t="shared" si="293"/>
        <v>#DIV/0!</v>
      </c>
    </row>
    <row r="72" spans="1:84" x14ac:dyDescent="0.35">
      <c r="A72" t="s">
        <v>169</v>
      </c>
      <c r="B72" s="1">
        <v>71</v>
      </c>
      <c r="C72" s="1" t="s">
        <v>155</v>
      </c>
      <c r="D72" s="1">
        <v>14763.500035664998</v>
      </c>
      <c r="E72" s="1">
        <v>0</v>
      </c>
      <c r="F72">
        <f t="shared" si="252"/>
        <v>6.2746595582043776</v>
      </c>
      <c r="G72">
        <f t="shared" si="253"/>
        <v>0.7487236633477492</v>
      </c>
      <c r="H72">
        <f t="shared" si="254"/>
        <v>272.44630350864691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t="e">
        <f t="shared" si="255"/>
        <v>#DIV/0!</v>
      </c>
      <c r="Q72" t="e">
        <f t="shared" si="256"/>
        <v>#DIV/0!</v>
      </c>
      <c r="R72" t="e">
        <f t="shared" si="257"/>
        <v>#DIV/0!</v>
      </c>
      <c r="S72" s="1">
        <v>-1</v>
      </c>
      <c r="T72" s="1">
        <v>0.87</v>
      </c>
      <c r="U72" s="1">
        <v>0.92</v>
      </c>
      <c r="V72" s="1">
        <v>10.046245574951172</v>
      </c>
      <c r="W72">
        <f t="shared" si="258"/>
        <v>0.87502312278747563</v>
      </c>
      <c r="X72">
        <f t="shared" si="259"/>
        <v>4.8921173826646193E-3</v>
      </c>
      <c r="Y72" t="e">
        <f t="shared" si="260"/>
        <v>#DIV/0!</v>
      </c>
      <c r="Z72" t="e">
        <f t="shared" si="261"/>
        <v>#DIV/0!</v>
      </c>
      <c r="AA72" t="e">
        <f t="shared" si="262"/>
        <v>#DIV/0!</v>
      </c>
      <c r="AB72" s="1">
        <v>0</v>
      </c>
      <c r="AC72" s="1">
        <v>0.5</v>
      </c>
      <c r="AD72" t="e">
        <f t="shared" si="263"/>
        <v>#DIV/0!</v>
      </c>
      <c r="AE72">
        <f t="shared" si="264"/>
        <v>10.744947505457006</v>
      </c>
      <c r="AF72">
        <f t="shared" si="265"/>
        <v>1.4770438853909749</v>
      </c>
      <c r="AG72">
        <f t="shared" si="266"/>
        <v>30.591073989868164</v>
      </c>
      <c r="AH72" s="1">
        <v>2</v>
      </c>
      <c r="AI72">
        <f t="shared" si="267"/>
        <v>4.644859790802002</v>
      </c>
      <c r="AJ72" s="1">
        <v>1</v>
      </c>
      <c r="AK72">
        <f t="shared" si="268"/>
        <v>9.2897195816040039</v>
      </c>
      <c r="AL72" s="1">
        <v>31.769132614135742</v>
      </c>
      <c r="AM72" s="1">
        <v>30.591073989868164</v>
      </c>
      <c r="AN72" s="1">
        <v>31.036314010620117</v>
      </c>
      <c r="AO72" s="1">
        <v>300.00491333007813</v>
      </c>
      <c r="AP72" s="1">
        <v>293.72915649414063</v>
      </c>
      <c r="AQ72" s="1">
        <v>22.685108184814453</v>
      </c>
      <c r="AR72" s="1">
        <v>29.623579025268555</v>
      </c>
      <c r="AS72" s="1">
        <v>47.610069274902344</v>
      </c>
      <c r="AT72" s="1">
        <v>62.172195434570313</v>
      </c>
      <c r="AU72" s="1">
        <v>300.54586791992188</v>
      </c>
      <c r="AV72" s="1">
        <v>1699.402587890625</v>
      </c>
      <c r="AW72" s="1">
        <v>0.13959714770317078</v>
      </c>
      <c r="AX72" s="1">
        <v>98.914764404296875</v>
      </c>
      <c r="AY72" s="1">
        <v>3.9747347831726074</v>
      </c>
      <c r="AZ72" s="1">
        <v>-0.82620775699615479</v>
      </c>
      <c r="BA72" s="1">
        <v>1</v>
      </c>
      <c r="BB72" s="1">
        <v>-1.355140209197998</v>
      </c>
      <c r="BC72" s="1">
        <v>7.355140209197998</v>
      </c>
      <c r="BD72" s="1">
        <v>1</v>
      </c>
      <c r="BE72" s="1">
        <v>0</v>
      </c>
      <c r="BF72" s="1">
        <v>0.15999999642372131</v>
      </c>
      <c r="BG72" s="1">
        <v>111115</v>
      </c>
      <c r="BH72">
        <f t="shared" si="269"/>
        <v>1.5027293395996091</v>
      </c>
      <c r="BI72">
        <f t="shared" si="270"/>
        <v>1.0744947505457006E-2</v>
      </c>
      <c r="BJ72">
        <f t="shared" si="271"/>
        <v>303.74107398986814</v>
      </c>
      <c r="BK72">
        <f t="shared" si="272"/>
        <v>304.91913261413572</v>
      </c>
      <c r="BL72">
        <f t="shared" si="273"/>
        <v>271.90440798496275</v>
      </c>
      <c r="BM72">
        <f t="shared" si="274"/>
        <v>-0.74809853392338044</v>
      </c>
      <c r="BN72">
        <f t="shared" si="275"/>
        <v>4.4072532254874845</v>
      </c>
      <c r="BO72">
        <f t="shared" si="276"/>
        <v>44.556070592996662</v>
      </c>
      <c r="BP72">
        <f t="shared" si="277"/>
        <v>14.932491567728107</v>
      </c>
      <c r="BQ72">
        <f t="shared" si="278"/>
        <v>31.180103302001953</v>
      </c>
      <c r="BR72">
        <f t="shared" si="279"/>
        <v>4.5579135972861033</v>
      </c>
      <c r="BS72">
        <f t="shared" si="280"/>
        <v>0.69287963351386161</v>
      </c>
      <c r="BT72">
        <f t="shared" si="281"/>
        <v>2.9302093400965097</v>
      </c>
      <c r="BU72">
        <f t="shared" si="282"/>
        <v>1.6277042571895937</v>
      </c>
      <c r="BV72">
        <f t="shared" si="283"/>
        <v>0.43774311474398508</v>
      </c>
      <c r="BW72">
        <f t="shared" si="284"/>
        <v>26.948961924379372</v>
      </c>
      <c r="BX72">
        <f t="shared" si="285"/>
        <v>0.9275425931850988</v>
      </c>
      <c r="BY72">
        <f t="shared" si="286"/>
        <v>67.791102779835427</v>
      </c>
      <c r="BZ72">
        <f t="shared" si="287"/>
        <v>292.81731084270137</v>
      </c>
      <c r="CA72">
        <f t="shared" si="288"/>
        <v>1.4526671589003571E-2</v>
      </c>
      <c r="CB72">
        <f t="shared" si="289"/>
        <v>0</v>
      </c>
      <c r="CC72">
        <f t="shared" si="290"/>
        <v>1487.0165593291722</v>
      </c>
      <c r="CD72">
        <f t="shared" si="291"/>
        <v>0</v>
      </c>
      <c r="CE72" t="e">
        <f t="shared" si="292"/>
        <v>#DIV/0!</v>
      </c>
      <c r="CF72" t="e">
        <f t="shared" si="293"/>
        <v>#DIV/0!</v>
      </c>
    </row>
    <row r="73" spans="1:84" x14ac:dyDescent="0.35">
      <c r="A73" t="s">
        <v>169</v>
      </c>
      <c r="B73" s="1">
        <v>67</v>
      </c>
      <c r="C73" s="1" t="s">
        <v>151</v>
      </c>
      <c r="D73" s="1">
        <v>14242.500035664998</v>
      </c>
      <c r="E73" s="1">
        <v>0</v>
      </c>
      <c r="F73">
        <f t="shared" si="252"/>
        <v>4.4276289351782161</v>
      </c>
      <c r="G73">
        <f t="shared" si="253"/>
        <v>0.86888360819250843</v>
      </c>
      <c r="H73">
        <f t="shared" si="254"/>
        <v>375.61403325397362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t="e">
        <f t="shared" si="255"/>
        <v>#DIV/0!</v>
      </c>
      <c r="Q73" t="e">
        <f t="shared" si="256"/>
        <v>#DIV/0!</v>
      </c>
      <c r="R73" t="e">
        <f t="shared" si="257"/>
        <v>#DIV/0!</v>
      </c>
      <c r="S73" s="1">
        <v>-1</v>
      </c>
      <c r="T73" s="1">
        <v>0.87</v>
      </c>
      <c r="U73" s="1">
        <v>0.92</v>
      </c>
      <c r="V73" s="1">
        <v>10.046245574951172</v>
      </c>
      <c r="W73">
        <f t="shared" si="258"/>
        <v>0.87502312278747563</v>
      </c>
      <c r="X73">
        <f t="shared" si="259"/>
        <v>3.6487698400037038E-3</v>
      </c>
      <c r="Y73" t="e">
        <f t="shared" si="260"/>
        <v>#DIV/0!</v>
      </c>
      <c r="Z73" t="e">
        <f t="shared" si="261"/>
        <v>#DIV/0!</v>
      </c>
      <c r="AA73" t="e">
        <f t="shared" si="262"/>
        <v>#DIV/0!</v>
      </c>
      <c r="AB73" s="1">
        <v>0</v>
      </c>
      <c r="AC73" s="1">
        <v>0.5</v>
      </c>
      <c r="AD73" t="e">
        <f t="shared" si="263"/>
        <v>#DIV/0!</v>
      </c>
      <c r="AE73">
        <f t="shared" si="264"/>
        <v>12.126118367211079</v>
      </c>
      <c r="AF73">
        <f t="shared" si="265"/>
        <v>1.4522273954849285</v>
      </c>
      <c r="AG73">
        <f t="shared" si="266"/>
        <v>30.856697082519531</v>
      </c>
      <c r="AH73" s="1">
        <v>2</v>
      </c>
      <c r="AI73">
        <f t="shared" si="267"/>
        <v>4.644859790802002</v>
      </c>
      <c r="AJ73" s="1">
        <v>1</v>
      </c>
      <c r="AK73">
        <f t="shared" si="268"/>
        <v>9.2897195816040039</v>
      </c>
      <c r="AL73" s="1">
        <v>32.004852294921875</v>
      </c>
      <c r="AM73" s="1">
        <v>30.856697082519531</v>
      </c>
      <c r="AN73" s="1">
        <v>31.02734375</v>
      </c>
      <c r="AO73" s="1">
        <v>399.8209228515625</v>
      </c>
      <c r="AP73" s="1">
        <v>393.69729614257813</v>
      </c>
      <c r="AQ73" s="1">
        <v>22.735265731811523</v>
      </c>
      <c r="AR73" s="1">
        <v>30.558502197265625</v>
      </c>
      <c r="AS73" s="1">
        <v>47.078224182128906</v>
      </c>
      <c r="AT73" s="1">
        <v>63.279422760009766</v>
      </c>
      <c r="AU73" s="1">
        <v>300.52938842773438</v>
      </c>
      <c r="AV73" s="1">
        <v>1699.9813232421875</v>
      </c>
      <c r="AW73" s="1">
        <v>0.12874136865139008</v>
      </c>
      <c r="AX73" s="1">
        <v>98.906036376953125</v>
      </c>
      <c r="AY73" s="1">
        <v>4.7906851768493652</v>
      </c>
      <c r="AZ73" s="1">
        <v>-0.84097403287887573</v>
      </c>
      <c r="BA73" s="1">
        <v>1</v>
      </c>
      <c r="BB73" s="1">
        <v>-1.355140209197998</v>
      </c>
      <c r="BC73" s="1">
        <v>7.355140209197998</v>
      </c>
      <c r="BD73" s="1">
        <v>1</v>
      </c>
      <c r="BE73" s="1">
        <v>0</v>
      </c>
      <c r="BF73" s="1">
        <v>0.15999999642372131</v>
      </c>
      <c r="BG73" s="1">
        <v>111115</v>
      </c>
      <c r="BH73">
        <f t="shared" si="269"/>
        <v>1.5026469421386719</v>
      </c>
      <c r="BI73">
        <f t="shared" si="270"/>
        <v>1.2126118367211079E-2</v>
      </c>
      <c r="BJ73">
        <f t="shared" si="271"/>
        <v>304.00669708251951</v>
      </c>
      <c r="BK73">
        <f t="shared" si="272"/>
        <v>305.15485229492185</v>
      </c>
      <c r="BL73">
        <f t="shared" si="273"/>
        <v>271.99700563914303</v>
      </c>
      <c r="BM73">
        <f t="shared" si="274"/>
        <v>-0.99175526898688104</v>
      </c>
      <c r="BN73">
        <f t="shared" si="275"/>
        <v>4.4746477254328845</v>
      </c>
      <c r="BO73">
        <f t="shared" si="276"/>
        <v>45.241401731831587</v>
      </c>
      <c r="BP73">
        <f t="shared" si="277"/>
        <v>14.682899534565962</v>
      </c>
      <c r="BQ73">
        <f t="shared" si="278"/>
        <v>31.430774688720703</v>
      </c>
      <c r="BR73">
        <f t="shared" si="279"/>
        <v>4.6233779687600984</v>
      </c>
      <c r="BS73">
        <f t="shared" si="280"/>
        <v>0.79456642988752979</v>
      </c>
      <c r="BT73">
        <f t="shared" si="281"/>
        <v>3.022420329947956</v>
      </c>
      <c r="BU73">
        <f t="shared" si="282"/>
        <v>1.6009576388121425</v>
      </c>
      <c r="BV73">
        <f t="shared" si="283"/>
        <v>0.50278586955992555</v>
      </c>
      <c r="BW73">
        <f t="shared" si="284"/>
        <v>37.150495236711599</v>
      </c>
      <c r="BX73">
        <f t="shared" si="285"/>
        <v>0.95406810494818428</v>
      </c>
      <c r="BY73">
        <f t="shared" si="286"/>
        <v>69.152203540233614</v>
      </c>
      <c r="BZ73">
        <f t="shared" si="287"/>
        <v>393.05386455026968</v>
      </c>
      <c r="CA73">
        <f t="shared" si="288"/>
        <v>7.789779593603584E-3</v>
      </c>
      <c r="CB73">
        <f t="shared" si="289"/>
        <v>0</v>
      </c>
      <c r="CC73">
        <f t="shared" si="290"/>
        <v>1487.5229661437638</v>
      </c>
      <c r="CD73">
        <f t="shared" si="291"/>
        <v>0</v>
      </c>
      <c r="CE73" t="e">
        <f t="shared" si="292"/>
        <v>#DIV/0!</v>
      </c>
      <c r="CF73" t="e">
        <f t="shared" si="293"/>
        <v>#DIV/0!</v>
      </c>
    </row>
    <row r="74" spans="1:84" x14ac:dyDescent="0.35">
      <c r="A74" t="s">
        <v>169</v>
      </c>
      <c r="B74" s="1">
        <v>72</v>
      </c>
      <c r="C74" s="1" t="s">
        <v>156</v>
      </c>
      <c r="D74" s="1">
        <v>14896.500035664998</v>
      </c>
      <c r="E74" s="1">
        <v>0</v>
      </c>
      <c r="F74">
        <f t="shared" si="252"/>
        <v>9.5961843923916224</v>
      </c>
      <c r="G74">
        <f t="shared" si="253"/>
        <v>0.74368001396413641</v>
      </c>
      <c r="H74">
        <f t="shared" si="254"/>
        <v>456.52410267888126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t="e">
        <f t="shared" si="255"/>
        <v>#DIV/0!</v>
      </c>
      <c r="Q74" t="e">
        <f t="shared" si="256"/>
        <v>#DIV/0!</v>
      </c>
      <c r="R74" t="e">
        <f t="shared" si="257"/>
        <v>#DIV/0!</v>
      </c>
      <c r="S74" s="1">
        <v>-1</v>
      </c>
      <c r="T74" s="1">
        <v>0.87</v>
      </c>
      <c r="U74" s="1">
        <v>0.92</v>
      </c>
      <c r="V74" s="1">
        <v>10.046245574951172</v>
      </c>
      <c r="W74">
        <f t="shared" si="258"/>
        <v>0.87502312278747563</v>
      </c>
      <c r="X74">
        <f t="shared" si="259"/>
        <v>7.1228945406982339E-3</v>
      </c>
      <c r="Y74" t="e">
        <f t="shared" si="260"/>
        <v>#DIV/0!</v>
      </c>
      <c r="Z74" t="e">
        <f t="shared" si="261"/>
        <v>#DIV/0!</v>
      </c>
      <c r="AA74" t="e">
        <f t="shared" si="262"/>
        <v>#DIV/0!</v>
      </c>
      <c r="AB74" s="1">
        <v>0</v>
      </c>
      <c r="AC74" s="1">
        <v>0.5</v>
      </c>
      <c r="AD74" t="e">
        <f t="shared" si="263"/>
        <v>#DIV/0!</v>
      </c>
      <c r="AE74">
        <f t="shared" si="264"/>
        <v>10.649445241721182</v>
      </c>
      <c r="AF74">
        <f t="shared" si="265"/>
        <v>1.4733424873276602</v>
      </c>
      <c r="AG74">
        <f t="shared" si="266"/>
        <v>30.49901008605957</v>
      </c>
      <c r="AH74" s="1">
        <v>2</v>
      </c>
      <c r="AI74">
        <f t="shared" si="267"/>
        <v>4.644859790802002</v>
      </c>
      <c r="AJ74" s="1">
        <v>1</v>
      </c>
      <c r="AK74">
        <f t="shared" si="268"/>
        <v>9.2897195816040039</v>
      </c>
      <c r="AL74" s="1">
        <v>31.710710525512695</v>
      </c>
      <c r="AM74" s="1">
        <v>30.49901008605957</v>
      </c>
      <c r="AN74" s="1">
        <v>31.034585952758789</v>
      </c>
      <c r="AO74" s="1">
        <v>500.033935546875</v>
      </c>
      <c r="AP74" s="1">
        <v>490.17385864257813</v>
      </c>
      <c r="AQ74" s="1">
        <v>22.550149917602539</v>
      </c>
      <c r="AR74" s="1">
        <v>29.428686141967773</v>
      </c>
      <c r="AS74" s="1">
        <v>47.482570648193359</v>
      </c>
      <c r="AT74" s="1">
        <v>61.965473175048828</v>
      </c>
      <c r="AU74" s="1">
        <v>300.5303955078125</v>
      </c>
      <c r="AV74" s="1">
        <v>1700.0960693359375</v>
      </c>
      <c r="AW74" s="1">
        <v>0.1709839403629303</v>
      </c>
      <c r="AX74" s="1">
        <v>98.908912658691406</v>
      </c>
      <c r="AY74" s="1">
        <v>4.5501680374145508</v>
      </c>
      <c r="AZ74" s="1">
        <v>-0.81955909729003906</v>
      </c>
      <c r="BA74" s="1">
        <v>1</v>
      </c>
      <c r="BB74" s="1">
        <v>-1.355140209197998</v>
      </c>
      <c r="BC74" s="1">
        <v>7.355140209197998</v>
      </c>
      <c r="BD74" s="1">
        <v>1</v>
      </c>
      <c r="BE74" s="1">
        <v>0</v>
      </c>
      <c r="BF74" s="1">
        <v>0.15999999642372131</v>
      </c>
      <c r="BG74" s="1">
        <v>111115</v>
      </c>
      <c r="BH74">
        <f t="shared" si="269"/>
        <v>1.5026519775390625</v>
      </c>
      <c r="BI74">
        <f t="shared" si="270"/>
        <v>1.0649445241721182E-2</v>
      </c>
      <c r="BJ74">
        <f t="shared" si="271"/>
        <v>303.64901008605955</v>
      </c>
      <c r="BK74">
        <f t="shared" si="272"/>
        <v>304.86071052551267</v>
      </c>
      <c r="BL74">
        <f t="shared" si="273"/>
        <v>272.01536501373266</v>
      </c>
      <c r="BM74">
        <f t="shared" si="274"/>
        <v>-0.72931104162638416</v>
      </c>
      <c r="BN74">
        <f t="shared" si="275"/>
        <v>4.3841018346035927</v>
      </c>
      <c r="BO74">
        <f t="shared" si="276"/>
        <v>44.324638869825336</v>
      </c>
      <c r="BP74">
        <f t="shared" si="277"/>
        <v>14.895952727857562</v>
      </c>
      <c r="BQ74">
        <f t="shared" si="278"/>
        <v>31.104860305786133</v>
      </c>
      <c r="BR74">
        <f t="shared" si="279"/>
        <v>4.5384216325672044</v>
      </c>
      <c r="BS74">
        <f t="shared" si="280"/>
        <v>0.6885581225352343</v>
      </c>
      <c r="BT74">
        <f t="shared" si="281"/>
        <v>2.9107593472759326</v>
      </c>
      <c r="BU74">
        <f t="shared" si="282"/>
        <v>1.6276622852912719</v>
      </c>
      <c r="BV74">
        <f t="shared" si="283"/>
        <v>0.4349834946189175</v>
      </c>
      <c r="BW74">
        <f t="shared" si="284"/>
        <v>45.154302598452936</v>
      </c>
      <c r="BX74">
        <f t="shared" si="285"/>
        <v>0.93135138610434676</v>
      </c>
      <c r="BY74">
        <f t="shared" si="286"/>
        <v>67.693071637070929</v>
      </c>
      <c r="BZ74">
        <f t="shared" si="287"/>
        <v>488.77932258409658</v>
      </c>
      <c r="CA74">
        <f t="shared" si="288"/>
        <v>1.3290152989336867E-2</v>
      </c>
      <c r="CB74">
        <f t="shared" si="289"/>
        <v>0</v>
      </c>
      <c r="CC74">
        <f t="shared" si="290"/>
        <v>1487.6233716290446</v>
      </c>
      <c r="CD74">
        <f t="shared" si="291"/>
        <v>0</v>
      </c>
      <c r="CE74" t="e">
        <f t="shared" si="292"/>
        <v>#DIV/0!</v>
      </c>
      <c r="CF74" t="e">
        <f t="shared" si="293"/>
        <v>#DIV/0!</v>
      </c>
    </row>
    <row r="75" spans="1:84" x14ac:dyDescent="0.35">
      <c r="A75" t="s">
        <v>169</v>
      </c>
      <c r="B75" s="1">
        <v>73</v>
      </c>
      <c r="C75" s="1" t="s">
        <v>157</v>
      </c>
      <c r="D75" s="1">
        <v>15065.000035699457</v>
      </c>
      <c r="E75" s="1">
        <v>0</v>
      </c>
      <c r="F75">
        <f t="shared" si="252"/>
        <v>14.282157616944177</v>
      </c>
      <c r="G75">
        <f t="shared" si="253"/>
        <v>0.71083316193369084</v>
      </c>
      <c r="H75">
        <f t="shared" si="254"/>
        <v>732.39078757543382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t="e">
        <f t="shared" si="255"/>
        <v>#DIV/0!</v>
      </c>
      <c r="Q75" t="e">
        <f t="shared" si="256"/>
        <v>#DIV/0!</v>
      </c>
      <c r="R75" t="e">
        <f t="shared" si="257"/>
        <v>#DIV/0!</v>
      </c>
      <c r="S75" s="1">
        <v>-1</v>
      </c>
      <c r="T75" s="1">
        <v>0.87</v>
      </c>
      <c r="U75" s="1">
        <v>0.92</v>
      </c>
      <c r="V75" s="1">
        <v>10.046245574951172</v>
      </c>
      <c r="W75">
        <f t="shared" si="258"/>
        <v>0.87502312278747563</v>
      </c>
      <c r="X75">
        <f t="shared" si="259"/>
        <v>1.0268204104603686E-2</v>
      </c>
      <c r="Y75" t="e">
        <f t="shared" si="260"/>
        <v>#DIV/0!</v>
      </c>
      <c r="Z75" t="e">
        <f t="shared" si="261"/>
        <v>#DIV/0!</v>
      </c>
      <c r="AA75" t="e">
        <f t="shared" si="262"/>
        <v>#DIV/0!</v>
      </c>
      <c r="AB75" s="1">
        <v>0</v>
      </c>
      <c r="AC75" s="1">
        <v>0.5</v>
      </c>
      <c r="AD75" t="e">
        <f t="shared" si="263"/>
        <v>#DIV/0!</v>
      </c>
      <c r="AE75">
        <f t="shared" si="264"/>
        <v>10.327502294709156</v>
      </c>
      <c r="AF75">
        <f t="shared" si="265"/>
        <v>1.4902819637184157</v>
      </c>
      <c r="AG75">
        <f t="shared" si="266"/>
        <v>30.431285858154297</v>
      </c>
      <c r="AH75" s="1">
        <v>2</v>
      </c>
      <c r="AI75">
        <f t="shared" si="267"/>
        <v>4.644859790802002</v>
      </c>
      <c r="AJ75" s="1">
        <v>1</v>
      </c>
      <c r="AK75">
        <f t="shared" si="268"/>
        <v>9.2897195816040039</v>
      </c>
      <c r="AL75" s="1">
        <v>31.636550903320313</v>
      </c>
      <c r="AM75" s="1">
        <v>30.431285858154297</v>
      </c>
      <c r="AN75" s="1">
        <v>31.0372314453125</v>
      </c>
      <c r="AO75" s="1">
        <v>800.34466552734375</v>
      </c>
      <c r="AP75" s="1">
        <v>785.44207763671875</v>
      </c>
      <c r="AQ75" s="1">
        <v>22.413995742797852</v>
      </c>
      <c r="AR75" s="1">
        <v>29.086814880371094</v>
      </c>
      <c r="AS75" s="1">
        <v>47.392768859863281</v>
      </c>
      <c r="AT75" s="1">
        <v>61.50286865234375</v>
      </c>
      <c r="AU75" s="1">
        <v>300.535888671875</v>
      </c>
      <c r="AV75" s="1">
        <v>1700.8681640625</v>
      </c>
      <c r="AW75" s="1">
        <v>0.11001276969909668</v>
      </c>
      <c r="AX75" s="1">
        <v>98.905876159667969</v>
      </c>
      <c r="AY75" s="1">
        <v>4.9577822685241699</v>
      </c>
      <c r="AZ75" s="1">
        <v>-0.80798995494842529</v>
      </c>
      <c r="BA75" s="1">
        <v>1</v>
      </c>
      <c r="BB75" s="1">
        <v>-1.355140209197998</v>
      </c>
      <c r="BC75" s="1">
        <v>7.355140209197998</v>
      </c>
      <c r="BD75" s="1">
        <v>1</v>
      </c>
      <c r="BE75" s="1">
        <v>0</v>
      </c>
      <c r="BF75" s="1">
        <v>0.15999999642372131</v>
      </c>
      <c r="BG75" s="1">
        <v>111115</v>
      </c>
      <c r="BH75">
        <f t="shared" si="269"/>
        <v>1.5026794433593746</v>
      </c>
      <c r="BI75">
        <f t="shared" si="270"/>
        <v>1.0327502294709155E-2</v>
      </c>
      <c r="BJ75">
        <f t="shared" si="271"/>
        <v>303.58128585815427</v>
      </c>
      <c r="BK75">
        <f t="shared" si="272"/>
        <v>304.78655090332029</v>
      </c>
      <c r="BL75">
        <f t="shared" si="273"/>
        <v>272.13890016722144</v>
      </c>
      <c r="BM75">
        <f t="shared" si="274"/>
        <v>-0.67258510292658225</v>
      </c>
      <c r="BN75">
        <f t="shared" si="275"/>
        <v>4.3671388741555868</v>
      </c>
      <c r="BO75">
        <f t="shared" si="276"/>
        <v>44.154493582418986</v>
      </c>
      <c r="BP75">
        <f t="shared" si="277"/>
        <v>15.067678702047893</v>
      </c>
      <c r="BQ75">
        <f t="shared" si="278"/>
        <v>31.033918380737305</v>
      </c>
      <c r="BR75">
        <f t="shared" si="279"/>
        <v>4.5201104122143434</v>
      </c>
      <c r="BS75">
        <f t="shared" si="280"/>
        <v>0.66030757629232117</v>
      </c>
      <c r="BT75">
        <f t="shared" si="281"/>
        <v>2.8768569104371711</v>
      </c>
      <c r="BU75">
        <f t="shared" si="282"/>
        <v>1.6432535017771723</v>
      </c>
      <c r="BV75">
        <f t="shared" si="283"/>
        <v>0.41695251502127439</v>
      </c>
      <c r="BW75">
        <f t="shared" si="284"/>
        <v>72.437752536417548</v>
      </c>
      <c r="BX75">
        <f t="shared" si="285"/>
        <v>0.93245677616240197</v>
      </c>
      <c r="BY75">
        <f t="shared" si="286"/>
        <v>67.095695795020688</v>
      </c>
      <c r="BZ75">
        <f t="shared" si="287"/>
        <v>783.36656689460165</v>
      </c>
      <c r="CA75">
        <f t="shared" si="288"/>
        <v>1.2232731689862315E-2</v>
      </c>
      <c r="CB75">
        <f t="shared" si="289"/>
        <v>0</v>
      </c>
      <c r="CC75">
        <f t="shared" si="290"/>
        <v>1488.2989723677692</v>
      </c>
      <c r="CD75">
        <f t="shared" si="291"/>
        <v>0</v>
      </c>
      <c r="CE75" t="e">
        <f t="shared" si="292"/>
        <v>#DIV/0!</v>
      </c>
      <c r="CF75" t="e">
        <f t="shared" si="293"/>
        <v>#DIV/0!</v>
      </c>
    </row>
    <row r="76" spans="1:84" x14ac:dyDescent="0.35">
      <c r="A76" t="s">
        <v>169</v>
      </c>
      <c r="B76" s="1">
        <v>74</v>
      </c>
      <c r="C76" s="1" t="s">
        <v>158</v>
      </c>
      <c r="D76" s="1">
        <v>15267.500035664998</v>
      </c>
      <c r="E76" s="1">
        <v>0</v>
      </c>
      <c r="F76">
        <f t="shared" si="252"/>
        <v>17.996135651181746</v>
      </c>
      <c r="G76">
        <f t="shared" si="253"/>
        <v>0.64289438679922117</v>
      </c>
      <c r="H76">
        <f t="shared" si="254"/>
        <v>1103.3374963771264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t="e">
        <f t="shared" si="255"/>
        <v>#DIV/0!</v>
      </c>
      <c r="Q76" t="e">
        <f t="shared" si="256"/>
        <v>#DIV/0!</v>
      </c>
      <c r="R76" t="e">
        <f t="shared" si="257"/>
        <v>#DIV/0!</v>
      </c>
      <c r="S76" s="1">
        <v>-1</v>
      </c>
      <c r="T76" s="1">
        <v>0.87</v>
      </c>
      <c r="U76" s="1">
        <v>0.92</v>
      </c>
      <c r="V76" s="1">
        <v>10.046245574951172</v>
      </c>
      <c r="W76">
        <f t="shared" si="258"/>
        <v>0.87502312278747563</v>
      </c>
      <c r="X76">
        <f t="shared" si="259"/>
        <v>1.2759955963490261E-2</v>
      </c>
      <c r="Y76" t="e">
        <f t="shared" si="260"/>
        <v>#DIV/0!</v>
      </c>
      <c r="Z76" t="e">
        <f t="shared" si="261"/>
        <v>#DIV/0!</v>
      </c>
      <c r="AA76" t="e">
        <f t="shared" si="262"/>
        <v>#DIV/0!</v>
      </c>
      <c r="AB76" s="1">
        <v>0</v>
      </c>
      <c r="AC76" s="1">
        <v>0.5</v>
      </c>
      <c r="AD76" t="e">
        <f t="shared" si="263"/>
        <v>#DIV/0!</v>
      </c>
      <c r="AE76">
        <f t="shared" si="264"/>
        <v>9.8645717004691882</v>
      </c>
      <c r="AF76">
        <f t="shared" si="265"/>
        <v>1.5632175208879726</v>
      </c>
      <c r="AG76">
        <f t="shared" si="266"/>
        <v>30.528545379638672</v>
      </c>
      <c r="AH76" s="1">
        <v>2</v>
      </c>
      <c r="AI76">
        <f t="shared" si="267"/>
        <v>4.644859790802002</v>
      </c>
      <c r="AJ76" s="1">
        <v>1</v>
      </c>
      <c r="AK76">
        <f t="shared" si="268"/>
        <v>9.2897195816040039</v>
      </c>
      <c r="AL76" s="1">
        <v>31.615701675415039</v>
      </c>
      <c r="AM76" s="1">
        <v>30.528545379638672</v>
      </c>
      <c r="AN76" s="1">
        <v>31.039426803588867</v>
      </c>
      <c r="AO76" s="1">
        <v>1200.199951171875</v>
      </c>
      <c r="AP76" s="1">
        <v>1180.4747314453125</v>
      </c>
      <c r="AQ76" s="1">
        <v>22.222503662109375</v>
      </c>
      <c r="AR76" s="1">
        <v>28.599342346191406</v>
      </c>
      <c r="AS76" s="1">
        <v>47.03802490234375</v>
      </c>
      <c r="AT76" s="1">
        <v>60.53765869140625</v>
      </c>
      <c r="AU76" s="1">
        <v>300.53924560546875</v>
      </c>
      <c r="AV76" s="1">
        <v>1701.361328125</v>
      </c>
      <c r="AW76" s="1">
        <v>0.13487339019775391</v>
      </c>
      <c r="AX76" s="1">
        <v>98.893882751464844</v>
      </c>
      <c r="AY76" s="1">
        <v>4.6533513069152832</v>
      </c>
      <c r="AZ76" s="1">
        <v>-0.78156572580337524</v>
      </c>
      <c r="BA76" s="1">
        <v>0.5</v>
      </c>
      <c r="BB76" s="1">
        <v>-1.355140209197998</v>
      </c>
      <c r="BC76" s="1">
        <v>7.355140209197998</v>
      </c>
      <c r="BD76" s="1">
        <v>1</v>
      </c>
      <c r="BE76" s="1">
        <v>0</v>
      </c>
      <c r="BF76" s="1">
        <v>0.15999999642372131</v>
      </c>
      <c r="BG76" s="1">
        <v>111115</v>
      </c>
      <c r="BH76">
        <f t="shared" si="269"/>
        <v>1.5026962280273437</v>
      </c>
      <c r="BI76">
        <f t="shared" si="270"/>
        <v>9.8645717004691887E-3</v>
      </c>
      <c r="BJ76">
        <f t="shared" si="271"/>
        <v>303.67854537963865</v>
      </c>
      <c r="BK76">
        <f t="shared" si="272"/>
        <v>304.76570167541502</v>
      </c>
      <c r="BL76">
        <f t="shared" si="273"/>
        <v>272.21780641545774</v>
      </c>
      <c r="BM76">
        <f t="shared" si="274"/>
        <v>-0.59653501444504387</v>
      </c>
      <c r="BN76">
        <f t="shared" si="275"/>
        <v>4.391517529641229</v>
      </c>
      <c r="BO76">
        <f t="shared" si="276"/>
        <v>44.406361722875936</v>
      </c>
      <c r="BP76">
        <f t="shared" si="277"/>
        <v>15.807019376684529</v>
      </c>
      <c r="BQ76">
        <f t="shared" si="278"/>
        <v>31.072123527526855</v>
      </c>
      <c r="BR76">
        <f t="shared" si="279"/>
        <v>4.5299637457485051</v>
      </c>
      <c r="BS76">
        <f t="shared" si="280"/>
        <v>0.60128266264556507</v>
      </c>
      <c r="BT76">
        <f t="shared" si="281"/>
        <v>2.8283000087532564</v>
      </c>
      <c r="BU76">
        <f t="shared" si="282"/>
        <v>1.7016637369952488</v>
      </c>
      <c r="BV76">
        <f t="shared" si="283"/>
        <v>0.37933107611645678</v>
      </c>
      <c r="BW76">
        <f t="shared" si="284"/>
        <v>109.11332900201431</v>
      </c>
      <c r="BX76">
        <f t="shared" si="285"/>
        <v>0.93465575076414953</v>
      </c>
      <c r="BY76">
        <f t="shared" si="286"/>
        <v>65.446391549449018</v>
      </c>
      <c r="BZ76">
        <f t="shared" si="287"/>
        <v>1177.8594982387897</v>
      </c>
      <c r="CA76">
        <f t="shared" si="288"/>
        <v>9.9993432320691373E-3</v>
      </c>
      <c r="CB76">
        <f t="shared" si="289"/>
        <v>0</v>
      </c>
      <c r="CC76">
        <f t="shared" si="290"/>
        <v>1488.7305023257845</v>
      </c>
      <c r="CD76">
        <f t="shared" si="291"/>
        <v>0</v>
      </c>
      <c r="CE76" t="e">
        <f t="shared" si="292"/>
        <v>#DIV/0!</v>
      </c>
      <c r="CF76" t="e">
        <f t="shared" si="293"/>
        <v>#DIV/0!</v>
      </c>
    </row>
    <row r="77" spans="1:84" x14ac:dyDescent="0.35">
      <c r="A77" t="s">
        <v>169</v>
      </c>
      <c r="B77" s="1">
        <v>75</v>
      </c>
      <c r="C77" s="1" t="s">
        <v>159</v>
      </c>
      <c r="D77" s="1">
        <v>15470.000035699457</v>
      </c>
      <c r="E77" s="1">
        <v>0</v>
      </c>
      <c r="F77">
        <f t="shared" si="252"/>
        <v>20.771456345430789</v>
      </c>
      <c r="G77">
        <f t="shared" si="253"/>
        <v>0.55908510957817326</v>
      </c>
      <c r="H77">
        <f t="shared" si="254"/>
        <v>1374.7743494549222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t="e">
        <f t="shared" si="255"/>
        <v>#DIV/0!</v>
      </c>
      <c r="Q77" t="e">
        <f t="shared" si="256"/>
        <v>#DIV/0!</v>
      </c>
      <c r="R77" t="e">
        <f t="shared" si="257"/>
        <v>#DIV/0!</v>
      </c>
      <c r="S77" s="1">
        <v>-1</v>
      </c>
      <c r="T77" s="1">
        <v>0.87</v>
      </c>
      <c r="U77" s="1">
        <v>0.92</v>
      </c>
      <c r="V77" s="1">
        <v>10.046245574951172</v>
      </c>
      <c r="W77">
        <f t="shared" si="258"/>
        <v>0.87502312278747563</v>
      </c>
      <c r="X77">
        <f t="shared" si="259"/>
        <v>1.4623206183253761E-2</v>
      </c>
      <c r="Y77" t="e">
        <f t="shared" si="260"/>
        <v>#DIV/0!</v>
      </c>
      <c r="Z77" t="e">
        <f t="shared" si="261"/>
        <v>#DIV/0!</v>
      </c>
      <c r="AA77" t="e">
        <f t="shared" si="262"/>
        <v>#DIV/0!</v>
      </c>
      <c r="AB77" s="1">
        <v>0</v>
      </c>
      <c r="AC77" s="1">
        <v>0.5</v>
      </c>
      <c r="AD77" t="e">
        <f t="shared" si="263"/>
        <v>#DIV/0!</v>
      </c>
      <c r="AE77">
        <f t="shared" si="264"/>
        <v>9.286827681573568</v>
      </c>
      <c r="AF77">
        <f t="shared" si="265"/>
        <v>1.6778205624069615</v>
      </c>
      <c r="AG77">
        <f t="shared" si="266"/>
        <v>30.796260833740234</v>
      </c>
      <c r="AH77" s="1">
        <v>2</v>
      </c>
      <c r="AI77">
        <f t="shared" si="267"/>
        <v>4.644859790802002</v>
      </c>
      <c r="AJ77" s="1">
        <v>1</v>
      </c>
      <c r="AK77">
        <f t="shared" si="268"/>
        <v>9.2897195816040039</v>
      </c>
      <c r="AL77" s="1">
        <v>31.613994598388672</v>
      </c>
      <c r="AM77" s="1">
        <v>30.796260833740234</v>
      </c>
      <c r="AN77" s="1">
        <v>31.040294647216797</v>
      </c>
      <c r="AO77" s="1">
        <v>1500.083984375</v>
      </c>
      <c r="AP77" s="1">
        <v>1477.132568359375</v>
      </c>
      <c r="AQ77" s="1">
        <v>22.118837356567383</v>
      </c>
      <c r="AR77" s="1">
        <v>28.12507438659668</v>
      </c>
      <c r="AS77" s="1">
        <v>46.822933197021484</v>
      </c>
      <c r="AT77" s="1">
        <v>59.539928436279297</v>
      </c>
      <c r="AU77" s="1">
        <v>300.54208374023438</v>
      </c>
      <c r="AV77" s="1">
        <v>1701.47412109375</v>
      </c>
      <c r="AW77" s="1">
        <v>0.19809743762016296</v>
      </c>
      <c r="AX77" s="1">
        <v>98.894485473632813</v>
      </c>
      <c r="AY77" s="1">
        <v>4.2301030158996582</v>
      </c>
      <c r="AZ77" s="1">
        <v>-0.75367867946624756</v>
      </c>
      <c r="BA77" s="1">
        <v>0.5</v>
      </c>
      <c r="BB77" s="1">
        <v>-1.355140209197998</v>
      </c>
      <c r="BC77" s="1">
        <v>7.355140209197998</v>
      </c>
      <c r="BD77" s="1">
        <v>1</v>
      </c>
      <c r="BE77" s="1">
        <v>0</v>
      </c>
      <c r="BF77" s="1">
        <v>0.15999999642372131</v>
      </c>
      <c r="BG77" s="1">
        <v>111115</v>
      </c>
      <c r="BH77">
        <f t="shared" si="269"/>
        <v>1.5027104187011717</v>
      </c>
      <c r="BI77">
        <f t="shared" si="270"/>
        <v>9.2868276815735677E-3</v>
      </c>
      <c r="BJ77">
        <f t="shared" si="271"/>
        <v>303.94626083374021</v>
      </c>
      <c r="BK77">
        <f t="shared" si="272"/>
        <v>304.76399459838865</v>
      </c>
      <c r="BL77">
        <f t="shared" si="273"/>
        <v>272.23585329005437</v>
      </c>
      <c r="BM77">
        <f t="shared" si="274"/>
        <v>-0.50779645298020326</v>
      </c>
      <c r="BN77">
        <f t="shared" si="275"/>
        <v>4.4592353227770891</v>
      </c>
      <c r="BO77">
        <f t="shared" si="276"/>
        <v>45.090839003010011</v>
      </c>
      <c r="BP77">
        <f t="shared" si="277"/>
        <v>16.965764616413331</v>
      </c>
      <c r="BQ77">
        <f t="shared" si="278"/>
        <v>31.205127716064453</v>
      </c>
      <c r="BR77">
        <f t="shared" si="279"/>
        <v>4.5644123970293933</v>
      </c>
      <c r="BS77">
        <f t="shared" si="280"/>
        <v>0.52734763792012596</v>
      </c>
      <c r="BT77">
        <f t="shared" si="281"/>
        <v>2.7814147603701276</v>
      </c>
      <c r="BU77">
        <f t="shared" si="282"/>
        <v>1.7829976366592657</v>
      </c>
      <c r="BV77">
        <f t="shared" si="283"/>
        <v>0.33230394944636482</v>
      </c>
      <c r="BW77">
        <f t="shared" si="284"/>
        <v>135.95760193169281</v>
      </c>
      <c r="BX77">
        <f t="shared" si="285"/>
        <v>0.93070478500237774</v>
      </c>
      <c r="BY77">
        <f t="shared" si="286"/>
        <v>63.161567250333441</v>
      </c>
      <c r="BZ77">
        <f t="shared" si="287"/>
        <v>1474.1140201868488</v>
      </c>
      <c r="CA77">
        <f t="shared" si="288"/>
        <v>8.8999746212507849E-3</v>
      </c>
      <c r="CB77">
        <f t="shared" si="289"/>
        <v>0</v>
      </c>
      <c r="CC77">
        <f t="shared" si="290"/>
        <v>1488.8291987815285</v>
      </c>
      <c r="CD77">
        <f t="shared" si="291"/>
        <v>0</v>
      </c>
      <c r="CE77" t="e">
        <f t="shared" si="292"/>
        <v>#DIV/0!</v>
      </c>
      <c r="CF77" t="e">
        <f t="shared" si="293"/>
        <v>#DIV/0!</v>
      </c>
    </row>
    <row r="78" spans="1:84" x14ac:dyDescent="0.35">
      <c r="A78" t="s">
        <v>169</v>
      </c>
      <c r="B78" s="1">
        <v>76</v>
      </c>
      <c r="C78" s="1" t="s">
        <v>160</v>
      </c>
      <c r="D78" s="1">
        <v>15672.000035699457</v>
      </c>
      <c r="E78" s="1">
        <v>0</v>
      </c>
      <c r="F78">
        <f t="shared" si="252"/>
        <v>23.64738646030375</v>
      </c>
      <c r="G78">
        <f t="shared" si="253"/>
        <v>0.49174462667165642</v>
      </c>
      <c r="H78">
        <f t="shared" si="254"/>
        <v>1545.9538015801918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t="e">
        <f t="shared" si="255"/>
        <v>#DIV/0!</v>
      </c>
      <c r="Q78" t="e">
        <f t="shared" si="256"/>
        <v>#DIV/0!</v>
      </c>
      <c r="R78" t="e">
        <f t="shared" si="257"/>
        <v>#DIV/0!</v>
      </c>
      <c r="S78" s="1">
        <v>-1</v>
      </c>
      <c r="T78" s="1">
        <v>0.87</v>
      </c>
      <c r="U78" s="1">
        <v>0.92</v>
      </c>
      <c r="V78" s="1">
        <v>10.046245574951172</v>
      </c>
      <c r="W78">
        <f t="shared" si="258"/>
        <v>0.87502312278747563</v>
      </c>
      <c r="X78">
        <f t="shared" si="259"/>
        <v>1.6563226353687659E-2</v>
      </c>
      <c r="Y78" t="e">
        <f t="shared" si="260"/>
        <v>#DIV/0!</v>
      </c>
      <c r="Z78" t="e">
        <f t="shared" si="261"/>
        <v>#DIV/0!</v>
      </c>
      <c r="AA78" t="e">
        <f t="shared" si="262"/>
        <v>#DIV/0!</v>
      </c>
      <c r="AB78" s="1">
        <v>0</v>
      </c>
      <c r="AC78" s="1">
        <v>0.5</v>
      </c>
      <c r="AD78" t="e">
        <f t="shared" si="263"/>
        <v>#DIV/0!</v>
      </c>
      <c r="AE78">
        <f t="shared" si="264"/>
        <v>8.7990808097521445</v>
      </c>
      <c r="AF78">
        <f t="shared" si="265"/>
        <v>1.794147296854093</v>
      </c>
      <c r="AG78">
        <f t="shared" si="266"/>
        <v>31.186643600463867</v>
      </c>
      <c r="AH78" s="1">
        <v>2</v>
      </c>
      <c r="AI78">
        <f t="shared" si="267"/>
        <v>4.644859790802002</v>
      </c>
      <c r="AJ78" s="1">
        <v>1</v>
      </c>
      <c r="AK78">
        <f t="shared" si="268"/>
        <v>9.2897195816040039</v>
      </c>
      <c r="AL78" s="1">
        <v>31.663047790527344</v>
      </c>
      <c r="AM78" s="1">
        <v>31.186643600463867</v>
      </c>
      <c r="AN78" s="1">
        <v>31.040468215942383</v>
      </c>
      <c r="AO78" s="1">
        <v>1700.115966796875</v>
      </c>
      <c r="AP78" s="1">
        <v>1674.57421875</v>
      </c>
      <c r="AQ78" s="1">
        <v>22.273555755615234</v>
      </c>
      <c r="AR78" s="1">
        <v>27.965242385864258</v>
      </c>
      <c r="AS78" s="1">
        <v>47.014984130859375</v>
      </c>
      <c r="AT78" s="1">
        <v>59.031780242919922</v>
      </c>
      <c r="AU78" s="1">
        <v>300.54403686523438</v>
      </c>
      <c r="AV78" s="1">
        <v>1700.6165771484375</v>
      </c>
      <c r="AW78" s="1">
        <v>0.17080914974212646</v>
      </c>
      <c r="AX78" s="1">
        <v>98.889328002929688</v>
      </c>
      <c r="AY78" s="1">
        <v>3.8213748931884766</v>
      </c>
      <c r="AZ78" s="1">
        <v>-0.74271512031555176</v>
      </c>
      <c r="BA78" s="1">
        <v>0.5</v>
      </c>
      <c r="BB78" s="1">
        <v>-1.355140209197998</v>
      </c>
      <c r="BC78" s="1">
        <v>7.355140209197998</v>
      </c>
      <c r="BD78" s="1">
        <v>1</v>
      </c>
      <c r="BE78" s="1">
        <v>0</v>
      </c>
      <c r="BF78" s="1">
        <v>0.15999999642372131</v>
      </c>
      <c r="BG78" s="1">
        <v>111115</v>
      </c>
      <c r="BH78">
        <f t="shared" si="269"/>
        <v>1.5027201843261717</v>
      </c>
      <c r="BI78">
        <f t="shared" si="270"/>
        <v>8.7990808097521446E-3</v>
      </c>
      <c r="BJ78">
        <f t="shared" si="271"/>
        <v>304.33664360046384</v>
      </c>
      <c r="BK78">
        <f t="shared" si="272"/>
        <v>304.81304779052732</v>
      </c>
      <c r="BL78">
        <f t="shared" si="273"/>
        <v>272.09864626187118</v>
      </c>
      <c r="BM78">
        <f t="shared" si="274"/>
        <v>-0.43899459690196352</v>
      </c>
      <c r="BN78">
        <f t="shared" si="275"/>
        <v>4.5596113238312554</v>
      </c>
      <c r="BO78">
        <f t="shared" si="276"/>
        <v>46.108224374789692</v>
      </c>
      <c r="BP78">
        <f t="shared" si="277"/>
        <v>18.142981988925435</v>
      </c>
      <c r="BQ78">
        <f t="shared" si="278"/>
        <v>31.424845695495605</v>
      </c>
      <c r="BR78">
        <f t="shared" si="279"/>
        <v>4.6218201726647834</v>
      </c>
      <c r="BS78">
        <f t="shared" si="280"/>
        <v>0.46702309493453065</v>
      </c>
      <c r="BT78">
        <f t="shared" si="281"/>
        <v>2.7654640269771624</v>
      </c>
      <c r="BU78">
        <f t="shared" si="282"/>
        <v>1.856356145687621</v>
      </c>
      <c r="BV78">
        <f t="shared" si="283"/>
        <v>0.29401420429896408</v>
      </c>
      <c r="BW78">
        <f t="shared" si="284"/>
        <v>152.87833256183967</v>
      </c>
      <c r="BX78">
        <f t="shared" si="285"/>
        <v>0.92319216686267991</v>
      </c>
      <c r="BY78">
        <f t="shared" si="286"/>
        <v>61.192176601380723</v>
      </c>
      <c r="BZ78">
        <f t="shared" si="287"/>
        <v>1671.1377348560591</v>
      </c>
      <c r="CA78">
        <f t="shared" si="288"/>
        <v>8.6589813529920952E-3</v>
      </c>
      <c r="CB78">
        <f t="shared" si="289"/>
        <v>0</v>
      </c>
      <c r="CC78">
        <f t="shared" si="290"/>
        <v>1488.0788280005738</v>
      </c>
      <c r="CD78">
        <f t="shared" si="291"/>
        <v>0</v>
      </c>
      <c r="CE78" t="e">
        <f t="shared" si="292"/>
        <v>#DIV/0!</v>
      </c>
      <c r="CF78" t="e">
        <f t="shared" si="293"/>
        <v>#DIV/0!</v>
      </c>
    </row>
    <row r="79" spans="1:84" x14ac:dyDescent="0.35">
      <c r="A79" t="s">
        <v>169</v>
      </c>
      <c r="B79" s="1">
        <v>77</v>
      </c>
      <c r="C79" s="1" t="s">
        <v>161</v>
      </c>
      <c r="D79" s="1">
        <v>15874.000035699457</v>
      </c>
      <c r="E79" s="1">
        <v>0</v>
      </c>
      <c r="F79">
        <f t="shared" si="252"/>
        <v>24.184032362445649</v>
      </c>
      <c r="G79">
        <f t="shared" si="253"/>
        <v>0.42008922579610042</v>
      </c>
      <c r="H79">
        <f t="shared" si="254"/>
        <v>1655.4848307877023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t="e">
        <f t="shared" si="255"/>
        <v>#DIV/0!</v>
      </c>
      <c r="Q79" t="e">
        <f t="shared" si="256"/>
        <v>#DIV/0!</v>
      </c>
      <c r="R79" t="e">
        <f t="shared" si="257"/>
        <v>#DIV/0!</v>
      </c>
      <c r="S79" s="1">
        <v>-1</v>
      </c>
      <c r="T79" s="1">
        <v>0.87</v>
      </c>
      <c r="U79" s="1">
        <v>0.92</v>
      </c>
      <c r="V79" s="1">
        <v>10.046245574951172</v>
      </c>
      <c r="W79">
        <f t="shared" si="258"/>
        <v>0.87502312278747563</v>
      </c>
      <c r="X79">
        <f t="shared" si="259"/>
        <v>1.691382447620467E-2</v>
      </c>
      <c r="Y79" t="e">
        <f t="shared" si="260"/>
        <v>#DIV/0!</v>
      </c>
      <c r="Z79" t="e">
        <f t="shared" si="261"/>
        <v>#DIV/0!</v>
      </c>
      <c r="AA79" t="e">
        <f t="shared" si="262"/>
        <v>#DIV/0!</v>
      </c>
      <c r="AB79" s="1">
        <v>0</v>
      </c>
      <c r="AC79" s="1">
        <v>0.5</v>
      </c>
      <c r="AD79" t="e">
        <f t="shared" si="263"/>
        <v>#DIV/0!</v>
      </c>
      <c r="AE79">
        <f t="shared" si="264"/>
        <v>8.079874998595642</v>
      </c>
      <c r="AF79">
        <f t="shared" si="265"/>
        <v>1.9141080158679462</v>
      </c>
      <c r="AG79">
        <f t="shared" si="266"/>
        <v>31.447038650512695</v>
      </c>
      <c r="AH79" s="1">
        <v>2</v>
      </c>
      <c r="AI79">
        <f t="shared" si="267"/>
        <v>4.644859790802002</v>
      </c>
      <c r="AJ79" s="1">
        <v>1</v>
      </c>
      <c r="AK79">
        <f t="shared" si="268"/>
        <v>9.2897195816040039</v>
      </c>
      <c r="AL79" s="1">
        <v>31.591537475585938</v>
      </c>
      <c r="AM79" s="1">
        <v>31.447038650512695</v>
      </c>
      <c r="AN79" s="1">
        <v>31.039543151855469</v>
      </c>
      <c r="AO79" s="1">
        <v>1832.2998046875</v>
      </c>
      <c r="AP79" s="1">
        <v>1806.493408203125</v>
      </c>
      <c r="AQ79" s="1">
        <v>22.212657928466797</v>
      </c>
      <c r="AR79" s="1">
        <v>27.441875457763672</v>
      </c>
      <c r="AS79" s="1">
        <v>47.076335906982422</v>
      </c>
      <c r="AT79" s="1">
        <v>58.161300659179688</v>
      </c>
      <c r="AU79" s="1">
        <v>300.54776000976563</v>
      </c>
      <c r="AV79" s="1">
        <v>1701.625244140625</v>
      </c>
      <c r="AW79" s="1">
        <v>0.12118417769670486</v>
      </c>
      <c r="AX79" s="1">
        <v>98.883384704589844</v>
      </c>
      <c r="AY79" s="1">
        <v>3.0724124908447266</v>
      </c>
      <c r="AZ79" s="1">
        <v>-0.71054065227508545</v>
      </c>
      <c r="BA79" s="1">
        <v>0.75</v>
      </c>
      <c r="BB79" s="1">
        <v>-1.355140209197998</v>
      </c>
      <c r="BC79" s="1">
        <v>7.355140209197998</v>
      </c>
      <c r="BD79" s="1">
        <v>1</v>
      </c>
      <c r="BE79" s="1">
        <v>0</v>
      </c>
      <c r="BF79" s="1">
        <v>0.15999999642372131</v>
      </c>
      <c r="BG79" s="1">
        <v>111115</v>
      </c>
      <c r="BH79">
        <f t="shared" si="269"/>
        <v>1.502738800048828</v>
      </c>
      <c r="BI79">
        <f t="shared" si="270"/>
        <v>8.0798749985956427E-3</v>
      </c>
      <c r="BJ79">
        <f t="shared" si="271"/>
        <v>304.59703865051267</v>
      </c>
      <c r="BK79">
        <f t="shared" si="272"/>
        <v>304.74153747558591</v>
      </c>
      <c r="BL79">
        <f t="shared" si="273"/>
        <v>272.26003297701391</v>
      </c>
      <c r="BM79">
        <f t="shared" si="274"/>
        <v>-0.32799410706966464</v>
      </c>
      <c r="BN79">
        <f t="shared" si="275"/>
        <v>4.6276535437734339</v>
      </c>
      <c r="BO79">
        <f t="shared" si="276"/>
        <v>46.799101361653058</v>
      </c>
      <c r="BP79">
        <f t="shared" si="277"/>
        <v>19.357225903889386</v>
      </c>
      <c r="BQ79">
        <f t="shared" si="278"/>
        <v>31.519288063049316</v>
      </c>
      <c r="BR79">
        <f t="shared" si="279"/>
        <v>4.6466885832961999</v>
      </c>
      <c r="BS79">
        <f t="shared" si="280"/>
        <v>0.40191430998360056</v>
      </c>
      <c r="BT79">
        <f t="shared" si="281"/>
        <v>2.7135455279054876</v>
      </c>
      <c r="BU79">
        <f t="shared" si="282"/>
        <v>1.9331430553907123</v>
      </c>
      <c r="BV79">
        <f t="shared" si="283"/>
        <v>0.25276847663356211</v>
      </c>
      <c r="BW79">
        <f t="shared" si="284"/>
        <v>163.69994339539321</v>
      </c>
      <c r="BX79">
        <f t="shared" si="285"/>
        <v>0.91640790011759454</v>
      </c>
      <c r="BY79">
        <f t="shared" si="286"/>
        <v>58.901536566332332</v>
      </c>
      <c r="BZ79">
        <f t="shared" si="287"/>
        <v>1802.978937889731</v>
      </c>
      <c r="CA79">
        <f t="shared" si="288"/>
        <v>7.9006838991985875E-3</v>
      </c>
      <c r="CB79">
        <f t="shared" si="289"/>
        <v>0</v>
      </c>
      <c r="CC79">
        <f t="shared" si="290"/>
        <v>1488.9614349419303</v>
      </c>
      <c r="CD79">
        <f t="shared" si="291"/>
        <v>0</v>
      </c>
      <c r="CE79" t="e">
        <f t="shared" si="292"/>
        <v>#DIV/0!</v>
      </c>
      <c r="CF79" t="e">
        <f t="shared" si="293"/>
        <v>#DIV/0!</v>
      </c>
    </row>
  </sheetData>
  <sortState xmlns:xlrd2="http://schemas.microsoft.com/office/spreadsheetml/2017/richdata2" ref="B69:CF79">
    <sortCondition ref="AO69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2017-07-12-bern1-katripe_.xls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2017-10-26T17:38:56Z</dcterms:created>
  <dcterms:modified xsi:type="dcterms:W3CDTF">2022-10-21T22:26:18Z</dcterms:modified>
</cp:coreProperties>
</file>