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EC012C9A-1A95-469B-8866-61CD1E24344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12-bern2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  <c r="BL47" i="1"/>
  <c r="J47" i="1"/>
  <c r="BP47" i="1"/>
  <c r="BO47" i="1"/>
  <c r="BN47" i="1"/>
  <c r="BM47" i="1"/>
  <c r="AM47" i="1"/>
  <c r="BQ47" i="1"/>
  <c r="AK47" i="1"/>
  <c r="BR47" i="1"/>
  <c r="BS47" i="1"/>
  <c r="BT47" i="1"/>
  <c r="BW47" i="1"/>
  <c r="AO47" i="1"/>
  <c r="K47" i="1"/>
  <c r="BZ47" i="1"/>
  <c r="L47" i="1"/>
  <c r="CF47" i="1"/>
  <c r="T47" i="1"/>
  <c r="CH47" i="1"/>
  <c r="U47" i="1"/>
  <c r="V47" i="1"/>
  <c r="AA47" i="1"/>
  <c r="CG47" i="1"/>
  <c r="AB47" i="1"/>
  <c r="AC47" i="1"/>
  <c r="AD47" i="1"/>
  <c r="AE47" i="1"/>
  <c r="AH47" i="1"/>
  <c r="AI47" i="1"/>
  <c r="BX47" i="1"/>
  <c r="AJ47" i="1"/>
  <c r="BU47" i="1"/>
  <c r="BV47" i="1"/>
  <c r="BY47" i="1"/>
  <c r="CA47" i="1"/>
  <c r="CB47" i="1"/>
  <c r="CC47" i="1"/>
  <c r="CD47" i="1"/>
  <c r="CE47" i="1"/>
  <c r="CI47" i="1"/>
  <c r="CJ47" i="1"/>
  <c r="BL50" i="1"/>
  <c r="J50" i="1"/>
  <c r="BP50" i="1"/>
  <c r="BO50" i="1"/>
  <c r="BN50" i="1"/>
  <c r="BM50" i="1"/>
  <c r="AM50" i="1"/>
  <c r="BQ50" i="1"/>
  <c r="AK50" i="1"/>
  <c r="BR50" i="1"/>
  <c r="BS50" i="1"/>
  <c r="BT50" i="1"/>
  <c r="BW50" i="1"/>
  <c r="AO50" i="1"/>
  <c r="K50" i="1"/>
  <c r="BZ50" i="1"/>
  <c r="L50" i="1"/>
  <c r="CF50" i="1"/>
  <c r="T50" i="1"/>
  <c r="CH50" i="1"/>
  <c r="U50" i="1"/>
  <c r="V50" i="1"/>
  <c r="AA50" i="1"/>
  <c r="CG50" i="1"/>
  <c r="AB50" i="1"/>
  <c r="AC50" i="1"/>
  <c r="AD50" i="1"/>
  <c r="AE50" i="1"/>
  <c r="AH50" i="1"/>
  <c r="AI50" i="1"/>
  <c r="BX50" i="1"/>
  <c r="AJ50" i="1"/>
  <c r="BU50" i="1"/>
  <c r="BV50" i="1"/>
  <c r="BY50" i="1"/>
  <c r="CA50" i="1"/>
  <c r="CB50" i="1"/>
  <c r="CC50" i="1"/>
  <c r="CD50" i="1"/>
  <c r="CE50" i="1"/>
  <c r="CI50" i="1"/>
  <c r="CJ50" i="1"/>
  <c r="BL48" i="1"/>
  <c r="J48" i="1"/>
  <c r="BP48" i="1"/>
  <c r="BO48" i="1"/>
  <c r="BN48" i="1"/>
  <c r="BM48" i="1"/>
  <c r="AM48" i="1"/>
  <c r="BQ48" i="1"/>
  <c r="AK48" i="1"/>
  <c r="BR48" i="1"/>
  <c r="BS48" i="1"/>
  <c r="BT48" i="1"/>
  <c r="BW48" i="1"/>
  <c r="AO48" i="1"/>
  <c r="K48" i="1"/>
  <c r="BZ48" i="1"/>
  <c r="L48" i="1"/>
  <c r="CF48" i="1"/>
  <c r="T48" i="1"/>
  <c r="CH48" i="1"/>
  <c r="U48" i="1"/>
  <c r="V48" i="1"/>
  <c r="AA48" i="1"/>
  <c r="CG48" i="1"/>
  <c r="AB48" i="1"/>
  <c r="AC48" i="1"/>
  <c r="AD48" i="1"/>
  <c r="AE48" i="1"/>
  <c r="AH48" i="1"/>
  <c r="AI48" i="1"/>
  <c r="BX48" i="1"/>
  <c r="AJ48" i="1"/>
  <c r="BU48" i="1"/>
  <c r="BV48" i="1"/>
  <c r="BY48" i="1"/>
  <c r="CA48" i="1"/>
  <c r="CB48" i="1"/>
  <c r="CC48" i="1"/>
  <c r="CD48" i="1"/>
  <c r="CE48" i="1"/>
  <c r="CI48" i="1"/>
  <c r="CJ48" i="1"/>
  <c r="BL49" i="1"/>
  <c r="J49" i="1"/>
  <c r="BP49" i="1"/>
  <c r="BO49" i="1"/>
  <c r="BN49" i="1"/>
  <c r="BM49" i="1"/>
  <c r="AM49" i="1"/>
  <c r="BQ49" i="1"/>
  <c r="AK49" i="1"/>
  <c r="BR49" i="1"/>
  <c r="BS49" i="1"/>
  <c r="BT49" i="1"/>
  <c r="BW49" i="1"/>
  <c r="AO49" i="1"/>
  <c r="K49" i="1"/>
  <c r="BZ49" i="1"/>
  <c r="L49" i="1"/>
  <c r="CF49" i="1"/>
  <c r="T49" i="1"/>
  <c r="CH49" i="1"/>
  <c r="U49" i="1"/>
  <c r="V49" i="1"/>
  <c r="AA49" i="1"/>
  <c r="CG49" i="1"/>
  <c r="AB49" i="1"/>
  <c r="AC49" i="1"/>
  <c r="AD49" i="1"/>
  <c r="AE49" i="1"/>
  <c r="AH49" i="1"/>
  <c r="AI49" i="1"/>
  <c r="BX49" i="1"/>
  <c r="AJ49" i="1"/>
  <c r="BU49" i="1"/>
  <c r="BV49" i="1"/>
  <c r="BY49" i="1"/>
  <c r="CA49" i="1"/>
  <c r="CB49" i="1"/>
  <c r="CC49" i="1"/>
  <c r="CD49" i="1"/>
  <c r="CE49" i="1"/>
  <c r="CI49" i="1"/>
  <c r="CJ49" i="1"/>
  <c r="BL51" i="1"/>
  <c r="J51" i="1"/>
  <c r="BP51" i="1"/>
  <c r="BO51" i="1"/>
  <c r="BN51" i="1"/>
  <c r="BM51" i="1"/>
  <c r="AM51" i="1"/>
  <c r="BQ51" i="1"/>
  <c r="AK51" i="1"/>
  <c r="BR51" i="1"/>
  <c r="BS51" i="1"/>
  <c r="BT51" i="1"/>
  <c r="BW51" i="1"/>
  <c r="AO51" i="1"/>
  <c r="K51" i="1"/>
  <c r="BZ51" i="1"/>
  <c r="L51" i="1"/>
  <c r="CF51" i="1"/>
  <c r="T51" i="1"/>
  <c r="CH51" i="1"/>
  <c r="U51" i="1"/>
  <c r="V51" i="1"/>
  <c r="AA51" i="1"/>
  <c r="CG51" i="1"/>
  <c r="AB51" i="1"/>
  <c r="AC51" i="1"/>
  <c r="AD51" i="1"/>
  <c r="AE51" i="1"/>
  <c r="AH51" i="1"/>
  <c r="AI51" i="1"/>
  <c r="BX51" i="1"/>
  <c r="AJ51" i="1"/>
  <c r="BU51" i="1"/>
  <c r="BV51" i="1"/>
  <c r="BY51" i="1"/>
  <c r="CA51" i="1"/>
  <c r="CB51" i="1"/>
  <c r="CC51" i="1"/>
  <c r="CD51" i="1"/>
  <c r="CE51" i="1"/>
  <c r="CI51" i="1"/>
  <c r="CJ51" i="1"/>
  <c r="BL52" i="1"/>
  <c r="J52" i="1"/>
  <c r="BP52" i="1"/>
  <c r="BO52" i="1"/>
  <c r="BN52" i="1"/>
  <c r="BM52" i="1"/>
  <c r="AM52" i="1"/>
  <c r="BQ52" i="1"/>
  <c r="AK52" i="1"/>
  <c r="BR52" i="1"/>
  <c r="BS52" i="1"/>
  <c r="BT52" i="1"/>
  <c r="BW52" i="1"/>
  <c r="AO52" i="1"/>
  <c r="K52" i="1"/>
  <c r="BZ52" i="1"/>
  <c r="L52" i="1"/>
  <c r="CF52" i="1"/>
  <c r="T52" i="1"/>
  <c r="CH52" i="1"/>
  <c r="U52" i="1"/>
  <c r="V52" i="1"/>
  <c r="AA52" i="1"/>
  <c r="CG52" i="1"/>
  <c r="AB52" i="1"/>
  <c r="AC52" i="1"/>
  <c r="AD52" i="1"/>
  <c r="AE52" i="1"/>
  <c r="AH52" i="1"/>
  <c r="AI52" i="1"/>
  <c r="BX52" i="1"/>
  <c r="AJ52" i="1"/>
  <c r="BU52" i="1"/>
  <c r="BV52" i="1"/>
  <c r="BY52" i="1"/>
  <c r="CA52" i="1"/>
  <c r="CB52" i="1"/>
  <c r="CC52" i="1"/>
  <c r="CD52" i="1"/>
  <c r="CE52" i="1"/>
  <c r="CI52" i="1"/>
  <c r="CJ52" i="1"/>
  <c r="BL53" i="1"/>
  <c r="J53" i="1"/>
  <c r="BP53" i="1"/>
  <c r="BO53" i="1"/>
  <c r="BN53" i="1"/>
  <c r="BM53" i="1"/>
  <c r="AM53" i="1"/>
  <c r="BQ53" i="1"/>
  <c r="AK53" i="1"/>
  <c r="BR53" i="1"/>
  <c r="BS53" i="1"/>
  <c r="BT53" i="1"/>
  <c r="BW53" i="1"/>
  <c r="AO53" i="1"/>
  <c r="K53" i="1"/>
  <c r="BZ53" i="1"/>
  <c r="L53" i="1"/>
  <c r="CF53" i="1"/>
  <c r="T53" i="1"/>
  <c r="CH53" i="1"/>
  <c r="U53" i="1"/>
  <c r="V53" i="1"/>
  <c r="AA53" i="1"/>
  <c r="CG53" i="1"/>
  <c r="AB53" i="1"/>
  <c r="AC53" i="1"/>
  <c r="AD53" i="1"/>
  <c r="AE53" i="1"/>
  <c r="AH53" i="1"/>
  <c r="AI53" i="1"/>
  <c r="BX53" i="1"/>
  <c r="AJ53" i="1"/>
  <c r="BU53" i="1"/>
  <c r="BV53" i="1"/>
  <c r="BY53" i="1"/>
  <c r="CA53" i="1"/>
  <c r="CB53" i="1"/>
  <c r="CC53" i="1"/>
  <c r="CD53" i="1"/>
  <c r="CE53" i="1"/>
  <c r="CI53" i="1"/>
  <c r="CJ53" i="1"/>
  <c r="BL54" i="1"/>
  <c r="J54" i="1"/>
  <c r="BP54" i="1"/>
  <c r="BO54" i="1"/>
  <c r="BN54" i="1"/>
  <c r="BM54" i="1"/>
  <c r="AM54" i="1"/>
  <c r="BQ54" i="1"/>
  <c r="AK54" i="1"/>
  <c r="BR54" i="1"/>
  <c r="BS54" i="1"/>
  <c r="BT54" i="1"/>
  <c r="BW54" i="1"/>
  <c r="AO54" i="1"/>
  <c r="K54" i="1"/>
  <c r="BZ54" i="1"/>
  <c r="L54" i="1"/>
  <c r="CF54" i="1"/>
  <c r="T54" i="1"/>
  <c r="CH54" i="1"/>
  <c r="U54" i="1"/>
  <c r="V54" i="1"/>
  <c r="AA54" i="1"/>
  <c r="CG54" i="1"/>
  <c r="AB54" i="1"/>
  <c r="AC54" i="1"/>
  <c r="AD54" i="1"/>
  <c r="AE54" i="1"/>
  <c r="AH54" i="1"/>
  <c r="AI54" i="1"/>
  <c r="BX54" i="1"/>
  <c r="AJ54" i="1"/>
  <c r="BU54" i="1"/>
  <c r="BV54" i="1"/>
  <c r="BY54" i="1"/>
  <c r="CA54" i="1"/>
  <c r="CB54" i="1"/>
  <c r="CC54" i="1"/>
  <c r="CD54" i="1"/>
  <c r="CE54" i="1"/>
  <c r="CI54" i="1"/>
  <c r="CJ54" i="1"/>
  <c r="BL55" i="1"/>
  <c r="J55" i="1"/>
  <c r="BP55" i="1"/>
  <c r="BO55" i="1"/>
  <c r="BN55" i="1"/>
  <c r="BM55" i="1"/>
  <c r="AM55" i="1"/>
  <c r="BQ55" i="1"/>
  <c r="AK55" i="1"/>
  <c r="BR55" i="1"/>
  <c r="BS55" i="1"/>
  <c r="BT55" i="1"/>
  <c r="BW55" i="1"/>
  <c r="AO55" i="1"/>
  <c r="K55" i="1"/>
  <c r="BZ55" i="1"/>
  <c r="L55" i="1"/>
  <c r="CF55" i="1"/>
  <c r="T55" i="1"/>
  <c r="CH55" i="1"/>
  <c r="U55" i="1"/>
  <c r="V55" i="1"/>
  <c r="AA55" i="1"/>
  <c r="CG55" i="1"/>
  <c r="AB55" i="1"/>
  <c r="AC55" i="1"/>
  <c r="AD55" i="1"/>
  <c r="AE55" i="1"/>
  <c r="AH55" i="1"/>
  <c r="AI55" i="1"/>
  <c r="BX55" i="1"/>
  <c r="AJ55" i="1"/>
  <c r="BU55" i="1"/>
  <c r="BV55" i="1"/>
  <c r="BY55" i="1"/>
  <c r="CA55" i="1"/>
  <c r="CB55" i="1"/>
  <c r="CC55" i="1"/>
  <c r="CD55" i="1"/>
  <c r="CE55" i="1"/>
  <c r="CI55" i="1"/>
  <c r="CJ55" i="1"/>
  <c r="BL56" i="1"/>
  <c r="J56" i="1"/>
  <c r="BP56" i="1"/>
  <c r="BO56" i="1"/>
  <c r="BN56" i="1"/>
  <c r="BM56" i="1"/>
  <c r="AM56" i="1"/>
  <c r="BQ56" i="1"/>
  <c r="AK56" i="1"/>
  <c r="BR56" i="1"/>
  <c r="BS56" i="1"/>
  <c r="BT56" i="1"/>
  <c r="BW56" i="1"/>
  <c r="AO56" i="1"/>
  <c r="K56" i="1"/>
  <c r="BZ56" i="1"/>
  <c r="L56" i="1"/>
  <c r="CF56" i="1"/>
  <c r="T56" i="1"/>
  <c r="CH56" i="1"/>
  <c r="U56" i="1"/>
  <c r="V56" i="1"/>
  <c r="AA56" i="1"/>
  <c r="CG56" i="1"/>
  <c r="AB56" i="1"/>
  <c r="AC56" i="1"/>
  <c r="AD56" i="1"/>
  <c r="AE56" i="1"/>
  <c r="AH56" i="1"/>
  <c r="AI56" i="1"/>
  <c r="BX56" i="1"/>
  <c r="AJ56" i="1"/>
  <c r="BU56" i="1"/>
  <c r="BV56" i="1"/>
  <c r="BY56" i="1"/>
  <c r="CA56" i="1"/>
  <c r="CB56" i="1"/>
  <c r="CC56" i="1"/>
  <c r="CD56" i="1"/>
  <c r="CE56" i="1"/>
  <c r="CI56" i="1"/>
  <c r="CJ56" i="1"/>
  <c r="BL57" i="1"/>
  <c r="J57" i="1"/>
  <c r="BP57" i="1"/>
  <c r="BO57" i="1"/>
  <c r="BN57" i="1"/>
  <c r="BM57" i="1"/>
  <c r="AM57" i="1"/>
  <c r="BQ57" i="1"/>
  <c r="AK57" i="1"/>
  <c r="BR57" i="1"/>
  <c r="BS57" i="1"/>
  <c r="BT57" i="1"/>
  <c r="BW57" i="1"/>
  <c r="AO57" i="1"/>
  <c r="K57" i="1"/>
  <c r="BZ57" i="1"/>
  <c r="L57" i="1"/>
  <c r="CF57" i="1"/>
  <c r="T57" i="1"/>
  <c r="CH57" i="1"/>
  <c r="U57" i="1"/>
  <c r="V57" i="1"/>
  <c r="AA57" i="1"/>
  <c r="CG57" i="1"/>
  <c r="AB57" i="1"/>
  <c r="AC57" i="1"/>
  <c r="AD57" i="1"/>
  <c r="AE57" i="1"/>
  <c r="AH57" i="1"/>
  <c r="AI57" i="1"/>
  <c r="BX57" i="1"/>
  <c r="AJ57" i="1"/>
  <c r="BU57" i="1"/>
  <c r="BV57" i="1"/>
  <c r="BY57" i="1"/>
  <c r="CA57" i="1"/>
  <c r="CB57" i="1"/>
  <c r="CC57" i="1"/>
  <c r="CD57" i="1"/>
  <c r="CE57" i="1"/>
  <c r="CI57" i="1"/>
  <c r="CJ57" i="1"/>
  <c r="BL58" i="1"/>
  <c r="J58" i="1"/>
  <c r="BP58" i="1"/>
  <c r="BO58" i="1"/>
  <c r="BN58" i="1"/>
  <c r="BM58" i="1"/>
  <c r="AM58" i="1"/>
  <c r="BQ58" i="1"/>
  <c r="AK58" i="1"/>
  <c r="BR58" i="1"/>
  <c r="BS58" i="1"/>
  <c r="BT58" i="1"/>
  <c r="BW58" i="1"/>
  <c r="AO58" i="1"/>
  <c r="K58" i="1"/>
  <c r="BZ58" i="1"/>
  <c r="L58" i="1"/>
  <c r="CF58" i="1"/>
  <c r="T58" i="1"/>
  <c r="CH58" i="1"/>
  <c r="U58" i="1"/>
  <c r="V58" i="1"/>
  <c r="AA58" i="1"/>
  <c r="CG58" i="1"/>
  <c r="AB58" i="1"/>
  <c r="AC58" i="1"/>
  <c r="AD58" i="1"/>
  <c r="AE58" i="1"/>
  <c r="AH58" i="1"/>
  <c r="AI58" i="1"/>
  <c r="BX58" i="1"/>
  <c r="AJ58" i="1"/>
  <c r="BU58" i="1"/>
  <c r="BV58" i="1"/>
  <c r="BY58" i="1"/>
  <c r="CA58" i="1"/>
  <c r="CB58" i="1"/>
  <c r="CC58" i="1"/>
  <c r="CD58" i="1"/>
  <c r="CE58" i="1"/>
  <c r="CI58" i="1"/>
  <c r="CJ58" i="1"/>
  <c r="BL61" i="1"/>
  <c r="J61" i="1"/>
  <c r="BP61" i="1"/>
  <c r="BO61" i="1"/>
  <c r="BN61" i="1"/>
  <c r="BM61" i="1"/>
  <c r="AM61" i="1"/>
  <c r="BQ61" i="1"/>
  <c r="AK61" i="1"/>
  <c r="BR61" i="1"/>
  <c r="BS61" i="1"/>
  <c r="BT61" i="1"/>
  <c r="BW61" i="1"/>
  <c r="AO61" i="1"/>
  <c r="K61" i="1"/>
  <c r="BZ61" i="1"/>
  <c r="L61" i="1"/>
  <c r="CF61" i="1"/>
  <c r="T61" i="1"/>
  <c r="CH61" i="1"/>
  <c r="U61" i="1"/>
  <c r="V61" i="1"/>
  <c r="AA61" i="1"/>
  <c r="CG61" i="1"/>
  <c r="AB61" i="1"/>
  <c r="AC61" i="1"/>
  <c r="AD61" i="1"/>
  <c r="AE61" i="1"/>
  <c r="AH61" i="1"/>
  <c r="AI61" i="1"/>
  <c r="BX61" i="1"/>
  <c r="AJ61" i="1"/>
  <c r="BU61" i="1"/>
  <c r="BV61" i="1"/>
  <c r="BY61" i="1"/>
  <c r="CA61" i="1"/>
  <c r="CB61" i="1"/>
  <c r="CC61" i="1"/>
  <c r="CD61" i="1"/>
  <c r="CE61" i="1"/>
  <c r="CI61" i="1"/>
  <c r="CJ61" i="1"/>
  <c r="BL59" i="1"/>
  <c r="J59" i="1"/>
  <c r="BP59" i="1"/>
  <c r="BO59" i="1"/>
  <c r="BN59" i="1"/>
  <c r="BM59" i="1"/>
  <c r="AM59" i="1"/>
  <c r="BQ59" i="1"/>
  <c r="AK59" i="1"/>
  <c r="BR59" i="1"/>
  <c r="BS59" i="1"/>
  <c r="BT59" i="1"/>
  <c r="BW59" i="1"/>
  <c r="AO59" i="1"/>
  <c r="K59" i="1"/>
  <c r="BZ59" i="1"/>
  <c r="L59" i="1"/>
  <c r="CF59" i="1"/>
  <c r="T59" i="1"/>
  <c r="CH59" i="1"/>
  <c r="U59" i="1"/>
  <c r="V59" i="1"/>
  <c r="AA59" i="1"/>
  <c r="CG59" i="1"/>
  <c r="AB59" i="1"/>
  <c r="AC59" i="1"/>
  <c r="AD59" i="1"/>
  <c r="AE59" i="1"/>
  <c r="AH59" i="1"/>
  <c r="AI59" i="1"/>
  <c r="BX59" i="1"/>
  <c r="AJ59" i="1"/>
  <c r="BU59" i="1"/>
  <c r="BV59" i="1"/>
  <c r="BY59" i="1"/>
  <c r="CA59" i="1"/>
  <c r="CB59" i="1"/>
  <c r="CC59" i="1"/>
  <c r="CD59" i="1"/>
  <c r="CE59" i="1"/>
  <c r="CI59" i="1"/>
  <c r="CJ59" i="1"/>
  <c r="BL60" i="1"/>
  <c r="J60" i="1"/>
  <c r="BP60" i="1"/>
  <c r="BO60" i="1"/>
  <c r="BN60" i="1"/>
  <c r="BM60" i="1"/>
  <c r="AM60" i="1"/>
  <c r="BQ60" i="1"/>
  <c r="AK60" i="1"/>
  <c r="BR60" i="1"/>
  <c r="BS60" i="1"/>
  <c r="BT60" i="1"/>
  <c r="BW60" i="1"/>
  <c r="AO60" i="1"/>
  <c r="K60" i="1"/>
  <c r="BZ60" i="1"/>
  <c r="L60" i="1"/>
  <c r="CF60" i="1"/>
  <c r="T60" i="1"/>
  <c r="CH60" i="1"/>
  <c r="U60" i="1"/>
  <c r="V60" i="1"/>
  <c r="AA60" i="1"/>
  <c r="CG60" i="1"/>
  <c r="AB60" i="1"/>
  <c r="AC60" i="1"/>
  <c r="AD60" i="1"/>
  <c r="AE60" i="1"/>
  <c r="AH60" i="1"/>
  <c r="AI60" i="1"/>
  <c r="BX60" i="1"/>
  <c r="AJ60" i="1"/>
  <c r="BU60" i="1"/>
  <c r="BV60" i="1"/>
  <c r="BY60" i="1"/>
  <c r="CA60" i="1"/>
  <c r="CB60" i="1"/>
  <c r="CC60" i="1"/>
  <c r="CD60" i="1"/>
  <c r="CE60" i="1"/>
  <c r="CI60" i="1"/>
  <c r="CJ60" i="1"/>
  <c r="BL62" i="1"/>
  <c r="J62" i="1"/>
  <c r="BP62" i="1"/>
  <c r="BO62" i="1"/>
  <c r="BN62" i="1"/>
  <c r="BM62" i="1"/>
  <c r="AM62" i="1"/>
  <c r="BQ62" i="1"/>
  <c r="AK62" i="1"/>
  <c r="BR62" i="1"/>
  <c r="BS62" i="1"/>
  <c r="BT62" i="1"/>
  <c r="BW62" i="1"/>
  <c r="AO62" i="1"/>
  <c r="K62" i="1"/>
  <c r="BZ62" i="1"/>
  <c r="L62" i="1"/>
  <c r="CF62" i="1"/>
  <c r="T62" i="1"/>
  <c r="CH62" i="1"/>
  <c r="U62" i="1"/>
  <c r="V62" i="1"/>
  <c r="AA62" i="1"/>
  <c r="CG62" i="1"/>
  <c r="AB62" i="1"/>
  <c r="AC62" i="1"/>
  <c r="AD62" i="1"/>
  <c r="AE62" i="1"/>
  <c r="AH62" i="1"/>
  <c r="AI62" i="1"/>
  <c r="BX62" i="1"/>
  <c r="AJ62" i="1"/>
  <c r="BU62" i="1"/>
  <c r="BV62" i="1"/>
  <c r="BY62" i="1"/>
  <c r="CA62" i="1"/>
  <c r="CB62" i="1"/>
  <c r="CC62" i="1"/>
  <c r="CD62" i="1"/>
  <c r="CE62" i="1"/>
  <c r="CI62" i="1"/>
  <c r="CJ62" i="1"/>
  <c r="BL63" i="1"/>
  <c r="J63" i="1"/>
  <c r="BP63" i="1"/>
  <c r="BO63" i="1"/>
  <c r="BN63" i="1"/>
  <c r="BM63" i="1"/>
  <c r="AM63" i="1"/>
  <c r="BQ63" i="1"/>
  <c r="AK63" i="1"/>
  <c r="BR63" i="1"/>
  <c r="BS63" i="1"/>
  <c r="BT63" i="1"/>
  <c r="BW63" i="1"/>
  <c r="AO63" i="1"/>
  <c r="K63" i="1"/>
  <c r="BZ63" i="1"/>
  <c r="L63" i="1"/>
  <c r="CF63" i="1"/>
  <c r="T63" i="1"/>
  <c r="CH63" i="1"/>
  <c r="U63" i="1"/>
  <c r="V63" i="1"/>
  <c r="AA63" i="1"/>
  <c r="CG63" i="1"/>
  <c r="AB63" i="1"/>
  <c r="AC63" i="1"/>
  <c r="AD63" i="1"/>
  <c r="AE63" i="1"/>
  <c r="AH63" i="1"/>
  <c r="AI63" i="1"/>
  <c r="BX63" i="1"/>
  <c r="AJ63" i="1"/>
  <c r="BU63" i="1"/>
  <c r="BV63" i="1"/>
  <c r="BY63" i="1"/>
  <c r="CA63" i="1"/>
  <c r="CB63" i="1"/>
  <c r="CC63" i="1"/>
  <c r="CD63" i="1"/>
  <c r="CE63" i="1"/>
  <c r="CI63" i="1"/>
  <c r="CJ63" i="1"/>
  <c r="BL64" i="1"/>
  <c r="J64" i="1"/>
  <c r="BP64" i="1"/>
  <c r="BO64" i="1"/>
  <c r="BN64" i="1"/>
  <c r="BM64" i="1"/>
  <c r="AM64" i="1"/>
  <c r="BQ64" i="1"/>
  <c r="AK64" i="1"/>
  <c r="BR64" i="1"/>
  <c r="BS64" i="1"/>
  <c r="BT64" i="1"/>
  <c r="BW64" i="1"/>
  <c r="AO64" i="1"/>
  <c r="K64" i="1"/>
  <c r="BZ64" i="1"/>
  <c r="L64" i="1"/>
  <c r="CF64" i="1"/>
  <c r="T64" i="1"/>
  <c r="CH64" i="1"/>
  <c r="U64" i="1"/>
  <c r="V64" i="1"/>
  <c r="AA64" i="1"/>
  <c r="CG64" i="1"/>
  <c r="AB64" i="1"/>
  <c r="AC64" i="1"/>
  <c r="AD64" i="1"/>
  <c r="AE64" i="1"/>
  <c r="AH64" i="1"/>
  <c r="AI64" i="1"/>
  <c r="BX64" i="1"/>
  <c r="AJ64" i="1"/>
  <c r="BU64" i="1"/>
  <c r="BV64" i="1"/>
  <c r="BY64" i="1"/>
  <c r="CA64" i="1"/>
  <c r="CB64" i="1"/>
  <c r="CC64" i="1"/>
  <c r="CD64" i="1"/>
  <c r="CE64" i="1"/>
  <c r="CI64" i="1"/>
  <c r="CJ64" i="1"/>
  <c r="BL65" i="1"/>
  <c r="J65" i="1"/>
  <c r="BP65" i="1"/>
  <c r="BO65" i="1"/>
  <c r="BN65" i="1"/>
  <c r="BM65" i="1"/>
  <c r="AM65" i="1"/>
  <c r="BQ65" i="1"/>
  <c r="AK65" i="1"/>
  <c r="BR65" i="1"/>
  <c r="BS65" i="1"/>
  <c r="BT65" i="1"/>
  <c r="BW65" i="1"/>
  <c r="AO65" i="1"/>
  <c r="K65" i="1"/>
  <c r="BZ65" i="1"/>
  <c r="L65" i="1"/>
  <c r="CF65" i="1"/>
  <c r="T65" i="1"/>
  <c r="CH65" i="1"/>
  <c r="U65" i="1"/>
  <c r="V65" i="1"/>
  <c r="AA65" i="1"/>
  <c r="CG65" i="1"/>
  <c r="AB65" i="1"/>
  <c r="AC65" i="1"/>
  <c r="AD65" i="1"/>
  <c r="AE65" i="1"/>
  <c r="AH65" i="1"/>
  <c r="AI65" i="1"/>
  <c r="BX65" i="1"/>
  <c r="AJ65" i="1"/>
  <c r="BU65" i="1"/>
  <c r="BV65" i="1"/>
  <c r="BY65" i="1"/>
  <c r="CA65" i="1"/>
  <c r="CB65" i="1"/>
  <c r="CC65" i="1"/>
  <c r="CD65" i="1"/>
  <c r="CE65" i="1"/>
  <c r="CI65" i="1"/>
  <c r="CJ65" i="1"/>
  <c r="BL66" i="1"/>
  <c r="J66" i="1"/>
  <c r="BP66" i="1"/>
  <c r="BO66" i="1"/>
  <c r="BN66" i="1"/>
  <c r="BM66" i="1"/>
  <c r="AM66" i="1"/>
  <c r="BQ66" i="1"/>
  <c r="AK66" i="1"/>
  <c r="BR66" i="1"/>
  <c r="BS66" i="1"/>
  <c r="BT66" i="1"/>
  <c r="BW66" i="1"/>
  <c r="AO66" i="1"/>
  <c r="K66" i="1"/>
  <c r="BZ66" i="1"/>
  <c r="L66" i="1"/>
  <c r="CF66" i="1"/>
  <c r="T66" i="1"/>
  <c r="CH66" i="1"/>
  <c r="U66" i="1"/>
  <c r="V66" i="1"/>
  <c r="AA66" i="1"/>
  <c r="CG66" i="1"/>
  <c r="AB66" i="1"/>
  <c r="AC66" i="1"/>
  <c r="AD66" i="1"/>
  <c r="AE66" i="1"/>
  <c r="AH66" i="1"/>
  <c r="AI66" i="1"/>
  <c r="BX66" i="1"/>
  <c r="AJ66" i="1"/>
  <c r="BU66" i="1"/>
  <c r="BV66" i="1"/>
  <c r="BY66" i="1"/>
  <c r="CA66" i="1"/>
  <c r="CB66" i="1"/>
  <c r="CC66" i="1"/>
  <c r="CD66" i="1"/>
  <c r="CE66" i="1"/>
  <c r="CI66" i="1"/>
  <c r="CJ66" i="1"/>
  <c r="BL67" i="1"/>
  <c r="J67" i="1"/>
  <c r="BP67" i="1"/>
  <c r="BO67" i="1"/>
  <c r="BN67" i="1"/>
  <c r="BM67" i="1"/>
  <c r="AM67" i="1"/>
  <c r="BQ67" i="1"/>
  <c r="AK67" i="1"/>
  <c r="BR67" i="1"/>
  <c r="BS67" i="1"/>
  <c r="BT67" i="1"/>
  <c r="BW67" i="1"/>
  <c r="AO67" i="1"/>
  <c r="K67" i="1"/>
  <c r="BZ67" i="1"/>
  <c r="L67" i="1"/>
  <c r="CF67" i="1"/>
  <c r="T67" i="1"/>
  <c r="CH67" i="1"/>
  <c r="U67" i="1"/>
  <c r="V67" i="1"/>
  <c r="AA67" i="1"/>
  <c r="CG67" i="1"/>
  <c r="AB67" i="1"/>
  <c r="AC67" i="1"/>
  <c r="AD67" i="1"/>
  <c r="AE67" i="1"/>
  <c r="AH67" i="1"/>
  <c r="AI67" i="1"/>
  <c r="BX67" i="1"/>
  <c r="AJ67" i="1"/>
  <c r="BU67" i="1"/>
  <c r="BV67" i="1"/>
  <c r="BY67" i="1"/>
  <c r="CA67" i="1"/>
  <c r="CB67" i="1"/>
  <c r="CC67" i="1"/>
  <c r="CD67" i="1"/>
  <c r="CE67" i="1"/>
  <c r="CI67" i="1"/>
  <c r="CJ67" i="1"/>
  <c r="BL68" i="1"/>
  <c r="J68" i="1"/>
  <c r="BP68" i="1"/>
  <c r="BO68" i="1"/>
  <c r="BN68" i="1"/>
  <c r="BM68" i="1"/>
  <c r="AM68" i="1"/>
  <c r="BQ68" i="1"/>
  <c r="AK68" i="1"/>
  <c r="BR68" i="1"/>
  <c r="BS68" i="1"/>
  <c r="BT68" i="1"/>
  <c r="BW68" i="1"/>
  <c r="AO68" i="1"/>
  <c r="K68" i="1"/>
  <c r="BZ68" i="1"/>
  <c r="L68" i="1"/>
  <c r="CF68" i="1"/>
  <c r="T68" i="1"/>
  <c r="CH68" i="1"/>
  <c r="U68" i="1"/>
  <c r="V68" i="1"/>
  <c r="AA68" i="1"/>
  <c r="CG68" i="1"/>
  <c r="AB68" i="1"/>
  <c r="AC68" i="1"/>
  <c r="AD68" i="1"/>
  <c r="AE68" i="1"/>
  <c r="AH68" i="1"/>
  <c r="AI68" i="1"/>
  <c r="BX68" i="1"/>
  <c r="AJ68" i="1"/>
  <c r="BU68" i="1"/>
  <c r="BV68" i="1"/>
  <c r="BY68" i="1"/>
  <c r="CA68" i="1"/>
  <c r="CB68" i="1"/>
  <c r="CC68" i="1"/>
  <c r="CD68" i="1"/>
  <c r="CE68" i="1"/>
  <c r="CI68" i="1"/>
  <c r="CJ68" i="1"/>
</calcChain>
</file>

<file path=xl/sharedStrings.xml><?xml version="1.0" encoding="utf-8"?>
<sst xmlns="http://schemas.openxmlformats.org/spreadsheetml/2006/main" count="505" uniqueCount="164">
  <si>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</si>
  <si>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</si>
  <si>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</si>
  <si>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</si>
  <si>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</si>
  <si>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</si>
  <si>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</si>
  <si>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</si>
  <si>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</si>
  <si>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</si>
  <si>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</si>
  <si>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</si>
  <si>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</si>
  <si>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</si>
  <si>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</si>
  <si>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</si>
  <si>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</si>
  <si>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</si>
  <si>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</si>
  <si>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</si>
  <si>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</si>
  <si>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</si>
  <si>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</si>
  <si>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</si>
  <si>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</si>
  <si>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</si>
  <si>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</si>
  <si>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</si>
  <si>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</si>
  <si>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</si>
  <si>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</si>
  <si>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</si>
  <si>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</si>
  <si>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</si>
  <si>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</si>
  <si>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</si>
  <si>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</si>
  <si>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</si>
  <si>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</si>
  <si>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</si>
  <si>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</si>
  <si>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</si>
  <si>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</si>
  <si>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</si>
  <si>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</si>
  <si>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</si>
  <si>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</si>
  <si>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</si>
  <si>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</si>
  <si>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</si>
  <si>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</si>
  <si>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</si>
  <si>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</si>
  <si>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</si>
  <si>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</si>
  <si>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</si>
  <si>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</si>
  <si>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</si>
  <si>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</si>
  <si>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</si>
  <si>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</si>
  <si>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</si>
  <si>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</si>
  <si>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</si>
  <si>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</si>
  <si>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</si>
  <si>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</si>
  <si>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</si>
  <si>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</si>
  <si>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</si>
  <si>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</si>
  <si>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</si>
  <si>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</si>
  <si>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</si>
  <si>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</si>
  <si>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</si>
  <si>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</si>
  <si>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</si>
  <si>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</si>
  <si>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</si>
  <si>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</si>
  <si>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</si>
  <si>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</si>
  <si>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</si>
  <si>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</si>
  <si>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</si>
  <si>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</si>
  <si>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</si>
  <si>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</si>
  <si>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</si>
  <si>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09:37:06</t>
  </si>
  <si>
    <t>0</t>
  </si>
  <si>
    <t>09:39:40</t>
  </si>
  <si>
    <t>09:42:23</t>
  </si>
  <si>
    <t>09:44:45</t>
  </si>
  <si>
    <t>09:47:15</t>
  </si>
  <si>
    <t>09:49:37</t>
  </si>
  <si>
    <t>09:52:23</t>
  </si>
  <si>
    <t>09:54:49</t>
  </si>
  <si>
    <t>09:57:33</t>
  </si>
  <si>
    <t>10:00:18</t>
  </si>
  <si>
    <t>10:04:00</t>
  </si>
  <si>
    <t>10:22:09</t>
  </si>
  <si>
    <t>10:24:31</t>
  </si>
  <si>
    <t>10:26:59</t>
  </si>
  <si>
    <t>10:29:25</t>
  </si>
  <si>
    <t>10:32:02</t>
  </si>
  <si>
    <t>10:34:24</t>
  </si>
  <si>
    <t>10:37:04</t>
  </si>
  <si>
    <t>10:40:42</t>
  </si>
  <si>
    <t>10:44:07</t>
  </si>
  <si>
    <t>10:47:08</t>
  </si>
  <si>
    <t>10:49:49</t>
  </si>
  <si>
    <t>11:06:59</t>
  </si>
  <si>
    <t>11:09:22</t>
  </si>
  <si>
    <t>11:11:45</t>
  </si>
  <si>
    <t>11:14:47</t>
  </si>
  <si>
    <t>11:17:17</t>
  </si>
  <si>
    <t>11:19:40</t>
  </si>
  <si>
    <t>11:22:07</t>
  </si>
  <si>
    <t>11:25:50</t>
  </si>
  <si>
    <t>11:28:19</t>
  </si>
  <si>
    <t>11:32:02</t>
  </si>
  <si>
    <t>11:35:03</t>
  </si>
  <si>
    <t>11:43:18</t>
  </si>
  <si>
    <t>11:45:51</t>
  </si>
  <si>
    <t>11:48:24</t>
  </si>
  <si>
    <t>11:50:58</t>
  </si>
  <si>
    <t>11:53:46</t>
  </si>
  <si>
    <t>11:56:26</t>
  </si>
  <si>
    <t>11:59:10</t>
  </si>
  <si>
    <t>12:01:36</t>
  </si>
  <si>
    <t>12:04:13</t>
  </si>
  <si>
    <t>12:07:29</t>
  </si>
  <si>
    <t>12:10:24</t>
  </si>
  <si>
    <t>12:22:52</t>
  </si>
  <si>
    <t>12:25:25</t>
  </si>
  <si>
    <t>12:28:36</t>
  </si>
  <si>
    <t>12:31:21</t>
  </si>
  <si>
    <t>12:33:49</t>
  </si>
  <si>
    <t>12:36:12</t>
  </si>
  <si>
    <t>12:38:35</t>
  </si>
  <si>
    <t>12:41:47</t>
  </si>
  <si>
    <t>12:45:30</t>
  </si>
  <si>
    <t>12:48:05</t>
  </si>
  <si>
    <t>12:50:28</t>
  </si>
  <si>
    <t>13:45:56</t>
  </si>
  <si>
    <t>13:48:29</t>
  </si>
  <si>
    <t>13:50:52</t>
  </si>
  <si>
    <t>13:53:15</t>
  </si>
  <si>
    <t>13:55:41</t>
  </si>
  <si>
    <t>13:58:04</t>
  </si>
  <si>
    <t>14:00:48</t>
  </si>
  <si>
    <t>14:04:31</t>
  </si>
  <si>
    <t>14:08:14</t>
  </si>
  <si>
    <t>14:11:16</t>
  </si>
  <si>
    <t>14:13:39</t>
  </si>
  <si>
    <t>ID</t>
  </si>
  <si>
    <t>T2 Mammoth Plot1 Leaf3</t>
  </si>
  <si>
    <t>T2 Mammoth Plot3 Leaf3</t>
  </si>
  <si>
    <t>T2 Mammoth Plot2 Leaf2</t>
  </si>
  <si>
    <t>T2 Mammoth Plot4 Leaf2</t>
  </si>
  <si>
    <t>T2 SSuDouble Plot1 Leaf2</t>
  </si>
  <si>
    <t>T2 SSuDouble Plot3 Leaf2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</si>
</sst>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8"/>
  <sheetViews>
    <sheetView tabSelected="1" zoomScale="125" zoomScaleNormal="125" zoomScalePageLayoutView="125" workbookViewId="0"/>
  </sheetViews>
  <sheetFormatPr defaultColWidth="10.6640625" defaultRowHeight="15.5" x14ac:dyDescent="0.35"/>
  <cols>
    <col min="1" max="1" width="22.58203125" customWidth="1"/>
  </cols>
  <sheetData>
    <row r="1" spans="1:88" x14ac:dyDescent="0.35">
      <c r="A1" t="s">
        <v>157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158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1414.5000396622345</v>
      </c>
      <c r="I3" s="1">
        <v>0</v>
      </c>
      <c r="J3">
        <f t="shared" ref="J3:J13" si="0">(AS3-AT3*(1000-AU3)/(1000-AV3))*BL3</f>
        <v>11.104042653829682</v>
      </c>
      <c r="K3">
        <f t="shared" ref="K3:K13" si="1">IF(BW3&lt;&gt;0,1/(1/BW3-1/AO3),0)</f>
        <v>0.30741483118315366</v>
      </c>
      <c r="L3">
        <f t="shared" ref="L3:L13" si="2">((BZ3-BM3/2)*AT3-J3)/(BZ3+BM3/2)</f>
        <v>321.84870161873602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9.9377565383911133</v>
      </c>
      <c r="AA3">
        <f t="shared" ref="AA3:AA13" si="6">(Z3*Y3+(100-Z3)*X3)/100</f>
        <v>0.87496887826919556</v>
      </c>
      <c r="AB3">
        <f t="shared" ref="AB3:AB13" si="7">(J3-W3)/CG3</f>
        <v>8.143493266558801E-3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5.1102612407184216</v>
      </c>
      <c r="AJ3">
        <f t="shared" ref="AJ3:AJ13" si="13">(BR3-BX3)</f>
        <v>1.6444744185129352</v>
      </c>
      <c r="AK3">
        <f t="shared" ref="AK3:AK13" si="14">(AQ3+BQ3*I3)</f>
        <v>28.902402877807617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27.527576446533203</v>
      </c>
      <c r="AQ3" s="1">
        <v>28.902402877807617</v>
      </c>
      <c r="AR3" s="1">
        <v>26.933324813842773</v>
      </c>
      <c r="AS3" s="1">
        <v>399.75888061523438</v>
      </c>
      <c r="AT3" s="1">
        <v>391.02835083007813</v>
      </c>
      <c r="AU3" s="1">
        <v>20.476079940795898</v>
      </c>
      <c r="AV3" s="1">
        <v>23.800186157226563</v>
      </c>
      <c r="AW3" s="1">
        <v>54.871719360351563</v>
      </c>
      <c r="AX3" s="1">
        <v>63.782611846923828</v>
      </c>
      <c r="AY3" s="1">
        <v>300.14901733398438</v>
      </c>
      <c r="AZ3" s="1">
        <v>1698.74072265625</v>
      </c>
      <c r="BA3" s="1">
        <v>5.1236644387245178E-2</v>
      </c>
      <c r="BB3" s="1">
        <v>98.933731079101563</v>
      </c>
      <c r="BC3" s="1">
        <v>18.705326080322266</v>
      </c>
      <c r="BD3" s="1">
        <v>0.21877153217792511</v>
      </c>
      <c r="BE3" s="1">
        <v>0.5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1.5007450866699219</v>
      </c>
      <c r="BM3">
        <f t="shared" ref="BM3:BM13" si="18">(AV3-AU3)/(1000-AV3)*BL3</f>
        <v>5.1102612407184214E-3</v>
      </c>
      <c r="BN3">
        <f t="shared" ref="BN3:BN13" si="19">(AQ3+273.15)</f>
        <v>302.05240287780759</v>
      </c>
      <c r="BO3">
        <f t="shared" ref="BO3:BO13" si="20">(AP3+273.15)</f>
        <v>300.67757644653318</v>
      </c>
      <c r="BP3">
        <f t="shared" ref="BP3:BP13" si="21">(AZ3*BH3+BA3*BI3)*BJ3</f>
        <v>271.79850954982976</v>
      </c>
      <c r="BQ3">
        <f t="shared" ref="BQ3:BQ13" si="22">((BP3+0.00000010773*(BO3^4-BN3^4))-BM3*44100)/(AM3*51.4+0.00000043092*BN3^3)</f>
        <v>0.12058316741781057</v>
      </c>
      <c r="BR3">
        <f t="shared" ref="BR3:BR13" si="23">0.61365*EXP(17.502*AK3/(240.97+AK3))</f>
        <v>3.9991156354245434</v>
      </c>
      <c r="BS3">
        <f t="shared" ref="BS3:BS13" si="24">BR3*1000/BB3</f>
        <v>40.422165340424563</v>
      </c>
      <c r="BT3">
        <f t="shared" ref="BT3:BT13" si="25">(BS3-AV3)</f>
        <v>16.621979183198</v>
      </c>
      <c r="BU3">
        <f t="shared" ref="BU3:BU13" si="26">IF(I3,AQ3,(AP3+AQ3)/2)</f>
        <v>28.21498966217041</v>
      </c>
      <c r="BV3">
        <f t="shared" ref="BV3:BV13" si="27">0.61365*EXP(17.502*BU3/(240.97+BU3))</f>
        <v>3.8426618398035504</v>
      </c>
      <c r="BW3">
        <f t="shared" ref="BW3:BW13" si="28">IF(BT3&lt;&gt;0,(1000-(BS3+AV3)/2)/BT3*BM3,0)</f>
        <v>0.29756773783563834</v>
      </c>
      <c r="BX3">
        <f t="shared" ref="BX3:BX13" si="29">AV3*BB3/1000</f>
        <v>2.3546412169116082</v>
      </c>
      <c r="BY3">
        <f t="shared" ref="BY3:BY13" si="30">(BV3-BX3)</f>
        <v>1.4880206228919421</v>
      </c>
      <c r="BZ3">
        <f t="shared" ref="BZ3:BZ13" si="31">1/(1.6/K3+1.37/AO3)</f>
        <v>0.18684015872364235</v>
      </c>
      <c r="CA3">
        <f t="shared" ref="CA3:CA13" si="32">L3*BB3*0.001</f>
        <v>31.841692894106028</v>
      </c>
      <c r="CB3">
        <f t="shared" ref="CB3:CB13" si="33">L3/AT3</f>
        <v>0.82308277887143733</v>
      </c>
      <c r="CC3">
        <f t="shared" ref="CC3:CC13" si="34">(1-BM3*BB3/BR3/K3)*100</f>
        <v>58.875681701039326</v>
      </c>
      <c r="CD3">
        <f t="shared" ref="CD3:CD13" si="35">(AT3-J3/(AO3/1.35))</f>
        <v>389.41468989543</v>
      </c>
      <c r="CE3">
        <f t="shared" ref="CE3:CE13" si="36">J3*CC3/100/CD3</f>
        <v>1.6788223398999016E-2</v>
      </c>
      <c r="CF3">
        <f t="shared" ref="CF3:CF13" si="37">(P3-O3)</f>
        <v>0</v>
      </c>
      <c r="CG3">
        <f t="shared" ref="CG3:CG13" si="38">AZ3*AA3</f>
        <v>1486.3452645727416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158</v>
      </c>
      <c r="B4" s="1">
        <v>3</v>
      </c>
      <c r="C4" s="1" t="s">
        <v>93</v>
      </c>
      <c r="D4" s="1" t="s">
        <v>0</v>
      </c>
      <c r="E4" s="1">
        <v>0</v>
      </c>
      <c r="F4" s="1" t="s">
        <v>91</v>
      </c>
      <c r="G4" s="1" t="s">
        <v>0</v>
      </c>
      <c r="H4" s="1">
        <v>1731.5000396622345</v>
      </c>
      <c r="I4" s="1">
        <v>0</v>
      </c>
      <c r="J4">
        <f t="shared" si="0"/>
        <v>-5.7393432963566031</v>
      </c>
      <c r="K4">
        <f t="shared" si="1"/>
        <v>0.3213142545067873</v>
      </c>
      <c r="L4">
        <f t="shared" si="2"/>
        <v>81.541618321702444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9.9377565383911133</v>
      </c>
      <c r="AA4">
        <f t="shared" si="6"/>
        <v>0.87496887826919556</v>
      </c>
      <c r="AB4">
        <f t="shared" si="7"/>
        <v>-3.1896239626686652E-3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5.2155221694399216</v>
      </c>
      <c r="AJ4">
        <f t="shared" si="13"/>
        <v>1.6070264023194314</v>
      </c>
      <c r="AK4">
        <f t="shared" si="14"/>
        <v>29.067703247070313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27.541925430297852</v>
      </c>
      <c r="AQ4" s="1">
        <v>29.067703247070313</v>
      </c>
      <c r="AR4" s="1">
        <v>26.930988311767578</v>
      </c>
      <c r="AS4" s="1">
        <v>50.290119171142578</v>
      </c>
      <c r="AT4" s="1">
        <v>53.927093505859375</v>
      </c>
      <c r="AU4" s="1">
        <v>21.178535461425781</v>
      </c>
      <c r="AV4" s="1">
        <v>24.56849479675293</v>
      </c>
      <c r="AW4" s="1">
        <v>56.706531524658203</v>
      </c>
      <c r="AX4" s="1">
        <v>65.783546447753906</v>
      </c>
      <c r="AY4" s="1">
        <v>300.144287109375</v>
      </c>
      <c r="AZ4" s="1">
        <v>1698.189208984375</v>
      </c>
      <c r="BA4" s="1">
        <v>3.3847823739051819E-2</v>
      </c>
      <c r="BB4" s="1">
        <v>98.928703308105469</v>
      </c>
      <c r="BC4" s="1">
        <v>12.943488121032715</v>
      </c>
      <c r="BD4" s="1">
        <v>0.26545217633247375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1.5007214355468748</v>
      </c>
      <c r="BM4">
        <f t="shared" si="18"/>
        <v>5.2155221694399215E-3</v>
      </c>
      <c r="BN4">
        <f t="shared" si="19"/>
        <v>302.21770324707029</v>
      </c>
      <c r="BO4">
        <f t="shared" si="20"/>
        <v>300.69192543029783</v>
      </c>
      <c r="BP4">
        <f t="shared" si="21"/>
        <v>271.71026736430213</v>
      </c>
      <c r="BQ4">
        <f t="shared" si="22"/>
        <v>9.4533489573522395E-2</v>
      </c>
      <c r="BR4">
        <f t="shared" si="23"/>
        <v>4.0375557347941351</v>
      </c>
      <c r="BS4">
        <f t="shared" si="24"/>
        <v>40.812783345794934</v>
      </c>
      <c r="BT4">
        <f t="shared" si="25"/>
        <v>16.244288549042004</v>
      </c>
      <c r="BU4">
        <f t="shared" si="26"/>
        <v>28.304814338684082</v>
      </c>
      <c r="BV4">
        <f t="shared" si="27"/>
        <v>3.8627975660173477</v>
      </c>
      <c r="BW4">
        <f t="shared" si="28"/>
        <v>0.31057213748693602</v>
      </c>
      <c r="BX4">
        <f t="shared" si="29"/>
        <v>2.4305293324747037</v>
      </c>
      <c r="BY4">
        <f t="shared" si="30"/>
        <v>1.432268233542644</v>
      </c>
      <c r="BZ4">
        <f t="shared" si="31"/>
        <v>0.19504493730652342</v>
      </c>
      <c r="CA4">
        <f t="shared" si="32"/>
        <v>8.0668065662104791</v>
      </c>
      <c r="CB4">
        <f t="shared" si="33"/>
        <v>1.5120714472186907</v>
      </c>
      <c r="CC4">
        <f t="shared" si="34"/>
        <v>60.228534938266634</v>
      </c>
      <c r="CD4">
        <f t="shared" si="35"/>
        <v>54.761145963742457</v>
      </c>
      <c r="CE4">
        <f t="shared" si="36"/>
        <v>-6.3123631210382419E-2</v>
      </c>
      <c r="CF4">
        <f t="shared" si="37"/>
        <v>0</v>
      </c>
      <c r="CG4">
        <f t="shared" si="38"/>
        <v>1485.8627072739112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158</v>
      </c>
      <c r="B5" s="1">
        <v>4</v>
      </c>
      <c r="C5" s="1" t="s">
        <v>94</v>
      </c>
      <c r="D5" s="1" t="s">
        <v>0</v>
      </c>
      <c r="E5" s="1">
        <v>0</v>
      </c>
      <c r="F5" s="1" t="s">
        <v>91</v>
      </c>
      <c r="G5" s="1" t="s">
        <v>0</v>
      </c>
      <c r="H5" s="1">
        <v>1873.5000396622345</v>
      </c>
      <c r="I5" s="1">
        <v>0</v>
      </c>
      <c r="J5">
        <f t="shared" si="0"/>
        <v>3.3234852987734071</v>
      </c>
      <c r="K5">
        <f t="shared" si="1"/>
        <v>0.3342435249066471</v>
      </c>
      <c r="L5">
        <f t="shared" si="2"/>
        <v>78.757231457782225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9.9377565383911133</v>
      </c>
      <c r="AA5">
        <f t="shared" si="6"/>
        <v>0.87496887826919556</v>
      </c>
      <c r="AB5">
        <f t="shared" si="7"/>
        <v>2.9054745737525627E-3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5.3636336919462106</v>
      </c>
      <c r="AJ5">
        <f t="shared" si="13"/>
        <v>1.5903800248847273</v>
      </c>
      <c r="AK5">
        <f t="shared" si="14"/>
        <v>29.169464111328125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27.61741828918457</v>
      </c>
      <c r="AQ5" s="1">
        <v>29.169464111328125</v>
      </c>
      <c r="AR5" s="1">
        <v>26.931215286254883</v>
      </c>
      <c r="AS5" s="1">
        <v>100.0521240234375</v>
      </c>
      <c r="AT5" s="1">
        <v>97.488945007324219</v>
      </c>
      <c r="AU5" s="1">
        <v>21.491949081420898</v>
      </c>
      <c r="AV5" s="1">
        <v>24.976932525634766</v>
      </c>
      <c r="AW5" s="1">
        <v>57.293106079101563</v>
      </c>
      <c r="AX5" s="1">
        <v>66.582046508789063</v>
      </c>
      <c r="AY5" s="1">
        <v>300.12576293945313</v>
      </c>
      <c r="AZ5" s="1">
        <v>1700.6866455078125</v>
      </c>
      <c r="BA5" s="1">
        <v>7.1958072483539581E-2</v>
      </c>
      <c r="BB5" s="1">
        <v>98.9312744140625</v>
      </c>
      <c r="BC5" s="1">
        <v>13.723307609558105</v>
      </c>
      <c r="BD5" s="1">
        <v>0.2464105486869812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1.5006288146972653</v>
      </c>
      <c r="BM5">
        <f t="shared" si="18"/>
        <v>5.3636336919462109E-3</v>
      </c>
      <c r="BN5">
        <f t="shared" si="19"/>
        <v>302.3194641113281</v>
      </c>
      <c r="BO5">
        <f t="shared" si="20"/>
        <v>300.76741828918455</v>
      </c>
      <c r="BP5">
        <f t="shared" si="21"/>
        <v>272.1098571991206</v>
      </c>
      <c r="BQ5">
        <f t="shared" si="22"/>
        <v>6.8762653015035813E-2</v>
      </c>
      <c r="BR5">
        <f t="shared" si="23"/>
        <v>4.0613797905998235</v>
      </c>
      <c r="BS5">
        <f t="shared" si="24"/>
        <v>41.052536871217363</v>
      </c>
      <c r="BT5">
        <f t="shared" si="25"/>
        <v>16.075604345582597</v>
      </c>
      <c r="BU5">
        <f t="shared" si="26"/>
        <v>28.393441200256348</v>
      </c>
      <c r="BV5">
        <f t="shared" si="27"/>
        <v>3.8827549257510641</v>
      </c>
      <c r="BW5">
        <f t="shared" si="28"/>
        <v>0.32263513315518222</v>
      </c>
      <c r="BX5">
        <f t="shared" si="29"/>
        <v>2.4709997657150962</v>
      </c>
      <c r="BY5">
        <f t="shared" si="30"/>
        <v>1.4117551600359679</v>
      </c>
      <c r="BZ5">
        <f t="shared" si="31"/>
        <v>0.20265872920893008</v>
      </c>
      <c r="CA5">
        <f t="shared" si="32"/>
        <v>7.7915532774416887</v>
      </c>
      <c r="CB5">
        <f t="shared" si="33"/>
        <v>0.80785807510651897</v>
      </c>
      <c r="CC5">
        <f t="shared" si="34"/>
        <v>60.910860719405193</v>
      </c>
      <c r="CD5">
        <f t="shared" si="35"/>
        <v>97.005969701780131</v>
      </c>
      <c r="CE5">
        <f t="shared" si="36"/>
        <v>2.0868442505024811E-2</v>
      </c>
      <c r="CF5">
        <f t="shared" si="37"/>
        <v>0</v>
      </c>
      <c r="CG5">
        <f t="shared" si="38"/>
        <v>1488.0478865073717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ht="20" customHeight="1" x14ac:dyDescent="0.35">
      <c r="A6" t="s">
        <v>158</v>
      </c>
      <c r="B6" s="1">
        <v>2</v>
      </c>
      <c r="C6" s="1" t="s">
        <v>92</v>
      </c>
      <c r="D6" s="1" t="s">
        <v>0</v>
      </c>
      <c r="E6" s="1">
        <v>0</v>
      </c>
      <c r="F6" s="1" t="s">
        <v>91</v>
      </c>
      <c r="G6" s="1" t="s">
        <v>0</v>
      </c>
      <c r="H6" s="1">
        <v>1568.5000396622345</v>
      </c>
      <c r="I6" s="1">
        <v>0</v>
      </c>
      <c r="J6">
        <f t="shared" si="0"/>
        <v>4.9682727295113382</v>
      </c>
      <c r="K6">
        <f t="shared" si="1"/>
        <v>0.31293321544171787</v>
      </c>
      <c r="L6">
        <f t="shared" si="2"/>
        <v>164.78777328697626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9.9377565383911133</v>
      </c>
      <c r="AA6">
        <f t="shared" si="6"/>
        <v>0.87496887826919556</v>
      </c>
      <c r="AB6">
        <f t="shared" si="7"/>
        <v>4.009459766857639E-3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5.2024154689020703</v>
      </c>
      <c r="AJ6">
        <f t="shared" si="13"/>
        <v>1.6446960609451478</v>
      </c>
      <c r="AK6">
        <f t="shared" si="14"/>
        <v>29.11712646484375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27.580539703369141</v>
      </c>
      <c r="AQ6" s="1">
        <v>29.11712646484375</v>
      </c>
      <c r="AR6" s="1">
        <v>26.931819915771484</v>
      </c>
      <c r="AS6" s="1">
        <v>199.84761047363281</v>
      </c>
      <c r="AT6" s="1">
        <v>195.85765075683594</v>
      </c>
      <c r="AU6" s="1">
        <v>20.92057991027832</v>
      </c>
      <c r="AV6" s="1">
        <v>24.303285598754883</v>
      </c>
      <c r="AW6" s="1">
        <v>55.889511108398438</v>
      </c>
      <c r="AX6" s="1">
        <v>64.927375793457031</v>
      </c>
      <c r="AY6" s="1">
        <v>300.11358642578125</v>
      </c>
      <c r="AZ6" s="1">
        <v>1701.258056640625</v>
      </c>
      <c r="BA6" s="1">
        <v>5.8707199990749359E-2</v>
      </c>
      <c r="BB6" s="1">
        <v>98.933753967285156</v>
      </c>
      <c r="BC6" s="1">
        <v>15.492735862731934</v>
      </c>
      <c r="BD6" s="1">
        <v>0.24529330432415009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1.500567932128906</v>
      </c>
      <c r="BM6">
        <f t="shared" si="18"/>
        <v>5.2024154689020701E-3</v>
      </c>
      <c r="BN6">
        <f t="shared" si="19"/>
        <v>302.26712646484373</v>
      </c>
      <c r="BO6">
        <f t="shared" si="20"/>
        <v>300.73053970336912</v>
      </c>
      <c r="BP6">
        <f t="shared" si="21"/>
        <v>272.20128297832707</v>
      </c>
      <c r="BQ6">
        <f t="shared" si="22"/>
        <v>9.8255548666219647E-2</v>
      </c>
      <c r="BR6">
        <f t="shared" si="23"/>
        <v>4.0491113389690279</v>
      </c>
      <c r="BS6">
        <f t="shared" si="24"/>
        <v>40.927501248036783</v>
      </c>
      <c r="BT6">
        <f t="shared" si="25"/>
        <v>16.624215649281901</v>
      </c>
      <c r="BU6">
        <f t="shared" si="26"/>
        <v>28.348833084106445</v>
      </c>
      <c r="BV6">
        <f t="shared" si="27"/>
        <v>3.8726986741842406</v>
      </c>
      <c r="BW6">
        <f t="shared" si="28"/>
        <v>0.30273528374550784</v>
      </c>
      <c r="BX6">
        <f t="shared" si="29"/>
        <v>2.4044152780238801</v>
      </c>
      <c r="BY6">
        <f t="shared" si="30"/>
        <v>1.4682833961603605</v>
      </c>
      <c r="BZ6">
        <f t="shared" si="31"/>
        <v>0.19010008654389285</v>
      </c>
      <c r="CA6">
        <f t="shared" si="32"/>
        <v>16.303073019190474</v>
      </c>
      <c r="CB6">
        <f t="shared" si="33"/>
        <v>0.84136500489105726</v>
      </c>
      <c r="CC6">
        <f t="shared" si="34"/>
        <v>59.380166461037696</v>
      </c>
      <c r="CD6">
        <f t="shared" si="35"/>
        <v>195.1356517636562</v>
      </c>
      <c r="CE6">
        <f t="shared" si="36"/>
        <v>1.5118552608701921E-2</v>
      </c>
      <c r="CF6">
        <f t="shared" si="37"/>
        <v>0</v>
      </c>
      <c r="CG6">
        <f t="shared" si="38"/>
        <v>1488.5478534652793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158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2023.5000396622345</v>
      </c>
      <c r="I7" s="1">
        <v>0</v>
      </c>
      <c r="J7">
        <f t="shared" si="0"/>
        <v>22.88900147608496</v>
      </c>
      <c r="K7">
        <f t="shared" si="1"/>
        <v>0.34986424890091539</v>
      </c>
      <c r="L7">
        <f t="shared" si="2"/>
        <v>169.60220886169881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9.9377565383911133</v>
      </c>
      <c r="AA7">
        <f t="shared" si="6"/>
        <v>0.87496887826919556</v>
      </c>
      <c r="AB7">
        <f t="shared" si="7"/>
        <v>1.6060304979063456E-2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5.4755520414372736</v>
      </c>
      <c r="AJ7">
        <f t="shared" si="13"/>
        <v>1.5532642904217884</v>
      </c>
      <c r="AK7">
        <f t="shared" si="14"/>
        <v>29.17486572265625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27.666803359985352</v>
      </c>
      <c r="AQ7" s="1">
        <v>29.17486572265625</v>
      </c>
      <c r="AR7" s="1">
        <v>26.930877685546875</v>
      </c>
      <c r="AS7" s="1">
        <v>299.797119140625</v>
      </c>
      <c r="AT7" s="1">
        <v>283.5098876953125</v>
      </c>
      <c r="AU7" s="1">
        <v>21.808792114257813</v>
      </c>
      <c r="AV7" s="1">
        <v>25.365036010742188</v>
      </c>
      <c r="AW7" s="1">
        <v>57.969612121582031</v>
      </c>
      <c r="AX7" s="1">
        <v>67.421218872070313</v>
      </c>
      <c r="AY7" s="1">
        <v>300.1292724609375</v>
      </c>
      <c r="AZ7" s="1">
        <v>1700.010498046875</v>
      </c>
      <c r="BA7" s="1">
        <v>5.2247773855924606E-2</v>
      </c>
      <c r="BB7" s="1">
        <v>98.930809020996094</v>
      </c>
      <c r="BC7" s="1">
        <v>17.140232086181641</v>
      </c>
      <c r="BD7" s="1">
        <v>0.20689371228218079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1.5006463623046873</v>
      </c>
      <c r="BM7">
        <f t="shared" si="18"/>
        <v>5.4755520414372736E-3</v>
      </c>
      <c r="BN7">
        <f t="shared" si="19"/>
        <v>302.32486572265623</v>
      </c>
      <c r="BO7">
        <f t="shared" si="20"/>
        <v>300.81680335998533</v>
      </c>
      <c r="BP7">
        <f t="shared" si="21"/>
        <v>272.00167360778869</v>
      </c>
      <c r="BQ7">
        <f t="shared" si="22"/>
        <v>5.0693891150707965E-2</v>
      </c>
      <c r="BR7">
        <f t="shared" si="23"/>
        <v>4.0626478238112123</v>
      </c>
      <c r="BS7">
        <f t="shared" si="24"/>
        <v>41.065547366028269</v>
      </c>
      <c r="BT7">
        <f t="shared" si="25"/>
        <v>15.700511355286082</v>
      </c>
      <c r="BU7">
        <f t="shared" si="26"/>
        <v>28.420834541320801</v>
      </c>
      <c r="BV7">
        <f t="shared" si="27"/>
        <v>3.8889416383708011</v>
      </c>
      <c r="BW7">
        <f t="shared" si="28"/>
        <v>0.33716608736082432</v>
      </c>
      <c r="BX7">
        <f t="shared" si="29"/>
        <v>2.5093835333894239</v>
      </c>
      <c r="BY7">
        <f t="shared" si="30"/>
        <v>1.3795581049813772</v>
      </c>
      <c r="BZ7">
        <f t="shared" si="31"/>
        <v>0.21183401466711105</v>
      </c>
      <c r="CA7">
        <f t="shared" si="32"/>
        <v>16.778883734435819</v>
      </c>
      <c r="CB7">
        <f t="shared" si="33"/>
        <v>0.59822325859749192</v>
      </c>
      <c r="CC7">
        <f t="shared" si="34"/>
        <v>61.888966257385356</v>
      </c>
      <c r="CD7">
        <f t="shared" si="35"/>
        <v>280.18361377269542</v>
      </c>
      <c r="CE7">
        <f t="shared" si="36"/>
        <v>5.0558868198762402E-2</v>
      </c>
      <c r="CF7">
        <f t="shared" si="37"/>
        <v>0</v>
      </c>
      <c r="CG7">
        <f t="shared" si="38"/>
        <v>1487.4562785219307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158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2165.5000396622345</v>
      </c>
      <c r="I8" s="1">
        <v>0</v>
      </c>
      <c r="J8">
        <f t="shared" si="0"/>
        <v>28.135870751603289</v>
      </c>
      <c r="K8">
        <f t="shared" si="1"/>
        <v>0.35517735995275801</v>
      </c>
      <c r="L8">
        <f t="shared" si="2"/>
        <v>240.97828027814137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9.9377565383911133</v>
      </c>
      <c r="AA8">
        <f t="shared" si="6"/>
        <v>0.87496887826919556</v>
      </c>
      <c r="AB8">
        <f t="shared" si="7"/>
        <v>1.9588087059965852E-2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5.4292871317052249</v>
      </c>
      <c r="AJ8">
        <f t="shared" si="13"/>
        <v>1.51786929084136</v>
      </c>
      <c r="AK8">
        <f t="shared" si="14"/>
        <v>29.115331649780273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27.657802581787109</v>
      </c>
      <c r="AQ8" s="1">
        <v>29.115331649780273</v>
      </c>
      <c r="AR8" s="1">
        <v>26.931243896484375</v>
      </c>
      <c r="AS8" s="1">
        <v>399.8370361328125</v>
      </c>
      <c r="AT8" s="1">
        <v>379.71270751953125</v>
      </c>
      <c r="AU8" s="1">
        <v>22.05622673034668</v>
      </c>
      <c r="AV8" s="1">
        <v>25.581878662109375</v>
      </c>
      <c r="AW8" s="1">
        <v>58.656829833984375</v>
      </c>
      <c r="AX8" s="1">
        <v>68.033554077148438</v>
      </c>
      <c r="AY8" s="1">
        <v>300.10879516601563</v>
      </c>
      <c r="AZ8" s="1">
        <v>1699.978271484375</v>
      </c>
      <c r="BA8" s="1">
        <v>6.2588423490524292E-2</v>
      </c>
      <c r="BB8" s="1">
        <v>98.930259704589844</v>
      </c>
      <c r="BC8" s="1">
        <v>18.736089706420898</v>
      </c>
      <c r="BD8" s="1">
        <v>0.19279363751411438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1.500543975830078</v>
      </c>
      <c r="BM8">
        <f t="shared" si="18"/>
        <v>5.4292871317052245E-3</v>
      </c>
      <c r="BN8">
        <f t="shared" si="19"/>
        <v>302.26533164978025</v>
      </c>
      <c r="BO8">
        <f t="shared" si="20"/>
        <v>300.80780258178709</v>
      </c>
      <c r="BP8">
        <f t="shared" si="21"/>
        <v>271.99651735790394</v>
      </c>
      <c r="BQ8">
        <f t="shared" si="22"/>
        <v>6.12210647358798E-2</v>
      </c>
      <c r="BR8">
        <f t="shared" si="23"/>
        <v>4.0486911906151457</v>
      </c>
      <c r="BS8">
        <f t="shared" si="24"/>
        <v>40.924699911884574</v>
      </c>
      <c r="BT8">
        <f t="shared" si="25"/>
        <v>15.342821249775199</v>
      </c>
      <c r="BU8">
        <f t="shared" si="26"/>
        <v>28.386567115783691</v>
      </c>
      <c r="BV8">
        <f t="shared" si="27"/>
        <v>3.8812037803228341</v>
      </c>
      <c r="BW8">
        <f t="shared" si="28"/>
        <v>0.34209780526312034</v>
      </c>
      <c r="BX8">
        <f t="shared" si="29"/>
        <v>2.5308218997737857</v>
      </c>
      <c r="BY8">
        <f t="shared" si="30"/>
        <v>1.3503818805490484</v>
      </c>
      <c r="BZ8">
        <f t="shared" si="31"/>
        <v>0.2149489938508517</v>
      </c>
      <c r="CA8">
        <f t="shared" si="32"/>
        <v>23.840043851081965</v>
      </c>
      <c r="CB8">
        <f t="shared" si="33"/>
        <v>0.63463317267501829</v>
      </c>
      <c r="CC8">
        <f t="shared" si="34"/>
        <v>62.648157306720464</v>
      </c>
      <c r="CD8">
        <f t="shared" si="35"/>
        <v>375.62394841534029</v>
      </c>
      <c r="CE8">
        <f t="shared" si="36"/>
        <v>4.6926200106361796E-2</v>
      </c>
      <c r="CF8">
        <f t="shared" si="37"/>
        <v>0</v>
      </c>
      <c r="CG8">
        <f t="shared" si="38"/>
        <v>1487.4280812826896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158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2331.5000396622345</v>
      </c>
      <c r="I9" s="1">
        <v>0</v>
      </c>
      <c r="J9">
        <f t="shared" si="0"/>
        <v>45.768462004582105</v>
      </c>
      <c r="K9">
        <f t="shared" si="1"/>
        <v>0.36559503667853022</v>
      </c>
      <c r="L9">
        <f t="shared" si="2"/>
        <v>446.23979567705004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9.9377565383911133</v>
      </c>
      <c r="AA9">
        <f t="shared" si="6"/>
        <v>0.87496887826919556</v>
      </c>
      <c r="AB9">
        <f t="shared" si="7"/>
        <v>3.1426156127828141E-2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5.4209571820405644</v>
      </c>
      <c r="AJ9">
        <f t="shared" si="13"/>
        <v>1.4740437825317692</v>
      </c>
      <c r="AK9">
        <f t="shared" si="14"/>
        <v>29.012729644775391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27.633163452148438</v>
      </c>
      <c r="AQ9" s="1">
        <v>29.012729644775391</v>
      </c>
      <c r="AR9" s="1">
        <v>26.929924011230469</v>
      </c>
      <c r="AS9" s="1">
        <v>699.85040283203125</v>
      </c>
      <c r="AT9" s="1">
        <v>666.94158935546875</v>
      </c>
      <c r="AU9" s="1">
        <v>22.262277603149414</v>
      </c>
      <c r="AV9" s="1">
        <v>25.781599044799805</v>
      </c>
      <c r="AW9" s="1">
        <v>59.2939453125</v>
      </c>
      <c r="AX9" s="1">
        <v>68.668800354003906</v>
      </c>
      <c r="AY9" s="1">
        <v>300.12582397460938</v>
      </c>
      <c r="AZ9" s="1">
        <v>1700.862548828125</v>
      </c>
      <c r="BA9" s="1">
        <v>0.10373728722333908</v>
      </c>
      <c r="BB9" s="1">
        <v>98.934608459472656</v>
      </c>
      <c r="BC9" s="1">
        <v>22.751888275146484</v>
      </c>
      <c r="BD9" s="1">
        <v>0.1496298611164093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1.5006291198730466</v>
      </c>
      <c r="BM9">
        <f t="shared" si="18"/>
        <v>5.4209571820405646E-3</v>
      </c>
      <c r="BN9">
        <f t="shared" si="19"/>
        <v>302.16272964477537</v>
      </c>
      <c r="BO9">
        <f t="shared" si="20"/>
        <v>300.78316345214841</v>
      </c>
      <c r="BP9">
        <f t="shared" si="21"/>
        <v>272.13800172974152</v>
      </c>
      <c r="BQ9">
        <f t="shared" si="22"/>
        <v>6.6970488904645742E-2</v>
      </c>
      <c r="BR9">
        <f t="shared" si="23"/>
        <v>4.0247361894881521</v>
      </c>
      <c r="BS9">
        <f t="shared" si="24"/>
        <v>40.680771391912224</v>
      </c>
      <c r="BT9">
        <f t="shared" si="25"/>
        <v>14.899172347112419</v>
      </c>
      <c r="BU9">
        <f t="shared" si="26"/>
        <v>28.322946548461914</v>
      </c>
      <c r="BV9">
        <f t="shared" si="27"/>
        <v>3.866873354592435</v>
      </c>
      <c r="BW9">
        <f t="shared" si="28"/>
        <v>0.35175191129855676</v>
      </c>
      <c r="BX9">
        <f t="shared" si="29"/>
        <v>2.550692406956383</v>
      </c>
      <c r="BY9">
        <f t="shared" si="30"/>
        <v>1.316180947636052</v>
      </c>
      <c r="BZ9">
        <f t="shared" si="31"/>
        <v>0.2210481188373121</v>
      </c>
      <c r="CA9">
        <f t="shared" si="32"/>
        <v>44.148559464344025</v>
      </c>
      <c r="CB9">
        <f t="shared" si="33"/>
        <v>0.66908377405028141</v>
      </c>
      <c r="CC9">
        <f t="shared" si="34"/>
        <v>63.550925412668377</v>
      </c>
      <c r="CD9">
        <f t="shared" si="35"/>
        <v>660.29042801917387</v>
      </c>
      <c r="CE9">
        <f t="shared" si="36"/>
        <v>4.4050738760993843E-2</v>
      </c>
      <c r="CF9">
        <f t="shared" si="37"/>
        <v>0</v>
      </c>
      <c r="CG9">
        <f t="shared" si="38"/>
        <v>1488.2017964382294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158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2477.5000396622345</v>
      </c>
      <c r="I10" s="1">
        <v>0</v>
      </c>
      <c r="J10">
        <f t="shared" si="0"/>
        <v>48.798092150544974</v>
      </c>
      <c r="K10">
        <f t="shared" si="1"/>
        <v>0.3561290422114215</v>
      </c>
      <c r="L10">
        <f t="shared" si="2"/>
        <v>716.9859079674643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9.9377565383911133</v>
      </c>
      <c r="AA10">
        <f t="shared" si="6"/>
        <v>0.87496887826919556</v>
      </c>
      <c r="AB10">
        <f t="shared" si="7"/>
        <v>3.3474820705238315E-2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5.30492783271026</v>
      </c>
      <c r="AJ10">
        <f t="shared" si="13"/>
        <v>1.4792718143563155</v>
      </c>
      <c r="AK10">
        <f t="shared" si="14"/>
        <v>29.072067260742188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27.658651351928711</v>
      </c>
      <c r="AQ10" s="1">
        <v>29.072067260742188</v>
      </c>
      <c r="AR10" s="1">
        <v>26.932044982910156</v>
      </c>
      <c r="AS10" s="1">
        <v>1000.037841796875</v>
      </c>
      <c r="AT10" s="1">
        <v>964.1112060546875</v>
      </c>
      <c r="AU10" s="1">
        <v>22.42390251159668</v>
      </c>
      <c r="AV10" s="1">
        <v>25.867588043212891</v>
      </c>
      <c r="AW10" s="1">
        <v>59.639404296875</v>
      </c>
      <c r="AX10" s="1">
        <v>68.798774719238281</v>
      </c>
      <c r="AY10" s="1">
        <v>300.12625122070313</v>
      </c>
      <c r="AZ10" s="1">
        <v>1700.2071533203125</v>
      </c>
      <c r="BA10" s="1">
        <v>4.7436408698558807E-2</v>
      </c>
      <c r="BB10" s="1">
        <v>98.938606262207031</v>
      </c>
      <c r="BC10" s="1">
        <v>25.520477294921875</v>
      </c>
      <c r="BD10" s="1">
        <v>0.13077695667743683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1.5006312561035153</v>
      </c>
      <c r="BM10">
        <f t="shared" si="18"/>
        <v>5.3049278327102602E-3</v>
      </c>
      <c r="BN10">
        <f t="shared" si="19"/>
        <v>302.22206726074216</v>
      </c>
      <c r="BO10">
        <f t="shared" si="20"/>
        <v>300.80865135192869</v>
      </c>
      <c r="BP10">
        <f t="shared" si="21"/>
        <v>272.03313845083539</v>
      </c>
      <c r="BQ10">
        <f t="shared" si="22"/>
        <v>8.5342758104745176E-2</v>
      </c>
      <c r="BR10">
        <f t="shared" si="23"/>
        <v>4.0385749227167302</v>
      </c>
      <c r="BS10">
        <f t="shared" si="24"/>
        <v>40.818999532030013</v>
      </c>
      <c r="BT10">
        <f t="shared" si="25"/>
        <v>14.951411488817122</v>
      </c>
      <c r="BU10">
        <f t="shared" si="26"/>
        <v>28.365359306335449</v>
      </c>
      <c r="BV10">
        <f t="shared" si="27"/>
        <v>3.8764216183433682</v>
      </c>
      <c r="BW10">
        <f t="shared" si="28"/>
        <v>0.34298059880818493</v>
      </c>
      <c r="BX10">
        <f t="shared" si="29"/>
        <v>2.5593031083604147</v>
      </c>
      <c r="BY10">
        <f t="shared" si="30"/>
        <v>1.3171185099829534</v>
      </c>
      <c r="BZ10">
        <f t="shared" si="31"/>
        <v>0.21550663569287964</v>
      </c>
      <c r="CA10">
        <f t="shared" si="32"/>
        <v>70.937586443943957</v>
      </c>
      <c r="CB10">
        <f t="shared" si="33"/>
        <v>0.74367552567042206</v>
      </c>
      <c r="CC10">
        <f t="shared" si="34"/>
        <v>63.506986102854299</v>
      </c>
      <c r="CD10">
        <f t="shared" si="35"/>
        <v>957.01977301146735</v>
      </c>
      <c r="CE10">
        <f t="shared" si="36"/>
        <v>3.2381982561329264E-2</v>
      </c>
      <c r="CF10">
        <f t="shared" si="37"/>
        <v>0</v>
      </c>
      <c r="CG10">
        <f t="shared" si="38"/>
        <v>1487.628345765936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158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2641.5000396622345</v>
      </c>
      <c r="I11" s="1">
        <v>0</v>
      </c>
      <c r="J11">
        <f t="shared" si="0"/>
        <v>47.382907940945074</v>
      </c>
      <c r="K11">
        <f t="shared" si="1"/>
        <v>0.32961321463475418</v>
      </c>
      <c r="L11">
        <f t="shared" si="2"/>
        <v>998.73110561853264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9.9377565383911133</v>
      </c>
      <c r="AA11">
        <f t="shared" si="6"/>
        <v>0.87496887826919556</v>
      </c>
      <c r="AB11">
        <f t="shared" si="7"/>
        <v>3.2536618967029848E-2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5.0493267823574524</v>
      </c>
      <c r="AJ11">
        <f t="shared" si="13"/>
        <v>1.5169606968345781</v>
      </c>
      <c r="AK11">
        <f t="shared" si="14"/>
        <v>29.218494415283203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27.689914703369141</v>
      </c>
      <c r="AQ11" s="1">
        <v>29.218494415283203</v>
      </c>
      <c r="AR11" s="1">
        <v>26.932167053222656</v>
      </c>
      <c r="AS11" s="1">
        <v>1300.1292724609375</v>
      </c>
      <c r="AT11" s="1">
        <v>1264.3001708984375</v>
      </c>
      <c r="AU11" s="1">
        <v>22.553726196289063</v>
      </c>
      <c r="AV11" s="1">
        <v>25.831579208374023</v>
      </c>
      <c r="AW11" s="1">
        <v>59.879524230957031</v>
      </c>
      <c r="AX11" s="1">
        <v>68.583724975585938</v>
      </c>
      <c r="AY11" s="1">
        <v>300.12905883789063</v>
      </c>
      <c r="AZ11" s="1">
        <v>1699.5225830078125</v>
      </c>
      <c r="BA11" s="1">
        <v>8.9301653206348419E-2</v>
      </c>
      <c r="BB11" s="1">
        <v>98.946395874023438</v>
      </c>
      <c r="BC11" s="1">
        <v>27.538745880126953</v>
      </c>
      <c r="BD11" s="1">
        <v>0.11493261158466339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1.500645294189453</v>
      </c>
      <c r="BM11">
        <f t="shared" si="18"/>
        <v>5.0493267823574521E-3</v>
      </c>
      <c r="BN11">
        <f t="shared" si="19"/>
        <v>302.36849441528318</v>
      </c>
      <c r="BO11">
        <f t="shared" si="20"/>
        <v>300.83991470336912</v>
      </c>
      <c r="BP11">
        <f t="shared" si="21"/>
        <v>271.92360720328361</v>
      </c>
      <c r="BQ11">
        <f t="shared" si="22"/>
        <v>0.12437871193891711</v>
      </c>
      <c r="BR11">
        <f t="shared" si="23"/>
        <v>4.0729023592375473</v>
      </c>
      <c r="BS11">
        <f t="shared" si="24"/>
        <v>41.162715662964466</v>
      </c>
      <c r="BT11">
        <f t="shared" si="25"/>
        <v>15.331136454590442</v>
      </c>
      <c r="BU11">
        <f t="shared" si="26"/>
        <v>28.454204559326172</v>
      </c>
      <c r="BV11">
        <f t="shared" si="27"/>
        <v>3.8964897832068672</v>
      </c>
      <c r="BW11">
        <f t="shared" si="28"/>
        <v>0.3183187856381467</v>
      </c>
      <c r="BX11">
        <f t="shared" si="29"/>
        <v>2.5559416624029692</v>
      </c>
      <c r="BY11">
        <f t="shared" si="30"/>
        <v>1.3405481208038981</v>
      </c>
      <c r="BZ11">
        <f t="shared" si="31"/>
        <v>0.19993405520291849</v>
      </c>
      <c r="CA11">
        <f t="shared" si="32"/>
        <v>98.820843348232444</v>
      </c>
      <c r="CB11">
        <f t="shared" si="33"/>
        <v>0.78994777396005089</v>
      </c>
      <c r="CC11">
        <f t="shared" si="34"/>
        <v>62.784415498021083</v>
      </c>
      <c r="CD11">
        <f t="shared" si="35"/>
        <v>1257.4143951590979</v>
      </c>
      <c r="CE11">
        <f t="shared" si="36"/>
        <v>2.3658932100044629E-2</v>
      </c>
      <c r="CF11">
        <f t="shared" si="37"/>
        <v>0</v>
      </c>
      <c r="CG11">
        <f t="shared" si="38"/>
        <v>1487.0293680475115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158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2806.5000396622345</v>
      </c>
      <c r="I12" s="1">
        <v>0</v>
      </c>
      <c r="J12">
        <f t="shared" si="0"/>
        <v>47.732726608399737</v>
      </c>
      <c r="K12">
        <f t="shared" si="1"/>
        <v>0.29189101653477106</v>
      </c>
      <c r="L12">
        <f t="shared" si="2"/>
        <v>1354.5908848796637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9.9377565383911133</v>
      </c>
      <c r="AA12">
        <f t="shared" si="6"/>
        <v>0.87496887826919556</v>
      </c>
      <c r="AB12">
        <f t="shared" si="7"/>
        <v>3.2788838808336079E-2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4.6767397706205633</v>
      </c>
      <c r="AJ12">
        <f t="shared" si="13"/>
        <v>1.5800574944648504</v>
      </c>
      <c r="AK12">
        <f t="shared" si="14"/>
        <v>29.438615798950195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27.736906051635742</v>
      </c>
      <c r="AQ12" s="1">
        <v>29.438615798950195</v>
      </c>
      <c r="AR12" s="1">
        <v>26.93049430847168</v>
      </c>
      <c r="AS12" s="1">
        <v>1699.986083984375</v>
      </c>
      <c r="AT12" s="1">
        <v>1662.9964599609375</v>
      </c>
      <c r="AU12" s="1">
        <v>22.683767318725586</v>
      </c>
      <c r="AV12" s="1">
        <v>25.719997406005859</v>
      </c>
      <c r="AW12" s="1">
        <v>60.060222625732422</v>
      </c>
      <c r="AX12" s="1">
        <v>68.102462768554688</v>
      </c>
      <c r="AY12" s="1">
        <v>300.138916015625</v>
      </c>
      <c r="AZ12" s="1">
        <v>1698.642822265625</v>
      </c>
      <c r="BA12" s="1">
        <v>7.7569678425788879E-2</v>
      </c>
      <c r="BB12" s="1">
        <v>98.947418212890625</v>
      </c>
      <c r="BC12" s="1">
        <v>29.023401260375977</v>
      </c>
      <c r="BD12" s="1">
        <v>9.9906325340270996E-2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1.5006945800781248</v>
      </c>
      <c r="BM12">
        <f t="shared" si="18"/>
        <v>4.6767397706205631E-3</v>
      </c>
      <c r="BN12">
        <f t="shared" si="19"/>
        <v>302.58861579895017</v>
      </c>
      <c r="BO12">
        <f t="shared" si="20"/>
        <v>300.88690605163572</v>
      </c>
      <c r="BP12">
        <f t="shared" si="21"/>
        <v>271.78284548767988</v>
      </c>
      <c r="BQ12">
        <f t="shared" si="22"/>
        <v>0.18107739767664682</v>
      </c>
      <c r="BR12">
        <f t="shared" si="23"/>
        <v>4.1249848342313742</v>
      </c>
      <c r="BS12">
        <f t="shared" si="24"/>
        <v>41.688655537795341</v>
      </c>
      <c r="BT12">
        <f t="shared" si="25"/>
        <v>15.968658131789482</v>
      </c>
      <c r="BU12">
        <f t="shared" si="26"/>
        <v>28.587760925292969</v>
      </c>
      <c r="BV12">
        <f t="shared" si="27"/>
        <v>3.9268276879065027</v>
      </c>
      <c r="BW12">
        <f t="shared" si="28"/>
        <v>0.28299894513810503</v>
      </c>
      <c r="BX12">
        <f t="shared" si="29"/>
        <v>2.5449273397665237</v>
      </c>
      <c r="BY12">
        <f t="shared" si="30"/>
        <v>1.381900348139979</v>
      </c>
      <c r="BZ12">
        <f t="shared" si="31"/>
        <v>0.17765230724973072</v>
      </c>
      <c r="CA12">
        <f t="shared" si="32"/>
        <v>134.03327079355768</v>
      </c>
      <c r="CB12">
        <f t="shared" si="33"/>
        <v>0.81454826723532647</v>
      </c>
      <c r="CC12">
        <f t="shared" si="34"/>
        <v>61.566973385355574</v>
      </c>
      <c r="CD12">
        <f t="shared" si="35"/>
        <v>1656.0598478968936</v>
      </c>
      <c r="CE12">
        <f t="shared" si="36"/>
        <v>1.7745490976318678E-2</v>
      </c>
      <c r="CF12">
        <f t="shared" si="37"/>
        <v>0</v>
      </c>
      <c r="CG12">
        <f t="shared" si="38"/>
        <v>1486.2596047777745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158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3028.5000396622345</v>
      </c>
      <c r="I13" s="1">
        <v>0</v>
      </c>
      <c r="J13">
        <f t="shared" si="0"/>
        <v>47.181562055904152</v>
      </c>
      <c r="K13">
        <f t="shared" si="1"/>
        <v>0.2343027208499279</v>
      </c>
      <c r="L13">
        <f t="shared" si="2"/>
        <v>1584.5698152243222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9.9377565383911133</v>
      </c>
      <c r="AA13">
        <f t="shared" si="6"/>
        <v>0.87496887826919556</v>
      </c>
      <c r="AB13">
        <f t="shared" si="7"/>
        <v>3.2410324339404696E-2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3.9894549547876439</v>
      </c>
      <c r="AJ13">
        <f t="shared" si="13"/>
        <v>1.6687695030101799</v>
      </c>
      <c r="AK13">
        <f t="shared" si="14"/>
        <v>29.660417556762695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27.730001449584961</v>
      </c>
      <c r="AQ13" s="1">
        <v>29.660417556762695</v>
      </c>
      <c r="AR13" s="1">
        <v>26.928285598754883</v>
      </c>
      <c r="AS13" s="1">
        <v>1999.7469482421875</v>
      </c>
      <c r="AT13" s="1">
        <v>1963.0882568359375</v>
      </c>
      <c r="AU13" s="1">
        <v>22.770591735839844</v>
      </c>
      <c r="AV13" s="1">
        <v>25.361589431762695</v>
      </c>
      <c r="AW13" s="1">
        <v>60.310527801513672</v>
      </c>
      <c r="AX13" s="1">
        <v>67.17523193359375</v>
      </c>
      <c r="AY13" s="1">
        <v>300.13735961914063</v>
      </c>
      <c r="AZ13" s="1">
        <v>1699.0450439453125</v>
      </c>
      <c r="BA13" s="1">
        <v>5.7394973933696747E-2</v>
      </c>
      <c r="BB13" s="1">
        <v>98.940238952636719</v>
      </c>
      <c r="BC13" s="1">
        <v>29.490423202514648</v>
      </c>
      <c r="BD13" s="1">
        <v>9.4675704836845398E-2</v>
      </c>
      <c r="BE13" s="1">
        <v>0.75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1.500686798095703</v>
      </c>
      <c r="BM13">
        <f t="shared" si="18"/>
        <v>3.9894549547876438E-3</v>
      </c>
      <c r="BN13">
        <f t="shared" si="19"/>
        <v>302.81041755676267</v>
      </c>
      <c r="BO13">
        <f t="shared" si="20"/>
        <v>300.88000144958494</v>
      </c>
      <c r="BP13">
        <f t="shared" si="21"/>
        <v>271.84720095499142</v>
      </c>
      <c r="BQ13">
        <f t="shared" si="22"/>
        <v>0.29131159127449274</v>
      </c>
      <c r="BR13">
        <f t="shared" si="23"/>
        <v>4.178051221607447</v>
      </c>
      <c r="BS13">
        <f t="shared" si="24"/>
        <v>42.228028412257068</v>
      </c>
      <c r="BT13">
        <f t="shared" si="25"/>
        <v>16.866438980494372</v>
      </c>
      <c r="BU13">
        <f t="shared" si="26"/>
        <v>28.695209503173828</v>
      </c>
      <c r="BV13">
        <f t="shared" si="27"/>
        <v>3.9513844349429128</v>
      </c>
      <c r="BW13">
        <f t="shared" si="28"/>
        <v>0.22853858430611337</v>
      </c>
      <c r="BX13">
        <f t="shared" si="29"/>
        <v>2.5092817185972671</v>
      </c>
      <c r="BY13">
        <f t="shared" si="30"/>
        <v>1.4421027163456457</v>
      </c>
      <c r="BZ13">
        <f t="shared" si="31"/>
        <v>0.14334353925168367</v>
      </c>
      <c r="CA13">
        <f t="shared" si="32"/>
        <v>156.77771615542983</v>
      </c>
      <c r="CB13">
        <f t="shared" si="33"/>
        <v>0.8071821578609496</v>
      </c>
      <c r="CC13">
        <f t="shared" si="34"/>
        <v>59.678616158022066</v>
      </c>
      <c r="CD13">
        <f t="shared" si="35"/>
        <v>1956.2317410696701</v>
      </c>
      <c r="CE13">
        <f t="shared" si="36"/>
        <v>1.4393644027729338E-2</v>
      </c>
      <c r="CF13">
        <f t="shared" si="37"/>
        <v>0</v>
      </c>
      <c r="CG13">
        <f t="shared" si="38"/>
        <v>1486.6115362296662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160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4117.5000396622345</v>
      </c>
      <c r="I14" s="1">
        <v>0</v>
      </c>
      <c r="J14">
        <f t="shared" ref="J14:J24" si="42">(AS14-AT14*(1000-AU14)/(1000-AV14))*BL14</f>
        <v>6.6577952673863345</v>
      </c>
      <c r="K14">
        <f t="shared" ref="K14:K24" si="43">IF(BW14&lt;&gt;0,1/(1/BW14-1/AO14),0)</f>
        <v>0.25691379102324891</v>
      </c>
      <c r="L14">
        <f t="shared" ref="L14:L24" si="44">((BZ14-BM14/2)*AT14-J14)/(BZ14+BM14/2)</f>
        <v>339.87639918067077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9.9137687683105469</v>
      </c>
      <c r="AA14">
        <f t="shared" ref="AA14:AA24" si="48">(Z14*Y14+(100-Z14)*X14)/100</f>
        <v>0.87495688438415531</v>
      </c>
      <c r="AB14">
        <f t="shared" ref="AB14:AB24" si="49">(J14-W14)/CG14</f>
        <v>5.1489643508643235E-3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5.1094501590391515</v>
      </c>
      <c r="AJ14">
        <f t="shared" ref="AJ14:AJ24" si="55">(BR14-BX14)</f>
        <v>1.955946872005927</v>
      </c>
      <c r="AK14">
        <f t="shared" ref="AK14:AK24" si="56">(AQ14+BQ14*I14)</f>
        <v>29.809700012207031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27.976726531982422</v>
      </c>
      <c r="AQ14" s="1">
        <v>29.809700012207031</v>
      </c>
      <c r="AR14" s="1">
        <v>26.928003311157227</v>
      </c>
      <c r="AS14" s="1">
        <v>400.057373046875</v>
      </c>
      <c r="AT14" s="1">
        <v>394.27865600585938</v>
      </c>
      <c r="AU14" s="1">
        <v>19.496904373168945</v>
      </c>
      <c r="AV14" s="1">
        <v>22.823822021484375</v>
      </c>
      <c r="AW14" s="1">
        <v>50.901493072509766</v>
      </c>
      <c r="AX14" s="1">
        <v>59.587348937988281</v>
      </c>
      <c r="AY14" s="1">
        <v>300.14767456054688</v>
      </c>
      <c r="AZ14" s="1">
        <v>1699.797607421875</v>
      </c>
      <c r="BA14" s="1">
        <v>0.10875113308429718</v>
      </c>
      <c r="BB14" s="1">
        <v>98.938491821289063</v>
      </c>
      <c r="BC14" s="1">
        <v>18.286859512329102</v>
      </c>
      <c r="BD14" s="1">
        <v>0.23673446476459503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1.5007383728027341</v>
      </c>
      <c r="BM14">
        <f t="shared" ref="BM14:BM24" si="60">(AV14-AU14)/(1000-AV14)*BL14</f>
        <v>5.1094501590391514E-3</v>
      </c>
      <c r="BN14">
        <f t="shared" ref="BN14:BN24" si="61">(AQ14+273.15)</f>
        <v>302.95970001220701</v>
      </c>
      <c r="BO14">
        <f t="shared" ref="BO14:BO24" si="62">(AP14+273.15)</f>
        <v>301.1267265319824</v>
      </c>
      <c r="BP14">
        <f t="shared" ref="BP14:BP24" si="63">(AZ14*BH14+BA14*BI14)*BJ14</f>
        <v>271.96761110855005</v>
      </c>
      <c r="BQ14">
        <f t="shared" ref="BQ14:BQ24" si="64">((BP14+0.00000010773*(BO14^4-BN14^4))-BM14*44100)/(AM14*51.4+0.00000043092*BN14^3)</f>
        <v>9.9213285748541727E-2</v>
      </c>
      <c r="BR14">
        <f t="shared" ref="BR14:BR24" si="65">0.61365*EXP(17.502*AK14/(240.97+AK14))</f>
        <v>4.214101400409116</v>
      </c>
      <c r="BS14">
        <f t="shared" ref="BS14:BS24" si="66">BR14*1000/BB14</f>
        <v>42.593143708122987</v>
      </c>
      <c r="BT14">
        <f t="shared" ref="BT14:BT24" si="67">(BS14-AV14)</f>
        <v>19.769321686638612</v>
      </c>
      <c r="BU14">
        <f t="shared" ref="BU14:BU24" si="68">IF(I14,AQ14,(AP14+AQ14)/2)</f>
        <v>28.893213272094727</v>
      </c>
      <c r="BV14">
        <f t="shared" ref="BV14:BV24" si="69">0.61365*EXP(17.502*BU14/(240.97+BU14))</f>
        <v>3.9969880168098992</v>
      </c>
      <c r="BW14">
        <f t="shared" ref="BW14:BW24" si="70">IF(BT14&lt;&gt;0,(1000-(BS14+AV14)/2)/BT14*BM14,0)</f>
        <v>0.24999986718836165</v>
      </c>
      <c r="BX14">
        <f t="shared" ref="BX14:BX24" si="71">AV14*BB14/1000</f>
        <v>2.258154528403189</v>
      </c>
      <c r="BY14">
        <f t="shared" ref="BY14:BY24" si="72">(BV14-BX14)</f>
        <v>1.7388334884067103</v>
      </c>
      <c r="BZ14">
        <f t="shared" ref="BZ14:BZ24" si="73">1/(1.6/K14+1.37/AO14)</f>
        <v>0.15685672060531938</v>
      </c>
      <c r="CA14">
        <f t="shared" ref="CA14:CA24" si="74">L14*BB14*0.001</f>
        <v>33.626858340585976</v>
      </c>
      <c r="CB14">
        <f t="shared" ref="CB14:CB24" si="75">L14/AT14</f>
        <v>0.86202079164949741</v>
      </c>
      <c r="CC14">
        <f t="shared" ref="CC14:CC24" si="76">(1-BM14*BB14/BR14/K14)*100</f>
        <v>53.307507910437536</v>
      </c>
      <c r="CD14">
        <f t="shared" ref="CD14:CD24" si="77">(AT14-J14/(AO14/1.35))</f>
        <v>393.31113233283378</v>
      </c>
      <c r="CE14">
        <f t="shared" ref="CE14:CE24" si="78">J14*CC14/100/CD14</f>
        <v>9.023656965344495E-3</v>
      </c>
      <c r="CF14">
        <f t="shared" ref="CF14:CF24" si="79">(P14-O14)</f>
        <v>0</v>
      </c>
      <c r="CG14">
        <f t="shared" ref="CG14:CG24" si="80">AZ14*AA14</f>
        <v>1487.2496186734852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160</v>
      </c>
      <c r="B15" s="1">
        <v>14</v>
      </c>
      <c r="C15" s="1" t="s">
        <v>104</v>
      </c>
      <c r="D15" s="1" t="s">
        <v>0</v>
      </c>
      <c r="E15" s="1">
        <v>0</v>
      </c>
      <c r="F15" s="1" t="s">
        <v>91</v>
      </c>
      <c r="G15" s="1" t="s">
        <v>0</v>
      </c>
      <c r="H15" s="1">
        <v>4407.5000396622345</v>
      </c>
      <c r="I15" s="1">
        <v>0</v>
      </c>
      <c r="J15">
        <f t="shared" si="42"/>
        <v>-6.0471508608526472</v>
      </c>
      <c r="K15">
        <f t="shared" si="43"/>
        <v>0.28419672429867338</v>
      </c>
      <c r="L15">
        <f t="shared" si="44"/>
        <v>86.634092392642856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9.9137687683105469</v>
      </c>
      <c r="AA15">
        <f t="shared" si="48"/>
        <v>0.87495688438415531</v>
      </c>
      <c r="AB15">
        <f t="shared" si="49"/>
        <v>-3.3957878968844954E-3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5.5839071992538685</v>
      </c>
      <c r="AJ15">
        <f t="shared" si="55"/>
        <v>1.9375612183391193</v>
      </c>
      <c r="AK15">
        <f t="shared" si="56"/>
        <v>29.853097915649414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28.016006469726563</v>
      </c>
      <c r="AQ15" s="1">
        <v>29.853097915649414</v>
      </c>
      <c r="AR15" s="1">
        <v>26.927507400512695</v>
      </c>
      <c r="AS15" s="1">
        <v>50.13671875</v>
      </c>
      <c r="AT15" s="1">
        <v>53.965309143066406</v>
      </c>
      <c r="AU15" s="1">
        <v>19.480556488037109</v>
      </c>
      <c r="AV15" s="1">
        <v>23.115259170532227</v>
      </c>
      <c r="AW15" s="1">
        <v>50.7431640625</v>
      </c>
      <c r="AX15" s="1">
        <v>60.210746765136719</v>
      </c>
      <c r="AY15" s="1">
        <v>300.1529541015625</v>
      </c>
      <c r="AZ15" s="1">
        <v>1698.7093505859375</v>
      </c>
      <c r="BA15" s="1">
        <v>7.3133297264575958E-2</v>
      </c>
      <c r="BB15" s="1">
        <v>98.942047119140625</v>
      </c>
      <c r="BC15" s="1">
        <v>12.595840454101563</v>
      </c>
      <c r="BD15" s="1">
        <v>0.28069552779197693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1.5007647705078124</v>
      </c>
      <c r="BM15">
        <f t="shared" si="60"/>
        <v>5.5839071992538685E-3</v>
      </c>
      <c r="BN15">
        <f t="shared" si="61"/>
        <v>303.00309791564939</v>
      </c>
      <c r="BO15">
        <f t="shared" si="62"/>
        <v>301.16600646972654</v>
      </c>
      <c r="BP15">
        <f t="shared" si="63"/>
        <v>271.79349001869195</v>
      </c>
      <c r="BQ15">
        <f t="shared" si="64"/>
        <v>1.4836685822812895E-2</v>
      </c>
      <c r="BR15">
        <f t="shared" si="65"/>
        <v>4.2246322803610665</v>
      </c>
      <c r="BS15">
        <f t="shared" si="66"/>
        <v>42.698048032844866</v>
      </c>
      <c r="BT15">
        <f t="shared" si="67"/>
        <v>19.58278886231264</v>
      </c>
      <c r="BU15">
        <f t="shared" si="68"/>
        <v>28.934552192687988</v>
      </c>
      <c r="BV15">
        <f t="shared" si="69"/>
        <v>4.0065667618074636</v>
      </c>
      <c r="BW15">
        <f t="shared" si="70"/>
        <v>0.27576049240344574</v>
      </c>
      <c r="BX15">
        <f t="shared" si="71"/>
        <v>2.2870710620219472</v>
      </c>
      <c r="BY15">
        <f t="shared" si="72"/>
        <v>1.7194956997855164</v>
      </c>
      <c r="BZ15">
        <f t="shared" si="73"/>
        <v>0.17308890301884566</v>
      </c>
      <c r="CA15">
        <f t="shared" si="74"/>
        <v>8.5717544516368527</v>
      </c>
      <c r="CB15">
        <f t="shared" si="75"/>
        <v>1.605366369031054</v>
      </c>
      <c r="CC15">
        <f t="shared" si="76"/>
        <v>53.983762836525592</v>
      </c>
      <c r="CD15">
        <f t="shared" si="77"/>
        <v>54.844092790994509</v>
      </c>
      <c r="CE15">
        <f t="shared" si="78"/>
        <v>-5.9522902339368106E-2</v>
      </c>
      <c r="CF15">
        <f t="shared" si="79"/>
        <v>0</v>
      </c>
      <c r="CG15">
        <f t="shared" si="80"/>
        <v>1486.2974408629036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160</v>
      </c>
      <c r="B16" s="1">
        <v>15</v>
      </c>
      <c r="C16" s="1" t="s">
        <v>105</v>
      </c>
      <c r="D16" s="1" t="s">
        <v>0</v>
      </c>
      <c r="E16" s="1">
        <v>0</v>
      </c>
      <c r="F16" s="1" t="s">
        <v>91</v>
      </c>
      <c r="G16" s="1" t="s">
        <v>0</v>
      </c>
      <c r="H16" s="1">
        <v>4553.5000396622345</v>
      </c>
      <c r="I16" s="1">
        <v>0</v>
      </c>
      <c r="J16">
        <f t="shared" si="42"/>
        <v>2.6380660200475714</v>
      </c>
      <c r="K16">
        <f t="shared" si="43"/>
        <v>0.29412290689808079</v>
      </c>
      <c r="L16">
        <f t="shared" si="44"/>
        <v>80.121952883617951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9.9137687683105469</v>
      </c>
      <c r="AA16">
        <f t="shared" si="48"/>
        <v>0.87495688438415531</v>
      </c>
      <c r="AB16">
        <f t="shared" si="49"/>
        <v>2.448195996182258E-3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5.7192536883447991</v>
      </c>
      <c r="AJ16">
        <f t="shared" si="55"/>
        <v>1.9189156107951866</v>
      </c>
      <c r="AK16">
        <f t="shared" si="56"/>
        <v>29.921754837036133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28.072929382324219</v>
      </c>
      <c r="AQ16" s="1">
        <v>29.921754837036133</v>
      </c>
      <c r="AR16" s="1">
        <v>26.929367065429688</v>
      </c>
      <c r="AS16" s="1">
        <v>99.833320617675781</v>
      </c>
      <c r="AT16" s="1">
        <v>97.703079223632813</v>
      </c>
      <c r="AU16" s="1">
        <v>19.752162933349609</v>
      </c>
      <c r="AV16" s="1">
        <v>23.473758697509766</v>
      </c>
      <c r="AW16" s="1">
        <v>51.276035308837891</v>
      </c>
      <c r="AX16" s="1">
        <v>60.936576843261719</v>
      </c>
      <c r="AY16" s="1">
        <v>300.14013671875</v>
      </c>
      <c r="AZ16" s="1">
        <v>1698.3912353515625</v>
      </c>
      <c r="BA16" s="1">
        <v>0.12339696288108826</v>
      </c>
      <c r="BB16" s="1">
        <v>98.937019348144531</v>
      </c>
      <c r="BC16" s="1">
        <v>13.308411598205566</v>
      </c>
      <c r="BD16" s="1">
        <v>0.2617887556552887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1.50070068359375</v>
      </c>
      <c r="BM16">
        <f t="shared" si="60"/>
        <v>5.7192536883447992E-3</v>
      </c>
      <c r="BN16">
        <f t="shared" si="61"/>
        <v>303.07175483703611</v>
      </c>
      <c r="BO16">
        <f t="shared" si="62"/>
        <v>301.2229293823242</v>
      </c>
      <c r="BP16">
        <f t="shared" si="63"/>
        <v>271.74259158232962</v>
      </c>
      <c r="BQ16">
        <f t="shared" si="64"/>
        <v>-9.7818372896868299E-3</v>
      </c>
      <c r="BR16">
        <f t="shared" si="65"/>
        <v>4.2413393292243864</v>
      </c>
      <c r="BS16">
        <f t="shared" si="66"/>
        <v>42.86908335392387</v>
      </c>
      <c r="BT16">
        <f t="shared" si="67"/>
        <v>19.395324656414104</v>
      </c>
      <c r="BU16">
        <f t="shared" si="68"/>
        <v>28.997342109680176</v>
      </c>
      <c r="BV16">
        <f t="shared" si="69"/>
        <v>4.0211542636502173</v>
      </c>
      <c r="BW16">
        <f t="shared" si="70"/>
        <v>0.28509643505591908</v>
      </c>
      <c r="BX16">
        <f t="shared" si="71"/>
        <v>2.3224237184291998</v>
      </c>
      <c r="BY16">
        <f t="shared" si="72"/>
        <v>1.6987305452210175</v>
      </c>
      <c r="BZ16">
        <f t="shared" si="73"/>
        <v>0.17897483895930097</v>
      </c>
      <c r="CA16">
        <f t="shared" si="74"/>
        <v>7.9270272026576345</v>
      </c>
      <c r="CB16">
        <f t="shared" si="75"/>
        <v>0.82005555526276319</v>
      </c>
      <c r="CC16">
        <f t="shared" si="76"/>
        <v>54.640703105244405</v>
      </c>
      <c r="CD16">
        <f t="shared" si="77"/>
        <v>97.319710372099692</v>
      </c>
      <c r="CE16">
        <f t="shared" si="78"/>
        <v>1.4811571224607531E-2</v>
      </c>
      <c r="CF16">
        <f t="shared" si="79"/>
        <v>0</v>
      </c>
      <c r="CG16">
        <f t="shared" si="80"/>
        <v>1486.0191037485597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160</v>
      </c>
      <c r="B17" s="1">
        <v>13</v>
      </c>
      <c r="C17" s="1" t="s">
        <v>103</v>
      </c>
      <c r="D17" s="1" t="s">
        <v>0</v>
      </c>
      <c r="E17" s="1">
        <v>0</v>
      </c>
      <c r="F17" s="1" t="s">
        <v>91</v>
      </c>
      <c r="G17" s="1" t="s">
        <v>0</v>
      </c>
      <c r="H17" s="1">
        <v>4259.5000396622345</v>
      </c>
      <c r="I17" s="1">
        <v>0</v>
      </c>
      <c r="J17">
        <f t="shared" si="42"/>
        <v>4.4981579701774459</v>
      </c>
      <c r="K17">
        <f t="shared" si="43"/>
        <v>0.27115977557376458</v>
      </c>
      <c r="L17">
        <f t="shared" si="44"/>
        <v>163.3482840202544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9.9137687683105469</v>
      </c>
      <c r="AA17">
        <f t="shared" si="48"/>
        <v>0.87495688438415531</v>
      </c>
      <c r="AB17">
        <f t="shared" si="49"/>
        <v>3.6980152363555205E-3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5.386159242399132</v>
      </c>
      <c r="AJ17">
        <f t="shared" si="55"/>
        <v>1.9562046295774826</v>
      </c>
      <c r="AK17">
        <f t="shared" si="56"/>
        <v>29.866203308105469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27.988193511962891</v>
      </c>
      <c r="AQ17" s="1">
        <v>29.866203308105469</v>
      </c>
      <c r="AR17" s="1">
        <v>26.926191329956055</v>
      </c>
      <c r="AS17" s="1">
        <v>200.11538696289063</v>
      </c>
      <c r="AT17" s="1">
        <v>196.41314697265625</v>
      </c>
      <c r="AU17" s="1">
        <v>19.453014373779297</v>
      </c>
      <c r="AV17" s="1">
        <v>22.959632873535156</v>
      </c>
      <c r="AW17" s="1">
        <v>50.752830505371094</v>
      </c>
      <c r="AX17" s="1">
        <v>59.901325225830078</v>
      </c>
      <c r="AY17" s="1">
        <v>300.14642333984375</v>
      </c>
      <c r="AZ17" s="1">
        <v>1699.2679443359375</v>
      </c>
      <c r="BA17" s="1">
        <v>0.11761355400085449</v>
      </c>
      <c r="BB17" s="1">
        <v>98.939399719238281</v>
      </c>
      <c r="BC17" s="1">
        <v>15.068195343017578</v>
      </c>
      <c r="BD17" s="1">
        <v>0.25801819562911987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1.5007321166992187</v>
      </c>
      <c r="BM17">
        <f t="shared" si="60"/>
        <v>5.3861592423991318E-3</v>
      </c>
      <c r="BN17">
        <f t="shared" si="61"/>
        <v>303.01620330810545</v>
      </c>
      <c r="BO17">
        <f t="shared" si="62"/>
        <v>301.13819351196287</v>
      </c>
      <c r="BP17">
        <f t="shared" si="63"/>
        <v>271.88286501669427</v>
      </c>
      <c r="BQ17">
        <f t="shared" si="64"/>
        <v>4.8041372471582522E-2</v>
      </c>
      <c r="BR17">
        <f t="shared" si="65"/>
        <v>4.227816923859141</v>
      </c>
      <c r="BS17">
        <f t="shared" si="66"/>
        <v>42.731378357423594</v>
      </c>
      <c r="BT17">
        <f t="shared" si="67"/>
        <v>19.771745483888438</v>
      </c>
      <c r="BU17">
        <f t="shared" si="68"/>
        <v>28.92719841003418</v>
      </c>
      <c r="BV17">
        <f t="shared" si="69"/>
        <v>4.0048613361277763</v>
      </c>
      <c r="BW17">
        <f t="shared" si="70"/>
        <v>0.26346930891872683</v>
      </c>
      <c r="BX17">
        <f t="shared" si="71"/>
        <v>2.2716122942816583</v>
      </c>
      <c r="BY17">
        <f t="shared" si="72"/>
        <v>1.7332490418461179</v>
      </c>
      <c r="BZ17">
        <f t="shared" si="73"/>
        <v>0.16534241065350985</v>
      </c>
      <c r="CA17">
        <f t="shared" si="74"/>
        <v>16.161581166131612</v>
      </c>
      <c r="CB17">
        <f t="shared" si="75"/>
        <v>0.83165656952176936</v>
      </c>
      <c r="CC17">
        <f t="shared" si="76"/>
        <v>53.515622263348583</v>
      </c>
      <c r="CD17">
        <f t="shared" si="77"/>
        <v>195.75946596469939</v>
      </c>
      <c r="CE17">
        <f t="shared" si="78"/>
        <v>1.2296811376482579E-2</v>
      </c>
      <c r="CF17">
        <f t="shared" si="79"/>
        <v>0</v>
      </c>
      <c r="CG17">
        <f t="shared" si="80"/>
        <v>1486.7861863100402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160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4710.5000396622345</v>
      </c>
      <c r="I18" s="1">
        <v>0</v>
      </c>
      <c r="J18">
        <f t="shared" si="42"/>
        <v>22.738098185096735</v>
      </c>
      <c r="K18">
        <f t="shared" si="43"/>
        <v>0.30286354636124352</v>
      </c>
      <c r="L18">
        <f t="shared" si="44"/>
        <v>153.43873000404889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9.9137687683105469</v>
      </c>
      <c r="AA18">
        <f t="shared" si="48"/>
        <v>0.87495688438415531</v>
      </c>
      <c r="AB18">
        <f t="shared" si="49"/>
        <v>1.5945373634183566E-2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5.7976276119238923</v>
      </c>
      <c r="AJ18">
        <f t="shared" si="55"/>
        <v>1.8904621859051418</v>
      </c>
      <c r="AK18">
        <f t="shared" si="56"/>
        <v>29.93339729309082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28.103418350219727</v>
      </c>
      <c r="AQ18" s="1">
        <v>29.93339729309082</v>
      </c>
      <c r="AR18" s="1">
        <v>26.929033279418945</v>
      </c>
      <c r="AS18" s="1">
        <v>300.04550170898438</v>
      </c>
      <c r="AT18" s="1">
        <v>283.79812622070313</v>
      </c>
      <c r="AU18" s="1">
        <v>20.018777847290039</v>
      </c>
      <c r="AV18" s="1">
        <v>23.789995193481445</v>
      </c>
      <c r="AW18" s="1">
        <v>51.876567840576172</v>
      </c>
      <c r="AX18" s="1">
        <v>61.649845123291016</v>
      </c>
      <c r="AY18" s="1">
        <v>300.15252685546875</v>
      </c>
      <c r="AZ18" s="1">
        <v>1701.4710693359375</v>
      </c>
      <c r="BA18" s="1">
        <v>9.8287269473075867E-2</v>
      </c>
      <c r="BB18" s="1">
        <v>98.937217712402344</v>
      </c>
      <c r="BC18" s="1">
        <v>16.733850479125977</v>
      </c>
      <c r="BD18" s="1">
        <v>0.22756500542163849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1.5007626342773437</v>
      </c>
      <c r="BM18">
        <f t="shared" si="60"/>
        <v>5.7976276119238923E-3</v>
      </c>
      <c r="BN18">
        <f t="shared" si="61"/>
        <v>303.0833972930908</v>
      </c>
      <c r="BO18">
        <f t="shared" si="62"/>
        <v>301.2534183502197</v>
      </c>
      <c r="BP18">
        <f t="shared" si="63"/>
        <v>272.23536500881528</v>
      </c>
      <c r="BQ18">
        <f t="shared" si="64"/>
        <v>-2.0725422543278464E-2</v>
      </c>
      <c r="BR18">
        <f t="shared" si="65"/>
        <v>4.2441781197396207</v>
      </c>
      <c r="BS18">
        <f t="shared" si="66"/>
        <v>42.89769025117419</v>
      </c>
      <c r="BT18">
        <f t="shared" si="67"/>
        <v>19.107695057692744</v>
      </c>
      <c r="BU18">
        <f t="shared" si="68"/>
        <v>29.018407821655273</v>
      </c>
      <c r="BV18">
        <f t="shared" si="69"/>
        <v>4.0260586637643438</v>
      </c>
      <c r="BW18">
        <f t="shared" si="70"/>
        <v>0.29330133287913157</v>
      </c>
      <c r="BX18">
        <f t="shared" si="71"/>
        <v>2.3537159338344789</v>
      </c>
      <c r="BY18">
        <f t="shared" si="72"/>
        <v>1.672342729929865</v>
      </c>
      <c r="BZ18">
        <f t="shared" si="73"/>
        <v>0.18414910713838961</v>
      </c>
      <c r="CA18">
        <f t="shared" si="74"/>
        <v>15.180801035925107</v>
      </c>
      <c r="CB18">
        <f t="shared" si="75"/>
        <v>0.54066153306707598</v>
      </c>
      <c r="CC18">
        <f t="shared" si="76"/>
        <v>55.375906766284366</v>
      </c>
      <c r="CD18">
        <f t="shared" si="77"/>
        <v>280.49378185592087</v>
      </c>
      <c r="CE18">
        <f t="shared" si="78"/>
        <v>4.4890221694372928E-2</v>
      </c>
      <c r="CF18">
        <f t="shared" si="79"/>
        <v>0</v>
      </c>
      <c r="CG18">
        <f t="shared" si="80"/>
        <v>1488.713825695949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160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4852.5000396622345</v>
      </c>
      <c r="I19" s="1">
        <v>0</v>
      </c>
      <c r="J19">
        <f t="shared" si="42"/>
        <v>27.717692459306559</v>
      </c>
      <c r="K19">
        <f t="shared" si="43"/>
        <v>0.30272424784540186</v>
      </c>
      <c r="L19">
        <f t="shared" si="44"/>
        <v>220.08172960095135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9.9137687683105469</v>
      </c>
      <c r="AA19">
        <f t="shared" si="48"/>
        <v>0.87495688438415531</v>
      </c>
      <c r="AB19">
        <f t="shared" si="49"/>
        <v>1.9296033693668776E-2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5.7485669413177183</v>
      </c>
      <c r="AJ19">
        <f t="shared" si="55"/>
        <v>1.8749265214989483</v>
      </c>
      <c r="AK19">
        <f t="shared" si="56"/>
        <v>29.978469848632813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28.141805648803711</v>
      </c>
      <c r="AQ19" s="1">
        <v>29.978469848632813</v>
      </c>
      <c r="AR19" s="1">
        <v>26.928863525390625</v>
      </c>
      <c r="AS19" s="1">
        <v>399.96221923828125</v>
      </c>
      <c r="AT19" s="1">
        <v>380.03790283203125</v>
      </c>
      <c r="AU19" s="1">
        <v>20.320137023925781</v>
      </c>
      <c r="AV19" s="1">
        <v>24.058326721191406</v>
      </c>
      <c r="AW19" s="1">
        <v>52.53826904296875</v>
      </c>
      <c r="AX19" s="1">
        <v>62.204601287841797</v>
      </c>
      <c r="AY19" s="1">
        <v>300.15951538085938</v>
      </c>
      <c r="AZ19" s="1">
        <v>1700.962890625</v>
      </c>
      <c r="BA19" s="1">
        <v>5.1358278840780258E-2</v>
      </c>
      <c r="BB19" s="1">
        <v>98.936943054199219</v>
      </c>
      <c r="BC19" s="1">
        <v>18.288257598876953</v>
      </c>
      <c r="BD19" s="1">
        <v>0.20957688987255096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1.5007975769042967</v>
      </c>
      <c r="BM19">
        <f t="shared" si="60"/>
        <v>5.7485669413177183E-3</v>
      </c>
      <c r="BN19">
        <f t="shared" si="61"/>
        <v>303.12846984863279</v>
      </c>
      <c r="BO19">
        <f t="shared" si="62"/>
        <v>301.29180564880369</v>
      </c>
      <c r="BP19">
        <f t="shared" si="63"/>
        <v>272.15405641688267</v>
      </c>
      <c r="BQ19">
        <f t="shared" si="64"/>
        <v>-1.2773839714168385E-2</v>
      </c>
      <c r="BR19">
        <f t="shared" si="65"/>
        <v>4.255183822292782</v>
      </c>
      <c r="BS19">
        <f t="shared" si="66"/>
        <v>43.009048904631356</v>
      </c>
      <c r="BT19">
        <f t="shared" si="67"/>
        <v>18.95072218343995</v>
      </c>
      <c r="BU19">
        <f t="shared" si="68"/>
        <v>29.060137748718262</v>
      </c>
      <c r="BV19">
        <f t="shared" si="69"/>
        <v>4.035789391676178</v>
      </c>
      <c r="BW19">
        <f t="shared" si="70"/>
        <v>0.29317068966326087</v>
      </c>
      <c r="BX19">
        <f t="shared" si="71"/>
        <v>2.3802573007938337</v>
      </c>
      <c r="BY19">
        <f t="shared" si="72"/>
        <v>1.6555320908823443</v>
      </c>
      <c r="BZ19">
        <f t="shared" si="73"/>
        <v>0.18406670905218786</v>
      </c>
      <c r="CA19">
        <f t="shared" si="74"/>
        <v>21.774213548798993</v>
      </c>
      <c r="CB19">
        <f t="shared" si="75"/>
        <v>0.57910468392996806</v>
      </c>
      <c r="CC19">
        <f t="shared" si="76"/>
        <v>55.847779956380727</v>
      </c>
      <c r="CD19">
        <f t="shared" si="77"/>
        <v>376.00991420531716</v>
      </c>
      <c r="CE19">
        <f t="shared" si="78"/>
        <v>4.1168371654177416E-2</v>
      </c>
      <c r="CF19">
        <f t="shared" si="79"/>
        <v>0</v>
      </c>
      <c r="CG19">
        <f t="shared" si="80"/>
        <v>1488.2691912343168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160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5012.5000396622345</v>
      </c>
      <c r="I20" s="1">
        <v>0</v>
      </c>
      <c r="J20">
        <f t="shared" si="42"/>
        <v>48.854137339880481</v>
      </c>
      <c r="K20">
        <f t="shared" si="43"/>
        <v>0.30081353185310505</v>
      </c>
      <c r="L20">
        <f t="shared" si="44"/>
        <v>381.87351082305275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9.9137687683105469</v>
      </c>
      <c r="AA20">
        <f t="shared" si="48"/>
        <v>0.87495688438415531</v>
      </c>
      <c r="AB20">
        <f t="shared" si="49"/>
        <v>3.3498300079498687E-2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5.6421369714226106</v>
      </c>
      <c r="AJ20">
        <f t="shared" si="55"/>
        <v>1.8513157868975578</v>
      </c>
      <c r="AK20">
        <f t="shared" si="56"/>
        <v>29.992925643920898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28.159332275390625</v>
      </c>
      <c r="AQ20" s="1">
        <v>29.992925643920898</v>
      </c>
      <c r="AR20" s="1">
        <v>26.928583145141602</v>
      </c>
      <c r="AS20" s="1">
        <v>700.12762451171875</v>
      </c>
      <c r="AT20" s="1">
        <v>665.07403564453125</v>
      </c>
      <c r="AU20" s="1">
        <v>20.663619995117188</v>
      </c>
      <c r="AV20" s="1">
        <v>24.331695556640625</v>
      </c>
      <c r="AW20" s="1">
        <v>53.374786376953125</v>
      </c>
      <c r="AX20" s="1">
        <v>62.850967407226563</v>
      </c>
      <c r="AY20" s="1">
        <v>300.14944458007813</v>
      </c>
      <c r="AZ20" s="1">
        <v>1700.950927734375</v>
      </c>
      <c r="BA20" s="1">
        <v>0.1094687432050705</v>
      </c>
      <c r="BB20" s="1">
        <v>98.941032409667969</v>
      </c>
      <c r="BC20" s="1">
        <v>21.909660339355469</v>
      </c>
      <c r="BD20" s="1">
        <v>0.16633348166942596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1.5007472229003904</v>
      </c>
      <c r="BM20">
        <f t="shared" si="60"/>
        <v>5.6421369714226106E-3</v>
      </c>
      <c r="BN20">
        <f t="shared" si="61"/>
        <v>303.14292564392088</v>
      </c>
      <c r="BO20">
        <f t="shared" si="62"/>
        <v>301.3093322753906</v>
      </c>
      <c r="BP20">
        <f t="shared" si="63"/>
        <v>272.15214235442545</v>
      </c>
      <c r="BQ20">
        <f t="shared" si="64"/>
        <v>6.06855177943387E-3</v>
      </c>
      <c r="BR20">
        <f t="shared" si="65"/>
        <v>4.2587188655493122</v>
      </c>
      <c r="BS20">
        <f t="shared" si="66"/>
        <v>43.043000076206738</v>
      </c>
      <c r="BT20">
        <f t="shared" si="67"/>
        <v>18.711304519566113</v>
      </c>
      <c r="BU20">
        <f t="shared" si="68"/>
        <v>29.076128959655762</v>
      </c>
      <c r="BV20">
        <f t="shared" si="69"/>
        <v>4.0395237084761071</v>
      </c>
      <c r="BW20">
        <f t="shared" si="70"/>
        <v>0.29137831278077131</v>
      </c>
      <c r="BX20">
        <f t="shared" si="71"/>
        <v>2.4074030786517544</v>
      </c>
      <c r="BY20">
        <f t="shared" si="72"/>
        <v>1.6321206298243527</v>
      </c>
      <c r="BZ20">
        <f t="shared" si="73"/>
        <v>0.18293627140017138</v>
      </c>
      <c r="CA20">
        <f t="shared" si="74"/>
        <v>37.782959410737355</v>
      </c>
      <c r="CB20">
        <f t="shared" si="75"/>
        <v>0.57418195622833856</v>
      </c>
      <c r="CC20">
        <f t="shared" si="76"/>
        <v>56.424365200055284</v>
      </c>
      <c r="CD20">
        <f t="shared" si="77"/>
        <v>657.97445800610149</v>
      </c>
      <c r="CE20">
        <f t="shared" si="78"/>
        <v>4.1894691401129003E-2</v>
      </c>
      <c r="CF20">
        <f t="shared" si="79"/>
        <v>0</v>
      </c>
      <c r="CG20">
        <f t="shared" si="80"/>
        <v>1488.2587242208072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160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5230.5000396622345</v>
      </c>
      <c r="I21" s="1">
        <v>0</v>
      </c>
      <c r="J21">
        <f t="shared" si="42"/>
        <v>54.473464712588729</v>
      </c>
      <c r="K21">
        <f t="shared" si="43"/>
        <v>0.26489326215711756</v>
      </c>
      <c r="L21">
        <f t="shared" si="44"/>
        <v>598.43463657365078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9.9137687683105469</v>
      </c>
      <c r="AA21">
        <f t="shared" si="48"/>
        <v>0.87495688438415531</v>
      </c>
      <c r="AB21">
        <f t="shared" si="49"/>
        <v>3.7283903829743004E-2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5.1256823041096533</v>
      </c>
      <c r="AJ21">
        <f t="shared" si="55"/>
        <v>1.9021007267734831</v>
      </c>
      <c r="AK21">
        <f t="shared" si="56"/>
        <v>30.222705841064453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28.172941207885742</v>
      </c>
      <c r="AQ21" s="1">
        <v>30.222705841064453</v>
      </c>
      <c r="AR21" s="1">
        <v>26.928407669067383</v>
      </c>
      <c r="AS21" s="1">
        <v>999.78857421875</v>
      </c>
      <c r="AT21" s="1">
        <v>960.2139892578125</v>
      </c>
      <c r="AU21" s="1">
        <v>21.058473587036133</v>
      </c>
      <c r="AV21" s="1">
        <v>24.390378952026367</v>
      </c>
      <c r="AW21" s="1">
        <v>54.351444244384766</v>
      </c>
      <c r="AX21" s="1">
        <v>62.952800750732422</v>
      </c>
      <c r="AY21" s="1">
        <v>300.16848754882813</v>
      </c>
      <c r="AZ21" s="1">
        <v>1700.50244140625</v>
      </c>
      <c r="BA21" s="1">
        <v>8.6763918399810791E-2</v>
      </c>
      <c r="BB21" s="1">
        <v>98.938751220703125</v>
      </c>
      <c r="BC21" s="1">
        <v>24.456422805786133</v>
      </c>
      <c r="BD21" s="1">
        <v>0.14594383537769318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1.5008424377441405</v>
      </c>
      <c r="BM21">
        <f t="shared" si="60"/>
        <v>5.1256823041096536E-3</v>
      </c>
      <c r="BN21">
        <f t="shared" si="61"/>
        <v>303.37270584106443</v>
      </c>
      <c r="BO21">
        <f t="shared" si="62"/>
        <v>301.32294120788572</v>
      </c>
      <c r="BP21">
        <f t="shared" si="63"/>
        <v>272.08038454352936</v>
      </c>
      <c r="BQ21">
        <f t="shared" si="64"/>
        <v>8.6229884987790231E-2</v>
      </c>
      <c r="BR21">
        <f t="shared" si="65"/>
        <v>4.3152543620866934</v>
      </c>
      <c r="BS21">
        <f t="shared" si="66"/>
        <v>43.615411644529814</v>
      </c>
      <c r="BT21">
        <f t="shared" si="67"/>
        <v>19.225032692503447</v>
      </c>
      <c r="BU21">
        <f t="shared" si="68"/>
        <v>29.197823524475098</v>
      </c>
      <c r="BV21">
        <f t="shared" si="69"/>
        <v>4.0680410408841352</v>
      </c>
      <c r="BW21">
        <f t="shared" si="70"/>
        <v>0.25754932876246855</v>
      </c>
      <c r="BX21">
        <f t="shared" si="71"/>
        <v>2.4131536353132104</v>
      </c>
      <c r="BY21">
        <f t="shared" si="72"/>
        <v>1.6548874055709248</v>
      </c>
      <c r="BZ21">
        <f t="shared" si="73"/>
        <v>0.16161241131830623</v>
      </c>
      <c r="CA21">
        <f t="shared" si="74"/>
        <v>59.208375629812323</v>
      </c>
      <c r="CB21">
        <f t="shared" si="75"/>
        <v>0.6232304916076099</v>
      </c>
      <c r="CC21">
        <f t="shared" si="76"/>
        <v>55.634968197412562</v>
      </c>
      <c r="CD21">
        <f t="shared" si="77"/>
        <v>952.29780010742945</v>
      </c>
      <c r="CE21">
        <f t="shared" si="78"/>
        <v>3.1824388091055776E-2</v>
      </c>
      <c r="CF21">
        <f t="shared" si="79"/>
        <v>0</v>
      </c>
      <c r="CG21">
        <f t="shared" si="80"/>
        <v>1487.8663180204621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160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5435.5000396622345</v>
      </c>
      <c r="I22" s="1">
        <v>0</v>
      </c>
      <c r="J22">
        <f t="shared" si="42"/>
        <v>55.56819551444606</v>
      </c>
      <c r="K22">
        <f t="shared" si="43"/>
        <v>0.22516984180532398</v>
      </c>
      <c r="L22">
        <f t="shared" si="44"/>
        <v>821.33756367878675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9.9137687683105469</v>
      </c>
      <c r="AA22">
        <f t="shared" si="48"/>
        <v>0.87495688438415531</v>
      </c>
      <c r="AB22">
        <f t="shared" si="49"/>
        <v>3.8042030783867559E-2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4.6012923741576328</v>
      </c>
      <c r="AJ22">
        <f t="shared" si="55"/>
        <v>1.9995320357572437</v>
      </c>
      <c r="AK22">
        <f t="shared" si="56"/>
        <v>30.592626571655273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28.244857788085938</v>
      </c>
      <c r="AQ22" s="1">
        <v>30.592626571655273</v>
      </c>
      <c r="AR22" s="1">
        <v>26.924606323242188</v>
      </c>
      <c r="AS22" s="1">
        <v>1299.98681640625</v>
      </c>
      <c r="AT22" s="1">
        <v>1259.1025390625</v>
      </c>
      <c r="AU22" s="1">
        <v>21.347528457641602</v>
      </c>
      <c r="AV22" s="1">
        <v>24.338676452636719</v>
      </c>
      <c r="AW22" s="1">
        <v>54.868919372558594</v>
      </c>
      <c r="AX22" s="1">
        <v>62.559158325195313</v>
      </c>
      <c r="AY22" s="1">
        <v>300.17257690429688</v>
      </c>
      <c r="AZ22" s="1">
        <v>1699.503173828125</v>
      </c>
      <c r="BA22" s="1">
        <v>8.8873393833637238E-2</v>
      </c>
      <c r="BB22" s="1">
        <v>98.941802978515625</v>
      </c>
      <c r="BC22" s="1">
        <v>25.997243881225586</v>
      </c>
      <c r="BD22" s="1">
        <v>0.13251924514770508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1.5008628845214842</v>
      </c>
      <c r="BM22">
        <f t="shared" si="60"/>
        <v>4.6012923741576327E-3</v>
      </c>
      <c r="BN22">
        <f t="shared" si="61"/>
        <v>303.74262657165525</v>
      </c>
      <c r="BO22">
        <f t="shared" si="62"/>
        <v>301.39485778808591</v>
      </c>
      <c r="BP22">
        <f t="shared" si="63"/>
        <v>271.92050173460302</v>
      </c>
      <c r="BQ22">
        <f t="shared" si="64"/>
        <v>0.16338099168206652</v>
      </c>
      <c r="BR22">
        <f t="shared" si="65"/>
        <v>4.4076445660918635</v>
      </c>
      <c r="BS22">
        <f t="shared" si="66"/>
        <v>44.547849679360972</v>
      </c>
      <c r="BT22">
        <f t="shared" si="67"/>
        <v>20.209173226724253</v>
      </c>
      <c r="BU22">
        <f t="shared" si="68"/>
        <v>29.418742179870605</v>
      </c>
      <c r="BV22">
        <f t="shared" si="69"/>
        <v>4.120258853566467</v>
      </c>
      <c r="BW22">
        <f t="shared" si="70"/>
        <v>0.21984119788709885</v>
      </c>
      <c r="BX22">
        <f t="shared" si="71"/>
        <v>2.4081125303346198</v>
      </c>
      <c r="BY22">
        <f t="shared" si="72"/>
        <v>1.7121463232318472</v>
      </c>
      <c r="BZ22">
        <f t="shared" si="73"/>
        <v>0.13786976002673854</v>
      </c>
      <c r="CA22">
        <f t="shared" si="74"/>
        <v>81.264619404360545</v>
      </c>
      <c r="CB22">
        <f t="shared" si="75"/>
        <v>0.6523198375013497</v>
      </c>
      <c r="CC22">
        <f t="shared" si="76"/>
        <v>54.128508457060185</v>
      </c>
      <c r="CD22">
        <f t="shared" si="77"/>
        <v>1251.0272615166573</v>
      </c>
      <c r="CE22">
        <f t="shared" si="78"/>
        <v>2.4042829707809837E-2</v>
      </c>
      <c r="CF22">
        <f t="shared" si="79"/>
        <v>0</v>
      </c>
      <c r="CG22">
        <f t="shared" si="80"/>
        <v>1486.9920019736398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160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5616.5000396622345</v>
      </c>
      <c r="I23" s="1">
        <v>0</v>
      </c>
      <c r="J23">
        <f t="shared" si="42"/>
        <v>55.724057972219114</v>
      </c>
      <c r="K23">
        <f t="shared" si="43"/>
        <v>0.1983507118547615</v>
      </c>
      <c r="L23">
        <f t="shared" si="44"/>
        <v>1152.1830187939158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9.9137687683105469</v>
      </c>
      <c r="AA23">
        <f t="shared" si="48"/>
        <v>0.87495688438415531</v>
      </c>
      <c r="AB23">
        <f t="shared" si="49"/>
        <v>3.8155324692868947E-2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4.1755916184890172</v>
      </c>
      <c r="AJ23">
        <f t="shared" si="55"/>
        <v>2.0536418243241479</v>
      </c>
      <c r="AK23">
        <f t="shared" si="56"/>
        <v>30.814428329467773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28.278772354125977</v>
      </c>
      <c r="AQ23" s="1">
        <v>30.814428329467773</v>
      </c>
      <c r="AR23" s="1">
        <v>26.926101684570313</v>
      </c>
      <c r="AS23" s="1">
        <v>1699.8355712890625</v>
      </c>
      <c r="AT23" s="1">
        <v>1658.093994140625</v>
      </c>
      <c r="AU23" s="1">
        <v>21.643424987792969</v>
      </c>
      <c r="AV23" s="1">
        <v>24.357820510864258</v>
      </c>
      <c r="AW23" s="1">
        <v>55.524349212646484</v>
      </c>
      <c r="AX23" s="1">
        <v>62.489982604980469</v>
      </c>
      <c r="AY23" s="1">
        <v>300.16873168945313</v>
      </c>
      <c r="AZ23" s="1">
        <v>1699.1256103515625</v>
      </c>
      <c r="BA23" s="1">
        <v>8.7691314518451691E-2</v>
      </c>
      <c r="BB23" s="1">
        <v>98.950630187988281</v>
      </c>
      <c r="BC23" s="1">
        <v>27.500350952148438</v>
      </c>
      <c r="BD23" s="1">
        <v>0.10335598140954971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1.5008436584472655</v>
      </c>
      <c r="BM23">
        <f t="shared" si="60"/>
        <v>4.1755916184890171E-3</v>
      </c>
      <c r="BN23">
        <f t="shared" si="61"/>
        <v>303.96442832946775</v>
      </c>
      <c r="BO23">
        <f t="shared" si="62"/>
        <v>301.42877235412595</v>
      </c>
      <c r="BP23">
        <f t="shared" si="63"/>
        <v>271.86009157970329</v>
      </c>
      <c r="BQ23">
        <f t="shared" si="64"/>
        <v>0.22886885102761764</v>
      </c>
      <c r="BR23">
        <f t="shared" si="65"/>
        <v>4.4638635138800726</v>
      </c>
      <c r="BS23">
        <f t="shared" si="66"/>
        <v>45.112027133122247</v>
      </c>
      <c r="BT23">
        <f t="shared" si="67"/>
        <v>20.754206622257989</v>
      </c>
      <c r="BU23">
        <f t="shared" si="68"/>
        <v>29.546600341796875</v>
      </c>
      <c r="BV23">
        <f t="shared" si="69"/>
        <v>4.1507464314846905</v>
      </c>
      <c r="BW23">
        <f t="shared" si="70"/>
        <v>0.19420413582017895</v>
      </c>
      <c r="BX23">
        <f t="shared" si="71"/>
        <v>2.4102216895559248</v>
      </c>
      <c r="BY23">
        <f t="shared" si="72"/>
        <v>1.7405247419287657</v>
      </c>
      <c r="BZ23">
        <f t="shared" si="73"/>
        <v>0.12174344013871308</v>
      </c>
      <c r="CA23">
        <f t="shared" si="74"/>
        <v>114.00923580155671</v>
      </c>
      <c r="CB23">
        <f t="shared" si="75"/>
        <v>0.69488401916025377</v>
      </c>
      <c r="CC23">
        <f t="shared" si="76"/>
        <v>53.334931148473849</v>
      </c>
      <c r="CD23">
        <f t="shared" si="77"/>
        <v>1649.9960663612478</v>
      </c>
      <c r="CE23">
        <f t="shared" si="78"/>
        <v>1.8012399276903353E-2</v>
      </c>
      <c r="CF23">
        <f t="shared" si="79"/>
        <v>0</v>
      </c>
      <c r="CG23">
        <f t="shared" si="80"/>
        <v>1486.6616502105294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160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5777.5000396622345</v>
      </c>
      <c r="I24" s="1">
        <v>0</v>
      </c>
      <c r="J24">
        <f t="shared" si="42"/>
        <v>54.331322135691323</v>
      </c>
      <c r="K24">
        <f t="shared" si="43"/>
        <v>0.18161692251458006</v>
      </c>
      <c r="L24">
        <f t="shared" si="44"/>
        <v>1413.5206961370636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9.9137687683105469</v>
      </c>
      <c r="AA24">
        <f t="shared" si="48"/>
        <v>0.87495688438415531</v>
      </c>
      <c r="AB24">
        <f t="shared" si="49"/>
        <v>3.7229223740999497E-2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3.885836793862333</v>
      </c>
      <c r="AJ24">
        <f t="shared" si="55"/>
        <v>2.0831359096719093</v>
      </c>
      <c r="AK24">
        <f t="shared" si="56"/>
        <v>30.95380973815918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28.305168151855469</v>
      </c>
      <c r="AQ24" s="1">
        <v>30.95380973815918</v>
      </c>
      <c r="AR24" s="1">
        <v>26.925643920898438</v>
      </c>
      <c r="AS24" s="1">
        <v>2000.13916015625</v>
      </c>
      <c r="AT24" s="1">
        <v>1958.868896484375</v>
      </c>
      <c r="AU24" s="1">
        <v>21.893671035766602</v>
      </c>
      <c r="AV24" s="1">
        <v>24.419427871704102</v>
      </c>
      <c r="AW24" s="1">
        <v>56.080940246582031</v>
      </c>
      <c r="AX24" s="1">
        <v>62.553611755371094</v>
      </c>
      <c r="AY24" s="1">
        <v>300.18304443359375</v>
      </c>
      <c r="AZ24" s="1">
        <v>1698.6363525390625</v>
      </c>
      <c r="BA24" s="1">
        <v>8.0685839056968689E-2</v>
      </c>
      <c r="BB24" s="1">
        <v>98.952957153320313</v>
      </c>
      <c r="BC24" s="1">
        <v>27.894632339477539</v>
      </c>
      <c r="BD24" s="1">
        <v>9.2464543879032135E-2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1.5009152221679685</v>
      </c>
      <c r="BM24">
        <f t="shared" si="60"/>
        <v>3.8858367938623332E-3</v>
      </c>
      <c r="BN24">
        <f t="shared" si="61"/>
        <v>304.10380973815916</v>
      </c>
      <c r="BO24">
        <f t="shared" si="62"/>
        <v>301.45516815185545</v>
      </c>
      <c r="BP24">
        <f t="shared" si="63"/>
        <v>271.78181033145302</v>
      </c>
      <c r="BQ24">
        <f t="shared" si="64"/>
        <v>0.27399146903561217</v>
      </c>
      <c r="BR24">
        <f t="shared" si="65"/>
        <v>4.4995105095692409</v>
      </c>
      <c r="BS24">
        <f t="shared" si="66"/>
        <v>45.471208127692243</v>
      </c>
      <c r="BT24">
        <f t="shared" si="67"/>
        <v>21.051780255988142</v>
      </c>
      <c r="BU24">
        <f t="shared" si="68"/>
        <v>29.629488945007324</v>
      </c>
      <c r="BV24">
        <f t="shared" si="69"/>
        <v>4.1706159892733741</v>
      </c>
      <c r="BW24">
        <f t="shared" si="70"/>
        <v>0.17813434045983798</v>
      </c>
      <c r="BX24">
        <f t="shared" si="71"/>
        <v>2.4163745998973316</v>
      </c>
      <c r="BY24">
        <f t="shared" si="72"/>
        <v>1.7542413893760425</v>
      </c>
      <c r="BZ24">
        <f t="shared" si="73"/>
        <v>0.1116416995197569</v>
      </c>
      <c r="CA24">
        <f t="shared" si="74"/>
        <v>139.87205288018237</v>
      </c>
      <c r="CB24">
        <f t="shared" si="75"/>
        <v>0.72160045967034359</v>
      </c>
      <c r="CC24">
        <f t="shared" si="76"/>
        <v>52.946519781221866</v>
      </c>
      <c r="CD24">
        <f t="shared" si="77"/>
        <v>1950.9733637679269</v>
      </c>
      <c r="CE24">
        <f t="shared" si="78"/>
        <v>1.4744713975190402E-2</v>
      </c>
      <c r="CF24">
        <f t="shared" si="79"/>
        <v>0</v>
      </c>
      <c r="CG24">
        <f t="shared" si="80"/>
        <v>1486.2335707192437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159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6808.0000396277755</v>
      </c>
      <c r="I25" s="1">
        <v>0</v>
      </c>
      <c r="J25">
        <f t="shared" ref="J25:J35" si="84">(AS25-AT25*(1000-AU25)/(1000-AV25))*BL25</f>
        <v>9.2940548696834426</v>
      </c>
      <c r="K25">
        <f t="shared" ref="K25:K35" si="85">IF(BW25&lt;&gt;0,1/(1/BW25-1/AO25),0)</f>
        <v>0.35096902835770938</v>
      </c>
      <c r="L25">
        <f t="shared" ref="L25:L35" si="86">((BZ25-BM25/2)*AT25-J25)/(BZ25+BM25/2)</f>
        <v>335.43568513930836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9.8189659118652344</v>
      </c>
      <c r="AA25">
        <f t="shared" ref="AA25:AA35" si="90">(Z25*Y25+(100-Z25)*X25)/100</f>
        <v>0.87490948295593252</v>
      </c>
      <c r="AB25">
        <f t="shared" ref="AB25:AB35" si="91">(J25-W25)/CG25</f>
        <v>6.9275109104305526E-3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7.4833355997332411</v>
      </c>
      <c r="AJ25">
        <f t="shared" ref="AJ25:AJ35" si="97">(BR25-BX25)</f>
        <v>2.1106206237027667</v>
      </c>
      <c r="AK25">
        <f t="shared" ref="AK25:AK35" si="98">(AQ25+BQ25*I25)</f>
        <v>31.34077262878418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29.95765495300293</v>
      </c>
      <c r="AQ25" s="1">
        <v>31.34077262878418</v>
      </c>
      <c r="AR25" s="1">
        <v>28.90574836730957</v>
      </c>
      <c r="AS25" s="1">
        <v>400.13192749023438</v>
      </c>
      <c r="AT25" s="1">
        <v>391.98553466796875</v>
      </c>
      <c r="AU25" s="1">
        <v>20.30079460144043</v>
      </c>
      <c r="AV25" s="1">
        <v>25.161046981811523</v>
      </c>
      <c r="AW25" s="1">
        <v>47.254001617431641</v>
      </c>
      <c r="AX25" s="1">
        <v>58.566761016845703</v>
      </c>
      <c r="AY25" s="1">
        <v>300.19210815429688</v>
      </c>
      <c r="AZ25" s="1">
        <v>1698.424072265625</v>
      </c>
      <c r="BA25" s="1">
        <v>7.397141307592392E-2</v>
      </c>
      <c r="BB25" s="1">
        <v>98.9290771484375</v>
      </c>
      <c r="BC25" s="1">
        <v>18.28730583190918</v>
      </c>
      <c r="BD25" s="1">
        <v>0.16834898293018341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1.5009605407714841</v>
      </c>
      <c r="BM25">
        <f t="shared" ref="BM25:BM35" si="102">(AV25-AU25)/(1000-AV25)*BL25</f>
        <v>7.4833355997332412E-3</v>
      </c>
      <c r="BN25">
        <f t="shared" ref="BN25:BN35" si="103">(AQ25+273.15)</f>
        <v>304.49077262878416</v>
      </c>
      <c r="BO25">
        <f t="shared" ref="BO25:BO35" si="104">(AP25+273.15)</f>
        <v>303.10765495300291</v>
      </c>
      <c r="BP25">
        <f t="shared" ref="BP25:BP35" si="105">(AZ25*BH25+BA25*BI25)*BJ25</f>
        <v>271.74784548846219</v>
      </c>
      <c r="BQ25">
        <f t="shared" ref="BQ25:BQ35" si="106">((BP25+0.00000010773*(BO25^4-BN25^4))-BM25*44100)/(AM25*51.4+0.00000043092*BN25^3)</f>
        <v>-0.29882649906671682</v>
      </c>
      <c r="BR25">
        <f t="shared" ref="BR25:BR35" si="107">0.61365*EXP(17.502*AK25/(240.97+AK25))</f>
        <v>4.5997797817018595</v>
      </c>
      <c r="BS25">
        <f t="shared" ref="BS25:BS35" si="108">BR25*1000/BB25</f>
        <v>46.495731227737522</v>
      </c>
      <c r="BT25">
        <f t="shared" ref="BT25:BT35" si="109">(BS25-AV25)</f>
        <v>21.334684245925999</v>
      </c>
      <c r="BU25">
        <f t="shared" ref="BU25:BU35" si="110">IF(I25,AQ25,(AP25+AQ25)/2)</f>
        <v>30.649213790893555</v>
      </c>
      <c r="BV25">
        <f t="shared" ref="BV25:BV35" si="111">0.61365*EXP(17.502*BU25/(240.97+BU25))</f>
        <v>4.421928500650024</v>
      </c>
      <c r="BW25">
        <f t="shared" ref="BW25:BW35" si="112">IF(BT25&lt;&gt;0,(1000-(BS25+AV25)/2)/BT25*BM25,0)</f>
        <v>0.33819200963530466</v>
      </c>
      <c r="BX25">
        <f t="shared" ref="BX25:BX35" si="113">AV25*BB25/1000</f>
        <v>2.4891591579990928</v>
      </c>
      <c r="BY25">
        <f t="shared" ref="BY25:BY35" si="114">(BV25-BX25)</f>
        <v>1.9327693426509311</v>
      </c>
      <c r="BZ25">
        <f t="shared" ref="BZ25:BZ35" si="115">1/(1.6/K25+1.37/AO25)</f>
        <v>0.2124819698889952</v>
      </c>
      <c r="CA25">
        <f t="shared" ref="CA25:CA35" si="116">L25*BB25*0.001</f>
        <v>33.184342773485632</v>
      </c>
      <c r="CB25">
        <f t="shared" ref="CB25:CB35" si="117">L25/AT25</f>
        <v>0.85573485619421918</v>
      </c>
      <c r="CC25">
        <f t="shared" ref="CC25:CC35" si="118">(1-BM25*BB25/BR25/K25)*100</f>
        <v>54.142186194087849</v>
      </c>
      <c r="CD25">
        <f t="shared" ref="CD25:CD35" si="119">(AT25-J25/(AO25/1.35))</f>
        <v>390.63490465552803</v>
      </c>
      <c r="CE25">
        <f t="shared" ref="CE25:CE35" si="120">J25*CC25/100/CD25</f>
        <v>1.2881604875944329E-2</v>
      </c>
      <c r="CF25">
        <f t="shared" ref="CF25:CF35" si="121">(P25-O25)</f>
        <v>0</v>
      </c>
      <c r="CG25">
        <f t="shared" ref="CG25:CG35" si="122">AZ25*AA25</f>
        <v>1485.9673269058273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159</v>
      </c>
      <c r="B26" s="1">
        <v>25</v>
      </c>
      <c r="C26" s="1" t="s">
        <v>115</v>
      </c>
      <c r="D26" s="1" t="s">
        <v>0</v>
      </c>
      <c r="E26" s="1">
        <v>0</v>
      </c>
      <c r="F26" s="1" t="s">
        <v>91</v>
      </c>
      <c r="G26" s="1" t="s">
        <v>0</v>
      </c>
      <c r="H26" s="1">
        <v>7094.0000396277755</v>
      </c>
      <c r="I26" s="1">
        <v>0</v>
      </c>
      <c r="J26">
        <f t="shared" si="84"/>
        <v>-7.3436442219236238</v>
      </c>
      <c r="K26">
        <f t="shared" si="85"/>
        <v>0.37051904026625776</v>
      </c>
      <c r="L26">
        <f t="shared" si="86"/>
        <v>84.946087325704255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9.8189659118652344</v>
      </c>
      <c r="AA26">
        <f t="shared" si="90"/>
        <v>0.87490948295593252</v>
      </c>
      <c r="AB26">
        <f t="shared" si="91"/>
        <v>-4.2690757910261489E-3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7.7456425591274272</v>
      </c>
      <c r="AJ26">
        <f t="shared" si="97"/>
        <v>2.0731332353316287</v>
      </c>
      <c r="AK26">
        <f t="shared" si="98"/>
        <v>31.335250854492188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29.961383819580078</v>
      </c>
      <c r="AQ26" s="1">
        <v>31.335250854492188</v>
      </c>
      <c r="AR26" s="1">
        <v>28.908679962158203</v>
      </c>
      <c r="AS26" s="1">
        <v>49.952735900878906</v>
      </c>
      <c r="AT26" s="1">
        <v>54.564102172851563</v>
      </c>
      <c r="AU26" s="1">
        <v>20.496559143066406</v>
      </c>
      <c r="AV26" s="1">
        <v>25.525632858276367</v>
      </c>
      <c r="AW26" s="1">
        <v>47.69927978515625</v>
      </c>
      <c r="AX26" s="1">
        <v>59.400791168212891</v>
      </c>
      <c r="AY26" s="1">
        <v>300.17178344726563</v>
      </c>
      <c r="AZ26" s="1">
        <v>1698.4072265625</v>
      </c>
      <c r="BA26" s="1">
        <v>0.12207488715648651</v>
      </c>
      <c r="BB26" s="1">
        <v>98.928092956542969</v>
      </c>
      <c r="BC26" s="1">
        <v>12.53938102722168</v>
      </c>
      <c r="BD26" s="1">
        <v>0.22437019646167755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1.500858917236328</v>
      </c>
      <c r="BM26">
        <f t="shared" si="102"/>
        <v>7.7456425591274271E-3</v>
      </c>
      <c r="BN26">
        <f t="shared" si="103"/>
        <v>304.48525085449216</v>
      </c>
      <c r="BO26">
        <f t="shared" si="104"/>
        <v>303.11138381958006</v>
      </c>
      <c r="BP26">
        <f t="shared" si="105"/>
        <v>271.74515017602243</v>
      </c>
      <c r="BQ26">
        <f t="shared" si="106"/>
        <v>-0.34449504800750347</v>
      </c>
      <c r="BR26">
        <f t="shared" si="107"/>
        <v>4.5983354155097809</v>
      </c>
      <c r="BS26">
        <f t="shared" si="108"/>
        <v>46.481593631141081</v>
      </c>
      <c r="BT26">
        <f t="shared" si="109"/>
        <v>20.955960772864714</v>
      </c>
      <c r="BU26">
        <f t="shared" si="110"/>
        <v>30.648317337036133</v>
      </c>
      <c r="BV26">
        <f t="shared" si="111"/>
        <v>4.4217019007867711</v>
      </c>
      <c r="BW26">
        <f t="shared" si="112"/>
        <v>0.35630775992696839</v>
      </c>
      <c r="BX26">
        <f t="shared" si="113"/>
        <v>2.5252021801781521</v>
      </c>
      <c r="BY26">
        <f t="shared" si="114"/>
        <v>1.8964997206086189</v>
      </c>
      <c r="BZ26">
        <f t="shared" si="115"/>
        <v>0.22392698031711261</v>
      </c>
      <c r="CA26">
        <f t="shared" si="116"/>
        <v>8.4035544232518884</v>
      </c>
      <c r="CB26">
        <f t="shared" si="117"/>
        <v>1.5568127018127549</v>
      </c>
      <c r="CC26">
        <f t="shared" si="118"/>
        <v>55.025544758471547</v>
      </c>
      <c r="CD26">
        <f t="shared" si="119"/>
        <v>55.631294741207334</v>
      </c>
      <c r="CE26">
        <f t="shared" si="120"/>
        <v>-7.2636818126117123E-2</v>
      </c>
      <c r="CF26">
        <f t="shared" si="121"/>
        <v>0</v>
      </c>
      <c r="CG26">
        <f t="shared" si="122"/>
        <v>1485.9525884404163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159</v>
      </c>
      <c r="B27" s="1">
        <v>26</v>
      </c>
      <c r="C27" s="1" t="s">
        <v>116</v>
      </c>
      <c r="D27" s="1" t="s">
        <v>0</v>
      </c>
      <c r="E27" s="1">
        <v>0</v>
      </c>
      <c r="F27" s="1" t="s">
        <v>91</v>
      </c>
      <c r="G27" s="1" t="s">
        <v>0</v>
      </c>
      <c r="H27" s="1">
        <v>7276.0000396277755</v>
      </c>
      <c r="I27" s="1">
        <v>0</v>
      </c>
      <c r="J27">
        <f t="shared" si="84"/>
        <v>2.4757756933198367</v>
      </c>
      <c r="K27">
        <f t="shared" si="85"/>
        <v>0.39893837207604993</v>
      </c>
      <c r="L27">
        <f t="shared" si="86"/>
        <v>84.455084907239723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9.8189659118652344</v>
      </c>
      <c r="AA27">
        <f t="shared" si="90"/>
        <v>0.87490948295593252</v>
      </c>
      <c r="AB27">
        <f t="shared" si="91"/>
        <v>2.339478991434542E-3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8.0491556365085621</v>
      </c>
      <c r="AJ27">
        <f t="shared" si="97"/>
        <v>2.0065403469252083</v>
      </c>
      <c r="AK27">
        <f t="shared" si="98"/>
        <v>31.247486114501953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29.980047225952148</v>
      </c>
      <c r="AQ27" s="1">
        <v>31.247486114501953</v>
      </c>
      <c r="AR27" s="1">
        <v>28.906505584716797</v>
      </c>
      <c r="AS27" s="1">
        <v>99.973587036132813</v>
      </c>
      <c r="AT27" s="1">
        <v>97.799629211425781</v>
      </c>
      <c r="AU27" s="1">
        <v>20.744075775146484</v>
      </c>
      <c r="AV27" s="1">
        <v>25.967561721801758</v>
      </c>
      <c r="AW27" s="1">
        <v>48.219963073730469</v>
      </c>
      <c r="AX27" s="1">
        <v>60.363975524902344</v>
      </c>
      <c r="AY27" s="1">
        <v>300.18798828125</v>
      </c>
      <c r="AZ27" s="1">
        <v>1698.124267578125</v>
      </c>
      <c r="BA27" s="1">
        <v>0.15055806934833527</v>
      </c>
      <c r="BB27" s="1">
        <v>98.926918029785156</v>
      </c>
      <c r="BC27" s="1">
        <v>13.335796356201172</v>
      </c>
      <c r="BD27" s="1">
        <v>0.20103807747364044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1.5009399414062501</v>
      </c>
      <c r="BM27">
        <f t="shared" si="102"/>
        <v>8.0491556365085617E-3</v>
      </c>
      <c r="BN27">
        <f t="shared" si="103"/>
        <v>304.39748611450193</v>
      </c>
      <c r="BO27">
        <f t="shared" si="104"/>
        <v>303.13004722595213</v>
      </c>
      <c r="BP27">
        <f t="shared" si="105"/>
        <v>271.69987673953437</v>
      </c>
      <c r="BQ27">
        <f t="shared" si="106"/>
        <v>-0.39289155446368529</v>
      </c>
      <c r="BR27">
        <f t="shared" si="107"/>
        <v>4.5754311968112775</v>
      </c>
      <c r="BS27">
        <f t="shared" si="108"/>
        <v>46.250619021950079</v>
      </c>
      <c r="BT27">
        <f t="shared" si="109"/>
        <v>20.283057300148322</v>
      </c>
      <c r="BU27">
        <f t="shared" si="110"/>
        <v>30.613766670227051</v>
      </c>
      <c r="BV27">
        <f t="shared" si="111"/>
        <v>4.4129761095634512</v>
      </c>
      <c r="BW27">
        <f t="shared" si="112"/>
        <v>0.38251176010609822</v>
      </c>
      <c r="BX27">
        <f t="shared" si="113"/>
        <v>2.5688908498860692</v>
      </c>
      <c r="BY27">
        <f t="shared" si="114"/>
        <v>1.844085259677382</v>
      </c>
      <c r="BZ27">
        <f t="shared" si="115"/>
        <v>0.24049333569430109</v>
      </c>
      <c r="CA27">
        <f t="shared" si="116"/>
        <v>8.3548812618170487</v>
      </c>
      <c r="CB27">
        <f t="shared" si="117"/>
        <v>0.86355219941235695</v>
      </c>
      <c r="CC27">
        <f t="shared" si="118"/>
        <v>56.37585140492596</v>
      </c>
      <c r="CD27">
        <f t="shared" si="119"/>
        <v>97.43984470376418</v>
      </c>
      <c r="CE27">
        <f t="shared" si="120"/>
        <v>1.4324115870962056E-2</v>
      </c>
      <c r="CF27">
        <f t="shared" si="121"/>
        <v>0</v>
      </c>
      <c r="CG27">
        <f t="shared" si="122"/>
        <v>1485.7050249416989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159</v>
      </c>
      <c r="B28" s="1">
        <v>24</v>
      </c>
      <c r="C28" s="1" t="s">
        <v>114</v>
      </c>
      <c r="D28" s="1" t="s">
        <v>0</v>
      </c>
      <c r="E28" s="1">
        <v>0</v>
      </c>
      <c r="F28" s="1" t="s">
        <v>91</v>
      </c>
      <c r="G28" s="1" t="s">
        <v>0</v>
      </c>
      <c r="H28" s="1">
        <v>6951.0000396277755</v>
      </c>
      <c r="I28" s="1">
        <v>0</v>
      </c>
      <c r="J28">
        <f t="shared" si="84"/>
        <v>3.8198358561853656</v>
      </c>
      <c r="K28">
        <f t="shared" si="85"/>
        <v>0.35715630419950511</v>
      </c>
      <c r="L28">
        <f t="shared" si="86"/>
        <v>172.32362611911535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9.8189659118652344</v>
      </c>
      <c r="AA28">
        <f t="shared" si="90"/>
        <v>0.87490948295593252</v>
      </c>
      <c r="AB28">
        <f t="shared" si="91"/>
        <v>3.2434473351010038E-3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7.60156502611677</v>
      </c>
      <c r="AJ28">
        <f t="shared" si="97"/>
        <v>2.1078377217454398</v>
      </c>
      <c r="AK28">
        <f t="shared" si="98"/>
        <v>31.394329071044922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29.971721649169922</v>
      </c>
      <c r="AQ28" s="1">
        <v>31.394329071044922</v>
      </c>
      <c r="AR28" s="1">
        <v>28.908529281616211</v>
      </c>
      <c r="AS28" s="1">
        <v>200.02572631835938</v>
      </c>
      <c r="AT28" s="1">
        <v>196.48556518554688</v>
      </c>
      <c r="AU28" s="1">
        <v>20.394601821899414</v>
      </c>
      <c r="AV28" s="1">
        <v>25.330974578857422</v>
      </c>
      <c r="AW28" s="1">
        <v>47.432861328125</v>
      </c>
      <c r="AX28" s="1">
        <v>58.913032531738281</v>
      </c>
      <c r="AY28" s="1">
        <v>300.18032836914063</v>
      </c>
      <c r="AZ28" s="1">
        <v>1698.4871826171875</v>
      </c>
      <c r="BA28" s="1">
        <v>9.7474165260791779E-2</v>
      </c>
      <c r="BB28" s="1">
        <v>98.929145812988281</v>
      </c>
      <c r="BC28" s="1">
        <v>15.088892936706543</v>
      </c>
      <c r="BD28" s="1">
        <v>0.19601812958717346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1.5009016418457031</v>
      </c>
      <c r="BM28">
        <f t="shared" si="102"/>
        <v>7.6015650261167696E-3</v>
      </c>
      <c r="BN28">
        <f t="shared" si="103"/>
        <v>304.5443290710449</v>
      </c>
      <c r="BO28">
        <f t="shared" si="104"/>
        <v>303.1217216491699</v>
      </c>
      <c r="BP28">
        <f t="shared" si="105"/>
        <v>271.75794314448649</v>
      </c>
      <c r="BQ28">
        <f t="shared" si="106"/>
        <v>-0.32148249376431987</v>
      </c>
      <c r="BR28">
        <f t="shared" si="107"/>
        <v>4.6138093994423253</v>
      </c>
      <c r="BS28">
        <f t="shared" si="108"/>
        <v>46.637513763275457</v>
      </c>
      <c r="BT28">
        <f t="shared" si="109"/>
        <v>21.306539184418035</v>
      </c>
      <c r="BU28">
        <f t="shared" si="110"/>
        <v>30.683025360107422</v>
      </c>
      <c r="BV28">
        <f t="shared" si="111"/>
        <v>4.4304825626124504</v>
      </c>
      <c r="BW28">
        <f t="shared" si="112"/>
        <v>0.34393330567236852</v>
      </c>
      <c r="BX28">
        <f t="shared" si="113"/>
        <v>2.5059716776968854</v>
      </c>
      <c r="BY28">
        <f t="shared" si="114"/>
        <v>1.924510884915565</v>
      </c>
      <c r="BZ28">
        <f t="shared" si="115"/>
        <v>0.21610845747085564</v>
      </c>
      <c r="CA28">
        <f t="shared" si="116"/>
        <v>17.047829135360836</v>
      </c>
      <c r="CB28">
        <f t="shared" si="117"/>
        <v>0.87702944466370991</v>
      </c>
      <c r="CC28">
        <f t="shared" si="118"/>
        <v>54.363817897935775</v>
      </c>
      <c r="CD28">
        <f t="shared" si="119"/>
        <v>195.93045925790813</v>
      </c>
      <c r="CE28">
        <f t="shared" si="120"/>
        <v>1.0598702298365853E-2</v>
      </c>
      <c r="CF28">
        <f t="shared" si="121"/>
        <v>0</v>
      </c>
      <c r="CG28">
        <f t="shared" si="122"/>
        <v>1486.0225427508819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159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7426.0000396277755</v>
      </c>
      <c r="I29" s="1">
        <v>0</v>
      </c>
      <c r="J29">
        <f t="shared" si="84"/>
        <v>23.085495019558362</v>
      </c>
      <c r="K29">
        <f t="shared" si="85"/>
        <v>0.41632870149281453</v>
      </c>
      <c r="L29">
        <f t="shared" si="86"/>
        <v>183.34733330898635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9.8189659118652344</v>
      </c>
      <c r="AA29">
        <f t="shared" si="90"/>
        <v>0.87490948295593252</v>
      </c>
      <c r="AB29">
        <f t="shared" si="91"/>
        <v>1.6210974520765878E-2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8.1610432860127293</v>
      </c>
      <c r="AJ29">
        <f t="shared" si="97"/>
        <v>1.9529664619804215</v>
      </c>
      <c r="AK29">
        <f t="shared" si="98"/>
        <v>31.120326995849609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29.976057052612305</v>
      </c>
      <c r="AQ29" s="1">
        <v>31.120326995849609</v>
      </c>
      <c r="AR29" s="1">
        <v>28.909252166748047</v>
      </c>
      <c r="AS29" s="1">
        <v>299.98751831054688</v>
      </c>
      <c r="AT29" s="1">
        <v>283.06707763671875</v>
      </c>
      <c r="AU29" s="1">
        <v>20.881746292114258</v>
      </c>
      <c r="AV29" s="1">
        <v>26.176900863647461</v>
      </c>
      <c r="AW29" s="1">
        <v>48.551078796386719</v>
      </c>
      <c r="AX29" s="1">
        <v>60.860923767089844</v>
      </c>
      <c r="AY29" s="1">
        <v>300.17678833007813</v>
      </c>
      <c r="AZ29" s="1">
        <v>1698.178466796875</v>
      </c>
      <c r="BA29" s="1">
        <v>4.1352413594722748E-2</v>
      </c>
      <c r="BB29" s="1">
        <v>98.921409606933594</v>
      </c>
      <c r="BC29" s="1">
        <v>16.837030410766602</v>
      </c>
      <c r="BD29" s="1">
        <v>0.16578769683837891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1.5008839416503905</v>
      </c>
      <c r="BM29">
        <f t="shared" si="102"/>
        <v>8.1610432860127289E-3</v>
      </c>
      <c r="BN29">
        <f t="shared" si="103"/>
        <v>304.27032699584959</v>
      </c>
      <c r="BO29">
        <f t="shared" si="104"/>
        <v>303.12605705261228</v>
      </c>
      <c r="BP29">
        <f t="shared" si="105"/>
        <v>271.70854861434054</v>
      </c>
      <c r="BQ29">
        <f t="shared" si="106"/>
        <v>-0.40658279765046434</v>
      </c>
      <c r="BR29">
        <f t="shared" si="107"/>
        <v>4.5424223945533857</v>
      </c>
      <c r="BS29">
        <f t="shared" si="108"/>
        <v>45.919507340249211</v>
      </c>
      <c r="BT29">
        <f t="shared" si="109"/>
        <v>19.74260647660175</v>
      </c>
      <c r="BU29">
        <f t="shared" si="110"/>
        <v>30.548192024230957</v>
      </c>
      <c r="BV29">
        <f t="shared" si="111"/>
        <v>4.3964564420761629</v>
      </c>
      <c r="BW29">
        <f t="shared" si="112"/>
        <v>0.39847080684494351</v>
      </c>
      <c r="BX29">
        <f t="shared" si="113"/>
        <v>2.5894559325729642</v>
      </c>
      <c r="BY29">
        <f t="shared" si="114"/>
        <v>1.8070005095031987</v>
      </c>
      <c r="BZ29">
        <f t="shared" si="115"/>
        <v>0.25058938213786558</v>
      </c>
      <c r="CA29">
        <f t="shared" si="116"/>
        <v>18.136976658597217</v>
      </c>
      <c r="CB29">
        <f t="shared" si="117"/>
        <v>0.64771691162293965</v>
      </c>
      <c r="CC29">
        <f t="shared" si="118"/>
        <v>57.311380602026233</v>
      </c>
      <c r="CD29">
        <f t="shared" si="119"/>
        <v>279.71224889268228</v>
      </c>
      <c r="CE29">
        <f t="shared" si="120"/>
        <v>4.7300809910534591E-2</v>
      </c>
      <c r="CF29">
        <f t="shared" si="121"/>
        <v>0</v>
      </c>
      <c r="CG29">
        <f t="shared" si="122"/>
        <v>1485.7524443521522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159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7569.0000396277755</v>
      </c>
      <c r="I30" s="1">
        <v>0</v>
      </c>
      <c r="J30">
        <f t="shared" si="84"/>
        <v>27.931472784027967</v>
      </c>
      <c r="K30">
        <f t="shared" si="85"/>
        <v>0.41981260094495876</v>
      </c>
      <c r="L30">
        <f t="shared" si="86"/>
        <v>258.56506871790225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9.8189659118652344</v>
      </c>
      <c r="AA30">
        <f t="shared" si="90"/>
        <v>0.87490948295593252</v>
      </c>
      <c r="AB30">
        <f t="shared" si="91"/>
        <v>1.943485580691752E-2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8.1453322348988753</v>
      </c>
      <c r="AJ30">
        <f t="shared" si="97"/>
        <v>1.9334394648466802</v>
      </c>
      <c r="AK30">
        <f t="shared" si="98"/>
        <v>31.136505126953125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30.006322860717773</v>
      </c>
      <c r="AQ30" s="1">
        <v>31.136505126953125</v>
      </c>
      <c r="AR30" s="1">
        <v>28.909847259521484</v>
      </c>
      <c r="AS30" s="1">
        <v>400.0921630859375</v>
      </c>
      <c r="AT30" s="1">
        <v>379.42330932617188</v>
      </c>
      <c r="AU30" s="1">
        <v>21.133085250854492</v>
      </c>
      <c r="AV30" s="1">
        <v>26.416667938232422</v>
      </c>
      <c r="AW30" s="1">
        <v>49.047981262207031</v>
      </c>
      <c r="AX30" s="1">
        <v>61.310810089111328</v>
      </c>
      <c r="AY30" s="1">
        <v>300.18115234375</v>
      </c>
      <c r="AZ30" s="1">
        <v>1701.47705078125</v>
      </c>
      <c r="BA30" s="1">
        <v>7.62491375207901E-2</v>
      </c>
      <c r="BB30" s="1">
        <v>98.921295166015625</v>
      </c>
      <c r="BC30" s="1">
        <v>18.238195419311523</v>
      </c>
      <c r="BD30" s="1">
        <v>0.14504747092723846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1.5009057617187498</v>
      </c>
      <c r="BM30">
        <f t="shared" si="102"/>
        <v>8.1453322348988746E-3</v>
      </c>
      <c r="BN30">
        <f t="shared" si="103"/>
        <v>304.2865051269531</v>
      </c>
      <c r="BO30">
        <f t="shared" si="104"/>
        <v>303.15632286071775</v>
      </c>
      <c r="BP30">
        <f t="shared" si="105"/>
        <v>272.23632204004389</v>
      </c>
      <c r="BQ30">
        <f t="shared" si="106"/>
        <v>-0.40104908136832362</v>
      </c>
      <c r="BR30">
        <f t="shared" si="107"/>
        <v>4.5466104712671909</v>
      </c>
      <c r="BS30">
        <f t="shared" si="108"/>
        <v>45.961897927405801</v>
      </c>
      <c r="BT30">
        <f t="shared" si="109"/>
        <v>19.545229989173379</v>
      </c>
      <c r="BU30">
        <f t="shared" si="110"/>
        <v>30.571413993835449</v>
      </c>
      <c r="BV30">
        <f t="shared" si="111"/>
        <v>4.4023003848809505</v>
      </c>
      <c r="BW30">
        <f t="shared" si="112"/>
        <v>0.40166109615578532</v>
      </c>
      <c r="BX30">
        <f t="shared" si="113"/>
        <v>2.6131710064205107</v>
      </c>
      <c r="BY30">
        <f t="shared" si="114"/>
        <v>1.7891293784604398</v>
      </c>
      <c r="BZ30">
        <f t="shared" si="115"/>
        <v>0.25260823160225299</v>
      </c>
      <c r="CA30">
        <f t="shared" si="116"/>
        <v>25.577591482264722</v>
      </c>
      <c r="CB30">
        <f t="shared" si="117"/>
        <v>0.68146859289455608</v>
      </c>
      <c r="CC30">
        <f t="shared" si="118"/>
        <v>57.786109509349039</v>
      </c>
      <c r="CD30">
        <f t="shared" si="119"/>
        <v>375.36425372958445</v>
      </c>
      <c r="CE30">
        <f t="shared" si="120"/>
        <v>4.299959649908535E-2</v>
      </c>
      <c r="CF30">
        <f t="shared" si="121"/>
        <v>0</v>
      </c>
      <c r="CG30">
        <f t="shared" si="122"/>
        <v>1488.6384067604083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159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7716.0000396277755</v>
      </c>
      <c r="I31" s="1">
        <v>0</v>
      </c>
      <c r="J31">
        <f t="shared" si="84"/>
        <v>47.200931162767255</v>
      </c>
      <c r="K31">
        <f t="shared" si="85"/>
        <v>0.42273118054894471</v>
      </c>
      <c r="L31">
        <f t="shared" si="86"/>
        <v>461.53458565225986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9.8189659118652344</v>
      </c>
      <c r="AA31">
        <f t="shared" si="90"/>
        <v>0.87490948295593252</v>
      </c>
      <c r="AB31">
        <f t="shared" si="91"/>
        <v>3.2390159054670284E-2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8.0787355658119111</v>
      </c>
      <c r="AJ31">
        <f t="shared" si="97"/>
        <v>1.9045172583319729</v>
      </c>
      <c r="AK31">
        <f t="shared" si="98"/>
        <v>31.153446197509766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30.042264938354492</v>
      </c>
      <c r="AQ31" s="1">
        <v>31.153446197509766</v>
      </c>
      <c r="AR31" s="1">
        <v>28.906435012817383</v>
      </c>
      <c r="AS31" s="1">
        <v>700.06689453125</v>
      </c>
      <c r="AT31" s="1">
        <v>665.04180908203125</v>
      </c>
      <c r="AU31" s="1">
        <v>21.516229629516602</v>
      </c>
      <c r="AV31" s="1">
        <v>26.754369735717773</v>
      </c>
      <c r="AW31" s="1">
        <v>49.83074951171875</v>
      </c>
      <c r="AX31" s="1">
        <v>61.963275909423828</v>
      </c>
      <c r="AY31" s="1">
        <v>300.20556640625</v>
      </c>
      <c r="AZ31" s="1">
        <v>1700.9017333984375</v>
      </c>
      <c r="BA31" s="1">
        <v>6.8865261971950531E-2</v>
      </c>
      <c r="BB31" s="1">
        <v>98.917762756347656</v>
      </c>
      <c r="BC31" s="1">
        <v>22.157876968383789</v>
      </c>
      <c r="BD31" s="1">
        <v>0.11164769530296326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1.5010278320312498</v>
      </c>
      <c r="BM31">
        <f t="shared" si="102"/>
        <v>8.0787355658119113E-3</v>
      </c>
      <c r="BN31">
        <f t="shared" si="103"/>
        <v>304.30344619750974</v>
      </c>
      <c r="BO31">
        <f t="shared" si="104"/>
        <v>303.19226493835447</v>
      </c>
      <c r="BP31">
        <f t="shared" si="105"/>
        <v>272.14427126085138</v>
      </c>
      <c r="BQ31">
        <f t="shared" si="106"/>
        <v>-0.38880628643026427</v>
      </c>
      <c r="BR31">
        <f t="shared" si="107"/>
        <v>4.5509996565453115</v>
      </c>
      <c r="BS31">
        <f t="shared" si="108"/>
        <v>46.007911316749514</v>
      </c>
      <c r="BT31">
        <f t="shared" si="109"/>
        <v>19.25354158103174</v>
      </c>
      <c r="BU31">
        <f t="shared" si="110"/>
        <v>30.597855567932129</v>
      </c>
      <c r="BV31">
        <f t="shared" si="111"/>
        <v>4.4089627989358533</v>
      </c>
      <c r="BW31">
        <f t="shared" si="112"/>
        <v>0.40433194688645235</v>
      </c>
      <c r="BX31">
        <f t="shared" si="113"/>
        <v>2.6464823982133385</v>
      </c>
      <c r="BY31">
        <f t="shared" si="114"/>
        <v>1.7624804007225148</v>
      </c>
      <c r="BZ31">
        <f t="shared" si="115"/>
        <v>0.2542985289880797</v>
      </c>
      <c r="CA31">
        <f t="shared" si="116"/>
        <v>45.653968647399459</v>
      </c>
      <c r="CB31">
        <f t="shared" si="117"/>
        <v>0.69399333898920434</v>
      </c>
      <c r="CC31">
        <f t="shared" si="118"/>
        <v>58.461903297092064</v>
      </c>
      <c r="CD31">
        <f t="shared" si="119"/>
        <v>658.18247855972788</v>
      </c>
      <c r="CE31">
        <f t="shared" si="120"/>
        <v>4.1925398549180419E-2</v>
      </c>
      <c r="CF31">
        <f t="shared" si="121"/>
        <v>0</v>
      </c>
      <c r="CG31">
        <f t="shared" si="122"/>
        <v>1488.1350561264762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159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7939.0000396277755</v>
      </c>
      <c r="I32" s="1">
        <v>0</v>
      </c>
      <c r="J32">
        <f t="shared" si="84"/>
        <v>48.48291870649718</v>
      </c>
      <c r="K32">
        <f t="shared" si="85"/>
        <v>0.38428227379507757</v>
      </c>
      <c r="L32">
        <f t="shared" si="86"/>
        <v>726.56441816231768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9.8189659118652344</v>
      </c>
      <c r="AA32">
        <f t="shared" si="90"/>
        <v>0.87490948295593252</v>
      </c>
      <c r="AB32">
        <f t="shared" si="91"/>
        <v>3.3272425425875558E-2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7.5347887012753967</v>
      </c>
      <c r="AJ32">
        <f t="shared" si="97"/>
        <v>1.9449965541181746</v>
      </c>
      <c r="AK32">
        <f t="shared" si="98"/>
        <v>31.476421356201172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30.095701217651367</v>
      </c>
      <c r="AQ32" s="1">
        <v>31.476421356201172</v>
      </c>
      <c r="AR32" s="1">
        <v>28.908842086791992</v>
      </c>
      <c r="AS32" s="1">
        <v>1000.1572265625</v>
      </c>
      <c r="AT32" s="1">
        <v>963.0196533203125</v>
      </c>
      <c r="AU32" s="1">
        <v>22.314102172851563</v>
      </c>
      <c r="AV32" s="1">
        <v>27.197807312011719</v>
      </c>
      <c r="AW32" s="1">
        <v>51.519733428955078</v>
      </c>
      <c r="AX32" s="1">
        <v>62.799945831298828</v>
      </c>
      <c r="AY32" s="1">
        <v>300.1761474609375</v>
      </c>
      <c r="AZ32" s="1">
        <v>1699.8387451171875</v>
      </c>
      <c r="BA32" s="1">
        <v>6.1988934874534607E-2</v>
      </c>
      <c r="BB32" s="1">
        <v>98.91937255859375</v>
      </c>
      <c r="BC32" s="1">
        <v>24.916589736938477</v>
      </c>
      <c r="BD32" s="1">
        <v>7.5395576655864716E-2</v>
      </c>
      <c r="BE32" s="1">
        <v>0.5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1.5008807373046873</v>
      </c>
      <c r="BM32">
        <f t="shared" si="102"/>
        <v>7.5347887012753969E-3</v>
      </c>
      <c r="BN32">
        <f t="shared" si="103"/>
        <v>304.62642135620115</v>
      </c>
      <c r="BO32">
        <f t="shared" si="104"/>
        <v>303.24570121765134</v>
      </c>
      <c r="BP32">
        <f t="shared" si="105"/>
        <v>271.97419313965293</v>
      </c>
      <c r="BQ32">
        <f t="shared" si="106"/>
        <v>-0.30692230813023874</v>
      </c>
      <c r="BR32">
        <f t="shared" si="107"/>
        <v>4.6353865883919072</v>
      </c>
      <c r="BS32">
        <f t="shared" si="108"/>
        <v>46.860250611134731</v>
      </c>
      <c r="BT32">
        <f t="shared" si="109"/>
        <v>19.662443299123012</v>
      </c>
      <c r="BU32">
        <f t="shared" si="110"/>
        <v>30.78606128692627</v>
      </c>
      <c r="BV32">
        <f t="shared" si="111"/>
        <v>4.4566388087380622</v>
      </c>
      <c r="BW32">
        <f t="shared" si="112"/>
        <v>0.36901735363479266</v>
      </c>
      <c r="BX32">
        <f t="shared" si="113"/>
        <v>2.6903900342737326</v>
      </c>
      <c r="BY32">
        <f t="shared" si="114"/>
        <v>1.7662487744643296</v>
      </c>
      <c r="BZ32">
        <f t="shared" si="115"/>
        <v>0.23196038842481004</v>
      </c>
      <c r="CA32">
        <f t="shared" si="116"/>
        <v>71.871296368016203</v>
      </c>
      <c r="CB32">
        <f t="shared" si="117"/>
        <v>0.75446478756405311</v>
      </c>
      <c r="CC32">
        <f t="shared" si="118"/>
        <v>58.15764505714629</v>
      </c>
      <c r="CD32">
        <f t="shared" si="119"/>
        <v>955.97402189098682</v>
      </c>
      <c r="CE32">
        <f t="shared" si="120"/>
        <v>2.9495073222695546E-2</v>
      </c>
      <c r="CF32">
        <f t="shared" si="121"/>
        <v>0</v>
      </c>
      <c r="CG32">
        <f t="shared" si="122"/>
        <v>1487.2050375989397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159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8088.0000396277755</v>
      </c>
      <c r="I33" s="1">
        <v>0</v>
      </c>
      <c r="J33">
        <f t="shared" si="84"/>
        <v>46.129943508496588</v>
      </c>
      <c r="K33">
        <f t="shared" si="85"/>
        <v>0.3518721600243131</v>
      </c>
      <c r="L33">
        <f t="shared" si="86"/>
        <v>1009.2157625921142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9.8189659118652344</v>
      </c>
      <c r="AA33">
        <f t="shared" si="90"/>
        <v>0.87490948295593252</v>
      </c>
      <c r="AB33">
        <f t="shared" si="91"/>
        <v>3.1694283215379447E-2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7.0048503632271073</v>
      </c>
      <c r="AJ33">
        <f t="shared" si="97"/>
        <v>1.9672696057873633</v>
      </c>
      <c r="AK33">
        <f t="shared" si="98"/>
        <v>31.663366317749023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30.099605560302734</v>
      </c>
      <c r="AQ33" s="1">
        <v>31.663366317749023</v>
      </c>
      <c r="AR33" s="1">
        <v>28.909381866455078</v>
      </c>
      <c r="AS33" s="1">
        <v>1299.7694091796875</v>
      </c>
      <c r="AT33" s="1">
        <v>1263.1395263671875</v>
      </c>
      <c r="AU33" s="1">
        <v>22.934812545776367</v>
      </c>
      <c r="AV33" s="1">
        <v>27.473669052124023</v>
      </c>
      <c r="AW33" s="1">
        <v>52.939182281494141</v>
      </c>
      <c r="AX33" s="1">
        <v>63.419944763183594</v>
      </c>
      <c r="AY33" s="1">
        <v>300.181396484375</v>
      </c>
      <c r="AZ33" s="1">
        <v>1699.6240234375</v>
      </c>
      <c r="BA33" s="1">
        <v>0.10882950574159622</v>
      </c>
      <c r="BB33" s="1">
        <v>98.915870666503906</v>
      </c>
      <c r="BC33" s="1">
        <v>26.485382080078125</v>
      </c>
      <c r="BD33" s="1">
        <v>5.1747981458902359E-2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1.500906982421875</v>
      </c>
      <c r="BM33">
        <f t="shared" si="102"/>
        <v>7.0048503632271072E-3</v>
      </c>
      <c r="BN33">
        <f t="shared" si="103"/>
        <v>304.813366317749</v>
      </c>
      <c r="BO33">
        <f t="shared" si="104"/>
        <v>303.24960556030271</v>
      </c>
      <c r="BP33">
        <f t="shared" si="105"/>
        <v>271.93983767167083</v>
      </c>
      <c r="BQ33">
        <f t="shared" si="106"/>
        <v>-0.22280038580834879</v>
      </c>
      <c r="BR33">
        <f t="shared" si="107"/>
        <v>4.684851500481594</v>
      </c>
      <c r="BS33">
        <f t="shared" si="108"/>
        <v>47.361980124267724</v>
      </c>
      <c r="BT33">
        <f t="shared" si="109"/>
        <v>19.888311072143701</v>
      </c>
      <c r="BU33">
        <f t="shared" si="110"/>
        <v>30.881485939025879</v>
      </c>
      <c r="BV33">
        <f t="shared" si="111"/>
        <v>4.4809827664276174</v>
      </c>
      <c r="BW33">
        <f t="shared" si="112"/>
        <v>0.33903050272144275</v>
      </c>
      <c r="BX33">
        <f t="shared" si="113"/>
        <v>2.7175818946942307</v>
      </c>
      <c r="BY33">
        <f t="shared" si="114"/>
        <v>1.7634008717333867</v>
      </c>
      <c r="BZ33">
        <f t="shared" si="115"/>
        <v>0.21301156335266208</v>
      </c>
      <c r="CA33">
        <f t="shared" si="116"/>
        <v>99.827455847158674</v>
      </c>
      <c r="CB33">
        <f t="shared" si="117"/>
        <v>0.79897409710124201</v>
      </c>
      <c r="CC33">
        <f t="shared" si="118"/>
        <v>57.967608153862024</v>
      </c>
      <c r="CD33">
        <f t="shared" si="119"/>
        <v>1256.4358338402578</v>
      </c>
      <c r="CE33">
        <f t="shared" si="120"/>
        <v>2.1282762059461419E-2</v>
      </c>
      <c r="CF33">
        <f t="shared" si="121"/>
        <v>0</v>
      </c>
      <c r="CG33">
        <f t="shared" si="122"/>
        <v>1487.0171755651847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ht="17" customHeight="1" x14ac:dyDescent="0.35">
      <c r="A34" t="s">
        <v>159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8310.5000396622345</v>
      </c>
      <c r="I34" s="1">
        <v>0</v>
      </c>
      <c r="J34">
        <f t="shared" si="84"/>
        <v>46.98685112760667</v>
      </c>
      <c r="K34">
        <f t="shared" si="85"/>
        <v>0.30090281680168968</v>
      </c>
      <c r="L34">
        <f t="shared" si="86"/>
        <v>1353.4382127230942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9.8189659118652344</v>
      </c>
      <c r="AA34">
        <f t="shared" si="90"/>
        <v>0.87490948295593252</v>
      </c>
      <c r="AB34">
        <f t="shared" si="91"/>
        <v>3.2282460159938284E-2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6.2309323009862378</v>
      </c>
      <c r="AJ34">
        <f t="shared" si="97"/>
        <v>2.0340465099462284</v>
      </c>
      <c r="AK34">
        <f t="shared" si="98"/>
        <v>32.049507141113281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30.135641098022461</v>
      </c>
      <c r="AQ34" s="1">
        <v>32.049507141113281</v>
      </c>
      <c r="AR34" s="1">
        <v>28.907659530639648</v>
      </c>
      <c r="AS34" s="1">
        <v>1699.7462158203125</v>
      </c>
      <c r="AT34" s="1">
        <v>1661.5435791015625</v>
      </c>
      <c r="AU34" s="1">
        <v>23.810056686401367</v>
      </c>
      <c r="AV34" s="1">
        <v>27.845815658569336</v>
      </c>
      <c r="AW34" s="1">
        <v>54.848365783691406</v>
      </c>
      <c r="AX34" s="1">
        <v>64.148239135742188</v>
      </c>
      <c r="AY34" s="1">
        <v>300.187744140625</v>
      </c>
      <c r="AZ34" s="1">
        <v>1698.99658203125</v>
      </c>
      <c r="BA34" s="1">
        <v>0.11511657387018204</v>
      </c>
      <c r="BB34" s="1">
        <v>98.917320251464844</v>
      </c>
      <c r="BC34" s="1">
        <v>28.21087646484375</v>
      </c>
      <c r="BD34" s="1">
        <v>1.2890616431832314E-2</v>
      </c>
      <c r="BE34" s="1">
        <v>0.75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1.5009387207031248</v>
      </c>
      <c r="BM34">
        <f t="shared" si="102"/>
        <v>6.2309323009862375E-3</v>
      </c>
      <c r="BN34">
        <f t="shared" si="103"/>
        <v>305.19950714111326</v>
      </c>
      <c r="BO34">
        <f t="shared" si="104"/>
        <v>303.28564109802244</v>
      </c>
      <c r="BP34">
        <f t="shared" si="105"/>
        <v>271.83944704891474</v>
      </c>
      <c r="BQ34">
        <f t="shared" si="106"/>
        <v>-0.10426679250116623</v>
      </c>
      <c r="BR34">
        <f t="shared" si="107"/>
        <v>4.7884799751081859</v>
      </c>
      <c r="BS34">
        <f t="shared" si="108"/>
        <v>48.408913251340067</v>
      </c>
      <c r="BT34">
        <f t="shared" si="109"/>
        <v>20.563097592770731</v>
      </c>
      <c r="BU34">
        <f t="shared" si="110"/>
        <v>31.092574119567871</v>
      </c>
      <c r="BV34">
        <f t="shared" si="111"/>
        <v>4.5352457577538949</v>
      </c>
      <c r="BW34">
        <f t="shared" si="112"/>
        <v>0.29146208382337513</v>
      </c>
      <c r="BX34">
        <f t="shared" si="113"/>
        <v>2.7544334651619575</v>
      </c>
      <c r="BY34">
        <f t="shared" si="114"/>
        <v>1.7808122925919374</v>
      </c>
      <c r="BZ34">
        <f t="shared" si="115"/>
        <v>0.18298910371828417</v>
      </c>
      <c r="CA34">
        <f t="shared" si="116"/>
        <v>133.87848112850051</v>
      </c>
      <c r="CB34">
        <f t="shared" si="117"/>
        <v>0.81456678581667508</v>
      </c>
      <c r="CC34">
        <f t="shared" si="118"/>
        <v>57.223874398573457</v>
      </c>
      <c r="CD34">
        <f t="shared" si="119"/>
        <v>1654.7153591036326</v>
      </c>
      <c r="CE34">
        <f t="shared" si="120"/>
        <v>1.6249137064680137E-2</v>
      </c>
      <c r="CF34">
        <f t="shared" si="121"/>
        <v>0</v>
      </c>
      <c r="CG34">
        <f t="shared" si="122"/>
        <v>1486.4682211288575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159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8491.5000396622345</v>
      </c>
      <c r="I35" s="1">
        <v>0</v>
      </c>
      <c r="J35">
        <f t="shared" si="84"/>
        <v>45.381530439691218</v>
      </c>
      <c r="K35">
        <f t="shared" si="85"/>
        <v>0.26887340887888639</v>
      </c>
      <c r="L35">
        <f t="shared" si="86"/>
        <v>1623.3035143089312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9.8189659118652344</v>
      </c>
      <c r="AA35">
        <f t="shared" si="90"/>
        <v>0.87490948295593252</v>
      </c>
      <c r="AB35">
        <f t="shared" si="91"/>
        <v>3.120254199316462E-2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5.6630768361478214</v>
      </c>
      <c r="AJ35">
        <f t="shared" si="97"/>
        <v>2.061205290276058</v>
      </c>
      <c r="AK35">
        <f t="shared" si="98"/>
        <v>32.245407104492188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30.130867004394531</v>
      </c>
      <c r="AQ35" s="1">
        <v>32.245407104492188</v>
      </c>
      <c r="AR35" s="1">
        <v>28.910118103027344</v>
      </c>
      <c r="AS35" s="1">
        <v>1999.59765625</v>
      </c>
      <c r="AT35" s="1">
        <v>1961.9586181640625</v>
      </c>
      <c r="AU35" s="1">
        <v>24.442295074462891</v>
      </c>
      <c r="AV35" s="1">
        <v>28.109367370605469</v>
      </c>
      <c r="AW35" s="1">
        <v>56.323005676269531</v>
      </c>
      <c r="AX35" s="1">
        <v>64.7738037109375</v>
      </c>
      <c r="AY35" s="1">
        <v>300.17904663085938</v>
      </c>
      <c r="AZ35" s="1">
        <v>1698.9945068359375</v>
      </c>
      <c r="BA35" s="1">
        <v>7.9712472856044769E-2</v>
      </c>
      <c r="BB35" s="1">
        <v>98.921012878417969</v>
      </c>
      <c r="BC35" s="1">
        <v>28.621471405029297</v>
      </c>
      <c r="BD35" s="1">
        <v>-5.4843989200890064E-3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1.5008952331542966</v>
      </c>
      <c r="BM35">
        <f t="shared" si="102"/>
        <v>5.6630768361478215E-3</v>
      </c>
      <c r="BN35">
        <f t="shared" si="103"/>
        <v>305.39540710449216</v>
      </c>
      <c r="BO35">
        <f t="shared" si="104"/>
        <v>303.28086700439451</v>
      </c>
      <c r="BP35">
        <f t="shared" si="105"/>
        <v>271.83911501767216</v>
      </c>
      <c r="BQ35">
        <f t="shared" si="106"/>
        <v>-1.4293736606541239E-2</v>
      </c>
      <c r="BR35">
        <f t="shared" si="107"/>
        <v>4.8418123819479035</v>
      </c>
      <c r="BS35">
        <f t="shared" si="108"/>
        <v>48.946247526790771</v>
      </c>
      <c r="BT35">
        <f t="shared" si="109"/>
        <v>20.836880156185302</v>
      </c>
      <c r="BU35">
        <f t="shared" si="110"/>
        <v>31.188137054443359</v>
      </c>
      <c r="BV35">
        <f t="shared" si="111"/>
        <v>4.5599990709030624</v>
      </c>
      <c r="BW35">
        <f t="shared" si="112"/>
        <v>0.26131027588701911</v>
      </c>
      <c r="BX35">
        <f t="shared" si="113"/>
        <v>2.7806070916718455</v>
      </c>
      <c r="BY35">
        <f t="shared" si="114"/>
        <v>1.7793919792312169</v>
      </c>
      <c r="BZ35">
        <f t="shared" si="115"/>
        <v>0.16398199015600828</v>
      </c>
      <c r="CA35">
        <f t="shared" si="116"/>
        <v>160.57882784453494</v>
      </c>
      <c r="CB35">
        <f t="shared" si="117"/>
        <v>0.82738927278087349</v>
      </c>
      <c r="CC35">
        <f t="shared" si="118"/>
        <v>56.968627464899456</v>
      </c>
      <c r="CD35">
        <f t="shared" si="119"/>
        <v>1955.3636864704404</v>
      </c>
      <c r="CE35">
        <f t="shared" si="120"/>
        <v>1.322170151411803E-2</v>
      </c>
      <c r="CF35">
        <f t="shared" si="121"/>
        <v>0</v>
      </c>
      <c r="CG35">
        <f t="shared" si="122"/>
        <v>1486.4664055207995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161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8987.0000396277755</v>
      </c>
      <c r="I36" s="1">
        <v>0</v>
      </c>
      <c r="J36">
        <f t="shared" ref="J36:J46" si="126">(AS36-AT36*(1000-AU36)/(1000-AV36))*BL36</f>
        <v>8.6639336799898228</v>
      </c>
      <c r="K36">
        <f t="shared" ref="K36:K46" si="127">IF(BW36&lt;&gt;0,1/(1/BW36-1/AO36),0)</f>
        <v>0.34681050382500017</v>
      </c>
      <c r="L36">
        <f t="shared" ref="L36:L46" si="128">((BZ36-BM36/2)*AT36-J36)/(BZ36+BM36/2)</f>
        <v>339.78505052911498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9.8424968719482422</v>
      </c>
      <c r="AA36">
        <f t="shared" ref="AA36:AA46" si="132">(Z36*Y36+(100-Z36)*X36)/100</f>
        <v>0.87492124843597407</v>
      </c>
      <c r="AB36">
        <f t="shared" ref="AB36:AB46" si="133">(J36-W36)/CG36</f>
        <v>6.4988892208515635E-3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6.639653810468058</v>
      </c>
      <c r="AJ36">
        <f t="shared" ref="AJ36:AJ46" si="139">(BR36-BX36)</f>
        <v>1.8934829806993227</v>
      </c>
      <c r="AK36">
        <f t="shared" ref="AK36:AK46" si="140">(AQ36+BQ36*I36)</f>
        <v>31.047109603881836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30.101419448852539</v>
      </c>
      <c r="AQ36" s="1">
        <v>31.047109603881836</v>
      </c>
      <c r="AR36" s="1">
        <v>28.910612106323242</v>
      </c>
      <c r="AS36" s="1">
        <v>400.11880493164063</v>
      </c>
      <c r="AT36" s="1">
        <v>392.60943603515625</v>
      </c>
      <c r="AU36" s="1">
        <v>22.281204223632813</v>
      </c>
      <c r="AV36" s="1">
        <v>26.58740234375</v>
      </c>
      <c r="AW36" s="1">
        <v>51.427867889404297</v>
      </c>
      <c r="AX36" s="1">
        <v>61.370811462402344</v>
      </c>
      <c r="AY36" s="1">
        <v>300.17767333984375</v>
      </c>
      <c r="AZ36" s="1">
        <v>1699.5965576171875</v>
      </c>
      <c r="BA36" s="1">
        <v>4.3294355273246765E-2</v>
      </c>
      <c r="BB36" s="1">
        <v>98.920059204101563</v>
      </c>
      <c r="BC36" s="1">
        <v>18.19219970703125</v>
      </c>
      <c r="BD36" s="1">
        <v>0.13570545613765717</v>
      </c>
      <c r="BE36" s="1">
        <v>0.75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1.5008883666992185</v>
      </c>
      <c r="BM36">
        <f t="shared" ref="BM36:BM46" si="144">(AV36-AU36)/(1000-AV36)*BL36</f>
        <v>6.6396538104680578E-3</v>
      </c>
      <c r="BN36">
        <f t="shared" ref="BN36:BN46" si="145">(AQ36+273.15)</f>
        <v>304.19710960388181</v>
      </c>
      <c r="BO36">
        <f t="shared" ref="BO36:BO46" si="146">(AP36+273.15)</f>
        <v>303.25141944885252</v>
      </c>
      <c r="BP36">
        <f t="shared" ref="BP36:BP46" si="147">(AZ36*BH36+BA36*BI36)*BJ36</f>
        <v>271.93544314051906</v>
      </c>
      <c r="BQ36">
        <f t="shared" ref="BQ36:BQ46" si="148">((BP36+0.00000010773*(BO36^4-BN36^4))-BM36*44100)/(AM36*51.4+0.00000043092*BN36^3)</f>
        <v>-0.1287137116013089</v>
      </c>
      <c r="BR36">
        <f t="shared" ref="BR36:BR46" si="149">0.61365*EXP(17.502*AK36/(240.97+AK36))</f>
        <v>4.5235103946263413</v>
      </c>
      <c r="BS36">
        <f t="shared" ref="BS36:BS46" si="150">BR36*1000/BB36</f>
        <v>45.728949527749386</v>
      </c>
      <c r="BT36">
        <f t="shared" ref="BT36:BT46" si="151">(BS36-AV36)</f>
        <v>19.141547183999386</v>
      </c>
      <c r="BU36">
        <f t="shared" ref="BU36:BU46" si="152">IF(I36,AQ36,(AP36+AQ36)/2)</f>
        <v>30.574264526367188</v>
      </c>
      <c r="BV36">
        <f t="shared" ref="BV36:BV46" si="153">0.61365*EXP(17.502*BU36/(240.97+BU36))</f>
        <v>4.403018204008867</v>
      </c>
      <c r="BW36">
        <f t="shared" ref="BW36:BW46" si="154">IF(BT36&lt;&gt;0,(1000-(BS36+AV36)/2)/BT36*BM36,0)</f>
        <v>0.33432908940538275</v>
      </c>
      <c r="BX36">
        <f t="shared" ref="BX36:BX46" si="155">AV36*BB36/1000</f>
        <v>2.6300274139270186</v>
      </c>
      <c r="BY36">
        <f t="shared" ref="BY36:BY46" si="156">(BV36-BX36)</f>
        <v>1.7729907900818485</v>
      </c>
      <c r="BZ36">
        <f t="shared" ref="BZ36:BZ46" si="157">1/(1.6/K36+1.37/AO36)</f>
        <v>0.21004232222373947</v>
      </c>
      <c r="CA36">
        <f t="shared" ref="CA36:CA46" si="158">L36*BB36*0.001</f>
        <v>33.611557315008696</v>
      </c>
      <c r="CB36">
        <f t="shared" ref="CB36:CB46" si="159">L36/AT36</f>
        <v>0.86545309241800517</v>
      </c>
      <c r="CC36">
        <f t="shared" ref="CC36:CC46" si="160">(1-BM36*BB36/BR36/K36)*100</f>
        <v>58.133951856850707</v>
      </c>
      <c r="CD36">
        <f t="shared" ref="CD36:CD46" si="161">(AT36-J36/(AO36/1.35))</f>
        <v>391.35037645157655</v>
      </c>
      <c r="CE36">
        <f t="shared" ref="CE36:CE46" si="162">J36*CC36/100/CD36</f>
        <v>1.2870019648640783E-2</v>
      </c>
      <c r="CF36">
        <f t="shared" ref="CF36:CF46" si="163">(P36-O36)</f>
        <v>0</v>
      </c>
      <c r="CG36">
        <f t="shared" ref="CG36:CG46" si="164">AZ36*AA36</f>
        <v>1487.0131420279135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161</v>
      </c>
      <c r="B37" s="1">
        <v>36</v>
      </c>
      <c r="C37" s="1" t="s">
        <v>126</v>
      </c>
      <c r="D37" s="1" t="s">
        <v>0</v>
      </c>
      <c r="E37" s="1">
        <v>0</v>
      </c>
      <c r="F37" s="1" t="s">
        <v>91</v>
      </c>
      <c r="G37" s="1" t="s">
        <v>0</v>
      </c>
      <c r="H37" s="1">
        <v>9292.5000396622345</v>
      </c>
      <c r="I37" s="1">
        <v>0</v>
      </c>
      <c r="J37">
        <f t="shared" si="126"/>
        <v>-8.3140319119179384</v>
      </c>
      <c r="K37">
        <f t="shared" si="127"/>
        <v>0.31369428602152793</v>
      </c>
      <c r="L37">
        <f t="shared" si="128"/>
        <v>96.283240525466553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9.8424968719482422</v>
      </c>
      <c r="AA37">
        <f t="shared" si="132"/>
        <v>0.87492124843597407</v>
      </c>
      <c r="AB37">
        <f t="shared" si="133"/>
        <v>-4.9224969077247705E-3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6.0949578233584605</v>
      </c>
      <c r="AJ37">
        <f t="shared" si="139"/>
        <v>1.9128633566150453</v>
      </c>
      <c r="AK37">
        <f t="shared" si="140"/>
        <v>31.490253448486328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30.146451950073242</v>
      </c>
      <c r="AQ37" s="1">
        <v>31.490253448486328</v>
      </c>
      <c r="AR37" s="1">
        <v>28.911525726318359</v>
      </c>
      <c r="AS37" s="1">
        <v>49.756546020507813</v>
      </c>
      <c r="AT37" s="1">
        <v>55.071990966796875</v>
      </c>
      <c r="AU37" s="1">
        <v>23.611227035522461</v>
      </c>
      <c r="AV37" s="1">
        <v>27.559970855712891</v>
      </c>
      <c r="AW37" s="1">
        <v>54.356361389160156</v>
      </c>
      <c r="AX37" s="1">
        <v>63.447818756103516</v>
      </c>
      <c r="AY37" s="1">
        <v>300.19577026367188</v>
      </c>
      <c r="AZ37" s="1">
        <v>1698.253173828125</v>
      </c>
      <c r="BA37" s="1">
        <v>6.4013324677944183E-2</v>
      </c>
      <c r="BB37" s="1">
        <v>98.917648315429688</v>
      </c>
      <c r="BC37" s="1">
        <v>12.622376441955566</v>
      </c>
      <c r="BD37" s="1">
        <v>0.1700456440448761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1.5009788513183593</v>
      </c>
      <c r="BM37">
        <f t="shared" si="144"/>
        <v>6.0949578233584602E-3</v>
      </c>
      <c r="BN37">
        <f t="shared" si="145"/>
        <v>304.64025344848631</v>
      </c>
      <c r="BO37">
        <f t="shared" si="146"/>
        <v>303.29645195007322</v>
      </c>
      <c r="BP37">
        <f t="shared" si="147"/>
        <v>271.72050173907337</v>
      </c>
      <c r="BQ37">
        <f t="shared" si="148"/>
        <v>-5.3125903151249501E-2</v>
      </c>
      <c r="BR37">
        <f t="shared" si="149"/>
        <v>4.6390308613039446</v>
      </c>
      <c r="BS37">
        <f t="shared" si="150"/>
        <v>46.897908920266197</v>
      </c>
      <c r="BT37">
        <f t="shared" si="151"/>
        <v>19.337938064553306</v>
      </c>
      <c r="BU37">
        <f t="shared" si="152"/>
        <v>30.818352699279785</v>
      </c>
      <c r="BV37">
        <f t="shared" si="153"/>
        <v>4.4648638011313242</v>
      </c>
      <c r="BW37">
        <f t="shared" si="154"/>
        <v>0.30344750227993683</v>
      </c>
      <c r="BX37">
        <f t="shared" si="155"/>
        <v>2.7261675046888993</v>
      </c>
      <c r="BY37">
        <f t="shared" si="156"/>
        <v>1.7386962964424248</v>
      </c>
      <c r="BZ37">
        <f t="shared" si="157"/>
        <v>0.19054942812625628</v>
      </c>
      <c r="CA37">
        <f t="shared" si="158"/>
        <v>9.5241117249680283</v>
      </c>
      <c r="CB37">
        <f t="shared" si="159"/>
        <v>1.7483159558098436</v>
      </c>
      <c r="CC37">
        <f t="shared" si="160"/>
        <v>58.570411682320525</v>
      </c>
      <c r="CD37">
        <f t="shared" si="161"/>
        <v>56.280202149329817</v>
      </c>
      <c r="CE37">
        <f t="shared" si="162"/>
        <v>-8.652354704216049E-2</v>
      </c>
      <c r="CF37">
        <f t="shared" si="163"/>
        <v>0</v>
      </c>
      <c r="CG37">
        <f t="shared" si="164"/>
        <v>1485.8377870060583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161</v>
      </c>
      <c r="B38" s="1">
        <v>37</v>
      </c>
      <c r="C38" s="1" t="s">
        <v>127</v>
      </c>
      <c r="D38" s="1" t="s">
        <v>0</v>
      </c>
      <c r="E38" s="1">
        <v>0</v>
      </c>
      <c r="F38" s="1" t="s">
        <v>91</v>
      </c>
      <c r="G38" s="1" t="s">
        <v>0</v>
      </c>
      <c r="H38" s="1">
        <v>9446.5000396622345</v>
      </c>
      <c r="I38" s="1">
        <v>0</v>
      </c>
      <c r="J38">
        <f t="shared" si="126"/>
        <v>1.7392895386352667</v>
      </c>
      <c r="K38">
        <f t="shared" si="127"/>
        <v>0.31667870273449594</v>
      </c>
      <c r="L38">
        <f t="shared" si="128"/>
        <v>86.554713716168195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9.8424968719482422</v>
      </c>
      <c r="AA38">
        <f t="shared" si="132"/>
        <v>0.87492124843597407</v>
      </c>
      <c r="AB38">
        <f t="shared" si="133"/>
        <v>1.840180884015982E-3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6.0576919758498198</v>
      </c>
      <c r="AJ38">
        <f t="shared" si="139"/>
        <v>1.8827706657106171</v>
      </c>
      <c r="AK38">
        <f t="shared" si="140"/>
        <v>31.629270553588867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30.195322036743164</v>
      </c>
      <c r="AQ38" s="1">
        <v>31.629270553588867</v>
      </c>
      <c r="AR38" s="1">
        <v>28.911294937133789</v>
      </c>
      <c r="AS38" s="1">
        <v>100.07002258300781</v>
      </c>
      <c r="AT38" s="1">
        <v>98.513648986816406</v>
      </c>
      <c r="AU38" s="1">
        <v>24.314529418945313</v>
      </c>
      <c r="AV38" s="1">
        <v>28.236448287963867</v>
      </c>
      <c r="AW38" s="1">
        <v>55.817577362060547</v>
      </c>
      <c r="AX38" s="1">
        <v>64.821380615234375</v>
      </c>
      <c r="AY38" s="1">
        <v>300.19204711914063</v>
      </c>
      <c r="AZ38" s="1">
        <v>1701.407958984375</v>
      </c>
      <c r="BA38" s="1">
        <v>0.10118978470563889</v>
      </c>
      <c r="BB38" s="1">
        <v>98.915596008300781</v>
      </c>
      <c r="BC38" s="1">
        <v>13.418706893920898</v>
      </c>
      <c r="BD38" s="1">
        <v>0.15089499950408936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1.500960235595703</v>
      </c>
      <c r="BM38">
        <f t="shared" si="144"/>
        <v>6.0576919758498198E-3</v>
      </c>
      <c r="BN38">
        <f t="shared" si="145"/>
        <v>304.77927055358884</v>
      </c>
      <c r="BO38">
        <f t="shared" si="146"/>
        <v>303.34532203674314</v>
      </c>
      <c r="BP38">
        <f t="shared" si="147"/>
        <v>272.22526735279098</v>
      </c>
      <c r="BQ38">
        <f t="shared" si="148"/>
        <v>-4.8973839478379751E-2</v>
      </c>
      <c r="BR38">
        <f t="shared" si="149"/>
        <v>4.6757957772721275</v>
      </c>
      <c r="BS38">
        <f t="shared" si="150"/>
        <v>47.270561629934932</v>
      </c>
      <c r="BT38">
        <f t="shared" si="151"/>
        <v>19.034113341971064</v>
      </c>
      <c r="BU38">
        <f t="shared" si="152"/>
        <v>30.912296295166016</v>
      </c>
      <c r="BV38">
        <f t="shared" si="153"/>
        <v>4.4888675508438478</v>
      </c>
      <c r="BW38">
        <f t="shared" si="154"/>
        <v>0.30623926458116635</v>
      </c>
      <c r="BX38">
        <f t="shared" si="155"/>
        <v>2.7930251115615103</v>
      </c>
      <c r="BY38">
        <f t="shared" si="156"/>
        <v>1.6958424392823375</v>
      </c>
      <c r="BZ38">
        <f t="shared" si="157"/>
        <v>0.19231085832069839</v>
      </c>
      <c r="CA38">
        <f t="shared" si="158"/>
        <v>8.5616110945626236</v>
      </c>
      <c r="CB38">
        <f t="shared" si="159"/>
        <v>0.87860631096662944</v>
      </c>
      <c r="CC38">
        <f t="shared" si="160"/>
        <v>59.533320765027419</v>
      </c>
      <c r="CD38">
        <f t="shared" si="161"/>
        <v>98.260892070255935</v>
      </c>
      <c r="CE38">
        <f t="shared" si="162"/>
        <v>1.0537832480982907E-2</v>
      </c>
      <c r="CF38">
        <f t="shared" si="163"/>
        <v>0</v>
      </c>
      <c r="CG38">
        <f t="shared" si="164"/>
        <v>1488.597975573512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161</v>
      </c>
      <c r="B39" s="1">
        <v>35</v>
      </c>
      <c r="C39" s="1" t="s">
        <v>125</v>
      </c>
      <c r="D39" s="1" t="s">
        <v>0</v>
      </c>
      <c r="E39" s="1">
        <v>0</v>
      </c>
      <c r="F39" s="1" t="s">
        <v>91</v>
      </c>
      <c r="G39" s="1" t="s">
        <v>0</v>
      </c>
      <c r="H39" s="1">
        <v>9139.5000396622345</v>
      </c>
      <c r="I39" s="1">
        <v>0</v>
      </c>
      <c r="J39">
        <f t="shared" si="126"/>
        <v>2.9050005551955271</v>
      </c>
      <c r="K39">
        <f t="shared" si="127"/>
        <v>0.32682230253621525</v>
      </c>
      <c r="L39">
        <f t="shared" si="128"/>
        <v>176.28765906981877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9.8424968719482422</v>
      </c>
      <c r="AA39">
        <f t="shared" si="132"/>
        <v>0.87492124843597407</v>
      </c>
      <c r="AB39">
        <f t="shared" si="133"/>
        <v>2.6273820466540363E-3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6.3533675199698765</v>
      </c>
      <c r="AJ39">
        <f t="shared" si="139"/>
        <v>1.9174376420375006</v>
      </c>
      <c r="AK39">
        <f t="shared" si="140"/>
        <v>31.330787658691406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30.124103546142578</v>
      </c>
      <c r="AQ39" s="1">
        <v>31.330787658691406</v>
      </c>
      <c r="AR39" s="1">
        <v>28.908220291137695</v>
      </c>
      <c r="AS39" s="1">
        <v>199.68557739257813</v>
      </c>
      <c r="AT39" s="1">
        <v>196.91673278808594</v>
      </c>
      <c r="AU39" s="1">
        <v>22.971603393554688</v>
      </c>
      <c r="AV39" s="1">
        <v>27.08964729309082</v>
      </c>
      <c r="AW39" s="1">
        <v>52.953216552734375</v>
      </c>
      <c r="AX39" s="1">
        <v>62.449378967285156</v>
      </c>
      <c r="AY39" s="1">
        <v>300.20355224609375</v>
      </c>
      <c r="AZ39" s="1">
        <v>1698.747802734375</v>
      </c>
      <c r="BA39" s="1">
        <v>4.6923510730266571E-2</v>
      </c>
      <c r="BB39" s="1">
        <v>98.92083740234375</v>
      </c>
      <c r="BC39" s="1">
        <v>15.055880546569824</v>
      </c>
      <c r="BD39" s="1">
        <v>0.15609577298164368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1.5010177612304685</v>
      </c>
      <c r="BM39">
        <f t="shared" si="144"/>
        <v>6.3533675199698766E-3</v>
      </c>
      <c r="BN39">
        <f t="shared" si="145"/>
        <v>304.48078765869138</v>
      </c>
      <c r="BO39">
        <f t="shared" si="146"/>
        <v>303.27410354614256</v>
      </c>
      <c r="BP39">
        <f t="shared" si="147"/>
        <v>271.79964236230444</v>
      </c>
      <c r="BQ39">
        <f t="shared" si="148"/>
        <v>-9.156654468994524E-2</v>
      </c>
      <c r="BR39">
        <f t="shared" si="149"/>
        <v>4.5971682372041789</v>
      </c>
      <c r="BS39">
        <f t="shared" si="150"/>
        <v>46.473203805442687</v>
      </c>
      <c r="BT39">
        <f t="shared" si="151"/>
        <v>19.383556512351866</v>
      </c>
      <c r="BU39">
        <f t="shared" si="152"/>
        <v>30.727445602416992</v>
      </c>
      <c r="BV39">
        <f t="shared" si="153"/>
        <v>4.4417424435287538</v>
      </c>
      <c r="BW39">
        <f t="shared" si="154"/>
        <v>0.31571510634012412</v>
      </c>
      <c r="BX39">
        <f t="shared" si="155"/>
        <v>2.6797305951666783</v>
      </c>
      <c r="BY39">
        <f t="shared" si="156"/>
        <v>1.7620118483620755</v>
      </c>
      <c r="BZ39">
        <f t="shared" si="157"/>
        <v>0.19829067178830168</v>
      </c>
      <c r="CA39">
        <f t="shared" si="158"/>
        <v>17.438522858885353</v>
      </c>
      <c r="CB39">
        <f t="shared" si="159"/>
        <v>0.89523961003117314</v>
      </c>
      <c r="CC39">
        <f t="shared" si="160"/>
        <v>58.169825156789535</v>
      </c>
      <c r="CD39">
        <f t="shared" si="161"/>
        <v>196.49457249411108</v>
      </c>
      <c r="CE39">
        <f t="shared" si="162"/>
        <v>8.5999003550678091E-3</v>
      </c>
      <c r="CF39">
        <f t="shared" si="163"/>
        <v>0</v>
      </c>
      <c r="CG39">
        <f t="shared" si="164"/>
        <v>1486.2705483462271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161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9614.5000396622345</v>
      </c>
      <c r="I40" s="1">
        <v>0</v>
      </c>
      <c r="J40">
        <f t="shared" si="126"/>
        <v>21.645089917594671</v>
      </c>
      <c r="K40">
        <f t="shared" si="127"/>
        <v>0.32431435666187874</v>
      </c>
      <c r="L40">
        <f t="shared" si="128"/>
        <v>167.48151209599718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9.8424968719482422</v>
      </c>
      <c r="AA40">
        <f t="shared" si="132"/>
        <v>0.87492124843597407</v>
      </c>
      <c r="AB40">
        <f t="shared" si="133"/>
        <v>1.5211314471876495E-2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5.9970613537345976</v>
      </c>
      <c r="AJ40">
        <f t="shared" si="139"/>
        <v>1.8208553610366223</v>
      </c>
      <c r="AK40">
        <f t="shared" si="140"/>
        <v>31.616786956787109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30.198341369628906</v>
      </c>
      <c r="AQ40" s="1">
        <v>31.616786956787109</v>
      </c>
      <c r="AR40" s="1">
        <v>28.910392761230469</v>
      </c>
      <c r="AS40" s="1">
        <v>299.9002685546875</v>
      </c>
      <c r="AT40" s="1">
        <v>284.34307861328125</v>
      </c>
      <c r="AU40" s="1">
        <v>24.950136184692383</v>
      </c>
      <c r="AV40" s="1">
        <v>28.830495834350586</v>
      </c>
      <c r="AW40" s="1">
        <v>57.264934539794922</v>
      </c>
      <c r="AX40" s="1">
        <v>66.171630859375</v>
      </c>
      <c r="AY40" s="1">
        <v>300.186767578125</v>
      </c>
      <c r="AZ40" s="1">
        <v>1701.5250244140625</v>
      </c>
      <c r="BA40" s="1">
        <v>4.4645112007856369E-2</v>
      </c>
      <c r="BB40" s="1">
        <v>98.910148620605469</v>
      </c>
      <c r="BC40" s="1">
        <v>16.721612930297852</v>
      </c>
      <c r="BD40" s="1">
        <v>0.11215522140264511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1.500933837890625</v>
      </c>
      <c r="BM40">
        <f t="shared" si="144"/>
        <v>5.9970613537345977E-3</v>
      </c>
      <c r="BN40">
        <f t="shared" si="145"/>
        <v>304.76678695678709</v>
      </c>
      <c r="BO40">
        <f t="shared" si="146"/>
        <v>303.34834136962888</v>
      </c>
      <c r="BP40">
        <f t="shared" si="147"/>
        <v>272.24399782112232</v>
      </c>
      <c r="BQ40">
        <f t="shared" si="148"/>
        <v>-3.7492900359608762E-2</v>
      </c>
      <c r="BR40">
        <f t="shared" si="149"/>
        <v>4.6724839888179854</v>
      </c>
      <c r="BS40">
        <f t="shared" si="150"/>
        <v>47.239682216437295</v>
      </c>
      <c r="BT40">
        <f t="shared" si="151"/>
        <v>18.409186382086709</v>
      </c>
      <c r="BU40">
        <f t="shared" si="152"/>
        <v>30.907564163208008</v>
      </c>
      <c r="BV40">
        <f t="shared" si="153"/>
        <v>4.4876557496710507</v>
      </c>
      <c r="BW40">
        <f t="shared" si="154"/>
        <v>0.31337412048085483</v>
      </c>
      <c r="BX40">
        <f t="shared" si="155"/>
        <v>2.8516286277813632</v>
      </c>
      <c r="BY40">
        <f t="shared" si="156"/>
        <v>1.6360271218896876</v>
      </c>
      <c r="BZ40">
        <f t="shared" si="157"/>
        <v>0.19681320813030276</v>
      </c>
      <c r="CA40">
        <f t="shared" si="158"/>
        <v>16.565621252618815</v>
      </c>
      <c r="CB40">
        <f t="shared" si="159"/>
        <v>0.58901209381565145</v>
      </c>
      <c r="CC40">
        <f t="shared" si="160"/>
        <v>60.855986709720746</v>
      </c>
      <c r="CD40">
        <f t="shared" si="161"/>
        <v>281.19757232193768</v>
      </c>
      <c r="CE40">
        <f t="shared" si="162"/>
        <v>4.684369404326779E-2</v>
      </c>
      <c r="CF40">
        <f t="shared" si="163"/>
        <v>0</v>
      </c>
      <c r="CG40">
        <f t="shared" si="164"/>
        <v>1488.7003986054028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161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9774.5000396622345</v>
      </c>
      <c r="I41" s="1">
        <v>0</v>
      </c>
      <c r="J41">
        <f t="shared" si="126"/>
        <v>26.51747347636891</v>
      </c>
      <c r="K41">
        <f t="shared" si="127"/>
        <v>0.33004576517479034</v>
      </c>
      <c r="L41">
        <f t="shared" si="128"/>
        <v>238.75559819338633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9.8424968719482422</v>
      </c>
      <c r="AA41">
        <f t="shared" si="132"/>
        <v>0.87492124843597407</v>
      </c>
      <c r="AB41">
        <f t="shared" si="133"/>
        <v>1.8490124239526999E-2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5.9835556558238201</v>
      </c>
      <c r="AJ41">
        <f t="shared" si="139"/>
        <v>1.7855979921647043</v>
      </c>
      <c r="AK41">
        <f t="shared" si="140"/>
        <v>31.671396255493164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30.224813461303711</v>
      </c>
      <c r="AQ41" s="1">
        <v>31.671396255493164</v>
      </c>
      <c r="AR41" s="1">
        <v>28.907684326171875</v>
      </c>
      <c r="AS41" s="1">
        <v>399.65594482421875</v>
      </c>
      <c r="AT41" s="1">
        <v>380.47222900390625</v>
      </c>
      <c r="AU41" s="1">
        <v>25.465129852294922</v>
      </c>
      <c r="AV41" s="1">
        <v>29.334665298461914</v>
      </c>
      <c r="AW41" s="1">
        <v>58.356575012207031</v>
      </c>
      <c r="AX41" s="1">
        <v>67.225593566894531</v>
      </c>
      <c r="AY41" s="1">
        <v>300.192626953125</v>
      </c>
      <c r="AZ41" s="1">
        <v>1700.982177734375</v>
      </c>
      <c r="BA41" s="1">
        <v>0.13359802961349487</v>
      </c>
      <c r="BB41" s="1">
        <v>98.906478881835938</v>
      </c>
      <c r="BC41" s="1">
        <v>18.277690887451172</v>
      </c>
      <c r="BD41" s="1">
        <v>8.881976455450058E-2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1.5009631347656249</v>
      </c>
      <c r="BM41">
        <f t="shared" si="144"/>
        <v>5.9835556558238204E-3</v>
      </c>
      <c r="BN41">
        <f t="shared" si="145"/>
        <v>304.82139625549314</v>
      </c>
      <c r="BO41">
        <f t="shared" si="146"/>
        <v>303.37481346130369</v>
      </c>
      <c r="BP41">
        <f t="shared" si="147"/>
        <v>272.15714235431369</v>
      </c>
      <c r="BQ41">
        <f t="shared" si="148"/>
        <v>-3.6850781075655932E-2</v>
      </c>
      <c r="BR41">
        <f t="shared" si="149"/>
        <v>4.686986446012753</v>
      </c>
      <c r="BS41">
        <f t="shared" si="150"/>
        <v>47.38806293581959</v>
      </c>
      <c r="BT41">
        <f t="shared" si="151"/>
        <v>18.053397637357676</v>
      </c>
      <c r="BU41">
        <f t="shared" si="152"/>
        <v>30.948104858398438</v>
      </c>
      <c r="BV41">
        <f t="shared" si="153"/>
        <v>4.498046626441468</v>
      </c>
      <c r="BW41">
        <f t="shared" si="154"/>
        <v>0.31872218261502566</v>
      </c>
      <c r="BX41">
        <f t="shared" si="155"/>
        <v>2.9013884538480488</v>
      </c>
      <c r="BY41">
        <f t="shared" si="156"/>
        <v>1.5966581725934192</v>
      </c>
      <c r="BZ41">
        <f t="shared" si="157"/>
        <v>0.20018868214652663</v>
      </c>
      <c r="CA41">
        <f t="shared" si="158"/>
        <v>23.61447553063427</v>
      </c>
      <c r="CB41">
        <f t="shared" si="159"/>
        <v>0.62752437626908919</v>
      </c>
      <c r="CC41">
        <f t="shared" si="160"/>
        <v>61.74253287677449</v>
      </c>
      <c r="CD41">
        <f t="shared" si="161"/>
        <v>376.61865851895982</v>
      </c>
      <c r="CE41">
        <f t="shared" si="162"/>
        <v>4.3472513665737032E-2</v>
      </c>
      <c r="CF41">
        <f t="shared" si="163"/>
        <v>0</v>
      </c>
      <c r="CG41">
        <f t="shared" si="164"/>
        <v>1488.2254505107014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161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9938.5000396622345</v>
      </c>
      <c r="I42" s="1">
        <v>0</v>
      </c>
      <c r="J42">
        <f t="shared" si="126"/>
        <v>47.802820240878383</v>
      </c>
      <c r="K42">
        <f t="shared" si="127"/>
        <v>0.3354103523041847</v>
      </c>
      <c r="L42">
        <f t="shared" si="128"/>
        <v>414.15467713565499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9.8424968719482422</v>
      </c>
      <c r="AA42">
        <f t="shared" si="132"/>
        <v>0.87492124843597407</v>
      </c>
      <c r="AB42">
        <f t="shared" si="133"/>
        <v>3.278558839845204E-2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5.9233785844559872</v>
      </c>
      <c r="AJ42">
        <f t="shared" si="139"/>
        <v>1.7401065227491461</v>
      </c>
      <c r="AK42">
        <f t="shared" si="140"/>
        <v>31.633539199829102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30.22938346862793</v>
      </c>
      <c r="AQ42" s="1">
        <v>31.633539199829102</v>
      </c>
      <c r="AR42" s="1">
        <v>28.909061431884766</v>
      </c>
      <c r="AS42" s="1">
        <v>699.424072265625</v>
      </c>
      <c r="AT42" s="1">
        <v>664.9541015625</v>
      </c>
      <c r="AU42" s="1">
        <v>25.863962173461914</v>
      </c>
      <c r="AV42" s="1">
        <v>29.692913055419922</v>
      </c>
      <c r="AW42" s="1">
        <v>59.254520416259766</v>
      </c>
      <c r="AX42" s="1">
        <v>68.027107238769531</v>
      </c>
      <c r="AY42" s="1">
        <v>300.21258544921875</v>
      </c>
      <c r="AZ42" s="1">
        <v>1701.3472900390625</v>
      </c>
      <c r="BA42" s="1">
        <v>6.4097993075847626E-2</v>
      </c>
      <c r="BB42" s="1">
        <v>98.906501770019531</v>
      </c>
      <c r="BC42" s="1">
        <v>22.042434692382813</v>
      </c>
      <c r="BD42" s="1">
        <v>5.0389740616083145E-2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1.5010629272460936</v>
      </c>
      <c r="BM42">
        <f t="shared" si="144"/>
        <v>5.9233785844559871E-3</v>
      </c>
      <c r="BN42">
        <f t="shared" si="145"/>
        <v>304.78353919982908</v>
      </c>
      <c r="BO42">
        <f t="shared" si="146"/>
        <v>303.37938346862791</v>
      </c>
      <c r="BP42">
        <f t="shared" si="147"/>
        <v>272.21556032175795</v>
      </c>
      <c r="BQ42">
        <f t="shared" si="148"/>
        <v>-2.3983473898326738E-2</v>
      </c>
      <c r="BR42">
        <f t="shared" si="149"/>
        <v>4.6769286804220727</v>
      </c>
      <c r="BS42">
        <f t="shared" si="150"/>
        <v>47.286362339424485</v>
      </c>
      <c r="BT42">
        <f t="shared" si="151"/>
        <v>17.593449284004564</v>
      </c>
      <c r="BU42">
        <f t="shared" si="152"/>
        <v>30.931461334228516</v>
      </c>
      <c r="BV42">
        <f t="shared" si="153"/>
        <v>4.493778236450602</v>
      </c>
      <c r="BW42">
        <f t="shared" si="154"/>
        <v>0.32372218755157262</v>
      </c>
      <c r="BX42">
        <f t="shared" si="155"/>
        <v>2.9368221576729265</v>
      </c>
      <c r="BY42">
        <f t="shared" si="156"/>
        <v>1.5569560787776755</v>
      </c>
      <c r="BZ42">
        <f t="shared" si="157"/>
        <v>0.20334498483178789</v>
      </c>
      <c r="CA42">
        <f t="shared" si="158"/>
        <v>40.962590307179525</v>
      </c>
      <c r="CB42">
        <f t="shared" si="159"/>
        <v>0.6228319761656933</v>
      </c>
      <c r="CC42">
        <f t="shared" si="160"/>
        <v>62.652879552339073</v>
      </c>
      <c r="CD42">
        <f t="shared" si="161"/>
        <v>658.0073033563433</v>
      </c>
      <c r="CE42">
        <f t="shared" si="162"/>
        <v>4.5515974116657157E-2</v>
      </c>
      <c r="CF42">
        <f t="shared" si="163"/>
        <v>0</v>
      </c>
      <c r="CG42">
        <f t="shared" si="164"/>
        <v>1488.5448950241378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161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10084.500039662234</v>
      </c>
      <c r="I43" s="1">
        <v>0</v>
      </c>
      <c r="J43">
        <f t="shared" si="126"/>
        <v>56.24638373149174</v>
      </c>
      <c r="K43">
        <f t="shared" si="127"/>
        <v>0.33580639521920769</v>
      </c>
      <c r="L43">
        <f t="shared" si="128"/>
        <v>659.09610042195732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9.8424968719482422</v>
      </c>
      <c r="AA43">
        <f t="shared" si="132"/>
        <v>0.87492124843597407</v>
      </c>
      <c r="AB43">
        <f t="shared" si="133"/>
        <v>3.8449714221975004E-2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5.8140066707809321</v>
      </c>
      <c r="AJ43">
        <f t="shared" si="139"/>
        <v>1.7059392363577794</v>
      </c>
      <c r="AK43">
        <f t="shared" si="140"/>
        <v>31.59088134765625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30.206096649169922</v>
      </c>
      <c r="AQ43" s="1">
        <v>31.59088134765625</v>
      </c>
      <c r="AR43" s="1">
        <v>28.907873153686523</v>
      </c>
      <c r="AS43" s="1">
        <v>999.67034912109375</v>
      </c>
      <c r="AT43" s="1">
        <v>958.48370361328125</v>
      </c>
      <c r="AU43" s="1">
        <v>26.166183471679688</v>
      </c>
      <c r="AV43" s="1">
        <v>29.923828125</v>
      </c>
      <c r="AW43" s="1">
        <v>60.028621673583984</v>
      </c>
      <c r="AX43" s="1">
        <v>68.649879455566406</v>
      </c>
      <c r="AY43" s="1">
        <v>300.18960571289063</v>
      </c>
      <c r="AZ43" s="1">
        <v>1701.711669921875</v>
      </c>
      <c r="BA43" s="1">
        <v>7.2032004594802856E-2</v>
      </c>
      <c r="BB43" s="1">
        <v>98.907089233398438</v>
      </c>
      <c r="BC43" s="1">
        <v>24.509439468383789</v>
      </c>
      <c r="BD43" s="1">
        <v>1.6737340018153191E-2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1.500948028564453</v>
      </c>
      <c r="BM43">
        <f t="shared" si="144"/>
        <v>5.8140066707809326E-3</v>
      </c>
      <c r="BN43">
        <f t="shared" si="145"/>
        <v>304.74088134765623</v>
      </c>
      <c r="BO43">
        <f t="shared" si="146"/>
        <v>303.3560966491699</v>
      </c>
      <c r="BP43">
        <f t="shared" si="147"/>
        <v>272.27386110170482</v>
      </c>
      <c r="BQ43">
        <f t="shared" si="148"/>
        <v>-3.5737204484665819E-3</v>
      </c>
      <c r="BR43">
        <f t="shared" si="149"/>
        <v>4.6656179749220321</v>
      </c>
      <c r="BS43">
        <f t="shared" si="150"/>
        <v>47.171724606233482</v>
      </c>
      <c r="BT43">
        <f t="shared" si="151"/>
        <v>17.247896481233482</v>
      </c>
      <c r="BU43">
        <f t="shared" si="152"/>
        <v>30.898488998413086</v>
      </c>
      <c r="BV43">
        <f t="shared" si="153"/>
        <v>4.4853325848041212</v>
      </c>
      <c r="BW43">
        <f t="shared" si="154"/>
        <v>0.32409109411860898</v>
      </c>
      <c r="BX43">
        <f t="shared" si="155"/>
        <v>2.9596787385642527</v>
      </c>
      <c r="BY43">
        <f t="shared" si="156"/>
        <v>1.5256538462398685</v>
      </c>
      <c r="BZ43">
        <f t="shared" si="157"/>
        <v>0.20357788020412151</v>
      </c>
      <c r="CA43">
        <f t="shared" si="158"/>
        <v>65.189276817819476</v>
      </c>
      <c r="CB43">
        <f t="shared" si="159"/>
        <v>0.68764455560100202</v>
      </c>
      <c r="CC43">
        <f t="shared" si="160"/>
        <v>63.296725770306914</v>
      </c>
      <c r="CD43">
        <f t="shared" si="161"/>
        <v>950.30987044528342</v>
      </c>
      <c r="CE43">
        <f t="shared" si="162"/>
        <v>3.7463695130889131E-2</v>
      </c>
      <c r="CF43">
        <f t="shared" si="163"/>
        <v>0</v>
      </c>
      <c r="CG43">
        <f t="shared" si="164"/>
        <v>1488.8636987261132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161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10242.000039627776</v>
      </c>
      <c r="I44" s="1">
        <v>0</v>
      </c>
      <c r="J44">
        <f t="shared" si="126"/>
        <v>56.079945359391957</v>
      </c>
      <c r="K44">
        <f t="shared" si="127"/>
        <v>0.32887864420286606</v>
      </c>
      <c r="L44">
        <f t="shared" si="128"/>
        <v>945.20510228672572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9.8424968719482422</v>
      </c>
      <c r="AA44">
        <f t="shared" si="132"/>
        <v>0.87492124843597407</v>
      </c>
      <c r="AB44">
        <f t="shared" si="133"/>
        <v>3.8345836360502941E-2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5.697471307239379</v>
      </c>
      <c r="AJ44">
        <f t="shared" si="139"/>
        <v>1.7054573579246362</v>
      </c>
      <c r="AK44">
        <f t="shared" si="140"/>
        <v>31.665487289428711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30.214900970458984</v>
      </c>
      <c r="AQ44" s="1">
        <v>31.665487289428711</v>
      </c>
      <c r="AR44" s="1">
        <v>28.908836364746094</v>
      </c>
      <c r="AS44" s="1">
        <v>1299.8980712890625</v>
      </c>
      <c r="AT44" s="1">
        <v>1257.7620849609375</v>
      </c>
      <c r="AU44" s="1">
        <v>26.445987701416016</v>
      </c>
      <c r="AV44" s="1">
        <v>30.127420425415039</v>
      </c>
      <c r="AW44" s="1">
        <v>60.643028259277344</v>
      </c>
      <c r="AX44" s="1">
        <v>69.085945129394531</v>
      </c>
      <c r="AY44" s="1">
        <v>300.19949340820313</v>
      </c>
      <c r="AZ44" s="1">
        <v>1701.360595703125</v>
      </c>
      <c r="BA44" s="1">
        <v>8.6547538638114929E-2</v>
      </c>
      <c r="BB44" s="1">
        <v>98.911819458007813</v>
      </c>
      <c r="BC44" s="1">
        <v>26.356893539428711</v>
      </c>
      <c r="BD44" s="1">
        <v>-3.3075590617954731E-3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1.5009974670410153</v>
      </c>
      <c r="BM44">
        <f t="shared" si="144"/>
        <v>5.6974713072393789E-3</v>
      </c>
      <c r="BN44">
        <f t="shared" si="145"/>
        <v>304.81548728942869</v>
      </c>
      <c r="BO44">
        <f t="shared" si="146"/>
        <v>303.36490097045896</v>
      </c>
      <c r="BP44">
        <f t="shared" si="147"/>
        <v>272.21768922796036</v>
      </c>
      <c r="BQ44">
        <f t="shared" si="148"/>
        <v>1.3476768520965432E-2</v>
      </c>
      <c r="BR44">
        <f t="shared" si="149"/>
        <v>4.6854153277787853</v>
      </c>
      <c r="BS44">
        <f t="shared" si="150"/>
        <v>47.369620268363775</v>
      </c>
      <c r="BT44">
        <f t="shared" si="151"/>
        <v>17.242199842948736</v>
      </c>
      <c r="BU44">
        <f t="shared" si="152"/>
        <v>30.940194129943848</v>
      </c>
      <c r="BV44">
        <f t="shared" si="153"/>
        <v>4.4960174047708632</v>
      </c>
      <c r="BW44">
        <f t="shared" si="154"/>
        <v>0.3176336415451485</v>
      </c>
      <c r="BX44">
        <f t="shared" si="155"/>
        <v>2.9799579698541492</v>
      </c>
      <c r="BY44">
        <f t="shared" si="156"/>
        <v>1.516059434916714</v>
      </c>
      <c r="BZ44">
        <f t="shared" si="157"/>
        <v>0.19950159486423602</v>
      </c>
      <c r="CA44">
        <f t="shared" si="158"/>
        <v>93.491956428172415</v>
      </c>
      <c r="CB44">
        <f t="shared" si="159"/>
        <v>0.75149753167832301</v>
      </c>
      <c r="CC44">
        <f t="shared" si="160"/>
        <v>63.428180298085543</v>
      </c>
      <c r="CD44">
        <f t="shared" si="161"/>
        <v>1249.6124389387799</v>
      </c>
      <c r="CE44">
        <f t="shared" si="162"/>
        <v>2.8465216690569159E-2</v>
      </c>
      <c r="CF44">
        <f t="shared" si="163"/>
        <v>0</v>
      </c>
      <c r="CG44">
        <f t="shared" si="164"/>
        <v>1488.5565364323506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161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10437.500039662234</v>
      </c>
      <c r="I45" s="1">
        <v>0</v>
      </c>
      <c r="J45">
        <f t="shared" si="126"/>
        <v>54.835578881536257</v>
      </c>
      <c r="K45">
        <f t="shared" si="127"/>
        <v>0.30308960298981508</v>
      </c>
      <c r="L45">
        <f t="shared" si="128"/>
        <v>1313.2124873574546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9.8424968719482422</v>
      </c>
      <c r="AA45">
        <f t="shared" si="132"/>
        <v>0.87492124843597407</v>
      </c>
      <c r="AB45">
        <f t="shared" si="133"/>
        <v>3.7522644941812559E-2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5.7184672511774881</v>
      </c>
      <c r="AJ45">
        <f t="shared" si="139"/>
        <v>1.8535247539493107</v>
      </c>
      <c r="AK45">
        <f t="shared" si="140"/>
        <v>31.748603820800781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30.232059478759766</v>
      </c>
      <c r="AQ45" s="1">
        <v>31.748603820800781</v>
      </c>
      <c r="AR45" s="1">
        <v>28.911794662475586</v>
      </c>
      <c r="AS45" s="1">
        <v>1699.7022705078125</v>
      </c>
      <c r="AT45" s="1">
        <v>1656.8565673828125</v>
      </c>
      <c r="AU45" s="1">
        <v>25.152835845947266</v>
      </c>
      <c r="AV45" s="1">
        <v>28.852750778198242</v>
      </c>
      <c r="AW45" s="1">
        <v>57.622524261474609</v>
      </c>
      <c r="AX45" s="1">
        <v>66.101631164550781</v>
      </c>
      <c r="AY45" s="1">
        <v>300.19467163085938</v>
      </c>
      <c r="AZ45" s="1">
        <v>1700.7818603515625</v>
      </c>
      <c r="BA45" s="1">
        <v>0.1073940321803093</v>
      </c>
      <c r="BB45" s="1">
        <v>98.917167663574219</v>
      </c>
      <c r="BC45" s="1">
        <v>27.519924163818359</v>
      </c>
      <c r="BD45" s="1">
        <v>-1.0800100862979889E-2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1.5009733581542968</v>
      </c>
      <c r="BM45">
        <f t="shared" si="144"/>
        <v>5.7184672511774882E-3</v>
      </c>
      <c r="BN45">
        <f t="shared" si="145"/>
        <v>304.89860382080076</v>
      </c>
      <c r="BO45">
        <f t="shared" si="146"/>
        <v>303.38205947875974</v>
      </c>
      <c r="BP45">
        <f t="shared" si="147"/>
        <v>272.12509157378008</v>
      </c>
      <c r="BQ45">
        <f t="shared" si="148"/>
        <v>6.1967689966750178E-3</v>
      </c>
      <c r="BR45">
        <f t="shared" si="149"/>
        <v>4.7075571402316676</v>
      </c>
      <c r="BS45">
        <f t="shared" si="150"/>
        <v>47.590901068280417</v>
      </c>
      <c r="BT45">
        <f t="shared" si="151"/>
        <v>18.738150290082174</v>
      </c>
      <c r="BU45">
        <f t="shared" si="152"/>
        <v>30.990331649780273</v>
      </c>
      <c r="BV45">
        <f t="shared" si="153"/>
        <v>4.5088919383785111</v>
      </c>
      <c r="BW45">
        <f t="shared" si="154"/>
        <v>0.29351333542597596</v>
      </c>
      <c r="BX45">
        <f t="shared" si="155"/>
        <v>2.8540323862823569</v>
      </c>
      <c r="BY45">
        <f t="shared" si="156"/>
        <v>1.6548595520961542</v>
      </c>
      <c r="BZ45">
        <f t="shared" si="157"/>
        <v>0.18428282014489289</v>
      </c>
      <c r="CA45">
        <f t="shared" si="158"/>
        <v>129.89925978983669</v>
      </c>
      <c r="CB45">
        <f t="shared" si="159"/>
        <v>0.79259274050005335</v>
      </c>
      <c r="CC45">
        <f t="shared" si="160"/>
        <v>60.3553423537331</v>
      </c>
      <c r="CD45">
        <f t="shared" si="161"/>
        <v>1648.8877551016897</v>
      </c>
      <c r="CE45">
        <f t="shared" si="162"/>
        <v>2.0071834036733131E-2</v>
      </c>
      <c r="CF45">
        <f t="shared" si="163"/>
        <v>0</v>
      </c>
      <c r="CG45">
        <f t="shared" si="164"/>
        <v>1488.0501885760475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161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10612.500039662234</v>
      </c>
      <c r="I46" s="1">
        <v>0</v>
      </c>
      <c r="J46">
        <f t="shared" si="126"/>
        <v>54.783088467594084</v>
      </c>
      <c r="K46">
        <f t="shared" si="127"/>
        <v>0.27614583711701757</v>
      </c>
      <c r="L46">
        <f t="shared" si="128"/>
        <v>1574.9717425394576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9.8424968719482422</v>
      </c>
      <c r="AA46">
        <f t="shared" si="132"/>
        <v>0.87492124843597407</v>
      </c>
      <c r="AB46">
        <f t="shared" si="133"/>
        <v>3.7495831418463146E-2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5.3507939890880198</v>
      </c>
      <c r="AJ46">
        <f t="shared" si="139"/>
        <v>1.8977246869585969</v>
      </c>
      <c r="AK46">
        <f t="shared" si="140"/>
        <v>31.947538375854492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30.234428405761719</v>
      </c>
      <c r="AQ46" s="1">
        <v>31.947538375854492</v>
      </c>
      <c r="AR46" s="1">
        <v>28.906999588012695</v>
      </c>
      <c r="AS46" s="1">
        <v>2000.0775146484375</v>
      </c>
      <c r="AT46" s="1">
        <v>1956.6038818359375</v>
      </c>
      <c r="AU46" s="1">
        <v>25.481899261474609</v>
      </c>
      <c r="AV46" s="1">
        <v>28.94361686706543</v>
      </c>
      <c r="AW46" s="1">
        <v>58.374340057373047</v>
      </c>
      <c r="AX46" s="1">
        <v>66.304908752441406</v>
      </c>
      <c r="AY46" s="1">
        <v>300.19332885742188</v>
      </c>
      <c r="AZ46" s="1">
        <v>1700.3980712890625</v>
      </c>
      <c r="BA46" s="1">
        <v>9.4691380858421326E-2</v>
      </c>
      <c r="BB46" s="1">
        <v>98.923294067382813</v>
      </c>
      <c r="BC46" s="1">
        <v>28.017593383789063</v>
      </c>
      <c r="BD46" s="1">
        <v>-1.5447641722857952E-2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1.5009666442871092</v>
      </c>
      <c r="BM46">
        <f t="shared" si="144"/>
        <v>5.3507939890880202E-3</v>
      </c>
      <c r="BN46">
        <f t="shared" si="145"/>
        <v>305.09753837585447</v>
      </c>
      <c r="BO46">
        <f t="shared" si="146"/>
        <v>303.3844284057617</v>
      </c>
      <c r="BP46">
        <f t="shared" si="147"/>
        <v>272.06368532515262</v>
      </c>
      <c r="BQ46">
        <f t="shared" si="148"/>
        <v>6.0977772207174742E-2</v>
      </c>
      <c r="BR46">
        <f t="shared" si="149"/>
        <v>4.7609226096729715</v>
      </c>
      <c r="BS46">
        <f t="shared" si="150"/>
        <v>48.127416849160028</v>
      </c>
      <c r="BT46">
        <f t="shared" si="151"/>
        <v>19.183799982094598</v>
      </c>
      <c r="BU46">
        <f t="shared" si="152"/>
        <v>31.090983390808105</v>
      </c>
      <c r="BV46">
        <f t="shared" si="153"/>
        <v>4.5348347094430217</v>
      </c>
      <c r="BW46">
        <f t="shared" si="154"/>
        <v>0.26817410429211086</v>
      </c>
      <c r="BX46">
        <f t="shared" si="155"/>
        <v>2.8631979227143747</v>
      </c>
      <c r="BY46">
        <f t="shared" si="156"/>
        <v>1.671636786728647</v>
      </c>
      <c r="BZ46">
        <f t="shared" si="157"/>
        <v>0.16830724843421324</v>
      </c>
      <c r="CA46">
        <f t="shared" si="158"/>
        <v>155.80139283504911</v>
      </c>
      <c r="CB46">
        <f t="shared" si="159"/>
        <v>0.80495176216333397</v>
      </c>
      <c r="CC46">
        <f t="shared" si="160"/>
        <v>59.738757125466016</v>
      </c>
      <c r="CD46">
        <f t="shared" si="161"/>
        <v>1948.6426975631953</v>
      </c>
      <c r="CE46">
        <f t="shared" si="162"/>
        <v>1.6794631569148337E-2</v>
      </c>
      <c r="CF46">
        <f t="shared" si="163"/>
        <v>0</v>
      </c>
      <c r="CG46">
        <f t="shared" si="164"/>
        <v>1487.7144033703489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162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11361.000039627776</v>
      </c>
      <c r="I47" s="1">
        <v>0</v>
      </c>
      <c r="J47">
        <f t="shared" ref="J47:J57" si="168">(AS47-AT47*(1000-AU47)/(1000-AV47))*BL47</f>
        <v>-9.9060693093520591</v>
      </c>
      <c r="K47">
        <f t="shared" ref="K47:K57" si="169">IF(BW47&lt;&gt;0,1/(1/BW47-1/AO47),0)</f>
        <v>0.3698680894788281</v>
      </c>
      <c r="L47">
        <f t="shared" ref="L47:L57" si="170">((BZ47-BM47/2)*AT47-J47)/(BZ47+BM47/2)</f>
        <v>434.94899147175323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9.7955474853515625</v>
      </c>
      <c r="AA47">
        <f t="shared" ref="AA47:AA57" si="174">(Z47*Y47+(100-Z47)*X47)/100</f>
        <v>0.87489777374267574</v>
      </c>
      <c r="AB47">
        <f t="shared" ref="AB47:AB57" si="175">(J47-W47)/CG47</f>
        <v>-5.9893333731134441E-3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7.4229764488921717</v>
      </c>
      <c r="AJ47">
        <f t="shared" ref="AJ47:AJ57" si="181">(BR47-BX47)</f>
        <v>1.9846670620077562</v>
      </c>
      <c r="AK47">
        <f t="shared" ref="AK47:AK57" si="182">(AQ47+BQ47*I47)</f>
        <v>32.111305236816406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30.232158660888672</v>
      </c>
      <c r="AQ47" s="1">
        <v>32.111305236816406</v>
      </c>
      <c r="AR47" s="1">
        <v>28.910327911376953</v>
      </c>
      <c r="AS47" s="1">
        <v>399.97509765625</v>
      </c>
      <c r="AT47" s="1">
        <v>404.57415771484375</v>
      </c>
      <c r="AU47" s="1">
        <v>23.710023880004883</v>
      </c>
      <c r="AV47" s="1">
        <v>28.514547348022461</v>
      </c>
      <c r="AW47" s="1">
        <v>54.315269470214844</v>
      </c>
      <c r="AX47" s="1">
        <v>65.324256896972656</v>
      </c>
      <c r="AY47" s="1">
        <v>300.18850708007813</v>
      </c>
      <c r="AZ47" s="1">
        <v>1699.6138916015625</v>
      </c>
      <c r="BA47" s="1">
        <v>0.1636839359998703</v>
      </c>
      <c r="BB47" s="1">
        <v>98.917282104492188</v>
      </c>
      <c r="BC47" s="1">
        <v>18.113456726074219</v>
      </c>
      <c r="BD47" s="1">
        <v>7.3145747184753418E-2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1.5009425354003905</v>
      </c>
      <c r="BM47">
        <f t="shared" ref="BM47:BM57" si="186">(AV47-AU47)/(1000-AV47)*BL47</f>
        <v>7.4229764488921721E-3</v>
      </c>
      <c r="BN47">
        <f t="shared" ref="BN47:BN57" si="187">(AQ47+273.15)</f>
        <v>305.26130523681638</v>
      </c>
      <c r="BO47">
        <f t="shared" ref="BO47:BO57" si="188">(AP47+273.15)</f>
        <v>303.38215866088865</v>
      </c>
      <c r="BP47">
        <f t="shared" ref="BP47:BP57" si="189">(AZ47*BH47+BA47*BI47)*BJ47</f>
        <v>271.93821657795706</v>
      </c>
      <c r="BQ47">
        <f t="shared" ref="BQ47:BQ57" si="190">((BP47+0.00000010773*(BO47^4-BN47^4))-BM47*44100)/(AM47*51.4+0.00000043092*BN47^3)</f>
        <v>-0.31169832471136538</v>
      </c>
      <c r="BR47">
        <f t="shared" ref="BR47:BR57" si="191">0.61365*EXP(17.502*AK47/(240.97+AK47))</f>
        <v>4.8052485861139935</v>
      </c>
      <c r="BS47">
        <f t="shared" ref="BS47:BS57" si="192">BR47*1000/BB47</f>
        <v>48.578453470222982</v>
      </c>
      <c r="BT47">
        <f t="shared" ref="BT47:BT57" si="193">(BS47-AV47)</f>
        <v>20.063906122200521</v>
      </c>
      <c r="BU47">
        <f t="shared" ref="BU47:BU57" si="194">IF(I47,AQ47,(AP47+AQ47)/2)</f>
        <v>31.171731948852539</v>
      </c>
      <c r="BV47">
        <f t="shared" ref="BV47:BV57" si="195">0.61365*EXP(17.502*BU47/(240.97+BU47))</f>
        <v>4.5557413700671656</v>
      </c>
      <c r="BW47">
        <f t="shared" ref="BW47:BW57" si="196">IF(BT47&lt;&gt;0,(1000-(BS47+AV47)/2)/BT47*BM47,0)</f>
        <v>0.35570574546654143</v>
      </c>
      <c r="BX47">
        <f t="shared" ref="BX47:BX57" si="197">AV47*BB47/1000</f>
        <v>2.8205815241062373</v>
      </c>
      <c r="BY47">
        <f t="shared" ref="BY47:BY57" si="198">(BV47-BX47)</f>
        <v>1.7351598459609283</v>
      </c>
      <c r="BZ47">
        <f t="shared" ref="BZ47:BZ57" si="199">1/(1.6/K47+1.37/AO47)</f>
        <v>0.22354654123667528</v>
      </c>
      <c r="CA47">
        <f t="shared" ref="CA47:CA57" si="200">L47*BB47*0.001</f>
        <v>43.02397209047578</v>
      </c>
      <c r="CB47">
        <f t="shared" ref="CB47:CB57" si="201">L47/AT47</f>
        <v>1.0750785317788849</v>
      </c>
      <c r="CC47">
        <f t="shared" ref="CC47:CC57" si="202">(1-BM47*BB47/BR47/K47)*100</f>
        <v>58.68692380013978</v>
      </c>
      <c r="CD47">
        <f t="shared" ref="CD47:CD57" si="203">(AT47-J47/(AO47/1.35))</f>
        <v>406.01372684824446</v>
      </c>
      <c r="CE47">
        <f t="shared" ref="CE47:CE57" si="204">J47*CC47/100/CD47</f>
        <v>-1.4318647283916608E-2</v>
      </c>
      <c r="CF47">
        <f t="shared" ref="CF47:CF57" si="205">(P47-O47)</f>
        <v>0</v>
      </c>
      <c r="CG47">
        <f t="shared" ref="CG47:CG57" si="206">AZ47*AA47</f>
        <v>1486.9884099843325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162</v>
      </c>
      <c r="B48" s="1">
        <v>47</v>
      </c>
      <c r="C48" s="1" t="s">
        <v>137</v>
      </c>
      <c r="D48" s="1" t="s">
        <v>0</v>
      </c>
      <c r="E48" s="1">
        <v>0</v>
      </c>
      <c r="F48" s="1" t="s">
        <v>91</v>
      </c>
      <c r="G48" s="1" t="s">
        <v>0</v>
      </c>
      <c r="H48" s="1">
        <v>11705.000039627776</v>
      </c>
      <c r="I48" s="1">
        <v>0</v>
      </c>
      <c r="J48">
        <f t="shared" si="168"/>
        <v>-6.5013180856870454</v>
      </c>
      <c r="K48">
        <f t="shared" si="169"/>
        <v>0.42042024984308873</v>
      </c>
      <c r="L48">
        <f t="shared" si="170"/>
        <v>77.427061029819598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9.7955474853515625</v>
      </c>
      <c r="AA48">
        <f t="shared" si="174"/>
        <v>0.87489777374267574</v>
      </c>
      <c r="AB48">
        <f t="shared" si="175"/>
        <v>-3.7005770486841479E-3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8.5114427838442559</v>
      </c>
      <c r="AJ48">
        <f t="shared" si="181"/>
        <v>2.0148556141410157</v>
      </c>
      <c r="AK48">
        <f t="shared" si="182"/>
        <v>31.774528503417969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30.249486923217773</v>
      </c>
      <c r="AQ48" s="1">
        <v>31.774528503417969</v>
      </c>
      <c r="AR48" s="1">
        <v>28.910381317138672</v>
      </c>
      <c r="AS48" s="1">
        <v>49.910633087158203</v>
      </c>
      <c r="AT48" s="1">
        <v>53.936122894287109</v>
      </c>
      <c r="AU48" s="1">
        <v>21.774896621704102</v>
      </c>
      <c r="AV48" s="1">
        <v>27.290674209594727</v>
      </c>
      <c r="AW48" s="1">
        <v>49.832015991210938</v>
      </c>
      <c r="AX48" s="1">
        <v>62.458854675292969</v>
      </c>
      <c r="AY48" s="1">
        <v>300.19918823242188</v>
      </c>
      <c r="AZ48" s="1">
        <v>1699.182373046875</v>
      </c>
      <c r="BA48" s="1">
        <v>8.5364870727062225E-2</v>
      </c>
      <c r="BB48" s="1">
        <v>98.92120361328125</v>
      </c>
      <c r="BC48" s="1">
        <v>12.266463279724121</v>
      </c>
      <c r="BD48" s="1">
        <v>0.16023489832878113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1.5009959411621092</v>
      </c>
      <c r="BM48">
        <f t="shared" si="186"/>
        <v>8.5114427838442561E-3</v>
      </c>
      <c r="BN48">
        <f t="shared" si="187"/>
        <v>304.92452850341795</v>
      </c>
      <c r="BO48">
        <f t="shared" si="188"/>
        <v>303.39948692321775</v>
      </c>
      <c r="BP48">
        <f t="shared" si="189"/>
        <v>271.86917361075029</v>
      </c>
      <c r="BQ48">
        <f t="shared" si="190"/>
        <v>-0.48603954663836751</v>
      </c>
      <c r="BR48">
        <f t="shared" si="191"/>
        <v>4.7144819543720589</v>
      </c>
      <c r="BS48">
        <f t="shared" si="192"/>
        <v>47.658962711398793</v>
      </c>
      <c r="BT48">
        <f t="shared" si="193"/>
        <v>20.368288501804066</v>
      </c>
      <c r="BU48">
        <f t="shared" si="194"/>
        <v>31.012007713317871</v>
      </c>
      <c r="BV48">
        <f t="shared" si="195"/>
        <v>4.5144679486258807</v>
      </c>
      <c r="BW48">
        <f t="shared" si="196"/>
        <v>0.40221730018981028</v>
      </c>
      <c r="BX48">
        <f t="shared" si="197"/>
        <v>2.6996263402310432</v>
      </c>
      <c r="BY48">
        <f t="shared" si="198"/>
        <v>1.8148416083948375</v>
      </c>
      <c r="BZ48">
        <f t="shared" si="199"/>
        <v>0.25296022404324131</v>
      </c>
      <c r="CA48">
        <f t="shared" si="200"/>
        <v>7.659178069308739</v>
      </c>
      <c r="CB48">
        <f t="shared" si="201"/>
        <v>1.4355325684342179</v>
      </c>
      <c r="CC48">
        <f t="shared" si="202"/>
        <v>57.520932718967458</v>
      </c>
      <c r="CD48">
        <f t="shared" si="203"/>
        <v>54.880907000909417</v>
      </c>
      <c r="CE48">
        <f t="shared" si="204"/>
        <v>-6.8140615858483175E-2</v>
      </c>
      <c r="CF48">
        <f t="shared" si="205"/>
        <v>0</v>
      </c>
      <c r="CG48">
        <f t="shared" si="206"/>
        <v>1486.6108753615076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162</v>
      </c>
      <c r="B49" s="1">
        <v>48</v>
      </c>
      <c r="C49" s="1" t="s">
        <v>138</v>
      </c>
      <c r="D49" s="1" t="s">
        <v>0</v>
      </c>
      <c r="E49" s="1">
        <v>0</v>
      </c>
      <c r="F49" s="1" t="s">
        <v>91</v>
      </c>
      <c r="G49" s="1" t="s">
        <v>0</v>
      </c>
      <c r="H49" s="1">
        <v>11870.000039627776</v>
      </c>
      <c r="I49" s="1">
        <v>0</v>
      </c>
      <c r="J49">
        <f t="shared" si="168"/>
        <v>0.35464377119221324</v>
      </c>
      <c r="K49">
        <f t="shared" si="169"/>
        <v>0.45450494422324289</v>
      </c>
      <c r="L49">
        <f t="shared" si="170"/>
        <v>94.935677316349711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9.7955474853515625</v>
      </c>
      <c r="AA49">
        <f t="shared" si="174"/>
        <v>0.87489777374267574</v>
      </c>
      <c r="AB49">
        <f t="shared" si="175"/>
        <v>9.1157107724736477E-4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8.6874516238038115</v>
      </c>
      <c r="AJ49">
        <f t="shared" si="181"/>
        <v>1.9080446629415238</v>
      </c>
      <c r="AK49">
        <f t="shared" si="182"/>
        <v>31.756650924682617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30.285039901733398</v>
      </c>
      <c r="AQ49" s="1">
        <v>31.756650924682617</v>
      </c>
      <c r="AR49" s="1">
        <v>28.909265518188477</v>
      </c>
      <c r="AS49" s="1">
        <v>100.14263916015625</v>
      </c>
      <c r="AT49" s="1">
        <v>99.331474304199219</v>
      </c>
      <c r="AU49" s="1">
        <v>22.69774055480957</v>
      </c>
      <c r="AV49" s="1">
        <v>28.321493148803711</v>
      </c>
      <c r="AW49" s="1">
        <v>51.841197967529297</v>
      </c>
      <c r="AX49" s="1">
        <v>64.686759948730469</v>
      </c>
      <c r="AY49" s="1">
        <v>300.20559692382813</v>
      </c>
      <c r="AZ49" s="1">
        <v>1698.5457763671875</v>
      </c>
      <c r="BA49" s="1">
        <v>0.13384731113910675</v>
      </c>
      <c r="BB49" s="1">
        <v>98.923492431640625</v>
      </c>
      <c r="BC49" s="1">
        <v>13.213922500610352</v>
      </c>
      <c r="BD49" s="1">
        <v>0.12704217433929443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1.5010279846191406</v>
      </c>
      <c r="BM49">
        <f t="shared" si="186"/>
        <v>8.6874516238038112E-3</v>
      </c>
      <c r="BN49">
        <f t="shared" si="187"/>
        <v>304.90665092468259</v>
      </c>
      <c r="BO49">
        <f t="shared" si="188"/>
        <v>303.43503990173338</v>
      </c>
      <c r="BP49">
        <f t="shared" si="189"/>
        <v>271.76731814427694</v>
      </c>
      <c r="BQ49">
        <f t="shared" si="190"/>
        <v>-0.51480316431043005</v>
      </c>
      <c r="BR49">
        <f t="shared" si="191"/>
        <v>4.7097056760999694</v>
      </c>
      <c r="BS49">
        <f t="shared" si="192"/>
        <v>47.609577465681674</v>
      </c>
      <c r="BT49">
        <f t="shared" si="193"/>
        <v>19.288084316877963</v>
      </c>
      <c r="BU49">
        <f t="shared" si="194"/>
        <v>31.020845413208008</v>
      </c>
      <c r="BV49">
        <f t="shared" si="195"/>
        <v>4.5167431059421803</v>
      </c>
      <c r="BW49">
        <f t="shared" si="196"/>
        <v>0.43330523317637171</v>
      </c>
      <c r="BX49">
        <f t="shared" si="197"/>
        <v>2.8016610131584456</v>
      </c>
      <c r="BY49">
        <f t="shared" si="198"/>
        <v>1.7150820927837347</v>
      </c>
      <c r="BZ49">
        <f t="shared" si="199"/>
        <v>0.27264384943249398</v>
      </c>
      <c r="CA49">
        <f t="shared" si="200"/>
        <v>9.3913687564965969</v>
      </c>
      <c r="CB49">
        <f t="shared" si="201"/>
        <v>0.95574618197664585</v>
      </c>
      <c r="CC49">
        <f t="shared" si="202"/>
        <v>59.852411867643674</v>
      </c>
      <c r="CD49">
        <f t="shared" si="203"/>
        <v>99.27993678609613</v>
      </c>
      <c r="CE49">
        <f t="shared" si="204"/>
        <v>2.1380236276161099E-3</v>
      </c>
      <c r="CF49">
        <f t="shared" si="205"/>
        <v>0</v>
      </c>
      <c r="CG49">
        <f t="shared" si="206"/>
        <v>1486.0539183436772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162</v>
      </c>
      <c r="B50" s="1">
        <v>46</v>
      </c>
      <c r="C50" s="1" t="s">
        <v>136</v>
      </c>
      <c r="D50" s="1" t="s">
        <v>0</v>
      </c>
      <c r="E50" s="1">
        <v>0</v>
      </c>
      <c r="F50" s="1" t="s">
        <v>91</v>
      </c>
      <c r="G50" s="1" t="s">
        <v>0</v>
      </c>
      <c r="H50" s="1">
        <v>11514.000039627776</v>
      </c>
      <c r="I50" s="1">
        <v>0</v>
      </c>
      <c r="J50">
        <f t="shared" si="168"/>
        <v>-3.9256247194655409</v>
      </c>
      <c r="K50">
        <f t="shared" si="169"/>
        <v>0.38213500599487682</v>
      </c>
      <c r="L50">
        <f t="shared" si="170"/>
        <v>211.9015547460985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9.7955474853515625</v>
      </c>
      <c r="AA50">
        <f t="shared" si="174"/>
        <v>0.87489777374267574</v>
      </c>
      <c r="AB50">
        <f t="shared" si="175"/>
        <v>-1.967499736172221E-3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7.45803461271076</v>
      </c>
      <c r="AJ50">
        <f t="shared" si="181"/>
        <v>1.9319103700629596</v>
      </c>
      <c r="AK50">
        <f t="shared" si="182"/>
        <v>32.124580383300781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30.234010696411133</v>
      </c>
      <c r="AQ50" s="1">
        <v>32.124580383300781</v>
      </c>
      <c r="AR50" s="1">
        <v>28.908119201660156</v>
      </c>
      <c r="AS50" s="1">
        <v>199.95523071289063</v>
      </c>
      <c r="AT50" s="1">
        <v>201.569091796875</v>
      </c>
      <c r="AU50" s="1">
        <v>24.259428024291992</v>
      </c>
      <c r="AV50" s="1">
        <v>29.083808898925781</v>
      </c>
      <c r="AW50" s="1">
        <v>55.571361541748047</v>
      </c>
      <c r="AX50" s="1">
        <v>66.62298583984375</v>
      </c>
      <c r="AY50" s="1">
        <v>300.1888427734375</v>
      </c>
      <c r="AZ50" s="1">
        <v>1699.599609375</v>
      </c>
      <c r="BA50" s="1">
        <v>0.1092054694890976</v>
      </c>
      <c r="BB50" s="1">
        <v>98.919197082519531</v>
      </c>
      <c r="BC50" s="1">
        <v>14.880718231201172</v>
      </c>
      <c r="BD50" s="1">
        <v>9.1415286064147949E-2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1.5009442138671873</v>
      </c>
      <c r="BM50">
        <f t="shared" si="186"/>
        <v>7.4580346127107603E-3</v>
      </c>
      <c r="BN50">
        <f t="shared" si="187"/>
        <v>305.27458038330076</v>
      </c>
      <c r="BO50">
        <f t="shared" si="188"/>
        <v>303.38401069641111</v>
      </c>
      <c r="BP50">
        <f t="shared" si="189"/>
        <v>271.93593142175814</v>
      </c>
      <c r="BQ50">
        <f t="shared" si="190"/>
        <v>-0.31842448399527312</v>
      </c>
      <c r="BR50">
        <f t="shared" si="191"/>
        <v>4.8088573944461341</v>
      </c>
      <c r="BS50">
        <f t="shared" si="192"/>
        <v>48.613995425322045</v>
      </c>
      <c r="BT50">
        <f t="shared" si="193"/>
        <v>19.530186526396264</v>
      </c>
      <c r="BU50">
        <f t="shared" si="194"/>
        <v>31.179295539855957</v>
      </c>
      <c r="BV50">
        <f t="shared" si="195"/>
        <v>4.5577039571000029</v>
      </c>
      <c r="BW50">
        <f t="shared" si="196"/>
        <v>0.36703685067377234</v>
      </c>
      <c r="BX50">
        <f t="shared" si="197"/>
        <v>2.8769470243831745</v>
      </c>
      <c r="BY50">
        <f t="shared" si="198"/>
        <v>1.6807569327168284</v>
      </c>
      <c r="BZ50">
        <f t="shared" si="199"/>
        <v>0.23070835429571893</v>
      </c>
      <c r="CA50">
        <f t="shared" si="200"/>
        <v>20.961131656021617</v>
      </c>
      <c r="CB50">
        <f t="shared" si="201"/>
        <v>1.0512601553001772</v>
      </c>
      <c r="CC50">
        <f t="shared" si="202"/>
        <v>59.853632560586135</v>
      </c>
      <c r="CD50">
        <f t="shared" si="203"/>
        <v>202.13957116654004</v>
      </c>
      <c r="CE50">
        <f t="shared" si="204"/>
        <v>-1.1623795290238437E-2</v>
      </c>
      <c r="CF50">
        <f t="shared" si="205"/>
        <v>0</v>
      </c>
      <c r="CG50">
        <f t="shared" si="206"/>
        <v>1486.9759144961088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ht="17" customHeight="1" x14ac:dyDescent="0.35">
      <c r="A51" t="s">
        <v>162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12018.000039627776</v>
      </c>
      <c r="I51" s="1">
        <v>0</v>
      </c>
      <c r="J51">
        <f t="shared" si="168"/>
        <v>8.8193523701952223</v>
      </c>
      <c r="K51">
        <f t="shared" si="169"/>
        <v>0.47965258947238915</v>
      </c>
      <c r="L51">
        <f t="shared" si="170"/>
        <v>253.30919578123903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9.7955474853515625</v>
      </c>
      <c r="AA51">
        <f t="shared" si="174"/>
        <v>0.87489777374267574</v>
      </c>
      <c r="AB51">
        <f t="shared" si="175"/>
        <v>6.5980856305310172E-3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8.760066106586379</v>
      </c>
      <c r="AJ51">
        <f t="shared" si="181"/>
        <v>1.8269237738329385</v>
      </c>
      <c r="AK51">
        <f t="shared" si="182"/>
        <v>31.758445739746094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30.317958831787109</v>
      </c>
      <c r="AQ51" s="1">
        <v>31.758445739746094</v>
      </c>
      <c r="AR51" s="1">
        <v>28.908069610595703</v>
      </c>
      <c r="AS51" s="1">
        <v>299.93582153320313</v>
      </c>
      <c r="AT51" s="1">
        <v>292.35394287109375</v>
      </c>
      <c r="AU51" s="1">
        <v>23.482070922851563</v>
      </c>
      <c r="AV51" s="1">
        <v>29.148115158081055</v>
      </c>
      <c r="AW51" s="1">
        <v>53.527576446533203</v>
      </c>
      <c r="AX51" s="1">
        <v>66.444778442382813</v>
      </c>
      <c r="AY51" s="1">
        <v>300.19979858398438</v>
      </c>
      <c r="AZ51" s="1">
        <v>1701.0128173828125</v>
      </c>
      <c r="BA51" s="1">
        <v>0.13874265551567078</v>
      </c>
      <c r="BB51" s="1">
        <v>98.917587280273438</v>
      </c>
      <c r="BC51" s="1">
        <v>16.834844589233398</v>
      </c>
      <c r="BD51" s="1">
        <v>7.5623393058776855E-2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1.5009989929199219</v>
      </c>
      <c r="BM51">
        <f t="shared" si="186"/>
        <v>8.760066106586379E-3</v>
      </c>
      <c r="BN51">
        <f t="shared" si="187"/>
        <v>304.90844573974607</v>
      </c>
      <c r="BO51">
        <f t="shared" si="188"/>
        <v>303.46795883178709</v>
      </c>
      <c r="BP51">
        <f t="shared" si="189"/>
        <v>272.16204469795412</v>
      </c>
      <c r="BQ51">
        <f t="shared" si="190"/>
        <v>-0.52449791917341249</v>
      </c>
      <c r="BR51">
        <f t="shared" si="191"/>
        <v>4.7101849990378826</v>
      </c>
      <c r="BS51">
        <f t="shared" si="192"/>
        <v>47.617265327064921</v>
      </c>
      <c r="BT51">
        <f t="shared" si="193"/>
        <v>18.469150168983866</v>
      </c>
      <c r="BU51">
        <f t="shared" si="194"/>
        <v>31.038202285766602</v>
      </c>
      <c r="BV51">
        <f t="shared" si="195"/>
        <v>4.521214326621287</v>
      </c>
      <c r="BW51">
        <f t="shared" si="196"/>
        <v>0.45610280525301905</v>
      </c>
      <c r="BX51">
        <f t="shared" si="197"/>
        <v>2.8832612252049441</v>
      </c>
      <c r="BY51">
        <f t="shared" si="198"/>
        <v>1.6379531014163429</v>
      </c>
      <c r="BZ51">
        <f t="shared" si="199"/>
        <v>0.28709047410807204</v>
      </c>
      <c r="CA51">
        <f t="shared" si="200"/>
        <v>25.056734482586585</v>
      </c>
      <c r="CB51">
        <f t="shared" si="201"/>
        <v>0.86644699672454717</v>
      </c>
      <c r="CC51">
        <f t="shared" si="202"/>
        <v>61.645516387298962</v>
      </c>
      <c r="CD51">
        <f t="shared" si="203"/>
        <v>291.07229754313994</v>
      </c>
      <c r="CE51">
        <f t="shared" si="204"/>
        <v>1.8678298678755419E-2</v>
      </c>
      <c r="CF51">
        <f t="shared" si="205"/>
        <v>0</v>
      </c>
      <c r="CG51">
        <f t="shared" si="206"/>
        <v>1488.2123270359793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ht="17" customHeight="1" x14ac:dyDescent="0.35">
      <c r="A52" t="s">
        <v>162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12161.000039627776</v>
      </c>
      <c r="I52" s="1">
        <v>0</v>
      </c>
      <c r="J52">
        <f t="shared" si="168"/>
        <v>8.1533770237132153</v>
      </c>
      <c r="K52">
        <f t="shared" si="169"/>
        <v>0.48833159618900862</v>
      </c>
      <c r="L52">
        <f t="shared" si="170"/>
        <v>353.18775845620871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9.7955474853515625</v>
      </c>
      <c r="AA52">
        <f t="shared" si="174"/>
        <v>0.87489777374267574</v>
      </c>
      <c r="AB52">
        <f t="shared" si="175"/>
        <v>6.1495319998673519E-3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8.7354914599146998</v>
      </c>
      <c r="AJ52">
        <f t="shared" si="181"/>
        <v>1.7899254076131652</v>
      </c>
      <c r="AK52">
        <f t="shared" si="182"/>
        <v>31.894205093383789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30.367740631103516</v>
      </c>
      <c r="AQ52" s="1">
        <v>31.894205093383789</v>
      </c>
      <c r="AR52" s="1">
        <v>28.907119750976563</v>
      </c>
      <c r="AS52" s="1">
        <v>399.96707153320313</v>
      </c>
      <c r="AT52" s="1">
        <v>392.25238037109375</v>
      </c>
      <c r="AU52" s="1">
        <v>24.244989395141602</v>
      </c>
      <c r="AV52" s="1">
        <v>29.890743255615234</v>
      </c>
      <c r="AW52" s="1">
        <v>55.110984802246094</v>
      </c>
      <c r="AX52" s="1">
        <v>67.943778991699219</v>
      </c>
      <c r="AY52" s="1">
        <v>300.20370483398438</v>
      </c>
      <c r="AZ52" s="1">
        <v>1701.30419921875</v>
      </c>
      <c r="BA52" s="1">
        <v>0.10954035073518753</v>
      </c>
      <c r="BB52" s="1">
        <v>98.914863586425781</v>
      </c>
      <c r="BC52" s="1">
        <v>18.433645248413086</v>
      </c>
      <c r="BD52" s="1">
        <v>4.9247622489929199E-2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1.5010185241699217</v>
      </c>
      <c r="BM52">
        <f t="shared" si="186"/>
        <v>8.7354914599146998E-3</v>
      </c>
      <c r="BN52">
        <f t="shared" si="187"/>
        <v>305.04420509338377</v>
      </c>
      <c r="BO52">
        <f t="shared" si="188"/>
        <v>303.51774063110349</v>
      </c>
      <c r="BP52">
        <f t="shared" si="189"/>
        <v>272.20866579066205</v>
      </c>
      <c r="BQ52">
        <f t="shared" si="190"/>
        <v>-0.52418258107378435</v>
      </c>
      <c r="BR52">
        <f t="shared" si="191"/>
        <v>4.7465641992392227</v>
      </c>
      <c r="BS52">
        <f t="shared" si="192"/>
        <v>47.986359452358386</v>
      </c>
      <c r="BT52">
        <f t="shared" si="193"/>
        <v>18.095616196743151</v>
      </c>
      <c r="BU52">
        <f t="shared" si="194"/>
        <v>31.130972862243652</v>
      </c>
      <c r="BV52">
        <f t="shared" si="195"/>
        <v>4.5451779406552442</v>
      </c>
      <c r="BW52">
        <f t="shared" si="196"/>
        <v>0.46394353117477655</v>
      </c>
      <c r="BX52">
        <f t="shared" si="197"/>
        <v>2.9566387916260575</v>
      </c>
      <c r="BY52">
        <f t="shared" si="198"/>
        <v>1.5885391490291867</v>
      </c>
      <c r="BZ52">
        <f t="shared" si="199"/>
        <v>0.2920614471035658</v>
      </c>
      <c r="CA52">
        <f t="shared" si="200"/>
        <v>34.935518948091385</v>
      </c>
      <c r="CB52">
        <f t="shared" si="201"/>
        <v>0.90040947137675087</v>
      </c>
      <c r="CC52">
        <f t="shared" si="202"/>
        <v>62.721818752719358</v>
      </c>
      <c r="CD52">
        <f t="shared" si="203"/>
        <v>391.067515867346</v>
      </c>
      <c r="CE52">
        <f t="shared" si="204"/>
        <v>1.307688864849099E-2</v>
      </c>
      <c r="CF52">
        <f t="shared" si="205"/>
        <v>0</v>
      </c>
      <c r="CG52">
        <f t="shared" si="206"/>
        <v>1488.46725635555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162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12304.000039627776</v>
      </c>
      <c r="I53" s="1">
        <v>0</v>
      </c>
      <c r="J53">
        <f t="shared" si="168"/>
        <v>16.979655292972552</v>
      </c>
      <c r="K53">
        <f t="shared" si="169"/>
        <v>0.49402616836838331</v>
      </c>
      <c r="L53">
        <f t="shared" si="170"/>
        <v>608.21144346596827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9.7955474853515625</v>
      </c>
      <c r="AA53">
        <f t="shared" si="174"/>
        <v>0.87489777374267574</v>
      </c>
      <c r="AB53">
        <f t="shared" si="175"/>
        <v>1.2077859621662619E-2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8.6179770982888719</v>
      </c>
      <c r="AJ53">
        <f t="shared" si="181"/>
        <v>1.7461140715199974</v>
      </c>
      <c r="AK53">
        <f t="shared" si="182"/>
        <v>31.889158248901367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30.350431442260742</v>
      </c>
      <c r="AQ53" s="1">
        <v>31.889158248901367</v>
      </c>
      <c r="AR53" s="1">
        <v>28.905195236206055</v>
      </c>
      <c r="AS53" s="1">
        <v>699.81292724609375</v>
      </c>
      <c r="AT53" s="1">
        <v>684.57037353515625</v>
      </c>
      <c r="AU53" s="1">
        <v>24.752864837646484</v>
      </c>
      <c r="AV53" s="1">
        <v>30.320224761962891</v>
      </c>
      <c r="AW53" s="1">
        <v>56.320148468017578</v>
      </c>
      <c r="AX53" s="1">
        <v>68.990394592285156</v>
      </c>
      <c r="AY53" s="1">
        <v>300.20254516601563</v>
      </c>
      <c r="AZ53" s="1">
        <v>1701.50830078125</v>
      </c>
      <c r="BA53" s="1">
        <v>0.18587200343608856</v>
      </c>
      <c r="BB53" s="1">
        <v>98.913955688476563</v>
      </c>
      <c r="BC53" s="1">
        <v>22.593654632568359</v>
      </c>
      <c r="BD53" s="1">
        <v>1.603095605969429E-2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1.5010127258300778</v>
      </c>
      <c r="BM53">
        <f t="shared" si="186"/>
        <v>8.6179770982888725E-3</v>
      </c>
      <c r="BN53">
        <f t="shared" si="187"/>
        <v>305.03915824890134</v>
      </c>
      <c r="BO53">
        <f t="shared" si="188"/>
        <v>303.50043144226072</v>
      </c>
      <c r="BP53">
        <f t="shared" si="189"/>
        <v>272.24132203993213</v>
      </c>
      <c r="BQ53">
        <f t="shared" si="190"/>
        <v>-0.5039898349567461</v>
      </c>
      <c r="BR53">
        <f t="shared" si="191"/>
        <v>4.7452074400894446</v>
      </c>
      <c r="BS53">
        <f t="shared" si="192"/>
        <v>47.973083343610121</v>
      </c>
      <c r="BT53">
        <f t="shared" si="193"/>
        <v>17.65285858164723</v>
      </c>
      <c r="BU53">
        <f t="shared" si="194"/>
        <v>31.119794845581055</v>
      </c>
      <c r="BV53">
        <f t="shared" si="195"/>
        <v>4.5422846924669935</v>
      </c>
      <c r="BW53">
        <f t="shared" si="196"/>
        <v>0.46908052267502148</v>
      </c>
      <c r="BX53">
        <f t="shared" si="197"/>
        <v>2.9990933685694472</v>
      </c>
      <c r="BY53">
        <f t="shared" si="198"/>
        <v>1.5431913238975463</v>
      </c>
      <c r="BZ53">
        <f t="shared" si="199"/>
        <v>0.29531892757716699</v>
      </c>
      <c r="CA53">
        <f t="shared" si="200"/>
        <v>60.160599768217153</v>
      </c>
      <c r="CB53">
        <f t="shared" si="201"/>
        <v>0.88845715061423625</v>
      </c>
      <c r="CC53">
        <f t="shared" si="202"/>
        <v>63.637163835333446</v>
      </c>
      <c r="CD53">
        <f t="shared" si="203"/>
        <v>682.1028572184199</v>
      </c>
      <c r="CE53">
        <f t="shared" si="204"/>
        <v>1.5841263444530278E-2</v>
      </c>
      <c r="CF53">
        <f t="shared" si="205"/>
        <v>0</v>
      </c>
      <c r="CG53">
        <f t="shared" si="206"/>
        <v>1488.6458243581988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162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12496.000039627776</v>
      </c>
      <c r="I54" s="1">
        <v>0</v>
      </c>
      <c r="J54">
        <f t="shared" si="168"/>
        <v>18.345034749615564</v>
      </c>
      <c r="K54">
        <f t="shared" si="169"/>
        <v>0.46291817982917582</v>
      </c>
      <c r="L54">
        <f t="shared" si="170"/>
        <v>888.72546158616296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9.7955474853515625</v>
      </c>
      <c r="AA54">
        <f t="shared" si="174"/>
        <v>0.87489777374267574</v>
      </c>
      <c r="AB54">
        <f t="shared" si="175"/>
        <v>1.299608552912482E-2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8.1392342990167474</v>
      </c>
      <c r="AJ54">
        <f t="shared" si="181"/>
        <v>1.7535941750898063</v>
      </c>
      <c r="AK54">
        <f t="shared" si="182"/>
        <v>32.060745239257813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30.348894119262695</v>
      </c>
      <c r="AQ54" s="1">
        <v>32.060745239257813</v>
      </c>
      <c r="AR54" s="1">
        <v>28.908542633056641</v>
      </c>
      <c r="AS54" s="1">
        <v>999.82586669921875</v>
      </c>
      <c r="AT54" s="1">
        <v>982.27783203125</v>
      </c>
      <c r="AU54" s="1">
        <v>25.456256866455078</v>
      </c>
      <c r="AV54" s="1">
        <v>30.712175369262695</v>
      </c>
      <c r="AW54" s="1">
        <v>57.929306030273438</v>
      </c>
      <c r="AX54" s="1">
        <v>69.891654968261719</v>
      </c>
      <c r="AY54" s="1">
        <v>300.204833984375</v>
      </c>
      <c r="AZ54" s="1">
        <v>1701.3734130859375</v>
      </c>
      <c r="BA54" s="1">
        <v>6.9327063858509064E-2</v>
      </c>
      <c r="BB54" s="1">
        <v>98.916191101074219</v>
      </c>
      <c r="BC54" s="1">
        <v>25.138214111328125</v>
      </c>
      <c r="BD54" s="1">
        <v>-4.2607537470757961E-3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1.5010241699218749</v>
      </c>
      <c r="BM54">
        <f t="shared" si="186"/>
        <v>8.1392342990167475E-3</v>
      </c>
      <c r="BN54">
        <f t="shared" si="187"/>
        <v>305.21074523925779</v>
      </c>
      <c r="BO54">
        <f t="shared" si="188"/>
        <v>303.49889411926267</v>
      </c>
      <c r="BP54">
        <f t="shared" si="189"/>
        <v>272.21974000916452</v>
      </c>
      <c r="BQ54">
        <f t="shared" si="190"/>
        <v>-0.42836196649294545</v>
      </c>
      <c r="BR54">
        <f t="shared" si="191"/>
        <v>4.7915255830454999</v>
      </c>
      <c r="BS54">
        <f t="shared" si="192"/>
        <v>48.440255631653251</v>
      </c>
      <c r="BT54">
        <f t="shared" si="193"/>
        <v>17.728080262390556</v>
      </c>
      <c r="BU54">
        <f t="shared" si="194"/>
        <v>31.204819679260254</v>
      </c>
      <c r="BV54">
        <f t="shared" si="195"/>
        <v>4.5643323513389387</v>
      </c>
      <c r="BW54">
        <f t="shared" si="196"/>
        <v>0.44094533038491773</v>
      </c>
      <c r="BX54">
        <f t="shared" si="197"/>
        <v>3.0379314079556936</v>
      </c>
      <c r="BY54">
        <f t="shared" si="198"/>
        <v>1.5264009433832451</v>
      </c>
      <c r="BZ54">
        <f t="shared" si="199"/>
        <v>0.27748416973939855</v>
      </c>
      <c r="CA54">
        <f t="shared" si="200"/>
        <v>87.909337594647297</v>
      </c>
      <c r="CB54">
        <f t="shared" si="201"/>
        <v>0.90475976613293785</v>
      </c>
      <c r="CC54">
        <f t="shared" si="202"/>
        <v>63.702819825627508</v>
      </c>
      <c r="CD54">
        <f t="shared" si="203"/>
        <v>979.61189613356976</v>
      </c>
      <c r="CE54">
        <f t="shared" si="204"/>
        <v>1.192952482469949E-2</v>
      </c>
      <c r="CF54">
        <f t="shared" si="205"/>
        <v>0</v>
      </c>
      <c r="CG54">
        <f t="shared" si="206"/>
        <v>1488.5278114138646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162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12719.000039627776</v>
      </c>
      <c r="I55" s="1">
        <v>0</v>
      </c>
      <c r="J55">
        <f t="shared" si="168"/>
        <v>20.721730171769963</v>
      </c>
      <c r="K55">
        <f t="shared" si="169"/>
        <v>0.40782135726939739</v>
      </c>
      <c r="L55">
        <f t="shared" si="170"/>
        <v>1157.8569996994681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9.7955474853515625</v>
      </c>
      <c r="AA55">
        <f t="shared" si="174"/>
        <v>0.87489777374267574</v>
      </c>
      <c r="AB55">
        <f t="shared" si="175"/>
        <v>1.4596259591801641E-2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7.564851151129071</v>
      </c>
      <c r="AJ55">
        <f t="shared" si="181"/>
        <v>1.8384189268485711</v>
      </c>
      <c r="AK55">
        <f t="shared" si="182"/>
        <v>32.4638671875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30.378297805786133</v>
      </c>
      <c r="AQ55" s="1">
        <v>32.4638671875</v>
      </c>
      <c r="AR55" s="1">
        <v>28.905502319335938</v>
      </c>
      <c r="AS55" s="1">
        <v>1299.9964599609375</v>
      </c>
      <c r="AT55" s="1">
        <v>1279.7427978515625</v>
      </c>
      <c r="AU55" s="1">
        <v>26.084526062011719</v>
      </c>
      <c r="AV55" s="1">
        <v>30.967996597290039</v>
      </c>
      <c r="AW55" s="1">
        <v>59.262561798095703</v>
      </c>
      <c r="AX55" s="1">
        <v>70.360786437988281</v>
      </c>
      <c r="AY55" s="1">
        <v>300.22021484375</v>
      </c>
      <c r="AZ55" s="1">
        <v>1700.965576171875</v>
      </c>
      <c r="BA55" s="1">
        <v>0.17949958145618439</v>
      </c>
      <c r="BB55" s="1">
        <v>98.923957824707031</v>
      </c>
      <c r="BC55" s="1">
        <v>26.846771240234375</v>
      </c>
      <c r="BD55" s="1">
        <v>-4.365064948797226E-2</v>
      </c>
      <c r="BE55" s="1">
        <v>0.5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1.5011010742187498</v>
      </c>
      <c r="BM55">
        <f t="shared" si="186"/>
        <v>7.5648511511290711E-3</v>
      </c>
      <c r="BN55">
        <f t="shared" si="187"/>
        <v>305.61386718749998</v>
      </c>
      <c r="BO55">
        <f t="shared" si="188"/>
        <v>303.52829780578611</v>
      </c>
      <c r="BP55">
        <f t="shared" si="189"/>
        <v>272.15448610437306</v>
      </c>
      <c r="BQ55">
        <f t="shared" si="190"/>
        <v>-0.34594118898946752</v>
      </c>
      <c r="BR55">
        <f t="shared" si="191"/>
        <v>4.901895716154562</v>
      </c>
      <c r="BS55">
        <f t="shared" si="192"/>
        <v>49.552159294320873</v>
      </c>
      <c r="BT55">
        <f t="shared" si="193"/>
        <v>18.584162697030834</v>
      </c>
      <c r="BU55">
        <f t="shared" si="194"/>
        <v>31.421082496643066</v>
      </c>
      <c r="BV55">
        <f t="shared" si="195"/>
        <v>4.6208316590620102</v>
      </c>
      <c r="BW55">
        <f t="shared" si="196"/>
        <v>0.39067079709198654</v>
      </c>
      <c r="BX55">
        <f t="shared" si="197"/>
        <v>3.0634767893059909</v>
      </c>
      <c r="BY55">
        <f t="shared" si="198"/>
        <v>1.5573548697560193</v>
      </c>
      <c r="BZ55">
        <f t="shared" si="199"/>
        <v>0.24565429642307746</v>
      </c>
      <c r="CA55">
        <f t="shared" si="200"/>
        <v>114.53979700531201</v>
      </c>
      <c r="CB55">
        <f t="shared" si="201"/>
        <v>0.90475758226050051</v>
      </c>
      <c r="CC55">
        <f t="shared" si="202"/>
        <v>62.565861978204794</v>
      </c>
      <c r="CD55">
        <f t="shared" si="203"/>
        <v>1276.7314759826779</v>
      </c>
      <c r="CE55">
        <f t="shared" si="204"/>
        <v>1.0154624792019706E-2</v>
      </c>
      <c r="CF55">
        <f t="shared" si="205"/>
        <v>0</v>
      </c>
      <c r="CG55">
        <f t="shared" si="206"/>
        <v>1488.1709958057011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162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12874.000039627776</v>
      </c>
      <c r="I56" s="1">
        <v>0</v>
      </c>
      <c r="J56">
        <f t="shared" si="168"/>
        <v>24.298381075378867</v>
      </c>
      <c r="K56">
        <f t="shared" si="169"/>
        <v>0.3713055282845818</v>
      </c>
      <c r="L56">
        <f t="shared" si="170"/>
        <v>1517.147376108202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9.7955474853515625</v>
      </c>
      <c r="AA56">
        <f t="shared" si="174"/>
        <v>0.87489777374267574</v>
      </c>
      <c r="AB56">
        <f t="shared" si="175"/>
        <v>1.6998909805668636E-2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7.0898625446004937</v>
      </c>
      <c r="AJ56">
        <f t="shared" si="181"/>
        <v>1.8846979479846393</v>
      </c>
      <c r="AK56">
        <f t="shared" si="182"/>
        <v>32.657909393310547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30.376638412475586</v>
      </c>
      <c r="AQ56" s="1">
        <v>32.657909393310547</v>
      </c>
      <c r="AR56" s="1">
        <v>28.907760620117188</v>
      </c>
      <c r="AS56" s="1">
        <v>1699.9835205078125</v>
      </c>
      <c r="AT56" s="1">
        <v>1675.8798828125</v>
      </c>
      <c r="AU56" s="1">
        <v>26.46839714050293</v>
      </c>
      <c r="AV56" s="1">
        <v>31.045110702514648</v>
      </c>
      <c r="AW56" s="1">
        <v>60.140125274658203</v>
      </c>
      <c r="AX56" s="1">
        <v>70.5428466796875</v>
      </c>
      <c r="AY56" s="1">
        <v>300.20480346679688</v>
      </c>
      <c r="AZ56" s="1">
        <v>1701.039306640625</v>
      </c>
      <c r="BA56" s="1">
        <v>8.0931350588798523E-2</v>
      </c>
      <c r="BB56" s="1">
        <v>98.924064636230469</v>
      </c>
      <c r="BC56" s="1">
        <v>28.51153564453125</v>
      </c>
      <c r="BD56" s="1">
        <v>-6.7125916481018066E-2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1.5010240173339844</v>
      </c>
      <c r="BM56">
        <f t="shared" si="186"/>
        <v>7.0898625446004938E-3</v>
      </c>
      <c r="BN56">
        <f t="shared" si="187"/>
        <v>305.80790939331052</v>
      </c>
      <c r="BO56">
        <f t="shared" si="188"/>
        <v>303.52663841247556</v>
      </c>
      <c r="BP56">
        <f t="shared" si="189"/>
        <v>272.16628297910938</v>
      </c>
      <c r="BQ56">
        <f t="shared" si="190"/>
        <v>-0.27202598308250142</v>
      </c>
      <c r="BR56">
        <f t="shared" si="191"/>
        <v>4.9558064857591289</v>
      </c>
      <c r="BS56">
        <f t="shared" si="192"/>
        <v>50.09707702552376</v>
      </c>
      <c r="BT56">
        <f t="shared" si="193"/>
        <v>19.051966323009111</v>
      </c>
      <c r="BU56">
        <f t="shared" si="194"/>
        <v>31.517273902893066</v>
      </c>
      <c r="BV56">
        <f t="shared" si="195"/>
        <v>4.6461570044083391</v>
      </c>
      <c r="BW56">
        <f t="shared" si="196"/>
        <v>0.35703501415522948</v>
      </c>
      <c r="BX56">
        <f t="shared" si="197"/>
        <v>3.0711085377744896</v>
      </c>
      <c r="BY56">
        <f t="shared" si="198"/>
        <v>1.5750484666338496</v>
      </c>
      <c r="BZ56">
        <f t="shared" si="199"/>
        <v>0.22438657335126436</v>
      </c>
      <c r="CA56">
        <f t="shared" si="200"/>
        <v>150.08238509681524</v>
      </c>
      <c r="CB56">
        <f t="shared" si="201"/>
        <v>0.90528407892938634</v>
      </c>
      <c r="CC56">
        <f t="shared" si="202"/>
        <v>61.885167743340098</v>
      </c>
      <c r="CD56">
        <f t="shared" si="203"/>
        <v>1672.3487951231882</v>
      </c>
      <c r="CE56">
        <f t="shared" si="204"/>
        <v>8.9916014716933251E-3</v>
      </c>
      <c r="CF56">
        <f t="shared" si="205"/>
        <v>0</v>
      </c>
      <c r="CG56">
        <f t="shared" si="206"/>
        <v>1488.2355024286676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162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13017.000039627776</v>
      </c>
      <c r="I57" s="1">
        <v>0</v>
      </c>
      <c r="J57">
        <f t="shared" si="168"/>
        <v>24.410273012451615</v>
      </c>
      <c r="K57">
        <f t="shared" si="169"/>
        <v>0.34962865980042407</v>
      </c>
      <c r="L57">
        <f t="shared" si="170"/>
        <v>1798.5393162670232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9.7955474853515625</v>
      </c>
      <c r="AA57">
        <f t="shared" si="174"/>
        <v>0.87489777374267574</v>
      </c>
      <c r="AB57">
        <f t="shared" si="175"/>
        <v>1.7070806097362924E-2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6.8026372955956784</v>
      </c>
      <c r="AJ57">
        <f t="shared" si="181"/>
        <v>1.9158347102197535</v>
      </c>
      <c r="AK57">
        <f t="shared" si="182"/>
        <v>32.792064666748047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30.356185913085938</v>
      </c>
      <c r="AQ57" s="1">
        <v>32.792064666748047</v>
      </c>
      <c r="AR57" s="1">
        <v>28.906034469604492</v>
      </c>
      <c r="AS57" s="1">
        <v>1999.6783447265625</v>
      </c>
      <c r="AT57" s="1">
        <v>1974.468505859375</v>
      </c>
      <c r="AU57" s="1">
        <v>26.717344284057617</v>
      </c>
      <c r="AV57" s="1">
        <v>31.108209609985352</v>
      </c>
      <c r="AW57" s="1">
        <v>60.784069061279297</v>
      </c>
      <c r="AX57" s="1">
        <v>70.774154663085938</v>
      </c>
      <c r="AY57" s="1">
        <v>300.21505737304688</v>
      </c>
      <c r="AZ57" s="1">
        <v>1701.366943359375</v>
      </c>
      <c r="BA57" s="1">
        <v>0.18084833025932312</v>
      </c>
      <c r="BB57" s="1">
        <v>98.930320739746094</v>
      </c>
      <c r="BC57" s="1">
        <v>29.035375595092773</v>
      </c>
      <c r="BD57" s="1">
        <v>-8.312533050775528E-2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1.5010752868652342</v>
      </c>
      <c r="BM57">
        <f t="shared" si="186"/>
        <v>6.8026372955956784E-3</v>
      </c>
      <c r="BN57">
        <f t="shared" si="187"/>
        <v>305.94206466674802</v>
      </c>
      <c r="BO57">
        <f t="shared" si="188"/>
        <v>303.50618591308591</v>
      </c>
      <c r="BP57">
        <f t="shared" si="189"/>
        <v>272.21870485293766</v>
      </c>
      <c r="BQ57">
        <f t="shared" si="190"/>
        <v>-0.22892255389743885</v>
      </c>
      <c r="BR57">
        <f t="shared" si="191"/>
        <v>4.9933798645748562</v>
      </c>
      <c r="BS57">
        <f t="shared" si="192"/>
        <v>50.47370540434045</v>
      </c>
      <c r="BT57">
        <f t="shared" si="193"/>
        <v>19.365495794355098</v>
      </c>
      <c r="BU57">
        <f t="shared" si="194"/>
        <v>31.574125289916992</v>
      </c>
      <c r="BV57">
        <f t="shared" si="195"/>
        <v>4.661181635435085</v>
      </c>
      <c r="BW57">
        <f t="shared" si="196"/>
        <v>0.3369472837683003</v>
      </c>
      <c r="BX57">
        <f t="shared" si="197"/>
        <v>3.0775451543551027</v>
      </c>
      <c r="BY57">
        <f t="shared" si="198"/>
        <v>1.5836364810799823</v>
      </c>
      <c r="BZ57">
        <f t="shared" si="199"/>
        <v>0.21169582468056994</v>
      </c>
      <c r="CA57">
        <f t="shared" si="200"/>
        <v>177.93007142134024</v>
      </c>
      <c r="CB57">
        <f t="shared" si="201"/>
        <v>0.91089795098262161</v>
      </c>
      <c r="CC57">
        <f t="shared" si="202"/>
        <v>61.45171140196971</v>
      </c>
      <c r="CD57">
        <f t="shared" si="203"/>
        <v>1970.9211578175605</v>
      </c>
      <c r="CE57">
        <f t="shared" si="204"/>
        <v>7.6109236863919219E-3</v>
      </c>
      <c r="CF57">
        <f t="shared" si="205"/>
        <v>0</v>
      </c>
      <c r="CG57">
        <f t="shared" si="206"/>
        <v>1488.5221510644983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163</v>
      </c>
      <c r="B58" s="1">
        <v>67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16345.000039627776</v>
      </c>
      <c r="I58" s="1">
        <v>0</v>
      </c>
      <c r="J58">
        <f t="shared" ref="J58:J68" si="210">(AS58-AT58*(1000-AU58)/(1000-AV58))*BL58</f>
        <v>-11.683649422847328</v>
      </c>
      <c r="K58">
        <f t="shared" ref="K58:K68" si="211">IF(BW58&lt;&gt;0,1/(1/BW58-1/AO58),0)</f>
        <v>0.53906484632011409</v>
      </c>
      <c r="L58">
        <f t="shared" ref="L58:L68" si="212">((BZ58-BM58/2)*AT58-J58)/(BZ58+BM58/2)</f>
        <v>430.16116005653424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9.8189659118652344</v>
      </c>
      <c r="AA58">
        <f t="shared" ref="AA58:AA68" si="216">(Z58*Y58+(100-Z58)*X58)/100</f>
        <v>0.87490948295593252</v>
      </c>
      <c r="AB58">
        <f t="shared" ref="AB58:AB68" si="217">(J58-W58)/CG58</f>
        <v>-7.1843774276860832E-3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9.0597727924903211</v>
      </c>
      <c r="AJ58">
        <f t="shared" ref="AJ58:AJ68" si="223">(BR58-BX58)</f>
        <v>1.6956408146908868</v>
      </c>
      <c r="AK58">
        <f t="shared" ref="AK58:AK68" si="224">(AQ58+BQ58*I58)</f>
        <v>30.683797836303711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29.943151473999023</v>
      </c>
      <c r="AQ58" s="1">
        <v>30.683797836303711</v>
      </c>
      <c r="AR58" s="1">
        <v>28.910503387451172</v>
      </c>
      <c r="AS58" s="1">
        <v>400.21774291992188</v>
      </c>
      <c r="AT58" s="1">
        <v>405.55447387695313</v>
      </c>
      <c r="AU58" s="1">
        <v>21.773235321044922</v>
      </c>
      <c r="AV58" s="1">
        <v>27.642955780029297</v>
      </c>
      <c r="AW58" s="1">
        <v>50.738960266113281</v>
      </c>
      <c r="AX58" s="1">
        <v>64.413970947265625</v>
      </c>
      <c r="AY58" s="1">
        <v>300.16195678710938</v>
      </c>
      <c r="AZ58" s="1">
        <v>1699.6807861328125</v>
      </c>
      <c r="BA58" s="1">
        <v>8.1948891282081604E-2</v>
      </c>
      <c r="BB58" s="1">
        <v>98.941566467285156</v>
      </c>
      <c r="BC58" s="1">
        <v>17.851245880126953</v>
      </c>
      <c r="BD58" s="1">
        <v>8.5062667727470398E-2</v>
      </c>
      <c r="BE58" s="1">
        <v>1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1.5008097839355468</v>
      </c>
      <c r="BM58">
        <f t="shared" ref="BM58:BM68" si="228">(AV58-AU58)/(1000-AV58)*BL58</f>
        <v>9.0597727924903206E-3</v>
      </c>
      <c r="BN58">
        <f t="shared" ref="BN58:BN68" si="229">(AQ58+273.15)</f>
        <v>303.83379783630369</v>
      </c>
      <c r="BO58">
        <f t="shared" ref="BO58:BO68" si="230">(AP58+273.15)</f>
        <v>303.093151473999</v>
      </c>
      <c r="BP58">
        <f t="shared" ref="BP58:BP68" si="231">(AZ58*BH58+BA58*BI58)*BJ58</f>
        <v>271.94891970271783</v>
      </c>
      <c r="BQ58">
        <f t="shared" ref="BQ58:BQ68" si="232">((BP58+0.00000010773*(BO58^4-BN58^4))-BM58*44100)/(AM58*51.4+0.00000043092*BN58^3)</f>
        <v>-0.54421312794414189</v>
      </c>
      <c r="BR58">
        <f t="shared" ref="BR58:BR68" si="233">0.61365*EXP(17.502*AK58/(240.97+AK58))</f>
        <v>4.4306781613528798</v>
      </c>
      <c r="BS58">
        <f t="shared" ref="BS58:BS68" si="234">BR58*1000/BB58</f>
        <v>44.780756152853876</v>
      </c>
      <c r="BT58">
        <f t="shared" ref="BT58:BT68" si="235">(BS58-AV58)</f>
        <v>17.137800372824579</v>
      </c>
      <c r="BU58">
        <f t="shared" ref="BU58:BU68" si="236">IF(I58,AQ58,(AP58+AQ58)/2)</f>
        <v>30.313474655151367</v>
      </c>
      <c r="BV58">
        <f t="shared" ref="BV58:BV68" si="237">0.61365*EXP(17.502*BU58/(240.97+BU58))</f>
        <v>4.3377668123196438</v>
      </c>
      <c r="BW58">
        <f t="shared" ref="BW58:BW68" si="238">IF(BT58&lt;&gt;0,(1000-(BS58+AV58)/2)/BT58*BM58,0)</f>
        <v>0.50949955158106752</v>
      </c>
      <c r="BX58">
        <f t="shared" ref="BX58:BX68" si="239">AV58*BB58/1000</f>
        <v>2.7350373466619931</v>
      </c>
      <c r="BY58">
        <f t="shared" ref="BY58:BY68" si="240">(BV58-BX58)</f>
        <v>1.6027294656576507</v>
      </c>
      <c r="BZ58">
        <f t="shared" ref="BZ58:BZ68" si="241">1/(1.6/K58+1.37/AO58)</f>
        <v>0.32096774364182373</v>
      </c>
      <c r="CA58">
        <f t="shared" ref="CA58:CA68" si="242">L58*BB58*0.001</f>
        <v>42.560819009378072</v>
      </c>
      <c r="CB58">
        <f t="shared" ref="CB58:CB68" si="243">L58/AT58</f>
        <v>1.0606741825440862</v>
      </c>
      <c r="CC58">
        <f t="shared" ref="CC58:CC68" si="244">(1-BM58*BB58/BR58/K58)*100</f>
        <v>62.469454900950993</v>
      </c>
      <c r="CD58">
        <f t="shared" ref="CD58:CD68" si="245">(AT58-J58/(AO58/1.35))</f>
        <v>407.2523643872413</v>
      </c>
      <c r="CE58">
        <f t="shared" ref="CE58:CE68" si="246">J58*CC58/100/CD58</f>
        <v>-1.7921840964564065E-2</v>
      </c>
      <c r="CF58">
        <f t="shared" ref="CF58:CF68" si="247">(P58-O58)</f>
        <v>0</v>
      </c>
      <c r="CG58">
        <f t="shared" ref="CG58:CG68" si="248">AZ58*AA58</f>
        <v>1487.0668377855918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163</v>
      </c>
      <c r="B59" s="1">
        <v>69</v>
      </c>
      <c r="C59" s="1" t="s">
        <v>148</v>
      </c>
      <c r="D59" s="1" t="s">
        <v>0</v>
      </c>
      <c r="E59" s="1">
        <v>0</v>
      </c>
      <c r="F59" s="1" t="s">
        <v>91</v>
      </c>
      <c r="G59" s="1" t="s">
        <v>0</v>
      </c>
      <c r="H59" s="1">
        <v>16641.000039627776</v>
      </c>
      <c r="I59" s="1">
        <v>0</v>
      </c>
      <c r="J59">
        <f t="shared" si="210"/>
        <v>-6.6447914770184555</v>
      </c>
      <c r="K59">
        <f t="shared" si="211"/>
        <v>0.53290842905312519</v>
      </c>
      <c r="L59">
        <f t="shared" si="212"/>
        <v>73.211988672025541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9.8189659118652344</v>
      </c>
      <c r="AA59">
        <f t="shared" si="216"/>
        <v>0.87490948295593252</v>
      </c>
      <c r="AB59">
        <f t="shared" si="217"/>
        <v>-3.7984070211582303E-3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9.3235488368679622</v>
      </c>
      <c r="AJ59">
        <f t="shared" si="223"/>
        <v>1.7662243494398471</v>
      </c>
      <c r="AK59">
        <f t="shared" si="224"/>
        <v>30.345790863037109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29.807928085327148</v>
      </c>
      <c r="AQ59" s="1">
        <v>30.345790863037109</v>
      </c>
      <c r="AR59" s="1">
        <v>28.911975860595703</v>
      </c>
      <c r="AS59" s="1">
        <v>50.060966491699219</v>
      </c>
      <c r="AT59" s="1">
        <v>54.151988983154297</v>
      </c>
      <c r="AU59" s="1">
        <v>20.022335052490234</v>
      </c>
      <c r="AV59" s="1">
        <v>26.072652816772461</v>
      </c>
      <c r="AW59" s="1">
        <v>47.017646789550781</v>
      </c>
      <c r="AX59" s="1">
        <v>61.224098205566406</v>
      </c>
      <c r="AY59" s="1">
        <v>300.16470336914063</v>
      </c>
      <c r="AZ59" s="1">
        <v>1698.5693359375</v>
      </c>
      <c r="BA59" s="1">
        <v>5.3845666348934174E-2</v>
      </c>
      <c r="BB59" s="1">
        <v>98.938232421875</v>
      </c>
      <c r="BC59" s="1">
        <v>12.024733543395996</v>
      </c>
      <c r="BD59" s="1">
        <v>0.16879640519618988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1.5008235168457029</v>
      </c>
      <c r="BM59">
        <f t="shared" si="228"/>
        <v>9.323548836867963E-3</v>
      </c>
      <c r="BN59">
        <f t="shared" si="229"/>
        <v>303.49579086303709</v>
      </c>
      <c r="BO59">
        <f t="shared" si="230"/>
        <v>302.95792808532713</v>
      </c>
      <c r="BP59">
        <f t="shared" si="231"/>
        <v>271.77108767544269</v>
      </c>
      <c r="BQ59">
        <f t="shared" si="232"/>
        <v>-0.58159515943615392</v>
      </c>
      <c r="BR59">
        <f t="shared" si="233"/>
        <v>4.3458065336805349</v>
      </c>
      <c r="BS59">
        <f t="shared" si="234"/>
        <v>43.924440808179305</v>
      </c>
      <c r="BT59">
        <f t="shared" si="235"/>
        <v>17.851787991406844</v>
      </c>
      <c r="BU59">
        <f t="shared" si="236"/>
        <v>30.076859474182129</v>
      </c>
      <c r="BV59">
        <f t="shared" si="237"/>
        <v>4.279294794702265</v>
      </c>
      <c r="BW59">
        <f t="shared" si="238"/>
        <v>0.50399647255352542</v>
      </c>
      <c r="BX59">
        <f t="shared" si="239"/>
        <v>2.5795821842406879</v>
      </c>
      <c r="BY59">
        <f t="shared" si="240"/>
        <v>1.6997126104615772</v>
      </c>
      <c r="BZ59">
        <f t="shared" si="241"/>
        <v>0.31747373782427868</v>
      </c>
      <c r="CA59">
        <f t="shared" si="242"/>
        <v>7.243464751300543</v>
      </c>
      <c r="CB59">
        <f t="shared" si="243"/>
        <v>1.3519722921867277</v>
      </c>
      <c r="CC59">
        <f t="shared" si="244"/>
        <v>60.168889102143744</v>
      </c>
      <c r="CD59">
        <f t="shared" si="245"/>
        <v>55.117622920236606</v>
      </c>
      <c r="CE59">
        <f t="shared" si="246"/>
        <v>-7.2537547939282049E-2</v>
      </c>
      <c r="CF59">
        <f t="shared" si="247"/>
        <v>0</v>
      </c>
      <c r="CG59">
        <f t="shared" si="248"/>
        <v>1486.0944194698798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163</v>
      </c>
      <c r="B60" s="1">
        <v>70</v>
      </c>
      <c r="C60" s="1" t="s">
        <v>149</v>
      </c>
      <c r="D60" s="1" t="s">
        <v>0</v>
      </c>
      <c r="E60" s="1">
        <v>0</v>
      </c>
      <c r="F60" s="1" t="s">
        <v>91</v>
      </c>
      <c r="G60" s="1" t="s">
        <v>0</v>
      </c>
      <c r="H60" s="1">
        <v>16784.000039627776</v>
      </c>
      <c r="I60" s="1">
        <v>0</v>
      </c>
      <c r="J60">
        <f t="shared" si="210"/>
        <v>-0.24256628052702189</v>
      </c>
      <c r="K60">
        <f t="shared" si="211"/>
        <v>0.54353357974846073</v>
      </c>
      <c r="L60">
        <f t="shared" si="212"/>
        <v>97.284829702928008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9.8189659118652344</v>
      </c>
      <c r="AA60">
        <f t="shared" si="216"/>
        <v>0.87490948295593252</v>
      </c>
      <c r="AB60">
        <f t="shared" si="217"/>
        <v>5.087357930053637E-4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9.6241657664856302</v>
      </c>
      <c r="AJ60">
        <f t="shared" si="223"/>
        <v>1.7899462221213978</v>
      </c>
      <c r="AK60">
        <f t="shared" si="224"/>
        <v>30.294864654541016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29.858169555664063</v>
      </c>
      <c r="AQ60" s="1">
        <v>30.294864654541016</v>
      </c>
      <c r="AR60" s="1">
        <v>28.91529655456543</v>
      </c>
      <c r="AS60" s="1">
        <v>99.937789916992188</v>
      </c>
      <c r="AT60" s="1">
        <v>99.461616516113281</v>
      </c>
      <c r="AU60" s="1">
        <v>19.456995010375977</v>
      </c>
      <c r="AV60" s="1">
        <v>25.704607009887695</v>
      </c>
      <c r="AW60" s="1">
        <v>45.560161590576172</v>
      </c>
      <c r="AX60" s="1">
        <v>60.185447692871094</v>
      </c>
      <c r="AY60" s="1">
        <v>300.17166137695313</v>
      </c>
      <c r="AZ60" s="1">
        <v>1701.724365234375</v>
      </c>
      <c r="BA60" s="1">
        <v>6.2665358185768127E-2</v>
      </c>
      <c r="BB60" s="1">
        <v>98.9393310546875</v>
      </c>
      <c r="BC60" s="1">
        <v>12.776791572570801</v>
      </c>
      <c r="BD60" s="1">
        <v>0.16780354082584381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1.5008583068847654</v>
      </c>
      <c r="BM60">
        <f t="shared" si="228"/>
        <v>9.6241657664856307E-3</v>
      </c>
      <c r="BN60">
        <f t="shared" si="229"/>
        <v>303.44486465454099</v>
      </c>
      <c r="BO60">
        <f t="shared" si="230"/>
        <v>303.00816955566404</v>
      </c>
      <c r="BP60">
        <f t="shared" si="231"/>
        <v>272.27589235165942</v>
      </c>
      <c r="BQ60">
        <f t="shared" si="232"/>
        <v>-0.62761225456695691</v>
      </c>
      <c r="BR60">
        <f t="shared" si="233"/>
        <v>4.3331428447033176</v>
      </c>
      <c r="BS60">
        <f t="shared" si="234"/>
        <v>43.795958578982365</v>
      </c>
      <c r="BT60">
        <f t="shared" si="235"/>
        <v>18.09135156909467</v>
      </c>
      <c r="BU60">
        <f t="shared" si="236"/>
        <v>30.076517105102539</v>
      </c>
      <c r="BV60">
        <f t="shared" si="237"/>
        <v>4.2792106891011032</v>
      </c>
      <c r="BW60">
        <f t="shared" si="238"/>
        <v>0.51348973286823429</v>
      </c>
      <c r="BX60">
        <f t="shared" si="239"/>
        <v>2.5431966225819198</v>
      </c>
      <c r="BY60">
        <f t="shared" si="240"/>
        <v>1.7360140665191834</v>
      </c>
      <c r="BZ60">
        <f t="shared" si="241"/>
        <v>0.32350155807496622</v>
      </c>
      <c r="CA60">
        <f t="shared" si="242"/>
        <v>9.6252959725768914</v>
      </c>
      <c r="CB60">
        <f t="shared" si="243"/>
        <v>0.97811430288957124</v>
      </c>
      <c r="CC60">
        <f t="shared" si="244"/>
        <v>59.570098973908749</v>
      </c>
      <c r="CD60">
        <f t="shared" si="245"/>
        <v>99.496866716707061</v>
      </c>
      <c r="CE60">
        <f t="shared" si="246"/>
        <v>-1.4522766209180817E-3</v>
      </c>
      <c r="CF60">
        <f t="shared" si="247"/>
        <v>0</v>
      </c>
      <c r="CG60">
        <f t="shared" si="248"/>
        <v>1488.8547845207195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163</v>
      </c>
      <c r="B61" s="1">
        <v>68</v>
      </c>
      <c r="C61" s="1" t="s">
        <v>147</v>
      </c>
      <c r="D61" s="1" t="s">
        <v>0</v>
      </c>
      <c r="E61" s="1">
        <v>0</v>
      </c>
      <c r="F61" s="1" t="s">
        <v>91</v>
      </c>
      <c r="G61" s="1" t="s">
        <v>0</v>
      </c>
      <c r="H61" s="1">
        <v>16498.000039627776</v>
      </c>
      <c r="I61" s="1">
        <v>0</v>
      </c>
      <c r="J61">
        <f t="shared" si="210"/>
        <v>-4.1851504413542573</v>
      </c>
      <c r="K61">
        <f t="shared" si="211"/>
        <v>0.537354981939825</v>
      </c>
      <c r="L61">
        <f t="shared" si="212"/>
        <v>208.77891350375427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9.8189659118652344</v>
      </c>
      <c r="AA61">
        <f t="shared" si="216"/>
        <v>0.87490948295593252</v>
      </c>
      <c r="AB61">
        <f t="shared" si="217"/>
        <v>-2.1400208700045349E-3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9.2958681559099592</v>
      </c>
      <c r="AJ61">
        <f t="shared" si="223"/>
        <v>1.7460686988769241</v>
      </c>
      <c r="AK61">
        <f t="shared" si="224"/>
        <v>30.548187255859375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29.874063491821289</v>
      </c>
      <c r="AQ61" s="1">
        <v>30.548187255859375</v>
      </c>
      <c r="AR61" s="1">
        <v>28.911060333251953</v>
      </c>
      <c r="AS61" s="1">
        <v>200.12242126464844</v>
      </c>
      <c r="AT61" s="1">
        <v>201.66183471679688</v>
      </c>
      <c r="AU61" s="1">
        <v>20.761026382446289</v>
      </c>
      <c r="AV61" s="1">
        <v>26.788579940795898</v>
      </c>
      <c r="AW61" s="1">
        <v>48.568103790283203</v>
      </c>
      <c r="AX61" s="1">
        <v>62.667709350585938</v>
      </c>
      <c r="AY61" s="1">
        <v>300.1829833984375</v>
      </c>
      <c r="AZ61" s="1">
        <v>1701.17431640625</v>
      </c>
      <c r="BA61" s="1">
        <v>9.0009354054927826E-2</v>
      </c>
      <c r="BB61" s="1">
        <v>98.937179565429688</v>
      </c>
      <c r="BC61" s="1">
        <v>14.573749542236328</v>
      </c>
      <c r="BD61" s="1">
        <v>0.13355518877506256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1.5009149169921872</v>
      </c>
      <c r="BM61">
        <f t="shared" si="228"/>
        <v>9.2958681559099591E-3</v>
      </c>
      <c r="BN61">
        <f t="shared" si="229"/>
        <v>303.69818725585935</v>
      </c>
      <c r="BO61">
        <f t="shared" si="230"/>
        <v>303.02406349182127</v>
      </c>
      <c r="BP61">
        <f t="shared" si="231"/>
        <v>272.18788454112655</v>
      </c>
      <c r="BQ61">
        <f t="shared" si="232"/>
        <v>-0.58158045628961474</v>
      </c>
      <c r="BR61">
        <f t="shared" si="233"/>
        <v>4.3964552427823156</v>
      </c>
      <c r="BS61">
        <f t="shared" si="234"/>
        <v>44.436836203470172</v>
      </c>
      <c r="BT61">
        <f t="shared" si="235"/>
        <v>17.648256262674273</v>
      </c>
      <c r="BU61">
        <f t="shared" si="236"/>
        <v>30.211125373840332</v>
      </c>
      <c r="BV61">
        <f t="shared" si="237"/>
        <v>4.312389514811465</v>
      </c>
      <c r="BW61">
        <f t="shared" si="238"/>
        <v>0.50797183492608944</v>
      </c>
      <c r="BX61">
        <f t="shared" si="239"/>
        <v>2.6503865439053915</v>
      </c>
      <c r="BY61">
        <f t="shared" si="240"/>
        <v>1.6620029709060735</v>
      </c>
      <c r="BZ61">
        <f t="shared" si="241"/>
        <v>0.31999770817378353</v>
      </c>
      <c r="CA61">
        <f t="shared" si="242"/>
        <v>20.65599685479625</v>
      </c>
      <c r="CB61">
        <f t="shared" si="243"/>
        <v>1.0352921453727337</v>
      </c>
      <c r="CC61">
        <f t="shared" si="244"/>
        <v>61.069897683258098</v>
      </c>
      <c r="CD61">
        <f t="shared" si="245"/>
        <v>202.27002886584489</v>
      </c>
      <c r="CE61">
        <f t="shared" si="246"/>
        <v>-1.2635915991887469E-2</v>
      </c>
      <c r="CF61">
        <f t="shared" si="247"/>
        <v>0</v>
      </c>
      <c r="CG61">
        <f t="shared" si="248"/>
        <v>1488.3735415849042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163</v>
      </c>
      <c r="B62" s="1">
        <v>71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16930.000039627776</v>
      </c>
      <c r="I62" s="1">
        <v>0</v>
      </c>
      <c r="J62">
        <f t="shared" si="210"/>
        <v>7.7386261339651057</v>
      </c>
      <c r="K62">
        <f t="shared" si="211"/>
        <v>0.56048303052601633</v>
      </c>
      <c r="L62">
        <f t="shared" si="212"/>
        <v>260.86788136192263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9.8189659118652344</v>
      </c>
      <c r="AA62">
        <f t="shared" si="216"/>
        <v>0.87490948295593252</v>
      </c>
      <c r="AB62">
        <f t="shared" si="217"/>
        <v>5.8740165866028957E-3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10.30199110572503</v>
      </c>
      <c r="AJ62">
        <f t="shared" si="223"/>
        <v>1.8603622490504028</v>
      </c>
      <c r="AK62">
        <f t="shared" si="224"/>
        <v>30.613319396972656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30.113943099975586</v>
      </c>
      <c r="AQ62" s="1">
        <v>30.613319396972656</v>
      </c>
      <c r="AR62" s="1">
        <v>28.917224884033203</v>
      </c>
      <c r="AS62" s="1">
        <v>299.82485961914063</v>
      </c>
      <c r="AT62" s="1">
        <v>292.66024780273438</v>
      </c>
      <c r="AU62" s="1">
        <v>19.112575531005859</v>
      </c>
      <c r="AV62" s="1">
        <v>25.799217224121094</v>
      </c>
      <c r="AW62" s="1">
        <v>44.098106384277344</v>
      </c>
      <c r="AX62" s="1">
        <v>59.52154541015625</v>
      </c>
      <c r="AY62" s="1">
        <v>300.18679809570313</v>
      </c>
      <c r="AZ62" s="1">
        <v>1700.3756103515625</v>
      </c>
      <c r="BA62" s="1">
        <v>7.6336085796356201E-2</v>
      </c>
      <c r="BB62" s="1">
        <v>98.937149047851563</v>
      </c>
      <c r="BC62" s="1">
        <v>16.141910552978516</v>
      </c>
      <c r="BD62" s="1">
        <v>0.13625256717205048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1.5009339904785155</v>
      </c>
      <c r="BM62">
        <f t="shared" si="228"/>
        <v>1.0301991105725029E-2</v>
      </c>
      <c r="BN62">
        <f t="shared" si="229"/>
        <v>303.76331939697263</v>
      </c>
      <c r="BO62">
        <f t="shared" si="230"/>
        <v>303.26394309997556</v>
      </c>
      <c r="BP62">
        <f t="shared" si="231"/>
        <v>272.06009157523295</v>
      </c>
      <c r="BQ62">
        <f t="shared" si="232"/>
        <v>-0.75062365576462819</v>
      </c>
      <c r="BR62">
        <f t="shared" si="233"/>
        <v>4.4128632488711705</v>
      </c>
      <c r="BS62">
        <f t="shared" si="234"/>
        <v>44.602692632035136</v>
      </c>
      <c r="BT62">
        <f t="shared" si="235"/>
        <v>18.803475407914043</v>
      </c>
      <c r="BU62">
        <f t="shared" si="236"/>
        <v>30.363631248474121</v>
      </c>
      <c r="BV62">
        <f t="shared" si="237"/>
        <v>4.3502504772659121</v>
      </c>
      <c r="BW62">
        <f t="shared" si="238"/>
        <v>0.52859117612692219</v>
      </c>
      <c r="BX62">
        <f t="shared" si="239"/>
        <v>2.5525009998207677</v>
      </c>
      <c r="BY62">
        <f t="shared" si="240"/>
        <v>1.7977494774451444</v>
      </c>
      <c r="BZ62">
        <f t="shared" si="241"/>
        <v>0.33309401756524859</v>
      </c>
      <c r="CA62">
        <f t="shared" si="242"/>
        <v>25.809524460101798</v>
      </c>
      <c r="CB62">
        <f t="shared" si="243"/>
        <v>0.89136766376880416</v>
      </c>
      <c r="CC62">
        <f t="shared" si="244"/>
        <v>58.790473465748441</v>
      </c>
      <c r="CD62">
        <f t="shared" si="245"/>
        <v>291.53565569970243</v>
      </c>
      <c r="CE62">
        <f t="shared" si="246"/>
        <v>1.5605552373972875E-2</v>
      </c>
      <c r="CF62">
        <f t="shared" si="247"/>
        <v>0</v>
      </c>
      <c r="CG62">
        <f t="shared" si="248"/>
        <v>1487.6747460835638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163</v>
      </c>
      <c r="B63" s="1">
        <v>72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17073.000039627776</v>
      </c>
      <c r="I63" s="1">
        <v>0</v>
      </c>
      <c r="J63">
        <f t="shared" si="210"/>
        <v>7.0201625551328197</v>
      </c>
      <c r="K63">
        <f t="shared" si="211"/>
        <v>0.57389008121009422</v>
      </c>
      <c r="L63">
        <f t="shared" si="212"/>
        <v>360.03037123942687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9.8189659118652344</v>
      </c>
      <c r="AA63">
        <f t="shared" si="216"/>
        <v>0.87490948295593252</v>
      </c>
      <c r="AB63">
        <f t="shared" si="217"/>
        <v>5.3937106956735755E-3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10.821911042258884</v>
      </c>
      <c r="AJ63">
        <f t="shared" si="223"/>
        <v>1.9101409913310103</v>
      </c>
      <c r="AK63">
        <f t="shared" si="224"/>
        <v>30.919670104980469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30.353511810302734</v>
      </c>
      <c r="AQ63" s="1">
        <v>30.919670104980469</v>
      </c>
      <c r="AR63" s="1">
        <v>28.913280487060547</v>
      </c>
      <c r="AS63" s="1">
        <v>400.08200073242188</v>
      </c>
      <c r="AT63" s="1">
        <v>392.59222412109375</v>
      </c>
      <c r="AU63" s="1">
        <v>19.078105926513672</v>
      </c>
      <c r="AV63" s="1">
        <v>26.083272933959961</v>
      </c>
      <c r="AW63" s="1">
        <v>43.415866851806641</v>
      </c>
      <c r="AX63" s="1">
        <v>59.356624603271484</v>
      </c>
      <c r="AY63" s="1">
        <v>300.91046142578125</v>
      </c>
      <c r="AZ63" s="1">
        <v>1699.5439453125</v>
      </c>
      <c r="BA63" s="1">
        <v>0.14127491414546967</v>
      </c>
      <c r="BB63" s="1">
        <v>98.93756103515625</v>
      </c>
      <c r="BC63" s="1">
        <v>18.02069091796875</v>
      </c>
      <c r="BD63" s="1">
        <v>0.12767693400382996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1.5045523071289062</v>
      </c>
      <c r="BM63">
        <f t="shared" si="228"/>
        <v>1.0821911042258884E-2</v>
      </c>
      <c r="BN63">
        <f t="shared" si="229"/>
        <v>304.06967010498045</v>
      </c>
      <c r="BO63">
        <f t="shared" si="230"/>
        <v>303.50351181030271</v>
      </c>
      <c r="BP63">
        <f t="shared" si="231"/>
        <v>271.92702517195721</v>
      </c>
      <c r="BQ63">
        <f t="shared" si="232"/>
        <v>-0.84572476430827903</v>
      </c>
      <c r="BR63">
        <f t="shared" si="233"/>
        <v>4.4907563992313131</v>
      </c>
      <c r="BS63">
        <f t="shared" si="234"/>
        <v>45.389802944865181</v>
      </c>
      <c r="BT63">
        <f t="shared" si="235"/>
        <v>19.30653001090522</v>
      </c>
      <c r="BU63">
        <f t="shared" si="236"/>
        <v>30.636590957641602</v>
      </c>
      <c r="BV63">
        <f t="shared" si="237"/>
        <v>4.4187387132487954</v>
      </c>
      <c r="BW63">
        <f t="shared" si="238"/>
        <v>0.54049968595216147</v>
      </c>
      <c r="BX63">
        <f t="shared" si="239"/>
        <v>2.5806154079003027</v>
      </c>
      <c r="BY63">
        <f t="shared" si="240"/>
        <v>1.8381233053484927</v>
      </c>
      <c r="BZ63">
        <f t="shared" si="241"/>
        <v>0.34066150913270093</v>
      </c>
      <c r="CA63">
        <f t="shared" si="242"/>
        <v>35.620526829010757</v>
      </c>
      <c r="CB63">
        <f t="shared" si="243"/>
        <v>0.91705935349442047</v>
      </c>
      <c r="CC63">
        <f t="shared" si="244"/>
        <v>58.455174071383468</v>
      </c>
      <c r="CD63">
        <f t="shared" si="245"/>
        <v>391.57204053361534</v>
      </c>
      <c r="CE63">
        <f t="shared" si="246"/>
        <v>1.0479931703256234E-2</v>
      </c>
      <c r="CF63">
        <f t="shared" si="247"/>
        <v>0</v>
      </c>
      <c r="CG63">
        <f t="shared" si="248"/>
        <v>1486.9471144542449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163</v>
      </c>
      <c r="B64" s="1">
        <v>73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17237.000039627776</v>
      </c>
      <c r="I64" s="1">
        <v>0</v>
      </c>
      <c r="J64">
        <f t="shared" si="210"/>
        <v>14.684417417588554</v>
      </c>
      <c r="K64">
        <f t="shared" si="211"/>
        <v>0.56669720322459793</v>
      </c>
      <c r="L64">
        <f t="shared" si="212"/>
        <v>620.31566615281747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9.8189659118652344</v>
      </c>
      <c r="AA64">
        <f t="shared" si="216"/>
        <v>0.87490948295593252</v>
      </c>
      <c r="AB64">
        <f t="shared" si="217"/>
        <v>1.0554323842368414E-2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11.025375096006393</v>
      </c>
      <c r="AJ64">
        <f t="shared" si="223"/>
        <v>1.9686712576539631</v>
      </c>
      <c r="AK64">
        <f t="shared" si="224"/>
        <v>31.147441864013672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30.40626335144043</v>
      </c>
      <c r="AQ64" s="1">
        <v>31.147441864013672</v>
      </c>
      <c r="AR64" s="1">
        <v>28.902215957641602</v>
      </c>
      <c r="AS64" s="1">
        <v>700.140869140625</v>
      </c>
      <c r="AT64" s="1">
        <v>685.3238525390625</v>
      </c>
      <c r="AU64" s="1">
        <v>18.931613922119141</v>
      </c>
      <c r="AV64" s="1">
        <v>26.085351943969727</v>
      </c>
      <c r="AW64" s="1">
        <v>42.949935913085938</v>
      </c>
      <c r="AX64" s="1">
        <v>59.181735992431641</v>
      </c>
      <c r="AY64" s="1">
        <v>300.20037841796875</v>
      </c>
      <c r="AZ64" s="1">
        <v>1698.536376953125</v>
      </c>
      <c r="BA64" s="1">
        <v>4.9073759466409683E-2</v>
      </c>
      <c r="BB64" s="1">
        <v>98.935691833496094</v>
      </c>
      <c r="BC64" s="1">
        <v>21.886184692382813</v>
      </c>
      <c r="BD64" s="1">
        <v>0.10780712962150574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1.5010018920898438</v>
      </c>
      <c r="BM64">
        <f t="shared" si="228"/>
        <v>1.1025375096006393E-2</v>
      </c>
      <c r="BN64">
        <f t="shared" si="229"/>
        <v>304.29744186401365</v>
      </c>
      <c r="BO64">
        <f t="shared" si="230"/>
        <v>303.55626335144041</v>
      </c>
      <c r="BP64">
        <f t="shared" si="231"/>
        <v>271.76581423806056</v>
      </c>
      <c r="BQ64">
        <f t="shared" si="232"/>
        <v>-0.89051676068935304</v>
      </c>
      <c r="BR64">
        <f t="shared" si="233"/>
        <v>4.5494435989508402</v>
      </c>
      <c r="BS64">
        <f t="shared" si="234"/>
        <v>45.98384581579851</v>
      </c>
      <c r="BT64">
        <f t="shared" si="235"/>
        <v>19.898493871828784</v>
      </c>
      <c r="BU64">
        <f t="shared" si="236"/>
        <v>30.776852607727051</v>
      </c>
      <c r="BV64">
        <f t="shared" si="237"/>
        <v>4.4542956728081782</v>
      </c>
      <c r="BW64">
        <f t="shared" si="238"/>
        <v>0.5341148026267557</v>
      </c>
      <c r="BX64">
        <f t="shared" si="239"/>
        <v>2.580772341296877</v>
      </c>
      <c r="BY64">
        <f t="shared" si="240"/>
        <v>1.8735233315113011</v>
      </c>
      <c r="BZ64">
        <f t="shared" si="241"/>
        <v>0.33660376255462104</v>
      </c>
      <c r="CA64">
        <f t="shared" si="242"/>
        <v>61.371359585984997</v>
      </c>
      <c r="CB64">
        <f t="shared" si="243"/>
        <v>0.90514238466179808</v>
      </c>
      <c r="CC64">
        <f t="shared" si="244"/>
        <v>57.690585632183108</v>
      </c>
      <c r="CD64">
        <f t="shared" si="245"/>
        <v>683.1898846254345</v>
      </c>
      <c r="CE64">
        <f t="shared" si="246"/>
        <v>1.239995877504207E-2</v>
      </c>
      <c r="CF64">
        <f t="shared" si="247"/>
        <v>0</v>
      </c>
      <c r="CG64">
        <f t="shared" si="248"/>
        <v>1486.0655833419014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163</v>
      </c>
      <c r="B65" s="1">
        <v>74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17460.000039627776</v>
      </c>
      <c r="I65" s="1">
        <v>0</v>
      </c>
      <c r="J65">
        <f t="shared" si="210"/>
        <v>15.173562871313656</v>
      </c>
      <c r="K65">
        <f t="shared" si="211"/>
        <v>0.49554829310811255</v>
      </c>
      <c r="L65">
        <f t="shared" si="212"/>
        <v>899.63373866081281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9.8189659118652344</v>
      </c>
      <c r="AA65">
        <f t="shared" si="216"/>
        <v>0.87490948295593252</v>
      </c>
      <c r="AB65">
        <f t="shared" si="217"/>
        <v>1.0867891056729294E-2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10.139954937582699</v>
      </c>
      <c r="AJ65">
        <f t="shared" si="223"/>
        <v>2.0563081323224148</v>
      </c>
      <c r="AK65">
        <f t="shared" si="224"/>
        <v>31.198097229003906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30.348783493041992</v>
      </c>
      <c r="AQ65" s="1">
        <v>31.198097229003906</v>
      </c>
      <c r="AR65" s="1">
        <v>28.912006378173828</v>
      </c>
      <c r="AS65" s="1">
        <v>999.8408203125</v>
      </c>
      <c r="AT65" s="1">
        <v>983.09033203125</v>
      </c>
      <c r="AU65" s="1">
        <v>18.747156143188477</v>
      </c>
      <c r="AV65" s="1">
        <v>25.331607818603516</v>
      </c>
      <c r="AW65" s="1">
        <v>42.673576354980469</v>
      </c>
      <c r="AX65" s="1">
        <v>57.663448333740234</v>
      </c>
      <c r="AY65" s="1">
        <v>300.19488525390625</v>
      </c>
      <c r="AZ65" s="1">
        <v>1700.9725341796875</v>
      </c>
      <c r="BA65" s="1">
        <v>0.13781313598155975</v>
      </c>
      <c r="BB65" s="1">
        <v>98.938751220703125</v>
      </c>
      <c r="BC65" s="1">
        <v>24.071979522705078</v>
      </c>
      <c r="BD65" s="1">
        <v>0.10013376921415329</v>
      </c>
      <c r="BE65" s="1">
        <v>0.5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1.5009744262695313</v>
      </c>
      <c r="BM65">
        <f t="shared" si="228"/>
        <v>1.0139954937582699E-2</v>
      </c>
      <c r="BN65">
        <f t="shared" si="229"/>
        <v>304.34809722900388</v>
      </c>
      <c r="BO65">
        <f t="shared" si="230"/>
        <v>303.49878349304197</v>
      </c>
      <c r="BP65">
        <f t="shared" si="231"/>
        <v>272.15559938559818</v>
      </c>
      <c r="BQ65">
        <f t="shared" si="232"/>
        <v>-0.73852277321683824</v>
      </c>
      <c r="BR65">
        <f t="shared" si="233"/>
        <v>4.5625857763076461</v>
      </c>
      <c r="BS65">
        <f t="shared" si="234"/>
        <v>46.115255347521675</v>
      </c>
      <c r="BT65">
        <f t="shared" si="235"/>
        <v>20.783647528918159</v>
      </c>
      <c r="BU65">
        <f t="shared" si="236"/>
        <v>30.773440361022949</v>
      </c>
      <c r="BV65">
        <f t="shared" si="237"/>
        <v>4.4534277038114354</v>
      </c>
      <c r="BW65">
        <f t="shared" si="238"/>
        <v>0.47045259680765861</v>
      </c>
      <c r="BX65">
        <f t="shared" si="239"/>
        <v>2.5062776439852312</v>
      </c>
      <c r="BY65">
        <f t="shared" si="240"/>
        <v>1.9471500598262041</v>
      </c>
      <c r="BZ65">
        <f t="shared" si="241"/>
        <v>0.29618907855433396</v>
      </c>
      <c r="CA65">
        <f t="shared" si="242"/>
        <v>89.008638659113203</v>
      </c>
      <c r="CB65">
        <f t="shared" si="243"/>
        <v>0.91510790956717059</v>
      </c>
      <c r="CC65">
        <f t="shared" si="244"/>
        <v>55.628365936520638</v>
      </c>
      <c r="CD65">
        <f t="shared" si="245"/>
        <v>980.88528055511745</v>
      </c>
      <c r="CE65">
        <f t="shared" si="246"/>
        <v>8.6052928380018524E-3</v>
      </c>
      <c r="CF65">
        <f t="shared" si="247"/>
        <v>0</v>
      </c>
      <c r="CG65">
        <f t="shared" si="248"/>
        <v>1488.1970004013926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163</v>
      </c>
      <c r="B66" s="1">
        <v>75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17683.000039627776</v>
      </c>
      <c r="I66" s="1">
        <v>0</v>
      </c>
      <c r="J66">
        <f t="shared" si="210"/>
        <v>17.236347013468805</v>
      </c>
      <c r="K66">
        <f t="shared" si="211"/>
        <v>0.4203996492656043</v>
      </c>
      <c r="L66">
        <f t="shared" si="212"/>
        <v>1166.9285493215662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9.8189659118652344</v>
      </c>
      <c r="AA66">
        <f t="shared" si="216"/>
        <v>0.87490948295593252</v>
      </c>
      <c r="AB66">
        <f t="shared" si="217"/>
        <v>1.2264375659571133E-2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9.3736166674003432</v>
      </c>
      <c r="AJ66">
        <f t="shared" si="223"/>
        <v>2.2225563384843805</v>
      </c>
      <c r="AK66">
        <f t="shared" si="224"/>
        <v>31.664104461669922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30.385978698730469</v>
      </c>
      <c r="AQ66" s="1">
        <v>31.664104461669922</v>
      </c>
      <c r="AR66" s="1">
        <v>28.901308059692383</v>
      </c>
      <c r="AS66" s="1">
        <v>1299.8953857421875</v>
      </c>
      <c r="AT66" s="1">
        <v>1280.41650390625</v>
      </c>
      <c r="AU66" s="1">
        <v>18.799869537353516</v>
      </c>
      <c r="AV66" s="1">
        <v>24.889211654663086</v>
      </c>
      <c r="AW66" s="1">
        <v>42.700141906738281</v>
      </c>
      <c r="AX66" s="1">
        <v>56.536518096923828</v>
      </c>
      <c r="AY66" s="1">
        <v>300.20697021484375</v>
      </c>
      <c r="AZ66" s="1">
        <v>1699.53173828125</v>
      </c>
      <c r="BA66" s="1">
        <v>7.8526079654693604E-2</v>
      </c>
      <c r="BB66" s="1">
        <v>98.938102722167969</v>
      </c>
      <c r="BC66" s="1">
        <v>25.799585342407227</v>
      </c>
      <c r="BD66" s="1">
        <v>0.10316959768533707</v>
      </c>
      <c r="BE66" s="1">
        <v>0.5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1.5010348510742186</v>
      </c>
      <c r="BM66">
        <f t="shared" si="228"/>
        <v>9.3736166674003429E-3</v>
      </c>
      <c r="BN66">
        <f t="shared" si="229"/>
        <v>304.8141044616699</v>
      </c>
      <c r="BO66">
        <f t="shared" si="230"/>
        <v>303.53597869873045</v>
      </c>
      <c r="BP66">
        <f t="shared" si="231"/>
        <v>271.92507204700087</v>
      </c>
      <c r="BQ66">
        <f t="shared" si="232"/>
        <v>-0.62543119383026569</v>
      </c>
      <c r="BR66">
        <f t="shared" si="233"/>
        <v>4.6850477178472172</v>
      </c>
      <c r="BS66">
        <f t="shared" si="234"/>
        <v>47.353320803042756</v>
      </c>
      <c r="BT66">
        <f t="shared" si="235"/>
        <v>22.46410914837967</v>
      </c>
      <c r="BU66">
        <f t="shared" si="236"/>
        <v>31.025041580200195</v>
      </c>
      <c r="BV66">
        <f t="shared" si="237"/>
        <v>4.517823707234724</v>
      </c>
      <c r="BW66">
        <f t="shared" si="238"/>
        <v>0.40219844484158662</v>
      </c>
      <c r="BX66">
        <f t="shared" si="239"/>
        <v>2.4624913793628367</v>
      </c>
      <c r="BY66">
        <f t="shared" si="240"/>
        <v>2.0553323278718874</v>
      </c>
      <c r="BZ66">
        <f t="shared" si="241"/>
        <v>0.25294829137973546</v>
      </c>
      <c r="CA66">
        <f t="shared" si="242"/>
        <v>115.45369668220756</v>
      </c>
      <c r="CB66">
        <f t="shared" si="243"/>
        <v>0.91136637630141537</v>
      </c>
      <c r="CC66">
        <f t="shared" si="244"/>
        <v>52.913717552120865</v>
      </c>
      <c r="CD66">
        <f t="shared" si="245"/>
        <v>1277.9116846526892</v>
      </c>
      <c r="CE66">
        <f t="shared" si="246"/>
        <v>7.1369501386858696E-3</v>
      </c>
      <c r="CF66">
        <f t="shared" si="247"/>
        <v>0</v>
      </c>
      <c r="CG66">
        <f t="shared" si="248"/>
        <v>1486.9364344068456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163</v>
      </c>
      <c r="B67" s="1">
        <v>76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17865.000039627776</v>
      </c>
      <c r="I67" s="1">
        <v>0</v>
      </c>
      <c r="J67">
        <f t="shared" si="210"/>
        <v>19.582475632756996</v>
      </c>
      <c r="K67">
        <f t="shared" si="211"/>
        <v>0.35869294719766176</v>
      </c>
      <c r="L67">
        <f t="shared" si="212"/>
        <v>1526.6347410315543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9.8189659118652344</v>
      </c>
      <c r="AA67">
        <f t="shared" si="216"/>
        <v>0.87490948295593252</v>
      </c>
      <c r="AB67">
        <f t="shared" si="217"/>
        <v>1.3851305939811176E-2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8.2368834198263876</v>
      </c>
      <c r="AJ67">
        <f t="shared" si="223"/>
        <v>2.2754734088319348</v>
      </c>
      <c r="AK67">
        <f t="shared" si="224"/>
        <v>31.596023559570313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30.275993347167969</v>
      </c>
      <c r="AQ67" s="1">
        <v>31.596023559570313</v>
      </c>
      <c r="AR67" s="1">
        <v>28.915603637695313</v>
      </c>
      <c r="AS67" s="1">
        <v>1699.937255859375</v>
      </c>
      <c r="AT67" s="1">
        <v>1677.6854248046875</v>
      </c>
      <c r="AU67" s="1">
        <v>18.817569732666016</v>
      </c>
      <c r="AV67" s="1">
        <v>24.172298431396484</v>
      </c>
      <c r="AW67" s="1">
        <v>43.012771606445313</v>
      </c>
      <c r="AX67" s="1">
        <v>55.253349304199219</v>
      </c>
      <c r="AY67" s="1">
        <v>300.21237182617188</v>
      </c>
      <c r="AZ67" s="1">
        <v>1698.414794921875</v>
      </c>
      <c r="BA67" s="1">
        <v>0.10426557064056396</v>
      </c>
      <c r="BB67" s="1">
        <v>98.935844421386719</v>
      </c>
      <c r="BC67" s="1">
        <v>26.918684005737305</v>
      </c>
      <c r="BD67" s="1">
        <v>0.10017811506986618</v>
      </c>
      <c r="BE67" s="1">
        <v>1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1.5010618591308591</v>
      </c>
      <c r="BM67">
        <f t="shared" si="228"/>
        <v>8.2368834198263876E-3</v>
      </c>
      <c r="BN67">
        <f t="shared" si="229"/>
        <v>304.74602355957029</v>
      </c>
      <c r="BO67">
        <f t="shared" si="230"/>
        <v>303.42599334716795</v>
      </c>
      <c r="BP67">
        <f t="shared" si="231"/>
        <v>271.74636111349537</v>
      </c>
      <c r="BQ67">
        <f t="shared" si="232"/>
        <v>-0.42836556110559004</v>
      </c>
      <c r="BR67">
        <f t="shared" si="233"/>
        <v>4.6669801657479075</v>
      </c>
      <c r="BS67">
        <f t="shared" si="234"/>
        <v>47.171782815845233</v>
      </c>
      <c r="BT67">
        <f t="shared" si="235"/>
        <v>22.999484384448749</v>
      </c>
      <c r="BU67">
        <f t="shared" si="236"/>
        <v>30.936008453369141</v>
      </c>
      <c r="BV67">
        <f t="shared" si="237"/>
        <v>4.4949440379470706</v>
      </c>
      <c r="BW67">
        <f t="shared" si="238"/>
        <v>0.34535804573223655</v>
      </c>
      <c r="BX67">
        <f t="shared" si="239"/>
        <v>2.3915067569159727</v>
      </c>
      <c r="BY67">
        <f t="shared" si="240"/>
        <v>2.1034372810310979</v>
      </c>
      <c r="BZ67">
        <f t="shared" si="241"/>
        <v>0.21700849434673816</v>
      </c>
      <c r="CA67">
        <f t="shared" si="242"/>
        <v>151.03889722698185</v>
      </c>
      <c r="CB67">
        <f t="shared" si="243"/>
        <v>0.90996483515929805</v>
      </c>
      <c r="CC67">
        <f t="shared" si="244"/>
        <v>51.319190487427527</v>
      </c>
      <c r="CD67">
        <f t="shared" si="245"/>
        <v>1674.8396616067787</v>
      </c>
      <c r="CE67">
        <f t="shared" si="246"/>
        <v>6.0003164496877631E-3</v>
      </c>
      <c r="CF67">
        <f t="shared" si="247"/>
        <v>0</v>
      </c>
      <c r="CG67">
        <f t="shared" si="248"/>
        <v>1485.9592100698037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163</v>
      </c>
      <c r="B68" s="1">
        <v>77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18008.000039627776</v>
      </c>
      <c r="I68" s="1">
        <v>0</v>
      </c>
      <c r="J68">
        <f t="shared" si="210"/>
        <v>20.51857790504193</v>
      </c>
      <c r="K68">
        <f t="shared" si="211"/>
        <v>0.34363109026192418</v>
      </c>
      <c r="L68">
        <f t="shared" si="212"/>
        <v>1801.8333625736966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9.8189659118652344</v>
      </c>
      <c r="AA68">
        <f t="shared" si="216"/>
        <v>0.87490948295593252</v>
      </c>
      <c r="AB68">
        <f t="shared" si="217"/>
        <v>1.4479024157365034E-2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8.2736568222316453</v>
      </c>
      <c r="AJ68">
        <f t="shared" si="223"/>
        <v>2.3806355150363121</v>
      </c>
      <c r="AK68">
        <f t="shared" si="224"/>
        <v>32.003086090087891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30.455715179443359</v>
      </c>
      <c r="AQ68" s="1">
        <v>32.003086090087891</v>
      </c>
      <c r="AR68" s="1">
        <v>28.915348052978516</v>
      </c>
      <c r="AS68" s="1">
        <v>2000.01708984375</v>
      </c>
      <c r="AT68" s="1">
        <v>1975.4586181640625</v>
      </c>
      <c r="AU68" s="1">
        <v>18.832365036010742</v>
      </c>
      <c r="AV68" s="1">
        <v>24.21092414855957</v>
      </c>
      <c r="AW68" s="1">
        <v>42.605548858642578</v>
      </c>
      <c r="AX68" s="1">
        <v>54.773189544677734</v>
      </c>
      <c r="AY68" s="1">
        <v>300.2047119140625</v>
      </c>
      <c r="AZ68" s="1">
        <v>1698.6783447265625</v>
      </c>
      <c r="BA68" s="1">
        <v>7.6879754662513733E-2</v>
      </c>
      <c r="BB68" s="1">
        <v>98.933929443359375</v>
      </c>
      <c r="BC68" s="1">
        <v>27.035896301269531</v>
      </c>
      <c r="BD68" s="1">
        <v>7.4530281126499176E-2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1.5010235595703123</v>
      </c>
      <c r="BM68">
        <f t="shared" si="228"/>
        <v>8.2736568222316446E-3</v>
      </c>
      <c r="BN68">
        <f t="shared" si="229"/>
        <v>305.15308609008787</v>
      </c>
      <c r="BO68">
        <f t="shared" si="230"/>
        <v>303.60571517944334</v>
      </c>
      <c r="BP68">
        <f t="shared" si="231"/>
        <v>271.78852908130284</v>
      </c>
      <c r="BQ68">
        <f t="shared" si="232"/>
        <v>-0.44576690697196414</v>
      </c>
      <c r="BR68">
        <f t="shared" si="233"/>
        <v>4.7759173765084304</v>
      </c>
      <c r="BS68">
        <f t="shared" si="234"/>
        <v>48.273806603857672</v>
      </c>
      <c r="BT68">
        <f t="shared" si="235"/>
        <v>24.062882455298102</v>
      </c>
      <c r="BU68">
        <f t="shared" si="236"/>
        <v>31.229400634765625</v>
      </c>
      <c r="BV68">
        <f t="shared" si="237"/>
        <v>4.5707237434369965</v>
      </c>
      <c r="BW68">
        <f t="shared" si="238"/>
        <v>0.33137343140398845</v>
      </c>
      <c r="BX68">
        <f t="shared" si="239"/>
        <v>2.3952818614721183</v>
      </c>
      <c r="BY68">
        <f t="shared" si="240"/>
        <v>2.1754418819648782</v>
      </c>
      <c r="BZ68">
        <f t="shared" si="241"/>
        <v>0.20817585877779074</v>
      </c>
      <c r="CA68">
        <f t="shared" si="242"/>
        <v>178.26245476155708</v>
      </c>
      <c r="CB68">
        <f t="shared" si="243"/>
        <v>0.91210888752925212</v>
      </c>
      <c r="CC68">
        <f t="shared" si="244"/>
        <v>50.123782876769731</v>
      </c>
      <c r="CD68">
        <f t="shared" si="245"/>
        <v>1972.4768187751272</v>
      </c>
      <c r="CE68">
        <f t="shared" si="246"/>
        <v>5.2140980013700095E-3</v>
      </c>
      <c r="CF68">
        <f t="shared" si="247"/>
        <v>0</v>
      </c>
      <c r="CG68">
        <f t="shared" si="248"/>
        <v>1486.1897922931562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</sheetData>
  <sortState xmlns:xlrd2="http://schemas.microsoft.com/office/spreadsheetml/2017/richdata2" ref="B59:CJ68">
    <sortCondition ref="AS59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2017-07-12-bern2-katripe_.xls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2017-10-26T17:45:38Z</dcterms:created>
  <dcterms:modified xsi:type="dcterms:W3CDTF">2022-10-21T22:29:53Z</dcterms:modified>
</cp:coreProperties>
</file>