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B504EE0D-D1BA-4412-B61B-E7BDF3AFB1D6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2017-07-12-hubern-katherineripe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3" i="1" l="1"/>
  <c r="J3" i="1"/>
  <c r="BP3" i="1"/>
  <c r="BO3" i="1"/>
  <c r="BN3" i="1"/>
  <c r="BM3" i="1"/>
  <c r="AM3" i="1"/>
  <c r="BQ3" i="1"/>
  <c r="AK3" i="1"/>
  <c r="BR3" i="1"/>
  <c r="BS3" i="1"/>
  <c r="BT3" i="1"/>
  <c r="BW3" i="1"/>
  <c r="AO3" i="1"/>
  <c r="K3" i="1"/>
  <c r="BZ3" i="1"/>
  <c r="L3" i="1"/>
  <c r="CF3" i="1"/>
  <c r="T3" i="1"/>
  <c r="CH3" i="1"/>
  <c r="U3" i="1"/>
  <c r="V3" i="1"/>
  <c r="AA3" i="1"/>
  <c r="CG3" i="1"/>
  <c r="AB3" i="1"/>
  <c r="AC3" i="1"/>
  <c r="AD3" i="1"/>
  <c r="AE3" i="1"/>
  <c r="AH3" i="1"/>
  <c r="AI3" i="1"/>
  <c r="BX3" i="1"/>
  <c r="AJ3" i="1"/>
  <c r="BU3" i="1"/>
  <c r="BV3" i="1"/>
  <c r="BY3" i="1"/>
  <c r="CA3" i="1"/>
  <c r="CB3" i="1"/>
  <c r="CC3" i="1"/>
  <c r="CD3" i="1"/>
  <c r="CE3" i="1"/>
  <c r="CI3" i="1"/>
  <c r="CJ3" i="1"/>
  <c r="BL6" i="1"/>
  <c r="J6" i="1"/>
  <c r="BP6" i="1"/>
  <c r="BO6" i="1"/>
  <c r="BN6" i="1"/>
  <c r="BM6" i="1"/>
  <c r="AM6" i="1"/>
  <c r="BQ6" i="1"/>
  <c r="AK6" i="1"/>
  <c r="BR6" i="1"/>
  <c r="BS6" i="1"/>
  <c r="BT6" i="1"/>
  <c r="BW6" i="1"/>
  <c r="AO6" i="1"/>
  <c r="K6" i="1"/>
  <c r="BZ6" i="1"/>
  <c r="L6" i="1"/>
  <c r="CF6" i="1"/>
  <c r="T6" i="1"/>
  <c r="CH6" i="1"/>
  <c r="U6" i="1"/>
  <c r="V6" i="1"/>
  <c r="AA6" i="1"/>
  <c r="CG6" i="1"/>
  <c r="AB6" i="1"/>
  <c r="AC6" i="1"/>
  <c r="AD6" i="1"/>
  <c r="AE6" i="1"/>
  <c r="AH6" i="1"/>
  <c r="AI6" i="1"/>
  <c r="BX6" i="1"/>
  <c r="AJ6" i="1"/>
  <c r="BU6" i="1"/>
  <c r="BV6" i="1"/>
  <c r="BY6" i="1"/>
  <c r="CA6" i="1"/>
  <c r="CB6" i="1"/>
  <c r="CC6" i="1"/>
  <c r="CD6" i="1"/>
  <c r="CE6" i="1"/>
  <c r="CI6" i="1"/>
  <c r="CJ6" i="1"/>
  <c r="BL4" i="1"/>
  <c r="J4" i="1"/>
  <c r="BP4" i="1"/>
  <c r="BO4" i="1"/>
  <c r="BN4" i="1"/>
  <c r="BM4" i="1"/>
  <c r="AM4" i="1"/>
  <c r="BQ4" i="1"/>
  <c r="AK4" i="1"/>
  <c r="BR4" i="1"/>
  <c r="BS4" i="1"/>
  <c r="BT4" i="1"/>
  <c r="BW4" i="1"/>
  <c r="AO4" i="1"/>
  <c r="K4" i="1"/>
  <c r="BZ4" i="1"/>
  <c r="L4" i="1"/>
  <c r="CF4" i="1"/>
  <c r="T4" i="1"/>
  <c r="CH4" i="1"/>
  <c r="U4" i="1"/>
  <c r="V4" i="1"/>
  <c r="AA4" i="1"/>
  <c r="CG4" i="1"/>
  <c r="AB4" i="1"/>
  <c r="AC4" i="1"/>
  <c r="AD4" i="1"/>
  <c r="AE4" i="1"/>
  <c r="AH4" i="1"/>
  <c r="AI4" i="1"/>
  <c r="BX4" i="1"/>
  <c r="AJ4" i="1"/>
  <c r="BU4" i="1"/>
  <c r="BV4" i="1"/>
  <c r="BY4" i="1"/>
  <c r="CA4" i="1"/>
  <c r="CB4" i="1"/>
  <c r="CC4" i="1"/>
  <c r="CD4" i="1"/>
  <c r="CE4" i="1"/>
  <c r="CI4" i="1"/>
  <c r="CJ4" i="1"/>
  <c r="BL5" i="1"/>
  <c r="J5" i="1"/>
  <c r="BP5" i="1"/>
  <c r="BO5" i="1"/>
  <c r="BN5" i="1"/>
  <c r="BM5" i="1"/>
  <c r="AM5" i="1"/>
  <c r="BQ5" i="1"/>
  <c r="AK5" i="1"/>
  <c r="BR5" i="1"/>
  <c r="BS5" i="1"/>
  <c r="BT5" i="1"/>
  <c r="BW5" i="1"/>
  <c r="AO5" i="1"/>
  <c r="K5" i="1"/>
  <c r="BZ5" i="1"/>
  <c r="L5" i="1"/>
  <c r="CF5" i="1"/>
  <c r="T5" i="1"/>
  <c r="CH5" i="1"/>
  <c r="U5" i="1"/>
  <c r="V5" i="1"/>
  <c r="AA5" i="1"/>
  <c r="CG5" i="1"/>
  <c r="AB5" i="1"/>
  <c r="AC5" i="1"/>
  <c r="AD5" i="1"/>
  <c r="AE5" i="1"/>
  <c r="AH5" i="1"/>
  <c r="AI5" i="1"/>
  <c r="BX5" i="1"/>
  <c r="AJ5" i="1"/>
  <c r="BU5" i="1"/>
  <c r="BV5" i="1"/>
  <c r="BY5" i="1"/>
  <c r="CA5" i="1"/>
  <c r="CB5" i="1"/>
  <c r="CC5" i="1"/>
  <c r="CD5" i="1"/>
  <c r="CE5" i="1"/>
  <c r="CI5" i="1"/>
  <c r="CJ5" i="1"/>
  <c r="BL7" i="1"/>
  <c r="J7" i="1"/>
  <c r="BP7" i="1"/>
  <c r="BO7" i="1"/>
  <c r="BN7" i="1"/>
  <c r="BM7" i="1"/>
  <c r="AM7" i="1"/>
  <c r="BQ7" i="1"/>
  <c r="AK7" i="1"/>
  <c r="BR7" i="1"/>
  <c r="BS7" i="1"/>
  <c r="BT7" i="1"/>
  <c r="BW7" i="1"/>
  <c r="AO7" i="1"/>
  <c r="K7" i="1"/>
  <c r="BZ7" i="1"/>
  <c r="L7" i="1"/>
  <c r="CF7" i="1"/>
  <c r="T7" i="1"/>
  <c r="CH7" i="1"/>
  <c r="U7" i="1"/>
  <c r="V7" i="1"/>
  <c r="AA7" i="1"/>
  <c r="CG7" i="1"/>
  <c r="AB7" i="1"/>
  <c r="AC7" i="1"/>
  <c r="AD7" i="1"/>
  <c r="AE7" i="1"/>
  <c r="AH7" i="1"/>
  <c r="AI7" i="1"/>
  <c r="BX7" i="1"/>
  <c r="AJ7" i="1"/>
  <c r="BU7" i="1"/>
  <c r="BV7" i="1"/>
  <c r="BY7" i="1"/>
  <c r="CA7" i="1"/>
  <c r="CB7" i="1"/>
  <c r="CC7" i="1"/>
  <c r="CD7" i="1"/>
  <c r="CE7" i="1"/>
  <c r="CI7" i="1"/>
  <c r="CJ7" i="1"/>
  <c r="BL8" i="1"/>
  <c r="J8" i="1"/>
  <c r="BP8" i="1"/>
  <c r="BO8" i="1"/>
  <c r="BN8" i="1"/>
  <c r="BM8" i="1"/>
  <c r="AM8" i="1"/>
  <c r="BQ8" i="1"/>
  <c r="AK8" i="1"/>
  <c r="BR8" i="1"/>
  <c r="BS8" i="1"/>
  <c r="BT8" i="1"/>
  <c r="BW8" i="1"/>
  <c r="AO8" i="1"/>
  <c r="K8" i="1"/>
  <c r="BZ8" i="1"/>
  <c r="L8" i="1"/>
  <c r="CF8" i="1"/>
  <c r="T8" i="1"/>
  <c r="CH8" i="1"/>
  <c r="U8" i="1"/>
  <c r="V8" i="1"/>
  <c r="AA8" i="1"/>
  <c r="CG8" i="1"/>
  <c r="AB8" i="1"/>
  <c r="AC8" i="1"/>
  <c r="AD8" i="1"/>
  <c r="AE8" i="1"/>
  <c r="AH8" i="1"/>
  <c r="AI8" i="1"/>
  <c r="BX8" i="1"/>
  <c r="AJ8" i="1"/>
  <c r="BU8" i="1"/>
  <c r="BV8" i="1"/>
  <c r="BY8" i="1"/>
  <c r="CA8" i="1"/>
  <c r="CB8" i="1"/>
  <c r="CC8" i="1"/>
  <c r="CD8" i="1"/>
  <c r="CE8" i="1"/>
  <c r="CI8" i="1"/>
  <c r="CJ8" i="1"/>
  <c r="BL9" i="1"/>
  <c r="J9" i="1"/>
  <c r="BP9" i="1"/>
  <c r="BO9" i="1"/>
  <c r="BN9" i="1"/>
  <c r="BM9" i="1"/>
  <c r="AM9" i="1"/>
  <c r="BQ9" i="1"/>
  <c r="AK9" i="1"/>
  <c r="BR9" i="1"/>
  <c r="BS9" i="1"/>
  <c r="BT9" i="1"/>
  <c r="BW9" i="1"/>
  <c r="AO9" i="1"/>
  <c r="K9" i="1"/>
  <c r="BZ9" i="1"/>
  <c r="L9" i="1"/>
  <c r="CF9" i="1"/>
  <c r="T9" i="1"/>
  <c r="CH9" i="1"/>
  <c r="U9" i="1"/>
  <c r="V9" i="1"/>
  <c r="AA9" i="1"/>
  <c r="CG9" i="1"/>
  <c r="AB9" i="1"/>
  <c r="AC9" i="1"/>
  <c r="AD9" i="1"/>
  <c r="AE9" i="1"/>
  <c r="AH9" i="1"/>
  <c r="AI9" i="1"/>
  <c r="BX9" i="1"/>
  <c r="AJ9" i="1"/>
  <c r="BU9" i="1"/>
  <c r="BV9" i="1"/>
  <c r="BY9" i="1"/>
  <c r="CA9" i="1"/>
  <c r="CB9" i="1"/>
  <c r="CC9" i="1"/>
  <c r="CD9" i="1"/>
  <c r="CE9" i="1"/>
  <c r="CI9" i="1"/>
  <c r="CJ9" i="1"/>
  <c r="BL10" i="1"/>
  <c r="J10" i="1"/>
  <c r="BP10" i="1"/>
  <c r="BO10" i="1"/>
  <c r="BN10" i="1"/>
  <c r="BM10" i="1"/>
  <c r="AM10" i="1"/>
  <c r="BQ10" i="1"/>
  <c r="AK10" i="1"/>
  <c r="BR10" i="1"/>
  <c r="BS10" i="1"/>
  <c r="BT10" i="1"/>
  <c r="BW10" i="1"/>
  <c r="AO10" i="1"/>
  <c r="K10" i="1"/>
  <c r="BZ10" i="1"/>
  <c r="L10" i="1"/>
  <c r="CF10" i="1"/>
  <c r="T10" i="1"/>
  <c r="CH10" i="1"/>
  <c r="U10" i="1"/>
  <c r="V10" i="1"/>
  <c r="AA10" i="1"/>
  <c r="CG10" i="1"/>
  <c r="AB10" i="1"/>
  <c r="AC10" i="1"/>
  <c r="AD10" i="1"/>
  <c r="AE10" i="1"/>
  <c r="AH10" i="1"/>
  <c r="AI10" i="1"/>
  <c r="BX10" i="1"/>
  <c r="AJ10" i="1"/>
  <c r="BU10" i="1"/>
  <c r="BV10" i="1"/>
  <c r="BY10" i="1"/>
  <c r="CA10" i="1"/>
  <c r="CB10" i="1"/>
  <c r="CC10" i="1"/>
  <c r="CD10" i="1"/>
  <c r="CE10" i="1"/>
  <c r="CI10" i="1"/>
  <c r="CJ10" i="1"/>
  <c r="BL11" i="1"/>
  <c r="J11" i="1"/>
  <c r="BP11" i="1"/>
  <c r="BO11" i="1"/>
  <c r="BN11" i="1"/>
  <c r="BM11" i="1"/>
  <c r="AM11" i="1"/>
  <c r="BQ11" i="1"/>
  <c r="AK11" i="1"/>
  <c r="BR11" i="1"/>
  <c r="BS11" i="1"/>
  <c r="BT11" i="1"/>
  <c r="BW11" i="1"/>
  <c r="AO11" i="1"/>
  <c r="K11" i="1"/>
  <c r="BZ11" i="1"/>
  <c r="L11" i="1"/>
  <c r="CF11" i="1"/>
  <c r="T11" i="1"/>
  <c r="CH11" i="1"/>
  <c r="U11" i="1"/>
  <c r="V11" i="1"/>
  <c r="AA11" i="1"/>
  <c r="CG11" i="1"/>
  <c r="AB11" i="1"/>
  <c r="AC11" i="1"/>
  <c r="AD11" i="1"/>
  <c r="AE11" i="1"/>
  <c r="AH11" i="1"/>
  <c r="AI11" i="1"/>
  <c r="BX11" i="1"/>
  <c r="AJ11" i="1"/>
  <c r="BU11" i="1"/>
  <c r="BV11" i="1"/>
  <c r="BY11" i="1"/>
  <c r="CA11" i="1"/>
  <c r="CB11" i="1"/>
  <c r="CC11" i="1"/>
  <c r="CD11" i="1"/>
  <c r="CE11" i="1"/>
  <c r="CI11" i="1"/>
  <c r="CJ11" i="1"/>
  <c r="BL12" i="1"/>
  <c r="J12" i="1"/>
  <c r="BP12" i="1"/>
  <c r="BO12" i="1"/>
  <c r="BN12" i="1"/>
  <c r="BM12" i="1"/>
  <c r="AM12" i="1"/>
  <c r="BQ12" i="1"/>
  <c r="AK12" i="1"/>
  <c r="BR12" i="1"/>
  <c r="BS12" i="1"/>
  <c r="BT12" i="1"/>
  <c r="BW12" i="1"/>
  <c r="AO12" i="1"/>
  <c r="K12" i="1"/>
  <c r="BZ12" i="1"/>
  <c r="L12" i="1"/>
  <c r="CF12" i="1"/>
  <c r="T12" i="1"/>
  <c r="CH12" i="1"/>
  <c r="U12" i="1"/>
  <c r="V12" i="1"/>
  <c r="AA12" i="1"/>
  <c r="CG12" i="1"/>
  <c r="AB12" i="1"/>
  <c r="AC12" i="1"/>
  <c r="AD12" i="1"/>
  <c r="AE12" i="1"/>
  <c r="AH12" i="1"/>
  <c r="AI12" i="1"/>
  <c r="BX12" i="1"/>
  <c r="AJ12" i="1"/>
  <c r="BU12" i="1"/>
  <c r="BV12" i="1"/>
  <c r="BY12" i="1"/>
  <c r="CA12" i="1"/>
  <c r="CB12" i="1"/>
  <c r="CC12" i="1"/>
  <c r="CD12" i="1"/>
  <c r="CE12" i="1"/>
  <c r="CI12" i="1"/>
  <c r="CJ12" i="1"/>
  <c r="BL13" i="1"/>
  <c r="J13" i="1"/>
  <c r="BP13" i="1"/>
  <c r="BO13" i="1"/>
  <c r="BN13" i="1"/>
  <c r="BM13" i="1"/>
  <c r="AM13" i="1"/>
  <c r="BQ13" i="1"/>
  <c r="AK13" i="1"/>
  <c r="BR13" i="1"/>
  <c r="BS13" i="1"/>
  <c r="BT13" i="1"/>
  <c r="BW13" i="1"/>
  <c r="AO13" i="1"/>
  <c r="K13" i="1"/>
  <c r="BZ13" i="1"/>
  <c r="L13" i="1"/>
  <c r="CF13" i="1"/>
  <c r="T13" i="1"/>
  <c r="CH13" i="1"/>
  <c r="U13" i="1"/>
  <c r="V13" i="1"/>
  <c r="AA13" i="1"/>
  <c r="CG13" i="1"/>
  <c r="AB13" i="1"/>
  <c r="AC13" i="1"/>
  <c r="AD13" i="1"/>
  <c r="AE13" i="1"/>
  <c r="AH13" i="1"/>
  <c r="AI13" i="1"/>
  <c r="BX13" i="1"/>
  <c r="AJ13" i="1"/>
  <c r="BU13" i="1"/>
  <c r="BV13" i="1"/>
  <c r="BY13" i="1"/>
  <c r="CA13" i="1"/>
  <c r="CB13" i="1"/>
  <c r="CC13" i="1"/>
  <c r="CD13" i="1"/>
  <c r="CE13" i="1"/>
  <c r="CI13" i="1"/>
  <c r="CJ13" i="1"/>
  <c r="BL14" i="1"/>
  <c r="J14" i="1"/>
  <c r="BP14" i="1"/>
  <c r="BO14" i="1"/>
  <c r="BN14" i="1"/>
  <c r="BM14" i="1"/>
  <c r="AM14" i="1"/>
  <c r="BQ14" i="1"/>
  <c r="AK14" i="1"/>
  <c r="BR14" i="1"/>
  <c r="BS14" i="1"/>
  <c r="BT14" i="1"/>
  <c r="BW14" i="1"/>
  <c r="AO14" i="1"/>
  <c r="K14" i="1"/>
  <c r="BZ14" i="1"/>
  <c r="L14" i="1"/>
  <c r="CF14" i="1"/>
  <c r="T14" i="1"/>
  <c r="CH14" i="1"/>
  <c r="U14" i="1"/>
  <c r="V14" i="1"/>
  <c r="AA14" i="1"/>
  <c r="CG14" i="1"/>
  <c r="AB14" i="1"/>
  <c r="AC14" i="1"/>
  <c r="AD14" i="1"/>
  <c r="AE14" i="1"/>
  <c r="AH14" i="1"/>
  <c r="AI14" i="1"/>
  <c r="BX14" i="1"/>
  <c r="AJ14" i="1"/>
  <c r="BU14" i="1"/>
  <c r="BV14" i="1"/>
  <c r="BY14" i="1"/>
  <c r="CA14" i="1"/>
  <c r="CB14" i="1"/>
  <c r="CC14" i="1"/>
  <c r="CD14" i="1"/>
  <c r="CE14" i="1"/>
  <c r="CI14" i="1"/>
  <c r="CJ14" i="1"/>
  <c r="BL17" i="1"/>
  <c r="J17" i="1"/>
  <c r="BP17" i="1"/>
  <c r="BO17" i="1"/>
  <c r="BN17" i="1"/>
  <c r="BM17" i="1"/>
  <c r="AM17" i="1"/>
  <c r="BQ17" i="1"/>
  <c r="AK17" i="1"/>
  <c r="BR17" i="1"/>
  <c r="BS17" i="1"/>
  <c r="BT17" i="1"/>
  <c r="BW17" i="1"/>
  <c r="AO17" i="1"/>
  <c r="K17" i="1"/>
  <c r="BZ17" i="1"/>
  <c r="L17" i="1"/>
  <c r="CF17" i="1"/>
  <c r="T17" i="1"/>
  <c r="CH17" i="1"/>
  <c r="U17" i="1"/>
  <c r="V17" i="1"/>
  <c r="AA17" i="1"/>
  <c r="CG17" i="1"/>
  <c r="AB17" i="1"/>
  <c r="AC17" i="1"/>
  <c r="AD17" i="1"/>
  <c r="AE17" i="1"/>
  <c r="AH17" i="1"/>
  <c r="AI17" i="1"/>
  <c r="BX17" i="1"/>
  <c r="AJ17" i="1"/>
  <c r="BU17" i="1"/>
  <c r="BV17" i="1"/>
  <c r="BY17" i="1"/>
  <c r="CA17" i="1"/>
  <c r="CB17" i="1"/>
  <c r="CC17" i="1"/>
  <c r="CD17" i="1"/>
  <c r="CE17" i="1"/>
  <c r="CI17" i="1"/>
  <c r="CJ17" i="1"/>
  <c r="BL15" i="1"/>
  <c r="J15" i="1"/>
  <c r="BP15" i="1"/>
  <c r="BO15" i="1"/>
  <c r="BN15" i="1"/>
  <c r="BM15" i="1"/>
  <c r="AM15" i="1"/>
  <c r="BQ15" i="1"/>
  <c r="AK15" i="1"/>
  <c r="BR15" i="1"/>
  <c r="BS15" i="1"/>
  <c r="BT15" i="1"/>
  <c r="BW15" i="1"/>
  <c r="AO15" i="1"/>
  <c r="K15" i="1"/>
  <c r="BZ15" i="1"/>
  <c r="L15" i="1"/>
  <c r="CF15" i="1"/>
  <c r="T15" i="1"/>
  <c r="CH15" i="1"/>
  <c r="U15" i="1"/>
  <c r="V15" i="1"/>
  <c r="AA15" i="1"/>
  <c r="CG15" i="1"/>
  <c r="AB15" i="1"/>
  <c r="AC15" i="1"/>
  <c r="AD15" i="1"/>
  <c r="AE15" i="1"/>
  <c r="AH15" i="1"/>
  <c r="AI15" i="1"/>
  <c r="BX15" i="1"/>
  <c r="AJ15" i="1"/>
  <c r="BU15" i="1"/>
  <c r="BV15" i="1"/>
  <c r="BY15" i="1"/>
  <c r="CA15" i="1"/>
  <c r="CB15" i="1"/>
  <c r="CC15" i="1"/>
  <c r="CD15" i="1"/>
  <c r="CE15" i="1"/>
  <c r="CI15" i="1"/>
  <c r="CJ15" i="1"/>
  <c r="BL16" i="1"/>
  <c r="J16" i="1"/>
  <c r="BP16" i="1"/>
  <c r="BO16" i="1"/>
  <c r="BN16" i="1"/>
  <c r="BM16" i="1"/>
  <c r="AM16" i="1"/>
  <c r="BQ16" i="1"/>
  <c r="AK16" i="1"/>
  <c r="BR16" i="1"/>
  <c r="BS16" i="1"/>
  <c r="BT16" i="1"/>
  <c r="BW16" i="1"/>
  <c r="AO16" i="1"/>
  <c r="K16" i="1"/>
  <c r="BZ16" i="1"/>
  <c r="L16" i="1"/>
  <c r="CF16" i="1"/>
  <c r="T16" i="1"/>
  <c r="CH16" i="1"/>
  <c r="U16" i="1"/>
  <c r="V16" i="1"/>
  <c r="AA16" i="1"/>
  <c r="CG16" i="1"/>
  <c r="AB16" i="1"/>
  <c r="AC16" i="1"/>
  <c r="AD16" i="1"/>
  <c r="AE16" i="1"/>
  <c r="AH16" i="1"/>
  <c r="AI16" i="1"/>
  <c r="BX16" i="1"/>
  <c r="AJ16" i="1"/>
  <c r="BU16" i="1"/>
  <c r="BV16" i="1"/>
  <c r="BY16" i="1"/>
  <c r="CA16" i="1"/>
  <c r="CB16" i="1"/>
  <c r="CC16" i="1"/>
  <c r="CD16" i="1"/>
  <c r="CE16" i="1"/>
  <c r="CI16" i="1"/>
  <c r="CJ16" i="1"/>
  <c r="BL18" i="1"/>
  <c r="J18" i="1"/>
  <c r="BP18" i="1"/>
  <c r="BO18" i="1"/>
  <c r="BN18" i="1"/>
  <c r="BM18" i="1"/>
  <c r="AM18" i="1"/>
  <c r="BQ18" i="1"/>
  <c r="AK18" i="1"/>
  <c r="BR18" i="1"/>
  <c r="BS18" i="1"/>
  <c r="BT18" i="1"/>
  <c r="BW18" i="1"/>
  <c r="AO18" i="1"/>
  <c r="K18" i="1"/>
  <c r="BZ18" i="1"/>
  <c r="L18" i="1"/>
  <c r="CF18" i="1"/>
  <c r="T18" i="1"/>
  <c r="CH18" i="1"/>
  <c r="U18" i="1"/>
  <c r="V18" i="1"/>
  <c r="AA18" i="1"/>
  <c r="CG18" i="1"/>
  <c r="AB18" i="1"/>
  <c r="AC18" i="1"/>
  <c r="AD18" i="1"/>
  <c r="AE18" i="1"/>
  <c r="AH18" i="1"/>
  <c r="AI18" i="1"/>
  <c r="BX18" i="1"/>
  <c r="AJ18" i="1"/>
  <c r="BU18" i="1"/>
  <c r="BV18" i="1"/>
  <c r="BY18" i="1"/>
  <c r="CA18" i="1"/>
  <c r="CB18" i="1"/>
  <c r="CC18" i="1"/>
  <c r="CD18" i="1"/>
  <c r="CE18" i="1"/>
  <c r="CI18" i="1"/>
  <c r="CJ18" i="1"/>
  <c r="BL19" i="1"/>
  <c r="J19" i="1"/>
  <c r="BP19" i="1"/>
  <c r="BO19" i="1"/>
  <c r="BN19" i="1"/>
  <c r="BM19" i="1"/>
  <c r="AM19" i="1"/>
  <c r="BQ19" i="1"/>
  <c r="AK19" i="1"/>
  <c r="BR19" i="1"/>
  <c r="BS19" i="1"/>
  <c r="BT19" i="1"/>
  <c r="BW19" i="1"/>
  <c r="AO19" i="1"/>
  <c r="K19" i="1"/>
  <c r="BZ19" i="1"/>
  <c r="L19" i="1"/>
  <c r="CF19" i="1"/>
  <c r="T19" i="1"/>
  <c r="CH19" i="1"/>
  <c r="U19" i="1"/>
  <c r="V19" i="1"/>
  <c r="AA19" i="1"/>
  <c r="CG19" i="1"/>
  <c r="AB19" i="1"/>
  <c r="AC19" i="1"/>
  <c r="AD19" i="1"/>
  <c r="AE19" i="1"/>
  <c r="AH19" i="1"/>
  <c r="AI19" i="1"/>
  <c r="BX19" i="1"/>
  <c r="AJ19" i="1"/>
  <c r="BU19" i="1"/>
  <c r="BV19" i="1"/>
  <c r="BY19" i="1"/>
  <c r="CA19" i="1"/>
  <c r="CB19" i="1"/>
  <c r="CC19" i="1"/>
  <c r="CD19" i="1"/>
  <c r="CE19" i="1"/>
  <c r="CI19" i="1"/>
  <c r="CJ19" i="1"/>
  <c r="BL20" i="1"/>
  <c r="J20" i="1"/>
  <c r="BP20" i="1"/>
  <c r="BO20" i="1"/>
  <c r="BN20" i="1"/>
  <c r="BM20" i="1"/>
  <c r="AM20" i="1"/>
  <c r="BQ20" i="1"/>
  <c r="AK20" i="1"/>
  <c r="BR20" i="1"/>
  <c r="BS20" i="1"/>
  <c r="BT20" i="1"/>
  <c r="BW20" i="1"/>
  <c r="AO20" i="1"/>
  <c r="K20" i="1"/>
  <c r="BZ20" i="1"/>
  <c r="L20" i="1"/>
  <c r="CF20" i="1"/>
  <c r="T20" i="1"/>
  <c r="CH20" i="1"/>
  <c r="U20" i="1"/>
  <c r="V20" i="1"/>
  <c r="AA20" i="1"/>
  <c r="CG20" i="1"/>
  <c r="AB20" i="1"/>
  <c r="AC20" i="1"/>
  <c r="AD20" i="1"/>
  <c r="AE20" i="1"/>
  <c r="AH20" i="1"/>
  <c r="AI20" i="1"/>
  <c r="BX20" i="1"/>
  <c r="AJ20" i="1"/>
  <c r="BU20" i="1"/>
  <c r="BV20" i="1"/>
  <c r="BY20" i="1"/>
  <c r="CA20" i="1"/>
  <c r="CB20" i="1"/>
  <c r="CC20" i="1"/>
  <c r="CD20" i="1"/>
  <c r="CE20" i="1"/>
  <c r="CI20" i="1"/>
  <c r="CJ20" i="1"/>
  <c r="BL21" i="1"/>
  <c r="J21" i="1"/>
  <c r="BP21" i="1"/>
  <c r="BO21" i="1"/>
  <c r="BN21" i="1"/>
  <c r="BM21" i="1"/>
  <c r="AM21" i="1"/>
  <c r="BQ21" i="1"/>
  <c r="AK21" i="1"/>
  <c r="BR21" i="1"/>
  <c r="BS21" i="1"/>
  <c r="BT21" i="1"/>
  <c r="BW21" i="1"/>
  <c r="AO21" i="1"/>
  <c r="K21" i="1"/>
  <c r="BZ21" i="1"/>
  <c r="L21" i="1"/>
  <c r="CF21" i="1"/>
  <c r="T21" i="1"/>
  <c r="CH21" i="1"/>
  <c r="U21" i="1"/>
  <c r="V21" i="1"/>
  <c r="AA21" i="1"/>
  <c r="CG21" i="1"/>
  <c r="AB21" i="1"/>
  <c r="AC21" i="1"/>
  <c r="AD21" i="1"/>
  <c r="AE21" i="1"/>
  <c r="AH21" i="1"/>
  <c r="AI21" i="1"/>
  <c r="BX21" i="1"/>
  <c r="AJ21" i="1"/>
  <c r="BU21" i="1"/>
  <c r="BV21" i="1"/>
  <c r="BY21" i="1"/>
  <c r="CA21" i="1"/>
  <c r="CB21" i="1"/>
  <c r="CC21" i="1"/>
  <c r="CD21" i="1"/>
  <c r="CE21" i="1"/>
  <c r="CI21" i="1"/>
  <c r="CJ21" i="1"/>
  <c r="BL22" i="1"/>
  <c r="J22" i="1"/>
  <c r="BP22" i="1"/>
  <c r="BO22" i="1"/>
  <c r="BN22" i="1"/>
  <c r="BM22" i="1"/>
  <c r="AM22" i="1"/>
  <c r="BQ22" i="1"/>
  <c r="AK22" i="1"/>
  <c r="BR22" i="1"/>
  <c r="BS22" i="1"/>
  <c r="BT22" i="1"/>
  <c r="BW22" i="1"/>
  <c r="AO22" i="1"/>
  <c r="K22" i="1"/>
  <c r="BZ22" i="1"/>
  <c r="L22" i="1"/>
  <c r="CF22" i="1"/>
  <c r="T22" i="1"/>
  <c r="CH22" i="1"/>
  <c r="U22" i="1"/>
  <c r="V22" i="1"/>
  <c r="AA22" i="1"/>
  <c r="CG22" i="1"/>
  <c r="AB22" i="1"/>
  <c r="AC22" i="1"/>
  <c r="AD22" i="1"/>
  <c r="AE22" i="1"/>
  <c r="AH22" i="1"/>
  <c r="AI22" i="1"/>
  <c r="BX22" i="1"/>
  <c r="AJ22" i="1"/>
  <c r="BU22" i="1"/>
  <c r="BV22" i="1"/>
  <c r="BY22" i="1"/>
  <c r="CA22" i="1"/>
  <c r="CB22" i="1"/>
  <c r="CC22" i="1"/>
  <c r="CD22" i="1"/>
  <c r="CE22" i="1"/>
  <c r="CI22" i="1"/>
  <c r="CJ22" i="1"/>
  <c r="BL23" i="1"/>
  <c r="J23" i="1"/>
  <c r="BP23" i="1"/>
  <c r="BO23" i="1"/>
  <c r="BN23" i="1"/>
  <c r="BM23" i="1"/>
  <c r="AM23" i="1"/>
  <c r="BQ23" i="1"/>
  <c r="AK23" i="1"/>
  <c r="BR23" i="1"/>
  <c r="BS23" i="1"/>
  <c r="BT23" i="1"/>
  <c r="BW23" i="1"/>
  <c r="AO23" i="1"/>
  <c r="K23" i="1"/>
  <c r="BZ23" i="1"/>
  <c r="L23" i="1"/>
  <c r="CF23" i="1"/>
  <c r="T23" i="1"/>
  <c r="CH23" i="1"/>
  <c r="U23" i="1"/>
  <c r="V23" i="1"/>
  <c r="AA23" i="1"/>
  <c r="CG23" i="1"/>
  <c r="AB23" i="1"/>
  <c r="AC23" i="1"/>
  <c r="AD23" i="1"/>
  <c r="AE23" i="1"/>
  <c r="AH23" i="1"/>
  <c r="AI23" i="1"/>
  <c r="BX23" i="1"/>
  <c r="AJ23" i="1"/>
  <c r="BU23" i="1"/>
  <c r="BV23" i="1"/>
  <c r="BY23" i="1"/>
  <c r="CA23" i="1"/>
  <c r="CB23" i="1"/>
  <c r="CC23" i="1"/>
  <c r="CD23" i="1"/>
  <c r="CE23" i="1"/>
  <c r="CI23" i="1"/>
  <c r="CJ23" i="1"/>
  <c r="BL24" i="1"/>
  <c r="J24" i="1"/>
  <c r="BP24" i="1"/>
  <c r="BO24" i="1"/>
  <c r="BN24" i="1"/>
  <c r="BM24" i="1"/>
  <c r="AM24" i="1"/>
  <c r="BQ24" i="1"/>
  <c r="AK24" i="1"/>
  <c r="BR24" i="1"/>
  <c r="BS24" i="1"/>
  <c r="BT24" i="1"/>
  <c r="BW24" i="1"/>
  <c r="AO24" i="1"/>
  <c r="K24" i="1"/>
  <c r="BZ24" i="1"/>
  <c r="L24" i="1"/>
  <c r="CF24" i="1"/>
  <c r="T24" i="1"/>
  <c r="CH24" i="1"/>
  <c r="U24" i="1"/>
  <c r="V24" i="1"/>
  <c r="AA24" i="1"/>
  <c r="CG24" i="1"/>
  <c r="AB24" i="1"/>
  <c r="AC24" i="1"/>
  <c r="AD24" i="1"/>
  <c r="AE24" i="1"/>
  <c r="AH24" i="1"/>
  <c r="AI24" i="1"/>
  <c r="BX24" i="1"/>
  <c r="AJ24" i="1"/>
  <c r="BU24" i="1"/>
  <c r="BV24" i="1"/>
  <c r="BY24" i="1"/>
  <c r="CA24" i="1"/>
  <c r="CB24" i="1"/>
  <c r="CC24" i="1"/>
  <c r="CD24" i="1"/>
  <c r="CE24" i="1"/>
  <c r="CI24" i="1"/>
  <c r="CJ24" i="1"/>
  <c r="BL25" i="1"/>
  <c r="J25" i="1"/>
  <c r="BP25" i="1"/>
  <c r="BO25" i="1"/>
  <c r="BN25" i="1"/>
  <c r="BM25" i="1"/>
  <c r="AM25" i="1"/>
  <c r="BQ25" i="1"/>
  <c r="AK25" i="1"/>
  <c r="BR25" i="1"/>
  <c r="BS25" i="1"/>
  <c r="BT25" i="1"/>
  <c r="BW25" i="1"/>
  <c r="AO25" i="1"/>
  <c r="K25" i="1"/>
  <c r="BZ25" i="1"/>
  <c r="L25" i="1"/>
  <c r="CF25" i="1"/>
  <c r="T25" i="1"/>
  <c r="CH25" i="1"/>
  <c r="U25" i="1"/>
  <c r="V25" i="1"/>
  <c r="AA25" i="1"/>
  <c r="CG25" i="1"/>
  <c r="AB25" i="1"/>
  <c r="AC25" i="1"/>
  <c r="AD25" i="1"/>
  <c r="AE25" i="1"/>
  <c r="AH25" i="1"/>
  <c r="AI25" i="1"/>
  <c r="BX25" i="1"/>
  <c r="AJ25" i="1"/>
  <c r="BU25" i="1"/>
  <c r="BV25" i="1"/>
  <c r="BY25" i="1"/>
  <c r="CA25" i="1"/>
  <c r="CB25" i="1"/>
  <c r="CC25" i="1"/>
  <c r="CD25" i="1"/>
  <c r="CE25" i="1"/>
  <c r="CI25" i="1"/>
  <c r="CJ25" i="1"/>
  <c r="BL28" i="1"/>
  <c r="J28" i="1"/>
  <c r="BP28" i="1"/>
  <c r="BO28" i="1"/>
  <c r="BN28" i="1"/>
  <c r="BM28" i="1"/>
  <c r="AM28" i="1"/>
  <c r="BQ28" i="1"/>
  <c r="AK28" i="1"/>
  <c r="BR28" i="1"/>
  <c r="BS28" i="1"/>
  <c r="BT28" i="1"/>
  <c r="BW28" i="1"/>
  <c r="AO28" i="1"/>
  <c r="K28" i="1"/>
  <c r="BZ28" i="1"/>
  <c r="L28" i="1"/>
  <c r="CF28" i="1"/>
  <c r="T28" i="1"/>
  <c r="CH28" i="1"/>
  <c r="U28" i="1"/>
  <c r="V28" i="1"/>
  <c r="AA28" i="1"/>
  <c r="CG28" i="1"/>
  <c r="AB28" i="1"/>
  <c r="AC28" i="1"/>
  <c r="AD28" i="1"/>
  <c r="AE28" i="1"/>
  <c r="AH28" i="1"/>
  <c r="AI28" i="1"/>
  <c r="BX28" i="1"/>
  <c r="AJ28" i="1"/>
  <c r="BU28" i="1"/>
  <c r="BV28" i="1"/>
  <c r="BY28" i="1"/>
  <c r="CA28" i="1"/>
  <c r="CB28" i="1"/>
  <c r="CC28" i="1"/>
  <c r="CD28" i="1"/>
  <c r="CE28" i="1"/>
  <c r="CI28" i="1"/>
  <c r="CJ28" i="1"/>
  <c r="BL26" i="1"/>
  <c r="J26" i="1"/>
  <c r="BP26" i="1"/>
  <c r="BO26" i="1"/>
  <c r="BN26" i="1"/>
  <c r="BM26" i="1"/>
  <c r="AM26" i="1"/>
  <c r="BQ26" i="1"/>
  <c r="AK26" i="1"/>
  <c r="BR26" i="1"/>
  <c r="BS26" i="1"/>
  <c r="BT26" i="1"/>
  <c r="BW26" i="1"/>
  <c r="AO26" i="1"/>
  <c r="K26" i="1"/>
  <c r="BZ26" i="1"/>
  <c r="L26" i="1"/>
  <c r="CF26" i="1"/>
  <c r="T26" i="1"/>
  <c r="CH26" i="1"/>
  <c r="U26" i="1"/>
  <c r="V26" i="1"/>
  <c r="AA26" i="1"/>
  <c r="CG26" i="1"/>
  <c r="AB26" i="1"/>
  <c r="AC26" i="1"/>
  <c r="AD26" i="1"/>
  <c r="AE26" i="1"/>
  <c r="AH26" i="1"/>
  <c r="AI26" i="1"/>
  <c r="BX26" i="1"/>
  <c r="AJ26" i="1"/>
  <c r="BU26" i="1"/>
  <c r="BV26" i="1"/>
  <c r="BY26" i="1"/>
  <c r="CA26" i="1"/>
  <c r="CB26" i="1"/>
  <c r="CC26" i="1"/>
  <c r="CD26" i="1"/>
  <c r="CE26" i="1"/>
  <c r="CI26" i="1"/>
  <c r="CJ26" i="1"/>
  <c r="BL27" i="1"/>
  <c r="J27" i="1"/>
  <c r="BP27" i="1"/>
  <c r="BO27" i="1"/>
  <c r="BN27" i="1"/>
  <c r="BM27" i="1"/>
  <c r="AM27" i="1"/>
  <c r="BQ27" i="1"/>
  <c r="AK27" i="1"/>
  <c r="BR27" i="1"/>
  <c r="BS27" i="1"/>
  <c r="BT27" i="1"/>
  <c r="BW27" i="1"/>
  <c r="AO27" i="1"/>
  <c r="K27" i="1"/>
  <c r="BZ27" i="1"/>
  <c r="L27" i="1"/>
  <c r="CF27" i="1"/>
  <c r="T27" i="1"/>
  <c r="CH27" i="1"/>
  <c r="U27" i="1"/>
  <c r="V27" i="1"/>
  <c r="AA27" i="1"/>
  <c r="CG27" i="1"/>
  <c r="AB27" i="1"/>
  <c r="AC27" i="1"/>
  <c r="AD27" i="1"/>
  <c r="AE27" i="1"/>
  <c r="AH27" i="1"/>
  <c r="AI27" i="1"/>
  <c r="BX27" i="1"/>
  <c r="AJ27" i="1"/>
  <c r="BU27" i="1"/>
  <c r="BV27" i="1"/>
  <c r="BY27" i="1"/>
  <c r="CA27" i="1"/>
  <c r="CB27" i="1"/>
  <c r="CC27" i="1"/>
  <c r="CD27" i="1"/>
  <c r="CE27" i="1"/>
  <c r="CI27" i="1"/>
  <c r="CJ27" i="1"/>
  <c r="BL29" i="1"/>
  <c r="J29" i="1"/>
  <c r="BP29" i="1"/>
  <c r="BO29" i="1"/>
  <c r="BN29" i="1"/>
  <c r="BM29" i="1"/>
  <c r="AM29" i="1"/>
  <c r="BQ29" i="1"/>
  <c r="AK29" i="1"/>
  <c r="BR29" i="1"/>
  <c r="BS29" i="1"/>
  <c r="BT29" i="1"/>
  <c r="BW29" i="1"/>
  <c r="AO29" i="1"/>
  <c r="K29" i="1"/>
  <c r="BZ29" i="1"/>
  <c r="L29" i="1"/>
  <c r="CF29" i="1"/>
  <c r="T29" i="1"/>
  <c r="CH29" i="1"/>
  <c r="U29" i="1"/>
  <c r="V29" i="1"/>
  <c r="AA29" i="1"/>
  <c r="CG29" i="1"/>
  <c r="AB29" i="1"/>
  <c r="AC29" i="1"/>
  <c r="AD29" i="1"/>
  <c r="AE29" i="1"/>
  <c r="AH29" i="1"/>
  <c r="AI29" i="1"/>
  <c r="BX29" i="1"/>
  <c r="AJ29" i="1"/>
  <c r="BU29" i="1"/>
  <c r="BV29" i="1"/>
  <c r="BY29" i="1"/>
  <c r="CA29" i="1"/>
  <c r="CB29" i="1"/>
  <c r="CC29" i="1"/>
  <c r="CD29" i="1"/>
  <c r="CE29" i="1"/>
  <c r="CI29" i="1"/>
  <c r="CJ29" i="1"/>
  <c r="BL30" i="1"/>
  <c r="J30" i="1"/>
  <c r="BP30" i="1"/>
  <c r="BO30" i="1"/>
  <c r="BN30" i="1"/>
  <c r="BM30" i="1"/>
  <c r="AM30" i="1"/>
  <c r="BQ30" i="1"/>
  <c r="AK30" i="1"/>
  <c r="BR30" i="1"/>
  <c r="BS30" i="1"/>
  <c r="BT30" i="1"/>
  <c r="BW30" i="1"/>
  <c r="AO30" i="1"/>
  <c r="K30" i="1"/>
  <c r="BZ30" i="1"/>
  <c r="L30" i="1"/>
  <c r="CF30" i="1"/>
  <c r="T30" i="1"/>
  <c r="CH30" i="1"/>
  <c r="U30" i="1"/>
  <c r="V30" i="1"/>
  <c r="AA30" i="1"/>
  <c r="CG30" i="1"/>
  <c r="AB30" i="1"/>
  <c r="AC30" i="1"/>
  <c r="AD30" i="1"/>
  <c r="AE30" i="1"/>
  <c r="AH30" i="1"/>
  <c r="AI30" i="1"/>
  <c r="BX30" i="1"/>
  <c r="AJ30" i="1"/>
  <c r="BU30" i="1"/>
  <c r="BV30" i="1"/>
  <c r="BY30" i="1"/>
  <c r="CA30" i="1"/>
  <c r="CB30" i="1"/>
  <c r="CC30" i="1"/>
  <c r="CD30" i="1"/>
  <c r="CE30" i="1"/>
  <c r="CI30" i="1"/>
  <c r="CJ30" i="1"/>
  <c r="BL31" i="1"/>
  <c r="J31" i="1"/>
  <c r="BP31" i="1"/>
  <c r="BO31" i="1"/>
  <c r="BN31" i="1"/>
  <c r="BM31" i="1"/>
  <c r="AM31" i="1"/>
  <c r="BQ31" i="1"/>
  <c r="AK31" i="1"/>
  <c r="BR31" i="1"/>
  <c r="BS31" i="1"/>
  <c r="BT31" i="1"/>
  <c r="BW31" i="1"/>
  <c r="AO31" i="1"/>
  <c r="K31" i="1"/>
  <c r="BZ31" i="1"/>
  <c r="L31" i="1"/>
  <c r="CF31" i="1"/>
  <c r="T31" i="1"/>
  <c r="CH31" i="1"/>
  <c r="U31" i="1"/>
  <c r="V31" i="1"/>
  <c r="AA31" i="1"/>
  <c r="CG31" i="1"/>
  <c r="AB31" i="1"/>
  <c r="AC31" i="1"/>
  <c r="AD31" i="1"/>
  <c r="AE31" i="1"/>
  <c r="AH31" i="1"/>
  <c r="AI31" i="1"/>
  <c r="BX31" i="1"/>
  <c r="AJ31" i="1"/>
  <c r="BU31" i="1"/>
  <c r="BV31" i="1"/>
  <c r="BY31" i="1"/>
  <c r="CA31" i="1"/>
  <c r="CB31" i="1"/>
  <c r="CC31" i="1"/>
  <c r="CD31" i="1"/>
  <c r="CE31" i="1"/>
  <c r="CI31" i="1"/>
  <c r="CJ31" i="1"/>
  <c r="BL32" i="1"/>
  <c r="J32" i="1"/>
  <c r="BP32" i="1"/>
  <c r="BO32" i="1"/>
  <c r="BN32" i="1"/>
  <c r="BM32" i="1"/>
  <c r="AM32" i="1"/>
  <c r="BQ32" i="1"/>
  <c r="AK32" i="1"/>
  <c r="BR32" i="1"/>
  <c r="BS32" i="1"/>
  <c r="BT32" i="1"/>
  <c r="BW32" i="1"/>
  <c r="AO32" i="1"/>
  <c r="K32" i="1"/>
  <c r="BZ32" i="1"/>
  <c r="L32" i="1"/>
  <c r="CF32" i="1"/>
  <c r="T32" i="1"/>
  <c r="CH32" i="1"/>
  <c r="U32" i="1"/>
  <c r="V32" i="1"/>
  <c r="AA32" i="1"/>
  <c r="CG32" i="1"/>
  <c r="AB32" i="1"/>
  <c r="AC32" i="1"/>
  <c r="AD32" i="1"/>
  <c r="AE32" i="1"/>
  <c r="AH32" i="1"/>
  <c r="AI32" i="1"/>
  <c r="BX32" i="1"/>
  <c r="AJ32" i="1"/>
  <c r="BU32" i="1"/>
  <c r="BV32" i="1"/>
  <c r="BY32" i="1"/>
  <c r="CA32" i="1"/>
  <c r="CB32" i="1"/>
  <c r="CC32" i="1"/>
  <c r="CD32" i="1"/>
  <c r="CE32" i="1"/>
  <c r="CI32" i="1"/>
  <c r="CJ32" i="1"/>
  <c r="BL33" i="1"/>
  <c r="J33" i="1"/>
  <c r="BP33" i="1"/>
  <c r="BO33" i="1"/>
  <c r="BN33" i="1"/>
  <c r="BM33" i="1"/>
  <c r="AM33" i="1"/>
  <c r="BQ33" i="1"/>
  <c r="AK33" i="1"/>
  <c r="BR33" i="1"/>
  <c r="BS33" i="1"/>
  <c r="BT33" i="1"/>
  <c r="BW33" i="1"/>
  <c r="AO33" i="1"/>
  <c r="K33" i="1"/>
  <c r="BZ33" i="1"/>
  <c r="L33" i="1"/>
  <c r="CF33" i="1"/>
  <c r="T33" i="1"/>
  <c r="CH33" i="1"/>
  <c r="U33" i="1"/>
  <c r="V33" i="1"/>
  <c r="AA33" i="1"/>
  <c r="CG33" i="1"/>
  <c r="AB33" i="1"/>
  <c r="AC33" i="1"/>
  <c r="AD33" i="1"/>
  <c r="AE33" i="1"/>
  <c r="AH33" i="1"/>
  <c r="AI33" i="1"/>
  <c r="BX33" i="1"/>
  <c r="AJ33" i="1"/>
  <c r="BU33" i="1"/>
  <c r="BV33" i="1"/>
  <c r="BY33" i="1"/>
  <c r="CA33" i="1"/>
  <c r="CB33" i="1"/>
  <c r="CC33" i="1"/>
  <c r="CD33" i="1"/>
  <c r="CE33" i="1"/>
  <c r="CI33" i="1"/>
  <c r="CJ33" i="1"/>
  <c r="BL34" i="1"/>
  <c r="J34" i="1"/>
  <c r="BP34" i="1"/>
  <c r="BO34" i="1"/>
  <c r="BN34" i="1"/>
  <c r="BM34" i="1"/>
  <c r="AM34" i="1"/>
  <c r="BQ34" i="1"/>
  <c r="AK34" i="1"/>
  <c r="BR34" i="1"/>
  <c r="BS34" i="1"/>
  <c r="BT34" i="1"/>
  <c r="BW34" i="1"/>
  <c r="AO34" i="1"/>
  <c r="K34" i="1"/>
  <c r="BZ34" i="1"/>
  <c r="L34" i="1"/>
  <c r="CF34" i="1"/>
  <c r="T34" i="1"/>
  <c r="CH34" i="1"/>
  <c r="U34" i="1"/>
  <c r="V34" i="1"/>
  <c r="AA34" i="1"/>
  <c r="CG34" i="1"/>
  <c r="AB34" i="1"/>
  <c r="AC34" i="1"/>
  <c r="AD34" i="1"/>
  <c r="AE34" i="1"/>
  <c r="AH34" i="1"/>
  <c r="AI34" i="1"/>
  <c r="BX34" i="1"/>
  <c r="AJ34" i="1"/>
  <c r="BU34" i="1"/>
  <c r="BV34" i="1"/>
  <c r="BY34" i="1"/>
  <c r="CA34" i="1"/>
  <c r="CB34" i="1"/>
  <c r="CC34" i="1"/>
  <c r="CD34" i="1"/>
  <c r="CE34" i="1"/>
  <c r="CI34" i="1"/>
  <c r="CJ34" i="1"/>
  <c r="BL35" i="1"/>
  <c r="J35" i="1"/>
  <c r="BP35" i="1"/>
  <c r="BO35" i="1"/>
  <c r="BN35" i="1"/>
  <c r="BM35" i="1"/>
  <c r="AM35" i="1"/>
  <c r="BQ35" i="1"/>
  <c r="AK35" i="1"/>
  <c r="BR35" i="1"/>
  <c r="BS35" i="1"/>
  <c r="BT35" i="1"/>
  <c r="BW35" i="1"/>
  <c r="AO35" i="1"/>
  <c r="K35" i="1"/>
  <c r="BZ35" i="1"/>
  <c r="L35" i="1"/>
  <c r="CF35" i="1"/>
  <c r="T35" i="1"/>
  <c r="CH35" i="1"/>
  <c r="U35" i="1"/>
  <c r="V35" i="1"/>
  <c r="AA35" i="1"/>
  <c r="CG35" i="1"/>
  <c r="AB35" i="1"/>
  <c r="AC35" i="1"/>
  <c r="AD35" i="1"/>
  <c r="AE35" i="1"/>
  <c r="AH35" i="1"/>
  <c r="AI35" i="1"/>
  <c r="BX35" i="1"/>
  <c r="AJ35" i="1"/>
  <c r="BU35" i="1"/>
  <c r="BV35" i="1"/>
  <c r="BY35" i="1"/>
  <c r="CA35" i="1"/>
  <c r="CB35" i="1"/>
  <c r="CC35" i="1"/>
  <c r="CD35" i="1"/>
  <c r="CE35" i="1"/>
  <c r="CI35" i="1"/>
  <c r="CJ35" i="1"/>
  <c r="BL36" i="1"/>
  <c r="J36" i="1"/>
  <c r="BP36" i="1"/>
  <c r="BO36" i="1"/>
  <c r="BN36" i="1"/>
  <c r="BM36" i="1"/>
  <c r="AM36" i="1"/>
  <c r="BQ36" i="1"/>
  <c r="AK36" i="1"/>
  <c r="BR36" i="1"/>
  <c r="BS36" i="1"/>
  <c r="BT36" i="1"/>
  <c r="BW36" i="1"/>
  <c r="AO36" i="1"/>
  <c r="K36" i="1"/>
  <c r="BZ36" i="1"/>
  <c r="L36" i="1"/>
  <c r="CF36" i="1"/>
  <c r="T36" i="1"/>
  <c r="CH36" i="1"/>
  <c r="U36" i="1"/>
  <c r="V36" i="1"/>
  <c r="AA36" i="1"/>
  <c r="CG36" i="1"/>
  <c r="AB36" i="1"/>
  <c r="AC36" i="1"/>
  <c r="AD36" i="1"/>
  <c r="AE36" i="1"/>
  <c r="AH36" i="1"/>
  <c r="AI36" i="1"/>
  <c r="BX36" i="1"/>
  <c r="AJ36" i="1"/>
  <c r="BU36" i="1"/>
  <c r="BV36" i="1"/>
  <c r="BY36" i="1"/>
  <c r="CA36" i="1"/>
  <c r="CB36" i="1"/>
  <c r="CC36" i="1"/>
  <c r="CD36" i="1"/>
  <c r="CE36" i="1"/>
  <c r="CI36" i="1"/>
  <c r="CJ36" i="1"/>
  <c r="BL39" i="1"/>
  <c r="J39" i="1"/>
  <c r="BP39" i="1"/>
  <c r="BO39" i="1"/>
  <c r="BN39" i="1"/>
  <c r="BM39" i="1"/>
  <c r="AM39" i="1"/>
  <c r="BQ39" i="1"/>
  <c r="AK39" i="1"/>
  <c r="BR39" i="1"/>
  <c r="BS39" i="1"/>
  <c r="BT39" i="1"/>
  <c r="BW39" i="1"/>
  <c r="AO39" i="1"/>
  <c r="K39" i="1"/>
  <c r="BZ39" i="1"/>
  <c r="L39" i="1"/>
  <c r="CF39" i="1"/>
  <c r="T39" i="1"/>
  <c r="CH39" i="1"/>
  <c r="U39" i="1"/>
  <c r="V39" i="1"/>
  <c r="AA39" i="1"/>
  <c r="CG39" i="1"/>
  <c r="AB39" i="1"/>
  <c r="AC39" i="1"/>
  <c r="AD39" i="1"/>
  <c r="AE39" i="1"/>
  <c r="AH39" i="1"/>
  <c r="AI39" i="1"/>
  <c r="BX39" i="1"/>
  <c r="AJ39" i="1"/>
  <c r="BU39" i="1"/>
  <c r="BV39" i="1"/>
  <c r="BY39" i="1"/>
  <c r="CA39" i="1"/>
  <c r="CB39" i="1"/>
  <c r="CC39" i="1"/>
  <c r="CD39" i="1"/>
  <c r="CE39" i="1"/>
  <c r="CI39" i="1"/>
  <c r="CJ39" i="1"/>
  <c r="BL37" i="1"/>
  <c r="J37" i="1"/>
  <c r="BP37" i="1"/>
  <c r="BO37" i="1"/>
  <c r="BN37" i="1"/>
  <c r="BM37" i="1"/>
  <c r="AM37" i="1"/>
  <c r="BQ37" i="1"/>
  <c r="AK37" i="1"/>
  <c r="BR37" i="1"/>
  <c r="BS37" i="1"/>
  <c r="BT37" i="1"/>
  <c r="BW37" i="1"/>
  <c r="AO37" i="1"/>
  <c r="K37" i="1"/>
  <c r="BZ37" i="1"/>
  <c r="L37" i="1"/>
  <c r="CF37" i="1"/>
  <c r="T37" i="1"/>
  <c r="CH37" i="1"/>
  <c r="U37" i="1"/>
  <c r="V37" i="1"/>
  <c r="AA37" i="1"/>
  <c r="CG37" i="1"/>
  <c r="AB37" i="1"/>
  <c r="AC37" i="1"/>
  <c r="AD37" i="1"/>
  <c r="AE37" i="1"/>
  <c r="AH37" i="1"/>
  <c r="AI37" i="1"/>
  <c r="BX37" i="1"/>
  <c r="AJ37" i="1"/>
  <c r="BU37" i="1"/>
  <c r="BV37" i="1"/>
  <c r="BY37" i="1"/>
  <c r="CA37" i="1"/>
  <c r="CB37" i="1"/>
  <c r="CC37" i="1"/>
  <c r="CD37" i="1"/>
  <c r="CE37" i="1"/>
  <c r="CI37" i="1"/>
  <c r="CJ37" i="1"/>
  <c r="BL38" i="1"/>
  <c r="J38" i="1"/>
  <c r="BP38" i="1"/>
  <c r="BO38" i="1"/>
  <c r="BN38" i="1"/>
  <c r="BM38" i="1"/>
  <c r="AM38" i="1"/>
  <c r="BQ38" i="1"/>
  <c r="AK38" i="1"/>
  <c r="BR38" i="1"/>
  <c r="BS38" i="1"/>
  <c r="BT38" i="1"/>
  <c r="BW38" i="1"/>
  <c r="AO38" i="1"/>
  <c r="K38" i="1"/>
  <c r="BZ38" i="1"/>
  <c r="L38" i="1"/>
  <c r="CF38" i="1"/>
  <c r="T38" i="1"/>
  <c r="CH38" i="1"/>
  <c r="U38" i="1"/>
  <c r="V38" i="1"/>
  <c r="AA38" i="1"/>
  <c r="CG38" i="1"/>
  <c r="AB38" i="1"/>
  <c r="AC38" i="1"/>
  <c r="AD38" i="1"/>
  <c r="AE38" i="1"/>
  <c r="AH38" i="1"/>
  <c r="AI38" i="1"/>
  <c r="BX38" i="1"/>
  <c r="AJ38" i="1"/>
  <c r="BU38" i="1"/>
  <c r="BV38" i="1"/>
  <c r="BY38" i="1"/>
  <c r="CA38" i="1"/>
  <c r="CB38" i="1"/>
  <c r="CC38" i="1"/>
  <c r="CD38" i="1"/>
  <c r="CE38" i="1"/>
  <c r="CI38" i="1"/>
  <c r="CJ38" i="1"/>
  <c r="BL40" i="1"/>
  <c r="J40" i="1"/>
  <c r="BP40" i="1"/>
  <c r="BO40" i="1"/>
  <c r="BN40" i="1"/>
  <c r="BM40" i="1"/>
  <c r="AM40" i="1"/>
  <c r="BQ40" i="1"/>
  <c r="AK40" i="1"/>
  <c r="BR40" i="1"/>
  <c r="BS40" i="1"/>
  <c r="BT40" i="1"/>
  <c r="BW40" i="1"/>
  <c r="AO40" i="1"/>
  <c r="K40" i="1"/>
  <c r="BZ40" i="1"/>
  <c r="L40" i="1"/>
  <c r="CF40" i="1"/>
  <c r="T40" i="1"/>
  <c r="CH40" i="1"/>
  <c r="U40" i="1"/>
  <c r="V40" i="1"/>
  <c r="AA40" i="1"/>
  <c r="CG40" i="1"/>
  <c r="AB40" i="1"/>
  <c r="AC40" i="1"/>
  <c r="AD40" i="1"/>
  <c r="AE40" i="1"/>
  <c r="AH40" i="1"/>
  <c r="AI40" i="1"/>
  <c r="BX40" i="1"/>
  <c r="AJ40" i="1"/>
  <c r="BU40" i="1"/>
  <c r="BV40" i="1"/>
  <c r="BY40" i="1"/>
  <c r="CA40" i="1"/>
  <c r="CB40" i="1"/>
  <c r="CC40" i="1"/>
  <c r="CD40" i="1"/>
  <c r="CE40" i="1"/>
  <c r="CI40" i="1"/>
  <c r="CJ40" i="1"/>
  <c r="BL41" i="1"/>
  <c r="J41" i="1"/>
  <c r="BP41" i="1"/>
  <c r="BO41" i="1"/>
  <c r="BN41" i="1"/>
  <c r="BM41" i="1"/>
  <c r="AM41" i="1"/>
  <c r="BQ41" i="1"/>
  <c r="AK41" i="1"/>
  <c r="BR41" i="1"/>
  <c r="BS41" i="1"/>
  <c r="BT41" i="1"/>
  <c r="BW41" i="1"/>
  <c r="AO41" i="1"/>
  <c r="K41" i="1"/>
  <c r="BZ41" i="1"/>
  <c r="L41" i="1"/>
  <c r="CF41" i="1"/>
  <c r="T41" i="1"/>
  <c r="CH41" i="1"/>
  <c r="U41" i="1"/>
  <c r="V41" i="1"/>
  <c r="AA41" i="1"/>
  <c r="CG41" i="1"/>
  <c r="AB41" i="1"/>
  <c r="AC41" i="1"/>
  <c r="AD41" i="1"/>
  <c r="AE41" i="1"/>
  <c r="AH41" i="1"/>
  <c r="AI41" i="1"/>
  <c r="BX41" i="1"/>
  <c r="AJ41" i="1"/>
  <c r="BU41" i="1"/>
  <c r="BV41" i="1"/>
  <c r="BY41" i="1"/>
  <c r="CA41" i="1"/>
  <c r="CB41" i="1"/>
  <c r="CC41" i="1"/>
  <c r="CD41" i="1"/>
  <c r="CE41" i="1"/>
  <c r="CI41" i="1"/>
  <c r="CJ41" i="1"/>
  <c r="BL42" i="1"/>
  <c r="J42" i="1"/>
  <c r="BP42" i="1"/>
  <c r="BO42" i="1"/>
  <c r="BN42" i="1"/>
  <c r="BM42" i="1"/>
  <c r="AM42" i="1"/>
  <c r="BQ42" i="1"/>
  <c r="AK42" i="1"/>
  <c r="BR42" i="1"/>
  <c r="BS42" i="1"/>
  <c r="BT42" i="1"/>
  <c r="BW42" i="1"/>
  <c r="AO42" i="1"/>
  <c r="K42" i="1"/>
  <c r="BZ42" i="1"/>
  <c r="L42" i="1"/>
  <c r="CF42" i="1"/>
  <c r="T42" i="1"/>
  <c r="CH42" i="1"/>
  <c r="U42" i="1"/>
  <c r="V42" i="1"/>
  <c r="AA42" i="1"/>
  <c r="CG42" i="1"/>
  <c r="AB42" i="1"/>
  <c r="AC42" i="1"/>
  <c r="AD42" i="1"/>
  <c r="AE42" i="1"/>
  <c r="AH42" i="1"/>
  <c r="AI42" i="1"/>
  <c r="BX42" i="1"/>
  <c r="AJ42" i="1"/>
  <c r="BU42" i="1"/>
  <c r="BV42" i="1"/>
  <c r="BY42" i="1"/>
  <c r="CA42" i="1"/>
  <c r="CB42" i="1"/>
  <c r="CC42" i="1"/>
  <c r="CD42" i="1"/>
  <c r="CE42" i="1"/>
  <c r="CI42" i="1"/>
  <c r="CJ42" i="1"/>
  <c r="BL43" i="1"/>
  <c r="J43" i="1"/>
  <c r="BP43" i="1"/>
  <c r="BO43" i="1"/>
  <c r="BN43" i="1"/>
  <c r="BM43" i="1"/>
  <c r="AM43" i="1"/>
  <c r="BQ43" i="1"/>
  <c r="AK43" i="1"/>
  <c r="BR43" i="1"/>
  <c r="BS43" i="1"/>
  <c r="BT43" i="1"/>
  <c r="BW43" i="1"/>
  <c r="AO43" i="1"/>
  <c r="K43" i="1"/>
  <c r="BZ43" i="1"/>
  <c r="L43" i="1"/>
  <c r="CF43" i="1"/>
  <c r="T43" i="1"/>
  <c r="CH43" i="1"/>
  <c r="U43" i="1"/>
  <c r="V43" i="1"/>
  <c r="AA43" i="1"/>
  <c r="CG43" i="1"/>
  <c r="AB43" i="1"/>
  <c r="AC43" i="1"/>
  <c r="AD43" i="1"/>
  <c r="AE43" i="1"/>
  <c r="AH43" i="1"/>
  <c r="AI43" i="1"/>
  <c r="BX43" i="1"/>
  <c r="AJ43" i="1"/>
  <c r="BU43" i="1"/>
  <c r="BV43" i="1"/>
  <c r="BY43" i="1"/>
  <c r="CA43" i="1"/>
  <c r="CB43" i="1"/>
  <c r="CC43" i="1"/>
  <c r="CD43" i="1"/>
  <c r="CE43" i="1"/>
  <c r="CI43" i="1"/>
  <c r="CJ43" i="1"/>
  <c r="BL44" i="1"/>
  <c r="J44" i="1"/>
  <c r="BP44" i="1"/>
  <c r="BO44" i="1"/>
  <c r="BN44" i="1"/>
  <c r="BM44" i="1"/>
  <c r="AM44" i="1"/>
  <c r="BQ44" i="1"/>
  <c r="AK44" i="1"/>
  <c r="BR44" i="1"/>
  <c r="BS44" i="1"/>
  <c r="BT44" i="1"/>
  <c r="BW44" i="1"/>
  <c r="AO44" i="1"/>
  <c r="K44" i="1"/>
  <c r="BZ44" i="1"/>
  <c r="L44" i="1"/>
  <c r="CF44" i="1"/>
  <c r="T44" i="1"/>
  <c r="CH44" i="1"/>
  <c r="U44" i="1"/>
  <c r="V44" i="1"/>
  <c r="AA44" i="1"/>
  <c r="CG44" i="1"/>
  <c r="AB44" i="1"/>
  <c r="AC44" i="1"/>
  <c r="AD44" i="1"/>
  <c r="AE44" i="1"/>
  <c r="AH44" i="1"/>
  <c r="AI44" i="1"/>
  <c r="BX44" i="1"/>
  <c r="AJ44" i="1"/>
  <c r="BU44" i="1"/>
  <c r="BV44" i="1"/>
  <c r="BY44" i="1"/>
  <c r="CA44" i="1"/>
  <c r="CB44" i="1"/>
  <c r="CC44" i="1"/>
  <c r="CD44" i="1"/>
  <c r="CE44" i="1"/>
  <c r="CI44" i="1"/>
  <c r="CJ44" i="1"/>
  <c r="BL45" i="1"/>
  <c r="J45" i="1"/>
  <c r="BP45" i="1"/>
  <c r="BO45" i="1"/>
  <c r="BN45" i="1"/>
  <c r="BM45" i="1"/>
  <c r="AM45" i="1"/>
  <c r="BQ45" i="1"/>
  <c r="AK45" i="1"/>
  <c r="BR45" i="1"/>
  <c r="BS45" i="1"/>
  <c r="BT45" i="1"/>
  <c r="BW45" i="1"/>
  <c r="AO45" i="1"/>
  <c r="K45" i="1"/>
  <c r="BZ45" i="1"/>
  <c r="L45" i="1"/>
  <c r="CF45" i="1"/>
  <c r="T45" i="1"/>
  <c r="CH45" i="1"/>
  <c r="U45" i="1"/>
  <c r="V45" i="1"/>
  <c r="AA45" i="1"/>
  <c r="CG45" i="1"/>
  <c r="AB45" i="1"/>
  <c r="AC45" i="1"/>
  <c r="AD45" i="1"/>
  <c r="AE45" i="1"/>
  <c r="AH45" i="1"/>
  <c r="AI45" i="1"/>
  <c r="BX45" i="1"/>
  <c r="AJ45" i="1"/>
  <c r="BU45" i="1"/>
  <c r="BV45" i="1"/>
  <c r="BY45" i="1"/>
  <c r="CA45" i="1"/>
  <c r="CB45" i="1"/>
  <c r="CC45" i="1"/>
  <c r="CD45" i="1"/>
  <c r="CE45" i="1"/>
  <c r="CI45" i="1"/>
  <c r="CJ45" i="1"/>
  <c r="BL46" i="1"/>
  <c r="J46" i="1"/>
  <c r="BP46" i="1"/>
  <c r="BO46" i="1"/>
  <c r="BN46" i="1"/>
  <c r="BM46" i="1"/>
  <c r="AM46" i="1"/>
  <c r="BQ46" i="1"/>
  <c r="AK46" i="1"/>
  <c r="BR46" i="1"/>
  <c r="BS46" i="1"/>
  <c r="BT46" i="1"/>
  <c r="BW46" i="1"/>
  <c r="AO46" i="1"/>
  <c r="K46" i="1"/>
  <c r="BZ46" i="1"/>
  <c r="L46" i="1"/>
  <c r="CF46" i="1"/>
  <c r="T46" i="1"/>
  <c r="CH46" i="1"/>
  <c r="U46" i="1"/>
  <c r="V46" i="1"/>
  <c r="AA46" i="1"/>
  <c r="CG46" i="1"/>
  <c r="AB46" i="1"/>
  <c r="AC46" i="1"/>
  <c r="AD46" i="1"/>
  <c r="AE46" i="1"/>
  <c r="AH46" i="1"/>
  <c r="AI46" i="1"/>
  <c r="BX46" i="1"/>
  <c r="AJ46" i="1"/>
  <c r="BU46" i="1"/>
  <c r="BV46" i="1"/>
  <c r="BY46" i="1"/>
  <c r="CA46" i="1"/>
  <c r="CB46" i="1"/>
  <c r="CC46" i="1"/>
  <c r="CD46" i="1"/>
  <c r="CE46" i="1"/>
  <c r="CI46" i="1"/>
  <c r="CJ46" i="1"/>
  <c r="BL47" i="1"/>
  <c r="J47" i="1"/>
  <c r="BP47" i="1"/>
  <c r="BO47" i="1"/>
  <c r="BN47" i="1"/>
  <c r="BM47" i="1"/>
  <c r="AM47" i="1"/>
  <c r="BQ47" i="1"/>
  <c r="AK47" i="1"/>
  <c r="BR47" i="1"/>
  <c r="BS47" i="1"/>
  <c r="BT47" i="1"/>
  <c r="BW47" i="1"/>
  <c r="AO47" i="1"/>
  <c r="K47" i="1"/>
  <c r="BZ47" i="1"/>
  <c r="L47" i="1"/>
  <c r="CF47" i="1"/>
  <c r="T47" i="1"/>
  <c r="CH47" i="1"/>
  <c r="U47" i="1"/>
  <c r="V47" i="1"/>
  <c r="AA47" i="1"/>
  <c r="CG47" i="1"/>
  <c r="AB47" i="1"/>
  <c r="AC47" i="1"/>
  <c r="AD47" i="1"/>
  <c r="AE47" i="1"/>
  <c r="AH47" i="1"/>
  <c r="AI47" i="1"/>
  <c r="BX47" i="1"/>
  <c r="AJ47" i="1"/>
  <c r="BU47" i="1"/>
  <c r="BV47" i="1"/>
  <c r="BY47" i="1"/>
  <c r="CA47" i="1"/>
  <c r="CB47" i="1"/>
  <c r="CC47" i="1"/>
  <c r="CD47" i="1"/>
  <c r="CE47" i="1"/>
  <c r="CI47" i="1"/>
  <c r="CJ47" i="1"/>
  <c r="BL50" i="1"/>
  <c r="J50" i="1"/>
  <c r="BP50" i="1"/>
  <c r="BO50" i="1"/>
  <c r="BN50" i="1"/>
  <c r="BM50" i="1"/>
  <c r="AM50" i="1"/>
  <c r="BQ50" i="1"/>
  <c r="AK50" i="1"/>
  <c r="BR50" i="1"/>
  <c r="BS50" i="1"/>
  <c r="BT50" i="1"/>
  <c r="BW50" i="1"/>
  <c r="AO50" i="1"/>
  <c r="K50" i="1"/>
  <c r="BZ50" i="1"/>
  <c r="L50" i="1"/>
  <c r="CF50" i="1"/>
  <c r="T50" i="1"/>
  <c r="CH50" i="1"/>
  <c r="U50" i="1"/>
  <c r="V50" i="1"/>
  <c r="AA50" i="1"/>
  <c r="CG50" i="1"/>
  <c r="AB50" i="1"/>
  <c r="AC50" i="1"/>
  <c r="AD50" i="1"/>
  <c r="AE50" i="1"/>
  <c r="AH50" i="1"/>
  <c r="AI50" i="1"/>
  <c r="BX50" i="1"/>
  <c r="AJ50" i="1"/>
  <c r="BU50" i="1"/>
  <c r="BV50" i="1"/>
  <c r="BY50" i="1"/>
  <c r="CA50" i="1"/>
  <c r="CB50" i="1"/>
  <c r="CC50" i="1"/>
  <c r="CD50" i="1"/>
  <c r="CE50" i="1"/>
  <c r="CI50" i="1"/>
  <c r="CJ50" i="1"/>
  <c r="BL48" i="1"/>
  <c r="J48" i="1"/>
  <c r="BP48" i="1"/>
  <c r="BO48" i="1"/>
  <c r="BN48" i="1"/>
  <c r="BM48" i="1"/>
  <c r="AM48" i="1"/>
  <c r="BQ48" i="1"/>
  <c r="AK48" i="1"/>
  <c r="BR48" i="1"/>
  <c r="BS48" i="1"/>
  <c r="BT48" i="1"/>
  <c r="BW48" i="1"/>
  <c r="AO48" i="1"/>
  <c r="K48" i="1"/>
  <c r="BZ48" i="1"/>
  <c r="L48" i="1"/>
  <c r="CF48" i="1"/>
  <c r="T48" i="1"/>
  <c r="CH48" i="1"/>
  <c r="U48" i="1"/>
  <c r="V48" i="1"/>
  <c r="AA48" i="1"/>
  <c r="CG48" i="1"/>
  <c r="AB48" i="1"/>
  <c r="AC48" i="1"/>
  <c r="AD48" i="1"/>
  <c r="AE48" i="1"/>
  <c r="AH48" i="1"/>
  <c r="AI48" i="1"/>
  <c r="BX48" i="1"/>
  <c r="AJ48" i="1"/>
  <c r="BU48" i="1"/>
  <c r="BV48" i="1"/>
  <c r="BY48" i="1"/>
  <c r="CA48" i="1"/>
  <c r="CB48" i="1"/>
  <c r="CC48" i="1"/>
  <c r="CD48" i="1"/>
  <c r="CE48" i="1"/>
  <c r="CI48" i="1"/>
  <c r="CJ48" i="1"/>
  <c r="BL49" i="1"/>
  <c r="J49" i="1"/>
  <c r="BP49" i="1"/>
  <c r="BO49" i="1"/>
  <c r="BN49" i="1"/>
  <c r="BM49" i="1"/>
  <c r="AM49" i="1"/>
  <c r="BQ49" i="1"/>
  <c r="AK49" i="1"/>
  <c r="BR49" i="1"/>
  <c r="BS49" i="1"/>
  <c r="BT49" i="1"/>
  <c r="BW49" i="1"/>
  <c r="AO49" i="1"/>
  <c r="K49" i="1"/>
  <c r="BZ49" i="1"/>
  <c r="L49" i="1"/>
  <c r="CF49" i="1"/>
  <c r="T49" i="1"/>
  <c r="CH49" i="1"/>
  <c r="U49" i="1"/>
  <c r="V49" i="1"/>
  <c r="AA49" i="1"/>
  <c r="CG49" i="1"/>
  <c r="AB49" i="1"/>
  <c r="AC49" i="1"/>
  <c r="AD49" i="1"/>
  <c r="AE49" i="1"/>
  <c r="AH49" i="1"/>
  <c r="AI49" i="1"/>
  <c r="BX49" i="1"/>
  <c r="AJ49" i="1"/>
  <c r="BU49" i="1"/>
  <c r="BV49" i="1"/>
  <c r="BY49" i="1"/>
  <c r="CA49" i="1"/>
  <c r="CB49" i="1"/>
  <c r="CC49" i="1"/>
  <c r="CD49" i="1"/>
  <c r="CE49" i="1"/>
  <c r="CI49" i="1"/>
  <c r="CJ49" i="1"/>
  <c r="BL51" i="1"/>
  <c r="J51" i="1"/>
  <c r="BP51" i="1"/>
  <c r="BO51" i="1"/>
  <c r="BN51" i="1"/>
  <c r="BM51" i="1"/>
  <c r="AM51" i="1"/>
  <c r="BQ51" i="1"/>
  <c r="AK51" i="1"/>
  <c r="BR51" i="1"/>
  <c r="BS51" i="1"/>
  <c r="BT51" i="1"/>
  <c r="BW51" i="1"/>
  <c r="AO51" i="1"/>
  <c r="K51" i="1"/>
  <c r="BZ51" i="1"/>
  <c r="L51" i="1"/>
  <c r="CF51" i="1"/>
  <c r="T51" i="1"/>
  <c r="CH51" i="1"/>
  <c r="U51" i="1"/>
  <c r="V51" i="1"/>
  <c r="AA51" i="1"/>
  <c r="CG51" i="1"/>
  <c r="AB51" i="1"/>
  <c r="AC51" i="1"/>
  <c r="AD51" i="1"/>
  <c r="AE51" i="1"/>
  <c r="AH51" i="1"/>
  <c r="AI51" i="1"/>
  <c r="BX51" i="1"/>
  <c r="AJ51" i="1"/>
  <c r="BU51" i="1"/>
  <c r="BV51" i="1"/>
  <c r="BY51" i="1"/>
  <c r="CA51" i="1"/>
  <c r="CB51" i="1"/>
  <c r="CC51" i="1"/>
  <c r="CD51" i="1"/>
  <c r="CE51" i="1"/>
  <c r="CI51" i="1"/>
  <c r="CJ51" i="1"/>
  <c r="BL52" i="1"/>
  <c r="J52" i="1"/>
  <c r="BP52" i="1"/>
  <c r="BO52" i="1"/>
  <c r="BN52" i="1"/>
  <c r="BM52" i="1"/>
  <c r="AM52" i="1"/>
  <c r="BQ52" i="1"/>
  <c r="AK52" i="1"/>
  <c r="BR52" i="1"/>
  <c r="BS52" i="1"/>
  <c r="BT52" i="1"/>
  <c r="BW52" i="1"/>
  <c r="AO52" i="1"/>
  <c r="K52" i="1"/>
  <c r="BZ52" i="1"/>
  <c r="L52" i="1"/>
  <c r="CF52" i="1"/>
  <c r="T52" i="1"/>
  <c r="CH52" i="1"/>
  <c r="U52" i="1"/>
  <c r="V52" i="1"/>
  <c r="AA52" i="1"/>
  <c r="CG52" i="1"/>
  <c r="AB52" i="1"/>
  <c r="AC52" i="1"/>
  <c r="AD52" i="1"/>
  <c r="AE52" i="1"/>
  <c r="AH52" i="1"/>
  <c r="AI52" i="1"/>
  <c r="BX52" i="1"/>
  <c r="AJ52" i="1"/>
  <c r="BU52" i="1"/>
  <c r="BV52" i="1"/>
  <c r="BY52" i="1"/>
  <c r="CA52" i="1"/>
  <c r="CB52" i="1"/>
  <c r="CC52" i="1"/>
  <c r="CD52" i="1"/>
  <c r="CE52" i="1"/>
  <c r="CI52" i="1"/>
  <c r="CJ52" i="1"/>
  <c r="BL53" i="1"/>
  <c r="J53" i="1"/>
  <c r="BP53" i="1"/>
  <c r="BO53" i="1"/>
  <c r="BN53" i="1"/>
  <c r="BM53" i="1"/>
  <c r="AM53" i="1"/>
  <c r="BQ53" i="1"/>
  <c r="AK53" i="1"/>
  <c r="BR53" i="1"/>
  <c r="BS53" i="1"/>
  <c r="BT53" i="1"/>
  <c r="BW53" i="1"/>
  <c r="AO53" i="1"/>
  <c r="K53" i="1"/>
  <c r="BZ53" i="1"/>
  <c r="L53" i="1"/>
  <c r="CF53" i="1"/>
  <c r="T53" i="1"/>
  <c r="CH53" i="1"/>
  <c r="U53" i="1"/>
  <c r="V53" i="1"/>
  <c r="AA53" i="1"/>
  <c r="CG53" i="1"/>
  <c r="AB53" i="1"/>
  <c r="AC53" i="1"/>
  <c r="AD53" i="1"/>
  <c r="AE53" i="1"/>
  <c r="AH53" i="1"/>
  <c r="AI53" i="1"/>
  <c r="BX53" i="1"/>
  <c r="AJ53" i="1"/>
  <c r="BU53" i="1"/>
  <c r="BV53" i="1"/>
  <c r="BY53" i="1"/>
  <c r="CA53" i="1"/>
  <c r="CB53" i="1"/>
  <c r="CC53" i="1"/>
  <c r="CD53" i="1"/>
  <c r="CE53" i="1"/>
  <c r="CI53" i="1"/>
  <c r="CJ53" i="1"/>
  <c r="BL54" i="1"/>
  <c r="J54" i="1"/>
  <c r="BP54" i="1"/>
  <c r="BO54" i="1"/>
  <c r="BN54" i="1"/>
  <c r="BM54" i="1"/>
  <c r="AM54" i="1"/>
  <c r="BQ54" i="1"/>
  <c r="AK54" i="1"/>
  <c r="BR54" i="1"/>
  <c r="BS54" i="1"/>
  <c r="BT54" i="1"/>
  <c r="BW54" i="1"/>
  <c r="AO54" i="1"/>
  <c r="K54" i="1"/>
  <c r="BZ54" i="1"/>
  <c r="L54" i="1"/>
  <c r="CF54" i="1"/>
  <c r="T54" i="1"/>
  <c r="CH54" i="1"/>
  <c r="U54" i="1"/>
  <c r="V54" i="1"/>
  <c r="AA54" i="1"/>
  <c r="CG54" i="1"/>
  <c r="AB54" i="1"/>
  <c r="AC54" i="1"/>
  <c r="AD54" i="1"/>
  <c r="AE54" i="1"/>
  <c r="AH54" i="1"/>
  <c r="AI54" i="1"/>
  <c r="BX54" i="1"/>
  <c r="AJ54" i="1"/>
  <c r="BU54" i="1"/>
  <c r="BV54" i="1"/>
  <c r="BY54" i="1"/>
  <c r="CA54" i="1"/>
  <c r="CB54" i="1"/>
  <c r="CC54" i="1"/>
  <c r="CD54" i="1"/>
  <c r="CE54" i="1"/>
  <c r="CI54" i="1"/>
  <c r="CJ54" i="1"/>
  <c r="BL55" i="1"/>
  <c r="J55" i="1"/>
  <c r="BP55" i="1"/>
  <c r="BO55" i="1"/>
  <c r="BN55" i="1"/>
  <c r="BM55" i="1"/>
  <c r="AM55" i="1"/>
  <c r="BQ55" i="1"/>
  <c r="AK55" i="1"/>
  <c r="BR55" i="1"/>
  <c r="BS55" i="1"/>
  <c r="BT55" i="1"/>
  <c r="BW55" i="1"/>
  <c r="AO55" i="1"/>
  <c r="K55" i="1"/>
  <c r="BZ55" i="1"/>
  <c r="L55" i="1"/>
  <c r="CF55" i="1"/>
  <c r="T55" i="1"/>
  <c r="CH55" i="1"/>
  <c r="U55" i="1"/>
  <c r="V55" i="1"/>
  <c r="AA55" i="1"/>
  <c r="CG55" i="1"/>
  <c r="AB55" i="1"/>
  <c r="AC55" i="1"/>
  <c r="AD55" i="1"/>
  <c r="AE55" i="1"/>
  <c r="AH55" i="1"/>
  <c r="AI55" i="1"/>
  <c r="BX55" i="1"/>
  <c r="AJ55" i="1"/>
  <c r="BU55" i="1"/>
  <c r="BV55" i="1"/>
  <c r="BY55" i="1"/>
  <c r="CA55" i="1"/>
  <c r="CB55" i="1"/>
  <c r="CC55" i="1"/>
  <c r="CD55" i="1"/>
  <c r="CE55" i="1"/>
  <c r="CI55" i="1"/>
  <c r="CJ55" i="1"/>
  <c r="BL56" i="1"/>
  <c r="J56" i="1"/>
  <c r="BP56" i="1"/>
  <c r="BO56" i="1"/>
  <c r="BN56" i="1"/>
  <c r="BM56" i="1"/>
  <c r="AM56" i="1"/>
  <c r="BQ56" i="1"/>
  <c r="AK56" i="1"/>
  <c r="BR56" i="1"/>
  <c r="BS56" i="1"/>
  <c r="BT56" i="1"/>
  <c r="BW56" i="1"/>
  <c r="AO56" i="1"/>
  <c r="K56" i="1"/>
  <c r="BZ56" i="1"/>
  <c r="L56" i="1"/>
  <c r="CF56" i="1"/>
  <c r="T56" i="1"/>
  <c r="CH56" i="1"/>
  <c r="U56" i="1"/>
  <c r="V56" i="1"/>
  <c r="AA56" i="1"/>
  <c r="CG56" i="1"/>
  <c r="AB56" i="1"/>
  <c r="AC56" i="1"/>
  <c r="AD56" i="1"/>
  <c r="AE56" i="1"/>
  <c r="AH56" i="1"/>
  <c r="AI56" i="1"/>
  <c r="BX56" i="1"/>
  <c r="AJ56" i="1"/>
  <c r="BU56" i="1"/>
  <c r="BV56" i="1"/>
  <c r="BY56" i="1"/>
  <c r="CA56" i="1"/>
  <c r="CB56" i="1"/>
  <c r="CC56" i="1"/>
  <c r="CD56" i="1"/>
  <c r="CE56" i="1"/>
  <c r="CI56" i="1"/>
  <c r="CJ56" i="1"/>
  <c r="BL57" i="1"/>
  <c r="J57" i="1"/>
  <c r="BP57" i="1"/>
  <c r="BO57" i="1"/>
  <c r="BN57" i="1"/>
  <c r="BM57" i="1"/>
  <c r="AM57" i="1"/>
  <c r="BQ57" i="1"/>
  <c r="AK57" i="1"/>
  <c r="BR57" i="1"/>
  <c r="BS57" i="1"/>
  <c r="BT57" i="1"/>
  <c r="BW57" i="1"/>
  <c r="AO57" i="1"/>
  <c r="K57" i="1"/>
  <c r="BZ57" i="1"/>
  <c r="L57" i="1"/>
  <c r="CF57" i="1"/>
  <c r="T57" i="1"/>
  <c r="CH57" i="1"/>
  <c r="U57" i="1"/>
  <c r="V57" i="1"/>
  <c r="AA57" i="1"/>
  <c r="CG57" i="1"/>
  <c r="AB57" i="1"/>
  <c r="AC57" i="1"/>
  <c r="AD57" i="1"/>
  <c r="AE57" i="1"/>
  <c r="AH57" i="1"/>
  <c r="AI57" i="1"/>
  <c r="BX57" i="1"/>
  <c r="AJ57" i="1"/>
  <c r="BU57" i="1"/>
  <c r="BV57" i="1"/>
  <c r="BY57" i="1"/>
  <c r="CA57" i="1"/>
  <c r="CB57" i="1"/>
  <c r="CC57" i="1"/>
  <c r="CD57" i="1"/>
  <c r="CE57" i="1"/>
  <c r="CI57" i="1"/>
  <c r="CJ57" i="1"/>
  <c r="BL58" i="1"/>
  <c r="J58" i="1"/>
  <c r="BP58" i="1"/>
  <c r="BO58" i="1"/>
  <c r="BN58" i="1"/>
  <c r="BM58" i="1"/>
  <c r="AM58" i="1"/>
  <c r="BQ58" i="1"/>
  <c r="AK58" i="1"/>
  <c r="BR58" i="1"/>
  <c r="BS58" i="1"/>
  <c r="BT58" i="1"/>
  <c r="BW58" i="1"/>
  <c r="AO58" i="1"/>
  <c r="K58" i="1"/>
  <c r="BZ58" i="1"/>
  <c r="L58" i="1"/>
  <c r="CF58" i="1"/>
  <c r="T58" i="1"/>
  <c r="CH58" i="1"/>
  <c r="U58" i="1"/>
  <c r="V58" i="1"/>
  <c r="AA58" i="1"/>
  <c r="CG58" i="1"/>
  <c r="AB58" i="1"/>
  <c r="AC58" i="1"/>
  <c r="AD58" i="1"/>
  <c r="AE58" i="1"/>
  <c r="AH58" i="1"/>
  <c r="AI58" i="1"/>
  <c r="BX58" i="1"/>
  <c r="AJ58" i="1"/>
  <c r="BU58" i="1"/>
  <c r="BV58" i="1"/>
  <c r="BY58" i="1"/>
  <c r="CA58" i="1"/>
  <c r="CB58" i="1"/>
  <c r="CC58" i="1"/>
  <c r="CD58" i="1"/>
  <c r="CE58" i="1"/>
  <c r="CI58" i="1"/>
  <c r="CJ58" i="1"/>
  <c r="BL61" i="1"/>
  <c r="J61" i="1"/>
  <c r="BP61" i="1"/>
  <c r="BO61" i="1"/>
  <c r="BN61" i="1"/>
  <c r="BM61" i="1"/>
  <c r="AM61" i="1"/>
  <c r="BQ61" i="1"/>
  <c r="AK61" i="1"/>
  <c r="BR61" i="1"/>
  <c r="BS61" i="1"/>
  <c r="BT61" i="1"/>
  <c r="BW61" i="1"/>
  <c r="AO61" i="1"/>
  <c r="K61" i="1"/>
  <c r="BZ61" i="1"/>
  <c r="L61" i="1"/>
  <c r="CF61" i="1"/>
  <c r="T61" i="1"/>
  <c r="CH61" i="1"/>
  <c r="U61" i="1"/>
  <c r="V61" i="1"/>
  <c r="AA61" i="1"/>
  <c r="CG61" i="1"/>
  <c r="AB61" i="1"/>
  <c r="AC61" i="1"/>
  <c r="AD61" i="1"/>
  <c r="AE61" i="1"/>
  <c r="AH61" i="1"/>
  <c r="AI61" i="1"/>
  <c r="BX61" i="1"/>
  <c r="AJ61" i="1"/>
  <c r="BU61" i="1"/>
  <c r="BV61" i="1"/>
  <c r="BY61" i="1"/>
  <c r="CA61" i="1"/>
  <c r="CB61" i="1"/>
  <c r="CC61" i="1"/>
  <c r="CD61" i="1"/>
  <c r="CE61" i="1"/>
  <c r="CI61" i="1"/>
  <c r="CJ61" i="1"/>
  <c r="BL59" i="1"/>
  <c r="J59" i="1"/>
  <c r="BP59" i="1"/>
  <c r="BO59" i="1"/>
  <c r="BN59" i="1"/>
  <c r="BM59" i="1"/>
  <c r="AM59" i="1"/>
  <c r="BQ59" i="1"/>
  <c r="AK59" i="1"/>
  <c r="BR59" i="1"/>
  <c r="BS59" i="1"/>
  <c r="BT59" i="1"/>
  <c r="BW59" i="1"/>
  <c r="AO59" i="1"/>
  <c r="K59" i="1"/>
  <c r="BZ59" i="1"/>
  <c r="L59" i="1"/>
  <c r="CF59" i="1"/>
  <c r="T59" i="1"/>
  <c r="CH59" i="1"/>
  <c r="U59" i="1"/>
  <c r="V59" i="1"/>
  <c r="AA59" i="1"/>
  <c r="CG59" i="1"/>
  <c r="AB59" i="1"/>
  <c r="AC59" i="1"/>
  <c r="AD59" i="1"/>
  <c r="AE59" i="1"/>
  <c r="AH59" i="1"/>
  <c r="AI59" i="1"/>
  <c r="BX59" i="1"/>
  <c r="AJ59" i="1"/>
  <c r="BU59" i="1"/>
  <c r="BV59" i="1"/>
  <c r="BY59" i="1"/>
  <c r="CA59" i="1"/>
  <c r="CB59" i="1"/>
  <c r="CC59" i="1"/>
  <c r="CD59" i="1"/>
  <c r="CE59" i="1"/>
  <c r="CI59" i="1"/>
  <c r="CJ59" i="1"/>
  <c r="BL60" i="1"/>
  <c r="J60" i="1"/>
  <c r="BP60" i="1"/>
  <c r="BO60" i="1"/>
  <c r="BN60" i="1"/>
  <c r="BM60" i="1"/>
  <c r="AM60" i="1"/>
  <c r="BQ60" i="1"/>
  <c r="AK60" i="1"/>
  <c r="BR60" i="1"/>
  <c r="BS60" i="1"/>
  <c r="BT60" i="1"/>
  <c r="BW60" i="1"/>
  <c r="AO60" i="1"/>
  <c r="K60" i="1"/>
  <c r="BZ60" i="1"/>
  <c r="L60" i="1"/>
  <c r="CF60" i="1"/>
  <c r="T60" i="1"/>
  <c r="CH60" i="1"/>
  <c r="U60" i="1"/>
  <c r="V60" i="1"/>
  <c r="AA60" i="1"/>
  <c r="CG60" i="1"/>
  <c r="AB60" i="1"/>
  <c r="AC60" i="1"/>
  <c r="AD60" i="1"/>
  <c r="AE60" i="1"/>
  <c r="AH60" i="1"/>
  <c r="AI60" i="1"/>
  <c r="BX60" i="1"/>
  <c r="AJ60" i="1"/>
  <c r="BU60" i="1"/>
  <c r="BV60" i="1"/>
  <c r="BY60" i="1"/>
  <c r="CA60" i="1"/>
  <c r="CB60" i="1"/>
  <c r="CC60" i="1"/>
  <c r="CD60" i="1"/>
  <c r="CE60" i="1"/>
  <c r="CI60" i="1"/>
  <c r="CJ60" i="1"/>
  <c r="BL62" i="1"/>
  <c r="J62" i="1"/>
  <c r="BP62" i="1"/>
  <c r="BO62" i="1"/>
  <c r="BN62" i="1"/>
  <c r="BM62" i="1"/>
  <c r="AM62" i="1"/>
  <c r="BQ62" i="1"/>
  <c r="AK62" i="1"/>
  <c r="BR62" i="1"/>
  <c r="BS62" i="1"/>
  <c r="BT62" i="1"/>
  <c r="BW62" i="1"/>
  <c r="AO62" i="1"/>
  <c r="K62" i="1"/>
  <c r="BZ62" i="1"/>
  <c r="L62" i="1"/>
  <c r="CF62" i="1"/>
  <c r="T62" i="1"/>
  <c r="CH62" i="1"/>
  <c r="U62" i="1"/>
  <c r="V62" i="1"/>
  <c r="AA62" i="1"/>
  <c r="CG62" i="1"/>
  <c r="AB62" i="1"/>
  <c r="AC62" i="1"/>
  <c r="AD62" i="1"/>
  <c r="AE62" i="1"/>
  <c r="AH62" i="1"/>
  <c r="AI62" i="1"/>
  <c r="BX62" i="1"/>
  <c r="AJ62" i="1"/>
  <c r="BU62" i="1"/>
  <c r="BV62" i="1"/>
  <c r="BY62" i="1"/>
  <c r="CA62" i="1"/>
  <c r="CB62" i="1"/>
  <c r="CC62" i="1"/>
  <c r="CD62" i="1"/>
  <c r="CE62" i="1"/>
  <c r="CI62" i="1"/>
  <c r="CJ62" i="1"/>
  <c r="BL63" i="1"/>
  <c r="J63" i="1"/>
  <c r="BP63" i="1"/>
  <c r="BO63" i="1"/>
  <c r="BN63" i="1"/>
  <c r="BM63" i="1"/>
  <c r="AM63" i="1"/>
  <c r="BQ63" i="1"/>
  <c r="AK63" i="1"/>
  <c r="BR63" i="1"/>
  <c r="BS63" i="1"/>
  <c r="BT63" i="1"/>
  <c r="BW63" i="1"/>
  <c r="AO63" i="1"/>
  <c r="K63" i="1"/>
  <c r="BZ63" i="1"/>
  <c r="L63" i="1"/>
  <c r="CF63" i="1"/>
  <c r="T63" i="1"/>
  <c r="CH63" i="1"/>
  <c r="U63" i="1"/>
  <c r="V63" i="1"/>
  <c r="AA63" i="1"/>
  <c r="CG63" i="1"/>
  <c r="AB63" i="1"/>
  <c r="AC63" i="1"/>
  <c r="AD63" i="1"/>
  <c r="AE63" i="1"/>
  <c r="AH63" i="1"/>
  <c r="AI63" i="1"/>
  <c r="BX63" i="1"/>
  <c r="AJ63" i="1"/>
  <c r="BU63" i="1"/>
  <c r="BV63" i="1"/>
  <c r="BY63" i="1"/>
  <c r="CA63" i="1"/>
  <c r="CB63" i="1"/>
  <c r="CC63" i="1"/>
  <c r="CD63" i="1"/>
  <c r="CE63" i="1"/>
  <c r="CI63" i="1"/>
  <c r="CJ63" i="1"/>
  <c r="BL64" i="1"/>
  <c r="J64" i="1"/>
  <c r="BP64" i="1"/>
  <c r="BO64" i="1"/>
  <c r="BN64" i="1"/>
  <c r="BM64" i="1"/>
  <c r="AM64" i="1"/>
  <c r="BQ64" i="1"/>
  <c r="AK64" i="1"/>
  <c r="BR64" i="1"/>
  <c r="BS64" i="1"/>
  <c r="BT64" i="1"/>
  <c r="BW64" i="1"/>
  <c r="AO64" i="1"/>
  <c r="K64" i="1"/>
  <c r="BZ64" i="1"/>
  <c r="L64" i="1"/>
  <c r="CF64" i="1"/>
  <c r="T64" i="1"/>
  <c r="CH64" i="1"/>
  <c r="U64" i="1"/>
  <c r="V64" i="1"/>
  <c r="AA64" i="1"/>
  <c r="CG64" i="1"/>
  <c r="AB64" i="1"/>
  <c r="AC64" i="1"/>
  <c r="AD64" i="1"/>
  <c r="AE64" i="1"/>
  <c r="AH64" i="1"/>
  <c r="AI64" i="1"/>
  <c r="BX64" i="1"/>
  <c r="AJ64" i="1"/>
  <c r="BU64" i="1"/>
  <c r="BV64" i="1"/>
  <c r="BY64" i="1"/>
  <c r="CA64" i="1"/>
  <c r="CB64" i="1"/>
  <c r="CC64" i="1"/>
  <c r="CD64" i="1"/>
  <c r="CE64" i="1"/>
  <c r="CI64" i="1"/>
  <c r="CJ64" i="1"/>
  <c r="BL65" i="1"/>
  <c r="J65" i="1"/>
  <c r="BP65" i="1"/>
  <c r="BO65" i="1"/>
  <c r="BN65" i="1"/>
  <c r="BM65" i="1"/>
  <c r="AM65" i="1"/>
  <c r="BQ65" i="1"/>
  <c r="AK65" i="1"/>
  <c r="BR65" i="1"/>
  <c r="BS65" i="1"/>
  <c r="BT65" i="1"/>
  <c r="BW65" i="1"/>
  <c r="AO65" i="1"/>
  <c r="K65" i="1"/>
  <c r="BZ65" i="1"/>
  <c r="L65" i="1"/>
  <c r="CF65" i="1"/>
  <c r="T65" i="1"/>
  <c r="CH65" i="1"/>
  <c r="U65" i="1"/>
  <c r="V65" i="1"/>
  <c r="AA65" i="1"/>
  <c r="CG65" i="1"/>
  <c r="AB65" i="1"/>
  <c r="AC65" i="1"/>
  <c r="AD65" i="1"/>
  <c r="AE65" i="1"/>
  <c r="AH65" i="1"/>
  <c r="AI65" i="1"/>
  <c r="BX65" i="1"/>
  <c r="AJ65" i="1"/>
  <c r="BU65" i="1"/>
  <c r="BV65" i="1"/>
  <c r="BY65" i="1"/>
  <c r="CA65" i="1"/>
  <c r="CB65" i="1"/>
  <c r="CC65" i="1"/>
  <c r="CD65" i="1"/>
  <c r="CE65" i="1"/>
  <c r="CI65" i="1"/>
  <c r="CJ65" i="1"/>
  <c r="BL66" i="1"/>
  <c r="J66" i="1"/>
  <c r="BP66" i="1"/>
  <c r="BO66" i="1"/>
  <c r="BN66" i="1"/>
  <c r="BM66" i="1"/>
  <c r="AM66" i="1"/>
  <c r="BQ66" i="1"/>
  <c r="AK66" i="1"/>
  <c r="BR66" i="1"/>
  <c r="BS66" i="1"/>
  <c r="BT66" i="1"/>
  <c r="BW66" i="1"/>
  <c r="AO66" i="1"/>
  <c r="K66" i="1"/>
  <c r="BZ66" i="1"/>
  <c r="L66" i="1"/>
  <c r="CF66" i="1"/>
  <c r="T66" i="1"/>
  <c r="CH66" i="1"/>
  <c r="U66" i="1"/>
  <c r="V66" i="1"/>
  <c r="AA66" i="1"/>
  <c r="CG66" i="1"/>
  <c r="AB66" i="1"/>
  <c r="AC66" i="1"/>
  <c r="AD66" i="1"/>
  <c r="AE66" i="1"/>
  <c r="AH66" i="1"/>
  <c r="AI66" i="1"/>
  <c r="BX66" i="1"/>
  <c r="AJ66" i="1"/>
  <c r="BU66" i="1"/>
  <c r="BV66" i="1"/>
  <c r="BY66" i="1"/>
  <c r="CA66" i="1"/>
  <c r="CB66" i="1"/>
  <c r="CC66" i="1"/>
  <c r="CD66" i="1"/>
  <c r="CE66" i="1"/>
  <c r="CI66" i="1"/>
  <c r="CJ66" i="1"/>
  <c r="BL67" i="1"/>
  <c r="J67" i="1"/>
  <c r="BP67" i="1"/>
  <c r="BO67" i="1"/>
  <c r="BN67" i="1"/>
  <c r="BM67" i="1"/>
  <c r="AM67" i="1"/>
  <c r="BQ67" i="1"/>
  <c r="AK67" i="1"/>
  <c r="BR67" i="1"/>
  <c r="BS67" i="1"/>
  <c r="BT67" i="1"/>
  <c r="BW67" i="1"/>
  <c r="AO67" i="1"/>
  <c r="K67" i="1"/>
  <c r="BZ67" i="1"/>
  <c r="L67" i="1"/>
  <c r="CF67" i="1"/>
  <c r="T67" i="1"/>
  <c r="CH67" i="1"/>
  <c r="U67" i="1"/>
  <c r="V67" i="1"/>
  <c r="AA67" i="1"/>
  <c r="CG67" i="1"/>
  <c r="AB67" i="1"/>
  <c r="AC67" i="1"/>
  <c r="AD67" i="1"/>
  <c r="AE67" i="1"/>
  <c r="AH67" i="1"/>
  <c r="AI67" i="1"/>
  <c r="BX67" i="1"/>
  <c r="AJ67" i="1"/>
  <c r="BU67" i="1"/>
  <c r="BV67" i="1"/>
  <c r="BY67" i="1"/>
  <c r="CA67" i="1"/>
  <c r="CB67" i="1"/>
  <c r="CC67" i="1"/>
  <c r="CD67" i="1"/>
  <c r="CE67" i="1"/>
  <c r="CI67" i="1"/>
  <c r="CJ67" i="1"/>
  <c r="BL68" i="1"/>
  <c r="J68" i="1"/>
  <c r="BP68" i="1"/>
  <c r="BO68" i="1"/>
  <c r="BN68" i="1"/>
  <c r="BM68" i="1"/>
  <c r="AM68" i="1"/>
  <c r="BQ68" i="1"/>
  <c r="AK68" i="1"/>
  <c r="BR68" i="1"/>
  <c r="BS68" i="1"/>
  <c r="BT68" i="1"/>
  <c r="BW68" i="1"/>
  <c r="AO68" i="1"/>
  <c r="K68" i="1"/>
  <c r="BZ68" i="1"/>
  <c r="L68" i="1"/>
  <c r="CF68" i="1"/>
  <c r="T68" i="1"/>
  <c r="CH68" i="1"/>
  <c r="U68" i="1"/>
  <c r="V68" i="1"/>
  <c r="AA68" i="1"/>
  <c r="CG68" i="1"/>
  <c r="AB68" i="1"/>
  <c r="AC68" i="1"/>
  <c r="AD68" i="1"/>
  <c r="AE68" i="1"/>
  <c r="AH68" i="1"/>
  <c r="AI68" i="1"/>
  <c r="BX68" i="1"/>
  <c r="AJ68" i="1"/>
  <c r="BU68" i="1"/>
  <c r="BV68" i="1"/>
  <c r="BY68" i="1"/>
  <c r="CA68" i="1"/>
  <c r="CB68" i="1"/>
  <c r="CC68" i="1"/>
  <c r="CD68" i="1"/>
  <c r="CE68" i="1"/>
  <c r="CI68" i="1"/>
  <c r="CJ68" i="1"/>
  <c r="BL69" i="1"/>
  <c r="J69" i="1"/>
  <c r="BP69" i="1"/>
  <c r="BO69" i="1"/>
  <c r="BN69" i="1"/>
  <c r="BM69" i="1"/>
  <c r="AM69" i="1"/>
  <c r="BQ69" i="1"/>
  <c r="AK69" i="1"/>
  <c r="BR69" i="1"/>
  <c r="BS69" i="1"/>
  <c r="BT69" i="1"/>
  <c r="BW69" i="1"/>
  <c r="AO69" i="1"/>
  <c r="K69" i="1"/>
  <c r="BZ69" i="1"/>
  <c r="L69" i="1"/>
  <c r="CF69" i="1"/>
  <c r="T69" i="1"/>
  <c r="CH69" i="1"/>
  <c r="U69" i="1"/>
  <c r="V69" i="1"/>
  <c r="AA69" i="1"/>
  <c r="CG69" i="1"/>
  <c r="AB69" i="1"/>
  <c r="AC69" i="1"/>
  <c r="AD69" i="1"/>
  <c r="AE69" i="1"/>
  <c r="AH69" i="1"/>
  <c r="AI69" i="1"/>
  <c r="BX69" i="1"/>
  <c r="AJ69" i="1"/>
  <c r="BU69" i="1"/>
  <c r="BV69" i="1"/>
  <c r="BY69" i="1"/>
  <c r="CA69" i="1"/>
  <c r="CB69" i="1"/>
  <c r="CC69" i="1"/>
  <c r="CD69" i="1"/>
  <c r="CE69" i="1"/>
  <c r="CI69" i="1"/>
  <c r="CJ69" i="1"/>
  <c r="BL72" i="1"/>
  <c r="J72" i="1"/>
  <c r="BP72" i="1"/>
  <c r="BO72" i="1"/>
  <c r="BN72" i="1"/>
  <c r="BM72" i="1"/>
  <c r="AM72" i="1"/>
  <c r="BQ72" i="1"/>
  <c r="AK72" i="1"/>
  <c r="BR72" i="1"/>
  <c r="BS72" i="1"/>
  <c r="BT72" i="1"/>
  <c r="BW72" i="1"/>
  <c r="AO72" i="1"/>
  <c r="K72" i="1"/>
  <c r="BZ72" i="1"/>
  <c r="L72" i="1"/>
  <c r="CF72" i="1"/>
  <c r="T72" i="1"/>
  <c r="CH72" i="1"/>
  <c r="U72" i="1"/>
  <c r="V72" i="1"/>
  <c r="AA72" i="1"/>
  <c r="CG72" i="1"/>
  <c r="AB72" i="1"/>
  <c r="AC72" i="1"/>
  <c r="AD72" i="1"/>
  <c r="AE72" i="1"/>
  <c r="AH72" i="1"/>
  <c r="AI72" i="1"/>
  <c r="BX72" i="1"/>
  <c r="AJ72" i="1"/>
  <c r="BU72" i="1"/>
  <c r="BV72" i="1"/>
  <c r="BY72" i="1"/>
  <c r="CA72" i="1"/>
  <c r="CB72" i="1"/>
  <c r="CC72" i="1"/>
  <c r="CD72" i="1"/>
  <c r="CE72" i="1"/>
  <c r="CI72" i="1"/>
  <c r="CJ72" i="1"/>
  <c r="BL70" i="1"/>
  <c r="J70" i="1"/>
  <c r="BP70" i="1"/>
  <c r="BO70" i="1"/>
  <c r="BN70" i="1"/>
  <c r="BM70" i="1"/>
  <c r="AM70" i="1"/>
  <c r="BQ70" i="1"/>
  <c r="AK70" i="1"/>
  <c r="BR70" i="1"/>
  <c r="BS70" i="1"/>
  <c r="BT70" i="1"/>
  <c r="BW70" i="1"/>
  <c r="AO70" i="1"/>
  <c r="K70" i="1"/>
  <c r="BZ70" i="1"/>
  <c r="L70" i="1"/>
  <c r="CF70" i="1"/>
  <c r="T70" i="1"/>
  <c r="CH70" i="1"/>
  <c r="U70" i="1"/>
  <c r="V70" i="1"/>
  <c r="AA70" i="1"/>
  <c r="CG70" i="1"/>
  <c r="AB70" i="1"/>
  <c r="AC70" i="1"/>
  <c r="AD70" i="1"/>
  <c r="AE70" i="1"/>
  <c r="AH70" i="1"/>
  <c r="AI70" i="1"/>
  <c r="BX70" i="1"/>
  <c r="AJ70" i="1"/>
  <c r="BU70" i="1"/>
  <c r="BV70" i="1"/>
  <c r="BY70" i="1"/>
  <c r="CA70" i="1"/>
  <c r="CB70" i="1"/>
  <c r="CC70" i="1"/>
  <c r="CD70" i="1"/>
  <c r="CE70" i="1"/>
  <c r="CI70" i="1"/>
  <c r="CJ70" i="1"/>
  <c r="BL71" i="1"/>
  <c r="J71" i="1"/>
  <c r="BP71" i="1"/>
  <c r="BO71" i="1"/>
  <c r="BN71" i="1"/>
  <c r="BM71" i="1"/>
  <c r="AM71" i="1"/>
  <c r="BQ71" i="1"/>
  <c r="AK71" i="1"/>
  <c r="BR71" i="1"/>
  <c r="BS71" i="1"/>
  <c r="BT71" i="1"/>
  <c r="BW71" i="1"/>
  <c r="AO71" i="1"/>
  <c r="K71" i="1"/>
  <c r="BZ71" i="1"/>
  <c r="L71" i="1"/>
  <c r="CF71" i="1"/>
  <c r="T71" i="1"/>
  <c r="CH71" i="1"/>
  <c r="U71" i="1"/>
  <c r="V71" i="1"/>
  <c r="AA71" i="1"/>
  <c r="CG71" i="1"/>
  <c r="AB71" i="1"/>
  <c r="AC71" i="1"/>
  <c r="AD71" i="1"/>
  <c r="AE71" i="1"/>
  <c r="AH71" i="1"/>
  <c r="AI71" i="1"/>
  <c r="BX71" i="1"/>
  <c r="AJ71" i="1"/>
  <c r="BU71" i="1"/>
  <c r="BV71" i="1"/>
  <c r="BY71" i="1"/>
  <c r="CA71" i="1"/>
  <c r="CB71" i="1"/>
  <c r="CC71" i="1"/>
  <c r="CD71" i="1"/>
  <c r="CE71" i="1"/>
  <c r="CI71" i="1"/>
  <c r="CJ71" i="1"/>
  <c r="BL73" i="1"/>
  <c r="J73" i="1"/>
  <c r="BP73" i="1"/>
  <c r="BO73" i="1"/>
  <c r="BN73" i="1"/>
  <c r="BM73" i="1"/>
  <c r="AM73" i="1"/>
  <c r="BQ73" i="1"/>
  <c r="AK73" i="1"/>
  <c r="BR73" i="1"/>
  <c r="BS73" i="1"/>
  <c r="BT73" i="1"/>
  <c r="BW73" i="1"/>
  <c r="AO73" i="1"/>
  <c r="K73" i="1"/>
  <c r="BZ73" i="1"/>
  <c r="L73" i="1"/>
  <c r="CF73" i="1"/>
  <c r="T73" i="1"/>
  <c r="CH73" i="1"/>
  <c r="U73" i="1"/>
  <c r="V73" i="1"/>
  <c r="AA73" i="1"/>
  <c r="CG73" i="1"/>
  <c r="AB73" i="1"/>
  <c r="AC73" i="1"/>
  <c r="AD73" i="1"/>
  <c r="AE73" i="1"/>
  <c r="AH73" i="1"/>
  <c r="AI73" i="1"/>
  <c r="BX73" i="1"/>
  <c r="AJ73" i="1"/>
  <c r="BU73" i="1"/>
  <c r="BV73" i="1"/>
  <c r="BY73" i="1"/>
  <c r="CA73" i="1"/>
  <c r="CB73" i="1"/>
  <c r="CC73" i="1"/>
  <c r="CD73" i="1"/>
  <c r="CE73" i="1"/>
  <c r="CI73" i="1"/>
  <c r="CJ73" i="1"/>
  <c r="BL74" i="1"/>
  <c r="J74" i="1"/>
  <c r="BP74" i="1"/>
  <c r="BO74" i="1"/>
  <c r="BN74" i="1"/>
  <c r="BM74" i="1"/>
  <c r="AM74" i="1"/>
  <c r="BQ74" i="1"/>
  <c r="AK74" i="1"/>
  <c r="BR74" i="1"/>
  <c r="BS74" i="1"/>
  <c r="BT74" i="1"/>
  <c r="BW74" i="1"/>
  <c r="AO74" i="1"/>
  <c r="K74" i="1"/>
  <c r="BZ74" i="1"/>
  <c r="L74" i="1"/>
  <c r="CF74" i="1"/>
  <c r="T74" i="1"/>
  <c r="CH74" i="1"/>
  <c r="U74" i="1"/>
  <c r="V74" i="1"/>
  <c r="AA74" i="1"/>
  <c r="CG74" i="1"/>
  <c r="AB74" i="1"/>
  <c r="AC74" i="1"/>
  <c r="AD74" i="1"/>
  <c r="AE74" i="1"/>
  <c r="AH74" i="1"/>
  <c r="AI74" i="1"/>
  <c r="BX74" i="1"/>
  <c r="AJ74" i="1"/>
  <c r="BU74" i="1"/>
  <c r="BV74" i="1"/>
  <c r="BY74" i="1"/>
  <c r="CA74" i="1"/>
  <c r="CB74" i="1"/>
  <c r="CC74" i="1"/>
  <c r="CD74" i="1"/>
  <c r="CE74" i="1"/>
  <c r="CI74" i="1"/>
  <c r="CJ74" i="1"/>
  <c r="BL75" i="1"/>
  <c r="J75" i="1"/>
  <c r="BP75" i="1"/>
  <c r="BO75" i="1"/>
  <c r="BN75" i="1"/>
  <c r="BM75" i="1"/>
  <c r="AM75" i="1"/>
  <c r="BQ75" i="1"/>
  <c r="AK75" i="1"/>
  <c r="BR75" i="1"/>
  <c r="BS75" i="1"/>
  <c r="BT75" i="1"/>
  <c r="BW75" i="1"/>
  <c r="AO75" i="1"/>
  <c r="K75" i="1"/>
  <c r="BZ75" i="1"/>
  <c r="L75" i="1"/>
  <c r="CF75" i="1"/>
  <c r="T75" i="1"/>
  <c r="CH75" i="1"/>
  <c r="U75" i="1"/>
  <c r="V75" i="1"/>
  <c r="AA75" i="1"/>
  <c r="CG75" i="1"/>
  <c r="AB75" i="1"/>
  <c r="AC75" i="1"/>
  <c r="AD75" i="1"/>
  <c r="AE75" i="1"/>
  <c r="AH75" i="1"/>
  <c r="AI75" i="1"/>
  <c r="BX75" i="1"/>
  <c r="AJ75" i="1"/>
  <c r="BU75" i="1"/>
  <c r="BV75" i="1"/>
  <c r="BY75" i="1"/>
  <c r="CA75" i="1"/>
  <c r="CB75" i="1"/>
  <c r="CC75" i="1"/>
  <c r="CD75" i="1"/>
  <c r="CE75" i="1"/>
  <c r="CI75" i="1"/>
  <c r="CJ75" i="1"/>
  <c r="BL76" i="1"/>
  <c r="J76" i="1"/>
  <c r="BP76" i="1"/>
  <c r="BO76" i="1"/>
  <c r="BN76" i="1"/>
  <c r="BM76" i="1"/>
  <c r="AM76" i="1"/>
  <c r="BQ76" i="1"/>
  <c r="AK76" i="1"/>
  <c r="BR76" i="1"/>
  <c r="BS76" i="1"/>
  <c r="BT76" i="1"/>
  <c r="BW76" i="1"/>
  <c r="AO76" i="1"/>
  <c r="K76" i="1"/>
  <c r="BZ76" i="1"/>
  <c r="L76" i="1"/>
  <c r="CF76" i="1"/>
  <c r="T76" i="1"/>
  <c r="CH76" i="1"/>
  <c r="U76" i="1"/>
  <c r="V76" i="1"/>
  <c r="AA76" i="1"/>
  <c r="CG76" i="1"/>
  <c r="AB76" i="1"/>
  <c r="AC76" i="1"/>
  <c r="AD76" i="1"/>
  <c r="AE76" i="1"/>
  <c r="AH76" i="1"/>
  <c r="AI76" i="1"/>
  <c r="BX76" i="1"/>
  <c r="AJ76" i="1"/>
  <c r="BU76" i="1"/>
  <c r="BV76" i="1"/>
  <c r="BY76" i="1"/>
  <c r="CA76" i="1"/>
  <c r="CB76" i="1"/>
  <c r="CC76" i="1"/>
  <c r="CD76" i="1"/>
  <c r="CE76" i="1"/>
  <c r="CI76" i="1"/>
  <c r="CJ76" i="1"/>
  <c r="BL77" i="1"/>
  <c r="J77" i="1"/>
  <c r="BP77" i="1"/>
  <c r="BO77" i="1"/>
  <c r="BN77" i="1"/>
  <c r="BM77" i="1"/>
  <c r="AM77" i="1"/>
  <c r="BQ77" i="1"/>
  <c r="AK77" i="1"/>
  <c r="BR77" i="1"/>
  <c r="BS77" i="1"/>
  <c r="BT77" i="1"/>
  <c r="BW77" i="1"/>
  <c r="AO77" i="1"/>
  <c r="K77" i="1"/>
  <c r="BZ77" i="1"/>
  <c r="L77" i="1"/>
  <c r="CF77" i="1"/>
  <c r="T77" i="1"/>
  <c r="CH77" i="1"/>
  <c r="U77" i="1"/>
  <c r="V77" i="1"/>
  <c r="AA77" i="1"/>
  <c r="CG77" i="1"/>
  <c r="AB77" i="1"/>
  <c r="AC77" i="1"/>
  <c r="AD77" i="1"/>
  <c r="AE77" i="1"/>
  <c r="AH77" i="1"/>
  <c r="AI77" i="1"/>
  <c r="BX77" i="1"/>
  <c r="AJ77" i="1"/>
  <c r="BU77" i="1"/>
  <c r="BV77" i="1"/>
  <c r="BY77" i="1"/>
  <c r="CA77" i="1"/>
  <c r="CB77" i="1"/>
  <c r="CC77" i="1"/>
  <c r="CD77" i="1"/>
  <c r="CE77" i="1"/>
  <c r="CI77" i="1"/>
  <c r="CJ77" i="1"/>
  <c r="BL78" i="1"/>
  <c r="J78" i="1"/>
  <c r="BP78" i="1"/>
  <c r="BO78" i="1"/>
  <c r="BN78" i="1"/>
  <c r="BM78" i="1"/>
  <c r="AM78" i="1"/>
  <c r="BQ78" i="1"/>
  <c r="AK78" i="1"/>
  <c r="BR78" i="1"/>
  <c r="BS78" i="1"/>
  <c r="BT78" i="1"/>
  <c r="BW78" i="1"/>
  <c r="AO78" i="1"/>
  <c r="K78" i="1"/>
  <c r="BZ78" i="1"/>
  <c r="L78" i="1"/>
  <c r="CF78" i="1"/>
  <c r="T78" i="1"/>
  <c r="CH78" i="1"/>
  <c r="U78" i="1"/>
  <c r="V78" i="1"/>
  <c r="AA78" i="1"/>
  <c r="CG78" i="1"/>
  <c r="AB78" i="1"/>
  <c r="AC78" i="1"/>
  <c r="AD78" i="1"/>
  <c r="AE78" i="1"/>
  <c r="AH78" i="1"/>
  <c r="AI78" i="1"/>
  <c r="BX78" i="1"/>
  <c r="AJ78" i="1"/>
  <c r="BU78" i="1"/>
  <c r="BV78" i="1"/>
  <c r="BY78" i="1"/>
  <c r="CA78" i="1"/>
  <c r="CB78" i="1"/>
  <c r="CC78" i="1"/>
  <c r="CD78" i="1"/>
  <c r="CE78" i="1"/>
  <c r="CI78" i="1"/>
  <c r="CJ78" i="1"/>
  <c r="BL79" i="1"/>
  <c r="J79" i="1"/>
  <c r="BP79" i="1"/>
  <c r="BO79" i="1"/>
  <c r="BN79" i="1"/>
  <c r="BM79" i="1"/>
  <c r="AM79" i="1"/>
  <c r="BQ79" i="1"/>
  <c r="AK79" i="1"/>
  <c r="BR79" i="1"/>
  <c r="BS79" i="1"/>
  <c r="BT79" i="1"/>
  <c r="BW79" i="1"/>
  <c r="AO79" i="1"/>
  <c r="K79" i="1"/>
  <c r="BZ79" i="1"/>
  <c r="L79" i="1"/>
  <c r="CF79" i="1"/>
  <c r="T79" i="1"/>
  <c r="CH79" i="1"/>
  <c r="U79" i="1"/>
  <c r="V79" i="1"/>
  <c r="AA79" i="1"/>
  <c r="CG79" i="1"/>
  <c r="AB79" i="1"/>
  <c r="AC79" i="1"/>
  <c r="AD79" i="1"/>
  <c r="AE79" i="1"/>
  <c r="AH79" i="1"/>
  <c r="AI79" i="1"/>
  <c r="BX79" i="1"/>
  <c r="AJ79" i="1"/>
  <c r="BU79" i="1"/>
  <c r="BV79" i="1"/>
  <c r="BY79" i="1"/>
  <c r="CA79" i="1"/>
  <c r="CB79" i="1"/>
  <c r="CC79" i="1"/>
  <c r="CD79" i="1"/>
  <c r="CE79" i="1"/>
  <c r="CI79" i="1"/>
  <c r="CJ79" i="1"/>
  <c r="BL80" i="1"/>
  <c r="J80" i="1"/>
  <c r="BP80" i="1"/>
  <c r="BO80" i="1"/>
  <c r="BN80" i="1"/>
  <c r="BM80" i="1"/>
  <c r="AM80" i="1"/>
  <c r="BQ80" i="1"/>
  <c r="AK80" i="1"/>
  <c r="BR80" i="1"/>
  <c r="BS80" i="1"/>
  <c r="BT80" i="1"/>
  <c r="BW80" i="1"/>
  <c r="AO80" i="1"/>
  <c r="K80" i="1"/>
  <c r="BZ80" i="1"/>
  <c r="L80" i="1"/>
  <c r="CF80" i="1"/>
  <c r="T80" i="1"/>
  <c r="CH80" i="1"/>
  <c r="U80" i="1"/>
  <c r="V80" i="1"/>
  <c r="AA80" i="1"/>
  <c r="CG80" i="1"/>
  <c r="AB80" i="1"/>
  <c r="AC80" i="1"/>
  <c r="AD80" i="1"/>
  <c r="AE80" i="1"/>
  <c r="AH80" i="1"/>
  <c r="AI80" i="1"/>
  <c r="BX80" i="1"/>
  <c r="AJ80" i="1"/>
  <c r="BU80" i="1"/>
  <c r="BV80" i="1"/>
  <c r="BY80" i="1"/>
  <c r="CA80" i="1"/>
  <c r="CB80" i="1"/>
  <c r="CC80" i="1"/>
  <c r="CD80" i="1"/>
  <c r="CE80" i="1"/>
  <c r="CI80" i="1"/>
  <c r="CJ80" i="1"/>
  <c r="BL83" i="1"/>
  <c r="J83" i="1"/>
  <c r="BP83" i="1"/>
  <c r="BO83" i="1"/>
  <c r="BN83" i="1"/>
  <c r="BM83" i="1"/>
  <c r="AM83" i="1"/>
  <c r="BQ83" i="1"/>
  <c r="AK83" i="1"/>
  <c r="BR83" i="1"/>
  <c r="BS83" i="1"/>
  <c r="BT83" i="1"/>
  <c r="BW83" i="1"/>
  <c r="AO83" i="1"/>
  <c r="K83" i="1"/>
  <c r="BZ83" i="1"/>
  <c r="L83" i="1"/>
  <c r="CF83" i="1"/>
  <c r="T83" i="1"/>
  <c r="CH83" i="1"/>
  <c r="U83" i="1"/>
  <c r="V83" i="1"/>
  <c r="AA83" i="1"/>
  <c r="CG83" i="1"/>
  <c r="AB83" i="1"/>
  <c r="AC83" i="1"/>
  <c r="AD83" i="1"/>
  <c r="AE83" i="1"/>
  <c r="AH83" i="1"/>
  <c r="AI83" i="1"/>
  <c r="BX83" i="1"/>
  <c r="AJ83" i="1"/>
  <c r="BU83" i="1"/>
  <c r="BV83" i="1"/>
  <c r="BY83" i="1"/>
  <c r="CA83" i="1"/>
  <c r="CB83" i="1"/>
  <c r="CC83" i="1"/>
  <c r="CD83" i="1"/>
  <c r="CE83" i="1"/>
  <c r="CI83" i="1"/>
  <c r="CJ83" i="1"/>
  <c r="BL81" i="1"/>
  <c r="J81" i="1"/>
  <c r="BP81" i="1"/>
  <c r="BO81" i="1"/>
  <c r="BN81" i="1"/>
  <c r="BM81" i="1"/>
  <c r="AM81" i="1"/>
  <c r="BQ81" i="1"/>
  <c r="AK81" i="1"/>
  <c r="BR81" i="1"/>
  <c r="BS81" i="1"/>
  <c r="BT81" i="1"/>
  <c r="BW81" i="1"/>
  <c r="AO81" i="1"/>
  <c r="K81" i="1"/>
  <c r="BZ81" i="1"/>
  <c r="L81" i="1"/>
  <c r="CF81" i="1"/>
  <c r="T81" i="1"/>
  <c r="CH81" i="1"/>
  <c r="U81" i="1"/>
  <c r="V81" i="1"/>
  <c r="AA81" i="1"/>
  <c r="CG81" i="1"/>
  <c r="AB81" i="1"/>
  <c r="AC81" i="1"/>
  <c r="AD81" i="1"/>
  <c r="AE81" i="1"/>
  <c r="AH81" i="1"/>
  <c r="AI81" i="1"/>
  <c r="BX81" i="1"/>
  <c r="AJ81" i="1"/>
  <c r="BU81" i="1"/>
  <c r="BV81" i="1"/>
  <c r="BY81" i="1"/>
  <c r="CA81" i="1"/>
  <c r="CB81" i="1"/>
  <c r="CC81" i="1"/>
  <c r="CD81" i="1"/>
  <c r="CE81" i="1"/>
  <c r="CI81" i="1"/>
  <c r="CJ81" i="1"/>
  <c r="BL82" i="1"/>
  <c r="J82" i="1"/>
  <c r="BP82" i="1"/>
  <c r="BO82" i="1"/>
  <c r="BN82" i="1"/>
  <c r="BM82" i="1"/>
  <c r="AM82" i="1"/>
  <c r="BQ82" i="1"/>
  <c r="AK82" i="1"/>
  <c r="BR82" i="1"/>
  <c r="BS82" i="1"/>
  <c r="BT82" i="1"/>
  <c r="BW82" i="1"/>
  <c r="AO82" i="1"/>
  <c r="K82" i="1"/>
  <c r="BZ82" i="1"/>
  <c r="L82" i="1"/>
  <c r="CF82" i="1"/>
  <c r="T82" i="1"/>
  <c r="CH82" i="1"/>
  <c r="U82" i="1"/>
  <c r="V82" i="1"/>
  <c r="AA82" i="1"/>
  <c r="CG82" i="1"/>
  <c r="AB82" i="1"/>
  <c r="AC82" i="1"/>
  <c r="AD82" i="1"/>
  <c r="AE82" i="1"/>
  <c r="AH82" i="1"/>
  <c r="AI82" i="1"/>
  <c r="BX82" i="1"/>
  <c r="AJ82" i="1"/>
  <c r="BU82" i="1"/>
  <c r="BV82" i="1"/>
  <c r="BY82" i="1"/>
  <c r="CA82" i="1"/>
  <c r="CB82" i="1"/>
  <c r="CC82" i="1"/>
  <c r="CD82" i="1"/>
  <c r="CE82" i="1"/>
  <c r="CI82" i="1"/>
  <c r="CJ82" i="1"/>
  <c r="BL84" i="1"/>
  <c r="J84" i="1"/>
  <c r="BP84" i="1"/>
  <c r="BO84" i="1"/>
  <c r="BN84" i="1"/>
  <c r="BM84" i="1"/>
  <c r="AM84" i="1"/>
  <c r="BQ84" i="1"/>
  <c r="AK84" i="1"/>
  <c r="BR84" i="1"/>
  <c r="BS84" i="1"/>
  <c r="BT84" i="1"/>
  <c r="BW84" i="1"/>
  <c r="AO84" i="1"/>
  <c r="K84" i="1"/>
  <c r="BZ84" i="1"/>
  <c r="L84" i="1"/>
  <c r="CF84" i="1"/>
  <c r="T84" i="1"/>
  <c r="CH84" i="1"/>
  <c r="U84" i="1"/>
  <c r="V84" i="1"/>
  <c r="AA84" i="1"/>
  <c r="CG84" i="1"/>
  <c r="AB84" i="1"/>
  <c r="AC84" i="1"/>
  <c r="AD84" i="1"/>
  <c r="AE84" i="1"/>
  <c r="AH84" i="1"/>
  <c r="AI84" i="1"/>
  <c r="BX84" i="1"/>
  <c r="AJ84" i="1"/>
  <c r="BU84" i="1"/>
  <c r="BV84" i="1"/>
  <c r="BY84" i="1"/>
  <c r="CA84" i="1"/>
  <c r="CB84" i="1"/>
  <c r="CC84" i="1"/>
  <c r="CD84" i="1"/>
  <c r="CE84" i="1"/>
  <c r="CI84" i="1"/>
  <c r="CJ84" i="1"/>
  <c r="BL85" i="1"/>
  <c r="J85" i="1"/>
  <c r="BP85" i="1"/>
  <c r="BO85" i="1"/>
  <c r="BN85" i="1"/>
  <c r="BM85" i="1"/>
  <c r="AM85" i="1"/>
  <c r="BQ85" i="1"/>
  <c r="AK85" i="1"/>
  <c r="BR85" i="1"/>
  <c r="BS85" i="1"/>
  <c r="BT85" i="1"/>
  <c r="BW85" i="1"/>
  <c r="AO85" i="1"/>
  <c r="K85" i="1"/>
  <c r="BZ85" i="1"/>
  <c r="L85" i="1"/>
  <c r="CF85" i="1"/>
  <c r="T85" i="1"/>
  <c r="CH85" i="1"/>
  <c r="U85" i="1"/>
  <c r="V85" i="1"/>
  <c r="AA85" i="1"/>
  <c r="CG85" i="1"/>
  <c r="AB85" i="1"/>
  <c r="AC85" i="1"/>
  <c r="AD85" i="1"/>
  <c r="AE85" i="1"/>
  <c r="AH85" i="1"/>
  <c r="AI85" i="1"/>
  <c r="BX85" i="1"/>
  <c r="AJ85" i="1"/>
  <c r="BU85" i="1"/>
  <c r="BV85" i="1"/>
  <c r="BY85" i="1"/>
  <c r="CA85" i="1"/>
  <c r="CB85" i="1"/>
  <c r="CC85" i="1"/>
  <c r="CD85" i="1"/>
  <c r="CE85" i="1"/>
  <c r="CI85" i="1"/>
  <c r="CJ85" i="1"/>
  <c r="BL86" i="1"/>
  <c r="J86" i="1"/>
  <c r="BP86" i="1"/>
  <c r="BO86" i="1"/>
  <c r="BN86" i="1"/>
  <c r="BM86" i="1"/>
  <c r="AM86" i="1"/>
  <c r="BQ86" i="1"/>
  <c r="AK86" i="1"/>
  <c r="BR86" i="1"/>
  <c r="BS86" i="1"/>
  <c r="BT86" i="1"/>
  <c r="BW86" i="1"/>
  <c r="AO86" i="1"/>
  <c r="K86" i="1"/>
  <c r="BZ86" i="1"/>
  <c r="L86" i="1"/>
  <c r="CF86" i="1"/>
  <c r="T86" i="1"/>
  <c r="CH86" i="1"/>
  <c r="U86" i="1"/>
  <c r="V86" i="1"/>
  <c r="AA86" i="1"/>
  <c r="CG86" i="1"/>
  <c r="AB86" i="1"/>
  <c r="AC86" i="1"/>
  <c r="AD86" i="1"/>
  <c r="AE86" i="1"/>
  <c r="AH86" i="1"/>
  <c r="AI86" i="1"/>
  <c r="BX86" i="1"/>
  <c r="AJ86" i="1"/>
  <c r="BU86" i="1"/>
  <c r="BV86" i="1"/>
  <c r="BY86" i="1"/>
  <c r="CA86" i="1"/>
  <c r="CB86" i="1"/>
  <c r="CC86" i="1"/>
  <c r="CD86" i="1"/>
  <c r="CE86" i="1"/>
  <c r="CI86" i="1"/>
  <c r="CJ86" i="1"/>
  <c r="BL87" i="1"/>
  <c r="J87" i="1"/>
  <c r="BP87" i="1"/>
  <c r="BO87" i="1"/>
  <c r="BN87" i="1"/>
  <c r="BM87" i="1"/>
  <c r="AM87" i="1"/>
  <c r="BQ87" i="1"/>
  <c r="AK87" i="1"/>
  <c r="BR87" i="1"/>
  <c r="BS87" i="1"/>
  <c r="BT87" i="1"/>
  <c r="BW87" i="1"/>
  <c r="AO87" i="1"/>
  <c r="K87" i="1"/>
  <c r="BZ87" i="1"/>
  <c r="L87" i="1"/>
  <c r="CF87" i="1"/>
  <c r="T87" i="1"/>
  <c r="CH87" i="1"/>
  <c r="U87" i="1"/>
  <c r="V87" i="1"/>
  <c r="AA87" i="1"/>
  <c r="CG87" i="1"/>
  <c r="AB87" i="1"/>
  <c r="AC87" i="1"/>
  <c r="AD87" i="1"/>
  <c r="AE87" i="1"/>
  <c r="AH87" i="1"/>
  <c r="AI87" i="1"/>
  <c r="BX87" i="1"/>
  <c r="AJ87" i="1"/>
  <c r="BU87" i="1"/>
  <c r="BV87" i="1"/>
  <c r="BY87" i="1"/>
  <c r="CA87" i="1"/>
  <c r="CB87" i="1"/>
  <c r="CC87" i="1"/>
  <c r="CD87" i="1"/>
  <c r="CE87" i="1"/>
  <c r="CI87" i="1"/>
  <c r="CJ87" i="1"/>
  <c r="BL88" i="1"/>
  <c r="J88" i="1"/>
  <c r="BP88" i="1"/>
  <c r="BO88" i="1"/>
  <c r="BN88" i="1"/>
  <c r="BM88" i="1"/>
  <c r="AM88" i="1"/>
  <c r="BQ88" i="1"/>
  <c r="AK88" i="1"/>
  <c r="BR88" i="1"/>
  <c r="BS88" i="1"/>
  <c r="BT88" i="1"/>
  <c r="BW88" i="1"/>
  <c r="AO88" i="1"/>
  <c r="K88" i="1"/>
  <c r="BZ88" i="1"/>
  <c r="L88" i="1"/>
  <c r="CF88" i="1"/>
  <c r="T88" i="1"/>
  <c r="CH88" i="1"/>
  <c r="U88" i="1"/>
  <c r="V88" i="1"/>
  <c r="AA88" i="1"/>
  <c r="CG88" i="1"/>
  <c r="AB88" i="1"/>
  <c r="AC88" i="1"/>
  <c r="AD88" i="1"/>
  <c r="AE88" i="1"/>
  <c r="AH88" i="1"/>
  <c r="AI88" i="1"/>
  <c r="BX88" i="1"/>
  <c r="AJ88" i="1"/>
  <c r="BU88" i="1"/>
  <c r="BV88" i="1"/>
  <c r="BY88" i="1"/>
  <c r="CA88" i="1"/>
  <c r="CB88" i="1"/>
  <c r="CC88" i="1"/>
  <c r="CD88" i="1"/>
  <c r="CE88" i="1"/>
  <c r="CI88" i="1"/>
  <c r="CJ88" i="1"/>
  <c r="BL89" i="1"/>
  <c r="J89" i="1"/>
  <c r="BP89" i="1"/>
  <c r="BO89" i="1"/>
  <c r="BN89" i="1"/>
  <c r="BM89" i="1"/>
  <c r="AM89" i="1"/>
  <c r="BQ89" i="1"/>
  <c r="AK89" i="1"/>
  <c r="BR89" i="1"/>
  <c r="BS89" i="1"/>
  <c r="BT89" i="1"/>
  <c r="BW89" i="1"/>
  <c r="AO89" i="1"/>
  <c r="K89" i="1"/>
  <c r="BZ89" i="1"/>
  <c r="L89" i="1"/>
  <c r="CF89" i="1"/>
  <c r="T89" i="1"/>
  <c r="CH89" i="1"/>
  <c r="U89" i="1"/>
  <c r="V89" i="1"/>
  <c r="AA89" i="1"/>
  <c r="CG89" i="1"/>
  <c r="AB89" i="1"/>
  <c r="AC89" i="1"/>
  <c r="AD89" i="1"/>
  <c r="AE89" i="1"/>
  <c r="AH89" i="1"/>
  <c r="AI89" i="1"/>
  <c r="BX89" i="1"/>
  <c r="AJ89" i="1"/>
  <c r="BU89" i="1"/>
  <c r="BV89" i="1"/>
  <c r="BY89" i="1"/>
  <c r="CA89" i="1"/>
  <c r="CB89" i="1"/>
  <c r="CC89" i="1"/>
  <c r="CD89" i="1"/>
  <c r="CE89" i="1"/>
  <c r="CI89" i="1"/>
  <c r="CJ89" i="1"/>
  <c r="BL90" i="1"/>
  <c r="J90" i="1"/>
  <c r="BP90" i="1"/>
  <c r="BO90" i="1"/>
  <c r="BN90" i="1"/>
  <c r="BM90" i="1"/>
  <c r="AM90" i="1"/>
  <c r="BQ90" i="1"/>
  <c r="AK90" i="1"/>
  <c r="BR90" i="1"/>
  <c r="BS90" i="1"/>
  <c r="BT90" i="1"/>
  <c r="BW90" i="1"/>
  <c r="AO90" i="1"/>
  <c r="K90" i="1"/>
  <c r="BZ90" i="1"/>
  <c r="L90" i="1"/>
  <c r="CF90" i="1"/>
  <c r="T90" i="1"/>
  <c r="CH90" i="1"/>
  <c r="U90" i="1"/>
  <c r="V90" i="1"/>
  <c r="AA90" i="1"/>
  <c r="CG90" i="1"/>
  <c r="AB90" i="1"/>
  <c r="AC90" i="1"/>
  <c r="AD90" i="1"/>
  <c r="AE90" i="1"/>
  <c r="AH90" i="1"/>
  <c r="AI90" i="1"/>
  <c r="BX90" i="1"/>
  <c r="AJ90" i="1"/>
  <c r="BU90" i="1"/>
  <c r="BV90" i="1"/>
  <c r="BY90" i="1"/>
  <c r="CA90" i="1"/>
  <c r="CB90" i="1"/>
  <c r="CC90" i="1"/>
  <c r="CD90" i="1"/>
  <c r="CE90" i="1"/>
  <c r="CI90" i="1"/>
  <c r="CJ90" i="1"/>
</calcChain>
</file>

<file path=xl/sharedStrings.xml><?xml version="1.0" encoding="utf-8"?>
<sst xmlns="http://schemas.openxmlformats.org/spreadsheetml/2006/main" count="615" uniqueCount="188">
  <si>
    <t/>
  </si>
  <si>
    <t>Obs</t>
  </si>
  <si>
    <t>HHMMSS</t>
  </si>
  <si>
    <t>id</t>
  </si>
  <si>
    <t>ring</t>
  </si>
  <si>
    <t>plot</t>
  </si>
  <si>
    <t>rep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</si>
  <si>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</si>
  <si>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</si>
  <si>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</si>
  <si>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</si>
  <si>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</si>
  <si>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</si>
  <si>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</si>
  <si>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</si>
  <si>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</si>
  <si>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</si>
  <si>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</si>
  <si>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</si>
  <si>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</si>
  <si>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</si>
  <si>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</si>
  <si>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</si>
  <si>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</si>
  <si>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</si>
  <si>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</si>
  <si>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</si>
  <si>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</si>
  <si>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</si>
  <si>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</si>
  <si>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</si>
  <si>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</si>
  <si>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</si>
  <si>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</si>
  <si>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</si>
  <si>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</si>
  <si>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</si>
  <si>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</si>
  <si>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</si>
  <si>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</si>
  <si>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</si>
  <si>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</si>
  <si>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</si>
  <si>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</si>
  <si>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</si>
  <si>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</si>
  <si>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</si>
  <si>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</si>
  <si>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</si>
  <si>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</si>
  <si>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</si>
  <si>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</si>
  <si>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</si>
  <si>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</si>
  <si>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</si>
  <si>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</si>
  <si>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</si>
  <si>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</si>
  <si>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</si>
  <si>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</si>
  <si>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</si>
  <si>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</si>
  <si>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</si>
  <si>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</si>
  <si>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</si>
  <si>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</si>
  <si>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</si>
  <si>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</si>
  <si>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</si>
  <si>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</si>
  <si>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</si>
  <si>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</si>
  <si>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</si>
  <si>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</si>
  <si>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</si>
  <si>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</si>
  <si>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</si>
  <si>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</si>
  <si>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</si>
  <si>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</si>
  <si>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</si>
  <si>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</si>
  <si>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</si>
  <si>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</si>
  <si>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</si>
  <si>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</si>
  <si>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</si>
  <si>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</si>
  <si>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</si>
  <si>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</si>
  <si>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09:20:05</t>
  </si>
  <si>
    <t>0</t>
  </si>
  <si>
    <t>09:22:35</t>
  </si>
  <si>
    <t>09:25:00</t>
  </si>
  <si>
    <t>09:27:25</t>
  </si>
  <si>
    <t>09:31:07</t>
  </si>
  <si>
    <t>09:33:32</t>
  </si>
  <si>
    <t>09:36:07</t>
  </si>
  <si>
    <t>09:39:49</t>
  </si>
  <si>
    <t>09:43:31</t>
  </si>
  <si>
    <t>09:47:08</t>
  </si>
  <si>
    <t>09:49:36</t>
  </si>
  <si>
    <t>09:59:04</t>
  </si>
  <si>
    <t>10:01:26</t>
  </si>
  <si>
    <t>10:03:53</t>
  </si>
  <si>
    <t>10:06:17</t>
  </si>
  <si>
    <t>10:08:49</t>
  </si>
  <si>
    <t>10:11:15</t>
  </si>
  <si>
    <t>10:13:52</t>
  </si>
  <si>
    <t>10:16:47</t>
  </si>
  <si>
    <t>10:19:32</t>
  </si>
  <si>
    <t>10:23:14</t>
  </si>
  <si>
    <t>10:26:56</t>
  </si>
  <si>
    <t>10:36:58</t>
  </si>
  <si>
    <t>10:39:22</t>
  </si>
  <si>
    <t>10:41:47</t>
  </si>
  <si>
    <t>10:44:10</t>
  </si>
  <si>
    <t>10:46:37</t>
  </si>
  <si>
    <t>10:49:11</t>
  </si>
  <si>
    <t>10:51:38</t>
  </si>
  <si>
    <t>10:55:20</t>
  </si>
  <si>
    <t>10:59:02</t>
  </si>
  <si>
    <t>11:02:15</t>
  </si>
  <si>
    <t>11:04:37</t>
  </si>
  <si>
    <t>11:17:57</t>
  </si>
  <si>
    <t>11:20:19</t>
  </si>
  <si>
    <t>11:22:42</t>
  </si>
  <si>
    <t>11:25:06</t>
  </si>
  <si>
    <t>11:27:34</t>
  </si>
  <si>
    <t>11:30:06</t>
  </si>
  <si>
    <t>11:32:31</t>
  </si>
  <si>
    <t>11:36:13</t>
  </si>
  <si>
    <t>11:39:55</t>
  </si>
  <si>
    <t>11:43:37</t>
  </si>
  <si>
    <t>11:46:22</t>
  </si>
  <si>
    <t>11:52:41</t>
  </si>
  <si>
    <t>11:55:03</t>
  </si>
  <si>
    <t>11:57:26</t>
  </si>
  <si>
    <t>12:00:01</t>
  </si>
  <si>
    <t>12:02:53</t>
  </si>
  <si>
    <t>12:05:15</t>
  </si>
  <si>
    <t>12:07:57</t>
  </si>
  <si>
    <t>12:11:39</t>
  </si>
  <si>
    <t>12:15:21</t>
  </si>
  <si>
    <t>12:19:03</t>
  </si>
  <si>
    <t>12:21:27</t>
  </si>
  <si>
    <t>12:33:27</t>
  </si>
  <si>
    <t>12:35:50</t>
  </si>
  <si>
    <t>12:38:17</t>
  </si>
  <si>
    <t>12:40:46</t>
  </si>
  <si>
    <t>12:43:18</t>
  </si>
  <si>
    <t>12:45:40</t>
  </si>
  <si>
    <t>12:48:06</t>
  </si>
  <si>
    <t>12:50:31</t>
  </si>
  <si>
    <t>12:54:13</t>
  </si>
  <si>
    <t>12:57:55</t>
  </si>
  <si>
    <t>13:00:17</t>
  </si>
  <si>
    <t>13:05:45</t>
  </si>
  <si>
    <t>13:09:27</t>
  </si>
  <si>
    <t>13:13:09</t>
  </si>
  <si>
    <t>13:16:10</t>
  </si>
  <si>
    <t>13:18:32</t>
  </si>
  <si>
    <t>13:21:06</t>
  </si>
  <si>
    <t>13:23:39</t>
  </si>
  <si>
    <t>13:27:21</t>
  </si>
  <si>
    <t>13:31:03</t>
  </si>
  <si>
    <t>13:34:22</t>
  </si>
  <si>
    <t>13:36:48</t>
  </si>
  <si>
    <t>13:42:37</t>
  </si>
  <si>
    <t>13:45:03</t>
  </si>
  <si>
    <t>13:47:25</t>
  </si>
  <si>
    <t>13:49:56</t>
  </si>
  <si>
    <t>13:52:21</t>
  </si>
  <si>
    <t>13:54:53</t>
  </si>
  <si>
    <t>13:57:30</t>
  </si>
  <si>
    <t>13:59:55</t>
  </si>
  <si>
    <t>14:03:37</t>
  </si>
  <si>
    <t>14:06:22</t>
  </si>
  <si>
    <t>14:09:00</t>
  </si>
  <si>
    <t>ID</t>
  </si>
  <si>
    <t>T2 Mammoth Plot1 Leaf1</t>
  </si>
  <si>
    <t>T2 Mammoth Plot1 Leaf4</t>
  </si>
  <si>
    <t>T2 Mammoth Plot3 Leaf1</t>
  </si>
  <si>
    <t>T2 Mammoth Plot3 Leaf4</t>
  </si>
  <si>
    <t>T2 Mammoth Plot4 Leaf3</t>
  </si>
  <si>
    <t>T2 SSuDouble Plot1 Leaf3</t>
  </si>
  <si>
    <t>T2 SSuDouble Plot2 Leaf3</t>
  </si>
  <si>
    <t>T2 SSuDouble Plot3 Leaf3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</si>
</sst>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90"/>
  <sheetViews>
    <sheetView tabSelected="1" zoomScale="125" zoomScaleNormal="125" zoomScalePageLayoutView="125" workbookViewId="0">
      <selection activeCell="A2" sqref="A2"/>
    </sheetView>
  </sheetViews>
  <sheetFormatPr defaultColWidth="10.6640625" defaultRowHeight="15.5" x14ac:dyDescent="0.35"/>
  <cols>
    <col min="1" max="1" width="23.25" customWidth="1"/>
  </cols>
  <sheetData>
    <row r="1" spans="1:88" x14ac:dyDescent="0.35">
      <c r="A1" t="s">
        <v>179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</row>
    <row r="2" spans="1:88" x14ac:dyDescent="0.35">
      <c r="B2" s="1" t="s">
        <v>88</v>
      </c>
      <c r="C2" s="1" t="s">
        <v>88</v>
      </c>
      <c r="D2" s="1" t="s">
        <v>88</v>
      </c>
      <c r="E2" s="1" t="s">
        <v>88</v>
      </c>
      <c r="F2" s="1" t="s">
        <v>88</v>
      </c>
      <c r="G2" s="1" t="s">
        <v>88</v>
      </c>
      <c r="H2" s="1" t="s">
        <v>88</v>
      </c>
      <c r="I2" s="1" t="s">
        <v>88</v>
      </c>
      <c r="J2" s="1" t="s">
        <v>89</v>
      </c>
      <c r="K2" s="1" t="s">
        <v>89</v>
      </c>
      <c r="L2" s="1" t="s">
        <v>89</v>
      </c>
      <c r="M2" s="1" t="s">
        <v>88</v>
      </c>
      <c r="N2" s="1" t="s">
        <v>88</v>
      </c>
      <c r="O2" s="1" t="s">
        <v>88</v>
      </c>
      <c r="P2" s="1" t="s">
        <v>88</v>
      </c>
      <c r="Q2" s="1" t="s">
        <v>88</v>
      </c>
      <c r="R2" s="1" t="s">
        <v>88</v>
      </c>
      <c r="S2" s="1" t="s">
        <v>88</v>
      </c>
      <c r="T2" s="1" t="s">
        <v>89</v>
      </c>
      <c r="U2" s="1" t="s">
        <v>89</v>
      </c>
      <c r="V2" s="1" t="s">
        <v>89</v>
      </c>
      <c r="W2" s="1" t="s">
        <v>88</v>
      </c>
      <c r="X2" s="1" t="s">
        <v>88</v>
      </c>
      <c r="Y2" s="1" t="s">
        <v>88</v>
      </c>
      <c r="Z2" s="1" t="s">
        <v>88</v>
      </c>
      <c r="AA2" s="1" t="s">
        <v>89</v>
      </c>
      <c r="AB2" s="1" t="s">
        <v>89</v>
      </c>
      <c r="AC2" s="1" t="s">
        <v>89</v>
      </c>
      <c r="AD2" s="1" t="s">
        <v>89</v>
      </c>
      <c r="AE2" s="1" t="s">
        <v>89</v>
      </c>
      <c r="AF2" s="1" t="s">
        <v>88</v>
      </c>
      <c r="AG2" s="1" t="s">
        <v>88</v>
      </c>
      <c r="AH2" s="1" t="s">
        <v>89</v>
      </c>
      <c r="AI2" s="1" t="s">
        <v>89</v>
      </c>
      <c r="AJ2" s="1" t="s">
        <v>89</v>
      </c>
      <c r="AK2" s="1" t="s">
        <v>89</v>
      </c>
      <c r="AL2" s="1" t="s">
        <v>88</v>
      </c>
      <c r="AM2" s="1" t="s">
        <v>89</v>
      </c>
      <c r="AN2" s="1" t="s">
        <v>88</v>
      </c>
      <c r="AO2" s="1" t="s">
        <v>89</v>
      </c>
      <c r="AP2" s="1" t="s">
        <v>88</v>
      </c>
      <c r="AQ2" s="1" t="s">
        <v>88</v>
      </c>
      <c r="AR2" s="1" t="s">
        <v>88</v>
      </c>
      <c r="AS2" s="1" t="s">
        <v>88</v>
      </c>
      <c r="AT2" s="1" t="s">
        <v>88</v>
      </c>
      <c r="AU2" s="1" t="s">
        <v>88</v>
      </c>
      <c r="AV2" s="1" t="s">
        <v>88</v>
      </c>
      <c r="AW2" s="1" t="s">
        <v>88</v>
      </c>
      <c r="AX2" s="1" t="s">
        <v>88</v>
      </c>
      <c r="AY2" s="1" t="s">
        <v>88</v>
      </c>
      <c r="AZ2" s="1" t="s">
        <v>88</v>
      </c>
      <c r="BA2" s="1" t="s">
        <v>88</v>
      </c>
      <c r="BB2" s="1" t="s">
        <v>88</v>
      </c>
      <c r="BC2" s="1" t="s">
        <v>88</v>
      </c>
      <c r="BD2" s="1" t="s">
        <v>88</v>
      </c>
      <c r="BE2" s="1" t="s">
        <v>88</v>
      </c>
      <c r="BF2" s="1" t="s">
        <v>88</v>
      </c>
      <c r="BG2" s="1" t="s">
        <v>88</v>
      </c>
      <c r="BH2" s="1" t="s">
        <v>88</v>
      </c>
      <c r="BI2" s="1" t="s">
        <v>88</v>
      </c>
      <c r="BJ2" s="1" t="s">
        <v>88</v>
      </c>
      <c r="BK2" s="1" t="s">
        <v>88</v>
      </c>
      <c r="BL2" s="1" t="s">
        <v>89</v>
      </c>
      <c r="BM2" s="1" t="s">
        <v>89</v>
      </c>
      <c r="BN2" s="1" t="s">
        <v>89</v>
      </c>
      <c r="BO2" s="1" t="s">
        <v>89</v>
      </c>
      <c r="BP2" s="1" t="s">
        <v>89</v>
      </c>
      <c r="BQ2" s="1" t="s">
        <v>89</v>
      </c>
      <c r="BR2" s="1" t="s">
        <v>89</v>
      </c>
      <c r="BS2" s="1" t="s">
        <v>89</v>
      </c>
      <c r="BT2" s="1" t="s">
        <v>89</v>
      </c>
      <c r="BU2" s="1" t="s">
        <v>89</v>
      </c>
      <c r="BV2" s="1" t="s">
        <v>89</v>
      </c>
      <c r="BW2" s="1" t="s">
        <v>89</v>
      </c>
      <c r="BX2" s="1" t="s">
        <v>89</v>
      </c>
      <c r="BY2" s="1" t="s">
        <v>89</v>
      </c>
      <c r="BZ2" s="1" t="s">
        <v>89</v>
      </c>
      <c r="CA2" s="1" t="s">
        <v>89</v>
      </c>
      <c r="CB2" s="1" t="s">
        <v>89</v>
      </c>
      <c r="CC2" s="1" t="s">
        <v>89</v>
      </c>
      <c r="CD2" s="1" t="s">
        <v>89</v>
      </c>
      <c r="CE2" s="1" t="s">
        <v>89</v>
      </c>
      <c r="CF2" s="1" t="s">
        <v>89</v>
      </c>
      <c r="CG2" s="1" t="s">
        <v>89</v>
      </c>
      <c r="CH2" s="1" t="s">
        <v>89</v>
      </c>
      <c r="CI2" s="1" t="s">
        <v>89</v>
      </c>
      <c r="CJ2" s="1" t="s">
        <v>89</v>
      </c>
    </row>
    <row r="3" spans="1:88" x14ac:dyDescent="0.35">
      <c r="A3" t="s">
        <v>180</v>
      </c>
      <c r="B3" s="1">
        <v>1</v>
      </c>
      <c r="C3" s="1" t="s">
        <v>90</v>
      </c>
      <c r="D3" s="1" t="s">
        <v>0</v>
      </c>
      <c r="E3" s="1">
        <v>0</v>
      </c>
      <c r="F3" s="1" t="s">
        <v>91</v>
      </c>
      <c r="G3" s="1" t="s">
        <v>0</v>
      </c>
      <c r="H3" s="1">
        <v>1017.9999986905605</v>
      </c>
      <c r="I3" s="1">
        <v>0</v>
      </c>
      <c r="J3">
        <f t="shared" ref="J3:J13" si="0">(AS3-AT3*(1000-AU3)/(1000-AV3))*BL3</f>
        <v>12.082602235044131</v>
      </c>
      <c r="K3">
        <f t="shared" ref="K3:K13" si="1">IF(BW3&lt;&gt;0,1/(1/BW3-1/AO3),0)</f>
        <v>0.43340564368090106</v>
      </c>
      <c r="L3">
        <f t="shared" ref="L3:L13" si="2">((BZ3-BM3/2)*AT3-J3)/(BZ3+BM3/2)</f>
        <v>335.58222649165856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t="e">
        <f t="shared" ref="T3:T13" si="3">CF3/P3</f>
        <v>#DIV/0!</v>
      </c>
      <c r="U3" t="e">
        <f t="shared" ref="U3:U13" si="4">CH3/R3</f>
        <v>#DIV/0!</v>
      </c>
      <c r="V3" t="e">
        <f t="shared" ref="V3:V13" si="5">(R3-S3)/R3</f>
        <v>#DIV/0!</v>
      </c>
      <c r="W3" s="1">
        <v>-1</v>
      </c>
      <c r="X3" s="1">
        <v>0.87</v>
      </c>
      <c r="Y3" s="1">
        <v>0.92</v>
      </c>
      <c r="Z3" s="1">
        <v>10.125350952148438</v>
      </c>
      <c r="AA3">
        <f t="shared" ref="AA3:AA13" si="6">(Z3*Y3+(100-Z3)*X3)/100</f>
        <v>0.87506267547607419</v>
      </c>
      <c r="AB3">
        <f t="shared" ref="AB3:AB13" si="7">(J3-W3)/CG3</f>
        <v>8.7976609030223554E-3</v>
      </c>
      <c r="AC3" t="e">
        <f t="shared" ref="AC3:AC13" si="8">(R3-S3)/(R3-Q3)</f>
        <v>#DIV/0!</v>
      </c>
      <c r="AD3" t="e">
        <f t="shared" ref="AD3:AD13" si="9">(P3-R3)/(P3-Q3)</f>
        <v>#DIV/0!</v>
      </c>
      <c r="AE3" t="e">
        <f t="shared" ref="AE3:AE13" si="10">(P3-R3)/R3</f>
        <v>#DIV/0!</v>
      </c>
      <c r="AF3" s="1">
        <v>0</v>
      </c>
      <c r="AG3" s="1">
        <v>0.5</v>
      </c>
      <c r="AH3" t="e">
        <f t="shared" ref="AH3:AH13" si="11">V3*AG3*AA3*AF3</f>
        <v>#DIV/0!</v>
      </c>
      <c r="AI3">
        <f t="shared" ref="AI3:AI13" si="12">BM3*1000</f>
        <v>5.9542129197405318</v>
      </c>
      <c r="AJ3">
        <f t="shared" ref="AJ3:AJ13" si="13">(BR3-BX3)</f>
        <v>1.376778496085532</v>
      </c>
      <c r="AK3">
        <f t="shared" ref="AK3:AK13" si="14">(AQ3+BQ3*I3)</f>
        <v>28.484098434448242</v>
      </c>
      <c r="AL3" s="1">
        <v>2</v>
      </c>
      <c r="AM3">
        <f t="shared" ref="AM3:AM13" si="15">(AL3*BF3+BG3)</f>
        <v>4.644859790802002</v>
      </c>
      <c r="AN3" s="1">
        <v>1</v>
      </c>
      <c r="AO3">
        <f t="shared" ref="AO3:AO13" si="16">AM3*(AN3+1)*(AN3+1)/(AN3*AN3+1)</f>
        <v>9.2897195816040039</v>
      </c>
      <c r="AP3" s="1">
        <v>27.622285842895508</v>
      </c>
      <c r="AQ3" s="1">
        <v>28.484098434448242</v>
      </c>
      <c r="AR3" s="1">
        <v>27.062284469604492</v>
      </c>
      <c r="AS3" s="1">
        <v>399.86672973632813</v>
      </c>
      <c r="AT3" s="1">
        <v>390.2655029296875</v>
      </c>
      <c r="AU3" s="1">
        <v>21.662609100341797</v>
      </c>
      <c r="AV3" s="1">
        <v>25.529541015625</v>
      </c>
      <c r="AW3" s="1">
        <v>57.749000549316406</v>
      </c>
      <c r="AX3" s="1">
        <v>68.057357788085938</v>
      </c>
      <c r="AY3" s="1">
        <v>300.09344482421875</v>
      </c>
      <c r="AZ3" s="1">
        <v>1699.3692626953125</v>
      </c>
      <c r="BA3" s="1">
        <v>779.9359130859375</v>
      </c>
      <c r="BB3" s="1">
        <v>98.963157653808594</v>
      </c>
      <c r="BC3" s="1">
        <v>9.3709993362426758</v>
      </c>
      <c r="BD3" s="1">
        <v>-0.22286400198936462</v>
      </c>
      <c r="BE3" s="1">
        <v>0.5</v>
      </c>
      <c r="BF3" s="1">
        <v>-1.355140209197998</v>
      </c>
      <c r="BG3" s="1">
        <v>7.355140209197998</v>
      </c>
      <c r="BH3" s="1">
        <v>1</v>
      </c>
      <c r="BI3" s="1">
        <v>0</v>
      </c>
      <c r="BJ3" s="1">
        <v>0.15999999642372131</v>
      </c>
      <c r="BK3" s="1">
        <v>111115</v>
      </c>
      <c r="BL3">
        <f t="shared" ref="BL3:BL13" si="17">AY3*0.000001/(AL3*0.0001)</f>
        <v>1.5004672241210935</v>
      </c>
      <c r="BM3">
        <f t="shared" ref="BM3:BM13" si="18">(AV3-AU3)/(1000-AV3)*BL3</f>
        <v>5.9542129197405315E-3</v>
      </c>
      <c r="BN3">
        <f t="shared" ref="BN3:BN13" si="19">(AQ3+273.15)</f>
        <v>301.63409843444822</v>
      </c>
      <c r="BO3">
        <f t="shared" ref="BO3:BO13" si="20">(AP3+273.15)</f>
        <v>300.77228584289549</v>
      </c>
      <c r="BP3">
        <f t="shared" ref="BP3:BP13" si="21">(AZ3*BH3+BA3*BI3)*BJ3</f>
        <v>271.89907595383193</v>
      </c>
      <c r="BQ3">
        <f t="shared" ref="BQ3:BQ13" si="22">((BP3+0.00000010773*(BO3^4-BN3^4))-BM3*44100)/(AM3*51.4+0.00000043092*BN3^3)</f>
        <v>-3.3120862381374005E-3</v>
      </c>
      <c r="BR3">
        <f t="shared" ref="BR3:BR13" si="23">0.61365*EXP(17.502*AK3/(240.97+AK3))</f>
        <v>3.9032624884442018</v>
      </c>
      <c r="BS3">
        <f t="shared" ref="BS3:BS13" si="24">BR3*1000/BB3</f>
        <v>39.441571802897954</v>
      </c>
      <c r="BT3">
        <f t="shared" ref="BT3:BT13" si="25">(BS3-AV3)</f>
        <v>13.912030787272954</v>
      </c>
      <c r="BU3">
        <f t="shared" ref="BU3:BU13" si="26">IF(I3,AQ3,(AP3+AQ3)/2)</f>
        <v>28.053192138671875</v>
      </c>
      <c r="BV3">
        <f t="shared" ref="BV3:BV13" si="27">0.61365*EXP(17.502*BU3/(240.97+BU3))</f>
        <v>3.8066230999907722</v>
      </c>
      <c r="BW3">
        <f t="shared" ref="BW3:BW13" si="28">IF(BT3&lt;&gt;0,(1000-(BS3+AV3)/2)/BT3*BM3,0)</f>
        <v>0.41408670582684792</v>
      </c>
      <c r="BX3">
        <f t="shared" ref="BX3:BX13" si="29">AV3*BB3/1000</f>
        <v>2.5264839923586697</v>
      </c>
      <c r="BY3">
        <f t="shared" ref="BY3:BY13" si="30">(BV3-BX3)</f>
        <v>1.2801391076321025</v>
      </c>
      <c r="BZ3">
        <f t="shared" ref="BZ3:BZ13" si="31">1/(1.6/K3+1.37/AO3)</f>
        <v>0.26047320363710075</v>
      </c>
      <c r="CA3">
        <f t="shared" ref="CA3:CA13" si="32">L3*BB3*0.001</f>
        <v>33.210276786110107</v>
      </c>
      <c r="CB3">
        <f t="shared" ref="CB3:CB13" si="33">L3/AT3</f>
        <v>0.85988185984278243</v>
      </c>
      <c r="CC3">
        <f t="shared" ref="CC3:CC13" si="34">(1-BM3*BB3/BR3/K3)*100</f>
        <v>65.168226742568606</v>
      </c>
      <c r="CD3">
        <f t="shared" ref="CD3:CD13" si="35">(AT3-J3/(AO3/1.35))</f>
        <v>388.50963582583967</v>
      </c>
      <c r="CE3">
        <f t="shared" ref="CE3:CE13" si="36">J3*CC3/100/CD3</f>
        <v>2.0267238942989745E-2</v>
      </c>
      <c r="CF3">
        <f t="shared" ref="CF3:CF13" si="37">(P3-O3)</f>
        <v>0</v>
      </c>
      <c r="CG3">
        <f t="shared" ref="CG3:CG13" si="38">AZ3*AA3</f>
        <v>1487.0546136359637</v>
      </c>
      <c r="CH3">
        <f t="shared" ref="CH3:CH13" si="39">(R3-Q3)</f>
        <v>0</v>
      </c>
      <c r="CI3" t="e">
        <f t="shared" ref="CI3:CI13" si="40">(R3-S3)/(R3-O3)</f>
        <v>#DIV/0!</v>
      </c>
      <c r="CJ3" t="e">
        <f t="shared" ref="CJ3:CJ13" si="41">(P3-R3)/(P3-O3)</f>
        <v>#DIV/0!</v>
      </c>
    </row>
    <row r="4" spans="1:88" x14ac:dyDescent="0.35">
      <c r="A4" t="s">
        <v>180</v>
      </c>
      <c r="B4" s="1">
        <v>3</v>
      </c>
      <c r="C4" s="1" t="s">
        <v>93</v>
      </c>
      <c r="D4" s="1" t="s">
        <v>0</v>
      </c>
      <c r="E4" s="1">
        <v>0</v>
      </c>
      <c r="F4" s="1" t="s">
        <v>91</v>
      </c>
      <c r="G4" s="1" t="s">
        <v>0</v>
      </c>
      <c r="H4" s="1">
        <v>1312.9999986905605</v>
      </c>
      <c r="I4" s="1">
        <v>0</v>
      </c>
      <c r="J4">
        <f t="shared" si="0"/>
        <v>-4.4163015394985612</v>
      </c>
      <c r="K4">
        <f t="shared" si="1"/>
        <v>0.40021440021209331</v>
      </c>
      <c r="L4">
        <f t="shared" si="2"/>
        <v>69.584978925832957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t="e">
        <f t="shared" si="3"/>
        <v>#DIV/0!</v>
      </c>
      <c r="U4" t="e">
        <f t="shared" si="4"/>
        <v>#DIV/0!</v>
      </c>
      <c r="V4" t="e">
        <f t="shared" si="5"/>
        <v>#DIV/0!</v>
      </c>
      <c r="W4" s="1">
        <v>-1</v>
      </c>
      <c r="X4" s="1">
        <v>0.87</v>
      </c>
      <c r="Y4" s="1">
        <v>0.92</v>
      </c>
      <c r="Z4" s="1">
        <v>10.099023818969727</v>
      </c>
      <c r="AA4">
        <f t="shared" si="6"/>
        <v>0.87504951190948488</v>
      </c>
      <c r="AB4">
        <f t="shared" si="7"/>
        <v>-2.2955550045600736E-3</v>
      </c>
      <c r="AC4" t="e">
        <f t="shared" si="8"/>
        <v>#DIV/0!</v>
      </c>
      <c r="AD4" t="e">
        <f t="shared" si="9"/>
        <v>#DIV/0!</v>
      </c>
      <c r="AE4" t="e">
        <f t="shared" si="10"/>
        <v>#DIV/0!</v>
      </c>
      <c r="AF4" s="1">
        <v>0</v>
      </c>
      <c r="AG4" s="1">
        <v>0.5</v>
      </c>
      <c r="AH4" t="e">
        <f t="shared" si="11"/>
        <v>#DIV/0!</v>
      </c>
      <c r="AI4">
        <f t="shared" si="12"/>
        <v>5.5707417986969556</v>
      </c>
      <c r="AJ4">
        <f t="shared" si="13"/>
        <v>1.3889262846766317</v>
      </c>
      <c r="AK4">
        <f t="shared" si="14"/>
        <v>28.895748138427734</v>
      </c>
      <c r="AL4" s="1">
        <v>2</v>
      </c>
      <c r="AM4">
        <f t="shared" si="15"/>
        <v>4.644859790802002</v>
      </c>
      <c r="AN4" s="1">
        <v>1</v>
      </c>
      <c r="AO4">
        <f t="shared" si="16"/>
        <v>9.2897195816040039</v>
      </c>
      <c r="AP4" s="1">
        <v>27.717342376708984</v>
      </c>
      <c r="AQ4" s="1">
        <v>28.895748138427734</v>
      </c>
      <c r="AR4" s="1">
        <v>27.061115264892578</v>
      </c>
      <c r="AS4" s="1">
        <v>49.942279815673828</v>
      </c>
      <c r="AT4" s="1">
        <v>52.689762115478516</v>
      </c>
      <c r="AU4" s="1">
        <v>22.744634628295898</v>
      </c>
      <c r="AV4" s="1">
        <v>26.359203338623047</v>
      </c>
      <c r="AW4" s="1">
        <v>60.297760009765625</v>
      </c>
      <c r="AX4" s="1">
        <v>69.88037109375</v>
      </c>
      <c r="AY4" s="1">
        <v>300.11334228515625</v>
      </c>
      <c r="AZ4" s="1">
        <v>1700.73193359375</v>
      </c>
      <c r="BA4" s="1">
        <v>1092.72802734375</v>
      </c>
      <c r="BB4" s="1">
        <v>98.965377807617188</v>
      </c>
      <c r="BC4" s="1">
        <v>6.0395588874816895</v>
      </c>
      <c r="BD4" s="1">
        <v>-0.24146999418735504</v>
      </c>
      <c r="BE4" s="1">
        <v>1</v>
      </c>
      <c r="BF4" s="1">
        <v>-1.355140209197998</v>
      </c>
      <c r="BG4" s="1">
        <v>7.355140209197998</v>
      </c>
      <c r="BH4" s="1">
        <v>1</v>
      </c>
      <c r="BI4" s="1">
        <v>0</v>
      </c>
      <c r="BJ4" s="1">
        <v>0.15999999642372131</v>
      </c>
      <c r="BK4" s="1">
        <v>111115</v>
      </c>
      <c r="BL4">
        <f t="shared" si="17"/>
        <v>1.500566711425781</v>
      </c>
      <c r="BM4">
        <f t="shared" si="18"/>
        <v>5.5707417986969555E-3</v>
      </c>
      <c r="BN4">
        <f t="shared" si="19"/>
        <v>302.04574813842771</v>
      </c>
      <c r="BO4">
        <f t="shared" si="20"/>
        <v>300.86734237670896</v>
      </c>
      <c r="BP4">
        <f t="shared" si="21"/>
        <v>272.11710329270863</v>
      </c>
      <c r="BQ4">
        <f t="shared" si="22"/>
        <v>5.0020304277387018E-2</v>
      </c>
      <c r="BR4">
        <f t="shared" si="23"/>
        <v>3.997574801791266</v>
      </c>
      <c r="BS4">
        <f t="shared" si="24"/>
        <v>40.393669890921991</v>
      </c>
      <c r="BT4">
        <f t="shared" si="25"/>
        <v>14.034466552298944</v>
      </c>
      <c r="BU4">
        <f t="shared" si="26"/>
        <v>28.306545257568359</v>
      </c>
      <c r="BV4">
        <f t="shared" si="27"/>
        <v>3.863186483013243</v>
      </c>
      <c r="BW4">
        <f t="shared" si="28"/>
        <v>0.38368471420621347</v>
      </c>
      <c r="BX4">
        <f t="shared" si="29"/>
        <v>2.6086485171146343</v>
      </c>
      <c r="BY4">
        <f t="shared" si="30"/>
        <v>1.2545379658986087</v>
      </c>
      <c r="BZ4">
        <f t="shared" si="31"/>
        <v>0.2412352016446967</v>
      </c>
      <c r="CA4">
        <f t="shared" si="32"/>
        <v>6.8865037291301388</v>
      </c>
      <c r="CB4">
        <f t="shared" si="33"/>
        <v>1.3206546420408147</v>
      </c>
      <c r="CC4">
        <f t="shared" si="34"/>
        <v>65.540655919778374</v>
      </c>
      <c r="CD4">
        <f t="shared" si="35"/>
        <v>53.331547588759037</v>
      </c>
      <c r="CE4">
        <f t="shared" si="36"/>
        <v>-5.4273185895560065E-2</v>
      </c>
      <c r="CF4">
        <f t="shared" si="37"/>
        <v>0</v>
      </c>
      <c r="CG4">
        <f t="shared" si="38"/>
        <v>1488.2246483800855</v>
      </c>
      <c r="CH4">
        <f t="shared" si="39"/>
        <v>0</v>
      </c>
      <c r="CI4" t="e">
        <f t="shared" si="40"/>
        <v>#DIV/0!</v>
      </c>
      <c r="CJ4" t="e">
        <f t="shared" si="41"/>
        <v>#DIV/0!</v>
      </c>
    </row>
    <row r="5" spans="1:88" x14ac:dyDescent="0.35">
      <c r="A5" t="s">
        <v>180</v>
      </c>
      <c r="B5" s="1">
        <v>4</v>
      </c>
      <c r="C5" s="1" t="s">
        <v>94</v>
      </c>
      <c r="D5" s="1" t="s">
        <v>0</v>
      </c>
      <c r="E5" s="1">
        <v>0</v>
      </c>
      <c r="F5" s="1" t="s">
        <v>91</v>
      </c>
      <c r="G5" s="1" t="s">
        <v>0</v>
      </c>
      <c r="H5" s="1">
        <v>1457.9999986905605</v>
      </c>
      <c r="I5" s="1">
        <v>0</v>
      </c>
      <c r="J5">
        <f t="shared" si="0"/>
        <v>3.4950004600730988</v>
      </c>
      <c r="K5">
        <f t="shared" si="1"/>
        <v>0.40721111194334186</v>
      </c>
      <c r="L5">
        <f t="shared" si="2"/>
        <v>80.619012363471754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t="e">
        <f t="shared" si="3"/>
        <v>#DIV/0!</v>
      </c>
      <c r="U5" t="e">
        <f t="shared" si="4"/>
        <v>#DIV/0!</v>
      </c>
      <c r="V5" t="e">
        <f t="shared" si="5"/>
        <v>#DIV/0!</v>
      </c>
      <c r="W5" s="1">
        <v>-1</v>
      </c>
      <c r="X5" s="1">
        <v>0.87</v>
      </c>
      <c r="Y5" s="1">
        <v>0.92</v>
      </c>
      <c r="Z5" s="1">
        <v>10.099023818969727</v>
      </c>
      <c r="AA5">
        <f t="shared" si="6"/>
        <v>0.87504951190948488</v>
      </c>
      <c r="AB5">
        <f t="shared" si="7"/>
        <v>3.0207867804753867E-3</v>
      </c>
      <c r="AC5" t="e">
        <f t="shared" si="8"/>
        <v>#DIV/0!</v>
      </c>
      <c r="AD5" t="e">
        <f t="shared" si="9"/>
        <v>#DIV/0!</v>
      </c>
      <c r="AE5" t="e">
        <f t="shared" si="10"/>
        <v>#DIV/0!</v>
      </c>
      <c r="AF5" s="1">
        <v>0</v>
      </c>
      <c r="AG5" s="1">
        <v>0.5</v>
      </c>
      <c r="AH5" t="e">
        <f t="shared" si="11"/>
        <v>#DIV/0!</v>
      </c>
      <c r="AI5">
        <f t="shared" si="12"/>
        <v>5.5526624756412106</v>
      </c>
      <c r="AJ5">
        <f t="shared" si="13"/>
        <v>1.3613528697006898</v>
      </c>
      <c r="AK5">
        <f t="shared" si="14"/>
        <v>28.938760757446289</v>
      </c>
      <c r="AL5" s="1">
        <v>2</v>
      </c>
      <c r="AM5">
        <f t="shared" si="15"/>
        <v>4.644859790802002</v>
      </c>
      <c r="AN5" s="1">
        <v>1</v>
      </c>
      <c r="AO5">
        <f t="shared" si="16"/>
        <v>9.2897195816040039</v>
      </c>
      <c r="AP5" s="1">
        <v>27.73333740234375</v>
      </c>
      <c r="AQ5" s="1">
        <v>28.938760757446289</v>
      </c>
      <c r="AR5" s="1">
        <v>27.059972763061523</v>
      </c>
      <c r="AS5" s="1">
        <v>99.56329345703125</v>
      </c>
      <c r="AT5" s="1">
        <v>96.875778198242188</v>
      </c>
      <c r="AU5" s="1">
        <v>23.135753631591797</v>
      </c>
      <c r="AV5" s="1">
        <v>26.737083435058594</v>
      </c>
      <c r="AW5" s="1">
        <v>61.283412933349609</v>
      </c>
      <c r="AX5" s="1">
        <v>70.822128295898438</v>
      </c>
      <c r="AY5" s="1">
        <v>300.12249755859375</v>
      </c>
      <c r="AZ5" s="1">
        <v>1700.5015869140625</v>
      </c>
      <c r="BA5" s="1">
        <v>1100.1522216796875</v>
      </c>
      <c r="BB5" s="1">
        <v>98.970787048339844</v>
      </c>
      <c r="BC5" s="1">
        <v>6.8285489082336426</v>
      </c>
      <c r="BD5" s="1">
        <v>-0.24801725149154663</v>
      </c>
      <c r="BE5" s="1">
        <v>1</v>
      </c>
      <c r="BF5" s="1">
        <v>-1.355140209197998</v>
      </c>
      <c r="BG5" s="1">
        <v>7.355140209197998</v>
      </c>
      <c r="BH5" s="1">
        <v>1</v>
      </c>
      <c r="BI5" s="1">
        <v>0</v>
      </c>
      <c r="BJ5" s="1">
        <v>0.15999999642372131</v>
      </c>
      <c r="BK5" s="1">
        <v>111115</v>
      </c>
      <c r="BL5">
        <f t="shared" si="17"/>
        <v>1.5006124877929685</v>
      </c>
      <c r="BM5">
        <f t="shared" si="18"/>
        <v>5.5526624756412103E-3</v>
      </c>
      <c r="BN5">
        <f t="shared" si="19"/>
        <v>302.08876075744627</v>
      </c>
      <c r="BO5">
        <f t="shared" si="20"/>
        <v>300.88333740234373</v>
      </c>
      <c r="BP5">
        <f t="shared" si="21"/>
        <v>272.08024782478242</v>
      </c>
      <c r="BQ5">
        <f t="shared" si="22"/>
        <v>5.1764183526083293E-2</v>
      </c>
      <c r="BR5">
        <f t="shared" si="23"/>
        <v>4.0075430606455686</v>
      </c>
      <c r="BS5">
        <f t="shared" si="24"/>
        <v>40.492181381645302</v>
      </c>
      <c r="BT5">
        <f t="shared" si="25"/>
        <v>13.755097946586709</v>
      </c>
      <c r="BU5">
        <f t="shared" si="26"/>
        <v>28.33604907989502</v>
      </c>
      <c r="BV5">
        <f t="shared" si="27"/>
        <v>3.8698208979227671</v>
      </c>
      <c r="BW5">
        <f t="shared" si="28"/>
        <v>0.39011076391254945</v>
      </c>
      <c r="BX5">
        <f t="shared" si="29"/>
        <v>2.6461901909448788</v>
      </c>
      <c r="BY5">
        <f t="shared" si="30"/>
        <v>1.2236307069778882</v>
      </c>
      <c r="BZ5">
        <f t="shared" si="31"/>
        <v>0.24530000814373684</v>
      </c>
      <c r="CA5">
        <f t="shared" si="32"/>
        <v>7.97892710467264</v>
      </c>
      <c r="CB5">
        <f t="shared" si="33"/>
        <v>0.83218957166461849</v>
      </c>
      <c r="CC5">
        <f t="shared" si="34"/>
        <v>66.324776934558315</v>
      </c>
      <c r="CD5">
        <f t="shared" si="35"/>
        <v>96.367877978041562</v>
      </c>
      <c r="CE5">
        <f t="shared" si="36"/>
        <v>2.4054190126853912E-2</v>
      </c>
      <c r="CF5">
        <f t="shared" si="37"/>
        <v>0</v>
      </c>
      <c r="CG5">
        <f t="shared" si="38"/>
        <v>1488.0230836304549</v>
      </c>
      <c r="CH5">
        <f t="shared" si="39"/>
        <v>0</v>
      </c>
      <c r="CI5" t="e">
        <f t="shared" si="40"/>
        <v>#DIV/0!</v>
      </c>
      <c r="CJ5" t="e">
        <f t="shared" si="41"/>
        <v>#DIV/0!</v>
      </c>
    </row>
    <row r="6" spans="1:88" x14ac:dyDescent="0.35">
      <c r="A6" t="s">
        <v>180</v>
      </c>
      <c r="B6" s="1">
        <v>2</v>
      </c>
      <c r="C6" s="1" t="s">
        <v>92</v>
      </c>
      <c r="D6" s="1" t="s">
        <v>0</v>
      </c>
      <c r="E6" s="1">
        <v>0</v>
      </c>
      <c r="F6" s="1" t="s">
        <v>91</v>
      </c>
      <c r="G6" s="1" t="s">
        <v>0</v>
      </c>
      <c r="H6" s="1">
        <v>1167.9999986905605</v>
      </c>
      <c r="I6" s="1">
        <v>0</v>
      </c>
      <c r="J6">
        <f t="shared" si="0"/>
        <v>9.2749238623229981</v>
      </c>
      <c r="K6">
        <f t="shared" si="1"/>
        <v>0.40302543865168372</v>
      </c>
      <c r="L6">
        <f t="shared" si="2"/>
        <v>150.62895116451367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t="e">
        <f t="shared" si="3"/>
        <v>#DIV/0!</v>
      </c>
      <c r="U6" t="e">
        <f t="shared" si="4"/>
        <v>#DIV/0!</v>
      </c>
      <c r="V6" t="e">
        <f t="shared" si="5"/>
        <v>#DIV/0!</v>
      </c>
      <c r="W6" s="1">
        <v>-1</v>
      </c>
      <c r="X6" s="1">
        <v>0.87</v>
      </c>
      <c r="Y6" s="1">
        <v>0.92</v>
      </c>
      <c r="Z6" s="1">
        <v>10.099023818969727</v>
      </c>
      <c r="AA6">
        <f t="shared" si="6"/>
        <v>0.87504951190948488</v>
      </c>
      <c r="AB6">
        <f t="shared" si="7"/>
        <v>6.9011873193678477E-3</v>
      </c>
      <c r="AC6" t="e">
        <f t="shared" si="8"/>
        <v>#DIV/0!</v>
      </c>
      <c r="AD6" t="e">
        <f t="shared" si="9"/>
        <v>#DIV/0!</v>
      </c>
      <c r="AE6" t="e">
        <f t="shared" si="10"/>
        <v>#DIV/0!</v>
      </c>
      <c r="AF6" s="1">
        <v>0</v>
      </c>
      <c r="AG6" s="1">
        <v>0.5</v>
      </c>
      <c r="AH6" t="e">
        <f t="shared" si="11"/>
        <v>#DIV/0!</v>
      </c>
      <c r="AI6">
        <f t="shared" si="12"/>
        <v>5.6595328929149398</v>
      </c>
      <c r="AJ6">
        <f t="shared" si="13"/>
        <v>1.4022546516133616</v>
      </c>
      <c r="AK6">
        <f t="shared" si="14"/>
        <v>28.736980438232422</v>
      </c>
      <c r="AL6" s="1">
        <v>2</v>
      </c>
      <c r="AM6">
        <f t="shared" si="15"/>
        <v>4.644859790802002</v>
      </c>
      <c r="AN6" s="1">
        <v>1</v>
      </c>
      <c r="AO6">
        <f t="shared" si="16"/>
        <v>9.2897195816040039</v>
      </c>
      <c r="AP6" s="1">
        <v>27.681636810302734</v>
      </c>
      <c r="AQ6" s="1">
        <v>28.736980438232422</v>
      </c>
      <c r="AR6" s="1">
        <v>27.063426971435547</v>
      </c>
      <c r="AS6" s="1">
        <v>199.7279052734375</v>
      </c>
      <c r="AT6" s="1">
        <v>192.81962585449219</v>
      </c>
      <c r="AU6" s="1">
        <v>22.180631637573242</v>
      </c>
      <c r="AV6" s="1">
        <v>25.854764938354492</v>
      </c>
      <c r="AW6" s="1">
        <v>58.926433563232422</v>
      </c>
      <c r="AX6" s="1">
        <v>68.687484741210938</v>
      </c>
      <c r="AY6" s="1">
        <v>300.1092529296875</v>
      </c>
      <c r="AZ6" s="1">
        <v>1701.461669921875</v>
      </c>
      <c r="BA6" s="1">
        <v>1027.5107421875</v>
      </c>
      <c r="BB6" s="1">
        <v>98.964828491210938</v>
      </c>
      <c r="BC6" s="1">
        <v>7.9127917289733887</v>
      </c>
      <c r="BD6" s="1">
        <v>-0.23254789412021637</v>
      </c>
      <c r="BE6" s="1">
        <v>1</v>
      </c>
      <c r="BF6" s="1">
        <v>-1.355140209197998</v>
      </c>
      <c r="BG6" s="1">
        <v>7.355140209197998</v>
      </c>
      <c r="BH6" s="1">
        <v>1</v>
      </c>
      <c r="BI6" s="1">
        <v>0</v>
      </c>
      <c r="BJ6" s="1">
        <v>0.15999999642372131</v>
      </c>
      <c r="BK6" s="1">
        <v>111115</v>
      </c>
      <c r="BL6">
        <f t="shared" si="17"/>
        <v>1.5005462646484375</v>
      </c>
      <c r="BM6">
        <f t="shared" si="18"/>
        <v>5.65953289291494E-3</v>
      </c>
      <c r="BN6">
        <f t="shared" si="19"/>
        <v>301.8869804382324</v>
      </c>
      <c r="BO6">
        <f t="shared" si="20"/>
        <v>300.83163681030271</v>
      </c>
      <c r="BP6">
        <f t="shared" si="21"/>
        <v>272.23386110259889</v>
      </c>
      <c r="BQ6">
        <f t="shared" si="22"/>
        <v>4.0710059317891026E-2</v>
      </c>
      <c r="BR6">
        <f t="shared" si="23"/>
        <v>3.960967029418188</v>
      </c>
      <c r="BS6">
        <f t="shared" si="24"/>
        <v>40.02398720642416</v>
      </c>
      <c r="BT6">
        <f t="shared" si="25"/>
        <v>14.169222268069667</v>
      </c>
      <c r="BU6">
        <f t="shared" si="26"/>
        <v>28.209308624267578</v>
      </c>
      <c r="BV6">
        <f t="shared" si="27"/>
        <v>3.8413914230903226</v>
      </c>
      <c r="BW6">
        <f t="shared" si="28"/>
        <v>0.3862675951449227</v>
      </c>
      <c r="BX6">
        <f t="shared" si="29"/>
        <v>2.5587123778048264</v>
      </c>
      <c r="BY6">
        <f t="shared" si="30"/>
        <v>1.2826790452854961</v>
      </c>
      <c r="BZ6">
        <f t="shared" si="31"/>
        <v>0.24286890875648534</v>
      </c>
      <c r="CA6">
        <f t="shared" si="32"/>
        <v>14.906968317807083</v>
      </c>
      <c r="CB6">
        <f t="shared" si="33"/>
        <v>0.78119097315427344</v>
      </c>
      <c r="CC6">
        <f t="shared" si="34"/>
        <v>64.914491277003521</v>
      </c>
      <c r="CD6">
        <f t="shared" si="35"/>
        <v>191.47177599700768</v>
      </c>
      <c r="CE6">
        <f t="shared" si="36"/>
        <v>3.1444684785555413E-2</v>
      </c>
      <c r="CF6">
        <f t="shared" si="37"/>
        <v>0</v>
      </c>
      <c r="CG6">
        <f t="shared" si="38"/>
        <v>1488.8632037978339</v>
      </c>
      <c r="CH6">
        <f t="shared" si="39"/>
        <v>0</v>
      </c>
      <c r="CI6" t="e">
        <f t="shared" si="40"/>
        <v>#DIV/0!</v>
      </c>
      <c r="CJ6" t="e">
        <f t="shared" si="41"/>
        <v>#DIV/0!</v>
      </c>
    </row>
    <row r="7" spans="1:88" x14ac:dyDescent="0.35">
      <c r="A7" t="s">
        <v>180</v>
      </c>
      <c r="B7" s="1">
        <v>5</v>
      </c>
      <c r="C7" s="1" t="s">
        <v>95</v>
      </c>
      <c r="D7" s="1" t="s">
        <v>0</v>
      </c>
      <c r="E7" s="1">
        <v>0</v>
      </c>
      <c r="F7" s="1" t="s">
        <v>91</v>
      </c>
      <c r="G7" s="1" t="s">
        <v>0</v>
      </c>
      <c r="H7" s="1">
        <v>1679.9999986905605</v>
      </c>
      <c r="I7" s="1">
        <v>0</v>
      </c>
      <c r="J7">
        <f t="shared" si="0"/>
        <v>23.381987036543791</v>
      </c>
      <c r="K7">
        <f t="shared" si="1"/>
        <v>0.44220852028448487</v>
      </c>
      <c r="L7">
        <f t="shared" si="2"/>
        <v>188.71238723095601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t="e">
        <f t="shared" si="3"/>
        <v>#DIV/0!</v>
      </c>
      <c r="U7" t="e">
        <f t="shared" si="4"/>
        <v>#DIV/0!</v>
      </c>
      <c r="V7" t="e">
        <f t="shared" si="5"/>
        <v>#DIV/0!</v>
      </c>
      <c r="W7" s="1">
        <v>-1</v>
      </c>
      <c r="X7" s="1">
        <v>0.87</v>
      </c>
      <c r="Y7" s="1">
        <v>0.92</v>
      </c>
      <c r="Z7" s="1">
        <v>10.099023818969727</v>
      </c>
      <c r="AA7">
        <f t="shared" si="6"/>
        <v>0.87504951190948488</v>
      </c>
      <c r="AB7">
        <f t="shared" si="7"/>
        <v>1.6387808463326121E-2</v>
      </c>
      <c r="AC7" t="e">
        <f t="shared" si="8"/>
        <v>#DIV/0!</v>
      </c>
      <c r="AD7" t="e">
        <f t="shared" si="9"/>
        <v>#DIV/0!</v>
      </c>
      <c r="AE7" t="e">
        <f t="shared" si="10"/>
        <v>#DIV/0!</v>
      </c>
      <c r="AF7" s="1">
        <v>0</v>
      </c>
      <c r="AG7" s="1">
        <v>0.5</v>
      </c>
      <c r="AH7" t="e">
        <f t="shared" si="11"/>
        <v>#DIV/0!</v>
      </c>
      <c r="AI7">
        <f t="shared" si="12"/>
        <v>6.9425647455114774</v>
      </c>
      <c r="AJ7">
        <f t="shared" si="13"/>
        <v>1.5758395788366255</v>
      </c>
      <c r="AK7">
        <f t="shared" si="14"/>
        <v>28.670516967773438</v>
      </c>
      <c r="AL7" s="1">
        <v>2</v>
      </c>
      <c r="AM7">
        <f t="shared" si="15"/>
        <v>4.644859790802002</v>
      </c>
      <c r="AN7" s="1">
        <v>1</v>
      </c>
      <c r="AO7">
        <f t="shared" si="16"/>
        <v>9.2897195816040039</v>
      </c>
      <c r="AP7" s="1">
        <v>27.7645263671875</v>
      </c>
      <c r="AQ7" s="1">
        <v>28.670516967773438</v>
      </c>
      <c r="AR7" s="1">
        <v>27.061052322387695</v>
      </c>
      <c r="AS7" s="1">
        <v>299.81759643554688</v>
      </c>
      <c r="AT7" s="1">
        <v>282.92654418945313</v>
      </c>
      <c r="AU7" s="1">
        <v>19.429594039916992</v>
      </c>
      <c r="AV7" s="1">
        <v>23.945423126220703</v>
      </c>
      <c r="AW7" s="1">
        <v>51.372276306152344</v>
      </c>
      <c r="AX7" s="1">
        <v>63.319091796875</v>
      </c>
      <c r="AY7" s="1">
        <v>300.11419677734375</v>
      </c>
      <c r="AZ7" s="1">
        <v>1700.260986328125</v>
      </c>
      <c r="BA7" s="1">
        <v>1116.1190185546875</v>
      </c>
      <c r="BB7" s="1">
        <v>98.970466613769531</v>
      </c>
      <c r="BC7" s="1">
        <v>9.1340131759643555</v>
      </c>
      <c r="BD7" s="1">
        <v>-0.18561843037605286</v>
      </c>
      <c r="BE7" s="1">
        <v>0.5</v>
      </c>
      <c r="BF7" s="1">
        <v>-1.355140209197998</v>
      </c>
      <c r="BG7" s="1">
        <v>7.355140209197998</v>
      </c>
      <c r="BH7" s="1">
        <v>1</v>
      </c>
      <c r="BI7" s="1">
        <v>0</v>
      </c>
      <c r="BJ7" s="1">
        <v>0.15999999642372131</v>
      </c>
      <c r="BK7" s="1">
        <v>111115</v>
      </c>
      <c r="BL7">
        <f t="shared" si="17"/>
        <v>1.5005709838867187</v>
      </c>
      <c r="BM7">
        <f t="shared" si="18"/>
        <v>6.9425647455114772E-3</v>
      </c>
      <c r="BN7">
        <f t="shared" si="19"/>
        <v>301.82051696777341</v>
      </c>
      <c r="BO7">
        <f t="shared" si="20"/>
        <v>300.91452636718748</v>
      </c>
      <c r="BP7">
        <f t="shared" si="21"/>
        <v>272.04175173189287</v>
      </c>
      <c r="BQ7">
        <f t="shared" si="22"/>
        <v>-0.17882028297874814</v>
      </c>
      <c r="BR7">
        <f t="shared" si="23"/>
        <v>3.9457292789028364</v>
      </c>
      <c r="BS7">
        <f t="shared" si="24"/>
        <v>39.867744529294527</v>
      </c>
      <c r="BT7">
        <f t="shared" si="25"/>
        <v>15.922321403073823</v>
      </c>
      <c r="BU7">
        <f t="shared" si="26"/>
        <v>28.217521667480469</v>
      </c>
      <c r="BV7">
        <f t="shared" si="27"/>
        <v>3.8432281751594788</v>
      </c>
      <c r="BW7">
        <f t="shared" si="28"/>
        <v>0.42211503281058466</v>
      </c>
      <c r="BX7">
        <f t="shared" si="29"/>
        <v>2.3698897000662109</v>
      </c>
      <c r="BY7">
        <f t="shared" si="30"/>
        <v>1.4733384750932679</v>
      </c>
      <c r="BZ7">
        <f t="shared" si="31"/>
        <v>0.26555646999537624</v>
      </c>
      <c r="CA7">
        <f t="shared" si="32"/>
        <v>18.676953020046081</v>
      </c>
      <c r="CB7">
        <f t="shared" si="33"/>
        <v>0.66700135108069081</v>
      </c>
      <c r="CC7">
        <f t="shared" si="34"/>
        <v>60.62041220690373</v>
      </c>
      <c r="CD7">
        <f t="shared" si="35"/>
        <v>279.52862865260073</v>
      </c>
      <c r="CE7">
        <f t="shared" si="36"/>
        <v>5.0707711020660642E-2</v>
      </c>
      <c r="CF7">
        <f t="shared" si="37"/>
        <v>0</v>
      </c>
      <c r="CG7">
        <f t="shared" si="38"/>
        <v>1487.8125462051651</v>
      </c>
      <c r="CH7">
        <f t="shared" si="39"/>
        <v>0</v>
      </c>
      <c r="CI7" t="e">
        <f t="shared" si="40"/>
        <v>#DIV/0!</v>
      </c>
      <c r="CJ7" t="e">
        <f t="shared" si="41"/>
        <v>#DIV/0!</v>
      </c>
    </row>
    <row r="8" spans="1:88" x14ac:dyDescent="0.35">
      <c r="A8" t="s">
        <v>180</v>
      </c>
      <c r="B8" s="1">
        <v>6</v>
      </c>
      <c r="C8" s="1" t="s">
        <v>96</v>
      </c>
      <c r="D8" s="1" t="s">
        <v>0</v>
      </c>
      <c r="E8" s="1">
        <v>0</v>
      </c>
      <c r="F8" s="1" t="s">
        <v>91</v>
      </c>
      <c r="G8" s="1" t="s">
        <v>0</v>
      </c>
      <c r="H8" s="1">
        <v>1824.9999986905605</v>
      </c>
      <c r="I8" s="1">
        <v>0</v>
      </c>
      <c r="J8">
        <f t="shared" si="0"/>
        <v>28.865623527219405</v>
      </c>
      <c r="K8">
        <f t="shared" si="1"/>
        <v>0.43143472746171624</v>
      </c>
      <c r="L8">
        <f t="shared" si="2"/>
        <v>259.65055845286201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t="e">
        <f t="shared" si="3"/>
        <v>#DIV/0!</v>
      </c>
      <c r="U8" t="e">
        <f t="shared" si="4"/>
        <v>#DIV/0!</v>
      </c>
      <c r="V8" t="e">
        <f t="shared" si="5"/>
        <v>#DIV/0!</v>
      </c>
      <c r="W8" s="1">
        <v>-1</v>
      </c>
      <c r="X8" s="1">
        <v>0.87</v>
      </c>
      <c r="Y8" s="1">
        <v>0.92</v>
      </c>
      <c r="Z8" s="1">
        <v>10.099023818969727</v>
      </c>
      <c r="AA8">
        <f t="shared" si="6"/>
        <v>0.87504951190948488</v>
      </c>
      <c r="AB8">
        <f t="shared" si="7"/>
        <v>2.0077438893062627E-2</v>
      </c>
      <c r="AC8" t="e">
        <f t="shared" si="8"/>
        <v>#DIV/0!</v>
      </c>
      <c r="AD8" t="e">
        <f t="shared" si="9"/>
        <v>#DIV/0!</v>
      </c>
      <c r="AE8" t="e">
        <f t="shared" si="10"/>
        <v>#DIV/0!</v>
      </c>
      <c r="AF8" s="1">
        <v>0</v>
      </c>
      <c r="AG8" s="1">
        <v>0.5</v>
      </c>
      <c r="AH8" t="e">
        <f t="shared" si="11"/>
        <v>#DIV/0!</v>
      </c>
      <c r="AI8">
        <f t="shared" si="12"/>
        <v>6.7498250850812029</v>
      </c>
      <c r="AJ8">
        <f t="shared" si="13"/>
        <v>1.5685128540614044</v>
      </c>
      <c r="AK8">
        <f t="shared" si="14"/>
        <v>28.669506072998047</v>
      </c>
      <c r="AL8" s="1">
        <v>2</v>
      </c>
      <c r="AM8">
        <f t="shared" si="15"/>
        <v>4.644859790802002</v>
      </c>
      <c r="AN8" s="1">
        <v>1</v>
      </c>
      <c r="AO8">
        <f t="shared" si="16"/>
        <v>9.2897195816040039</v>
      </c>
      <c r="AP8" s="1">
        <v>27.789402008056641</v>
      </c>
      <c r="AQ8" s="1">
        <v>28.669506072998047</v>
      </c>
      <c r="AR8" s="1">
        <v>27.059288024902344</v>
      </c>
      <c r="AS8" s="1">
        <v>400.2144775390625</v>
      </c>
      <c r="AT8" s="1">
        <v>379.2720947265625</v>
      </c>
      <c r="AU8" s="1">
        <v>19.627632141113281</v>
      </c>
      <c r="AV8" s="1">
        <v>24.017751693725586</v>
      </c>
      <c r="AW8" s="1">
        <v>51.819293975830078</v>
      </c>
      <c r="AX8" s="1">
        <v>63.410488128662109</v>
      </c>
      <c r="AY8" s="1">
        <v>300.11526489257813</v>
      </c>
      <c r="AZ8" s="1">
        <v>1699.928466796875</v>
      </c>
      <c r="BA8" s="1">
        <v>1107.2117919921875</v>
      </c>
      <c r="BB8" s="1">
        <v>98.967842102050781</v>
      </c>
      <c r="BC8" s="1">
        <v>10.00433349609375</v>
      </c>
      <c r="BD8" s="1">
        <v>-0.18591092526912689</v>
      </c>
      <c r="BE8" s="1">
        <v>1</v>
      </c>
      <c r="BF8" s="1">
        <v>-1.355140209197998</v>
      </c>
      <c r="BG8" s="1">
        <v>7.355140209197998</v>
      </c>
      <c r="BH8" s="1">
        <v>1</v>
      </c>
      <c r="BI8" s="1">
        <v>0</v>
      </c>
      <c r="BJ8" s="1">
        <v>0.15999999642372131</v>
      </c>
      <c r="BK8" s="1">
        <v>111115</v>
      </c>
      <c r="BL8">
        <f t="shared" si="17"/>
        <v>1.5005763244628907</v>
      </c>
      <c r="BM8">
        <f t="shared" si="18"/>
        <v>6.7498250850812026E-3</v>
      </c>
      <c r="BN8">
        <f t="shared" si="19"/>
        <v>301.81950607299802</v>
      </c>
      <c r="BO8">
        <f t="shared" si="20"/>
        <v>300.93940200805662</v>
      </c>
      <c r="BP8">
        <f t="shared" si="21"/>
        <v>271.98854860808206</v>
      </c>
      <c r="BQ8">
        <f t="shared" si="22"/>
        <v>-0.14390045158339121</v>
      </c>
      <c r="BR8">
        <f t="shared" si="23"/>
        <v>3.9454979113323008</v>
      </c>
      <c r="BS8">
        <f t="shared" si="24"/>
        <v>39.866463969820586</v>
      </c>
      <c r="BT8">
        <f t="shared" si="25"/>
        <v>15.848712276095</v>
      </c>
      <c r="BU8">
        <f t="shared" si="26"/>
        <v>28.229454040527344</v>
      </c>
      <c r="BV8">
        <f t="shared" si="27"/>
        <v>3.8458980773985489</v>
      </c>
      <c r="BW8">
        <f t="shared" si="28"/>
        <v>0.4122872149192624</v>
      </c>
      <c r="BX8">
        <f t="shared" si="29"/>
        <v>2.3769850572708964</v>
      </c>
      <c r="BY8">
        <f t="shared" si="30"/>
        <v>1.4689130201276526</v>
      </c>
      <c r="BZ8">
        <f t="shared" si="31"/>
        <v>0.25933400096257003</v>
      </c>
      <c r="CA8">
        <f t="shared" si="32"/>
        <v>25.697055470672158</v>
      </c>
      <c r="CB8">
        <f t="shared" si="33"/>
        <v>0.68460232656994702</v>
      </c>
      <c r="CC8">
        <f t="shared" si="34"/>
        <v>60.756322142187166</v>
      </c>
      <c r="CD8">
        <f t="shared" si="35"/>
        <v>375.07728653892747</v>
      </c>
      <c r="CE8">
        <f t="shared" si="36"/>
        <v>4.6757539973640176E-2</v>
      </c>
      <c r="CF8">
        <f t="shared" si="37"/>
        <v>0</v>
      </c>
      <c r="CG8">
        <f t="shared" si="38"/>
        <v>1487.5215751516444</v>
      </c>
      <c r="CH8">
        <f t="shared" si="39"/>
        <v>0</v>
      </c>
      <c r="CI8" t="e">
        <f t="shared" si="40"/>
        <v>#DIV/0!</v>
      </c>
      <c r="CJ8" t="e">
        <f t="shared" si="41"/>
        <v>#DIV/0!</v>
      </c>
    </row>
    <row r="9" spans="1:88" x14ac:dyDescent="0.35">
      <c r="A9" t="s">
        <v>180</v>
      </c>
      <c r="B9" s="1">
        <v>7</v>
      </c>
      <c r="C9" s="1" t="s">
        <v>97</v>
      </c>
      <c r="D9" s="1" t="s">
        <v>0</v>
      </c>
      <c r="E9" s="1">
        <v>0</v>
      </c>
      <c r="F9" s="1" t="s">
        <v>91</v>
      </c>
      <c r="G9" s="1" t="s">
        <v>0</v>
      </c>
      <c r="H9" s="1">
        <v>1979.9999986905605</v>
      </c>
      <c r="I9" s="1">
        <v>0</v>
      </c>
      <c r="J9">
        <f t="shared" si="0"/>
        <v>42.66095698469524</v>
      </c>
      <c r="K9">
        <f t="shared" si="1"/>
        <v>0.42654797172542297</v>
      </c>
      <c r="L9">
        <f t="shared" si="2"/>
        <v>487.24285481847062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t="e">
        <f t="shared" si="3"/>
        <v>#DIV/0!</v>
      </c>
      <c r="U9" t="e">
        <f t="shared" si="4"/>
        <v>#DIV/0!</v>
      </c>
      <c r="V9" t="e">
        <f t="shared" si="5"/>
        <v>#DIV/0!</v>
      </c>
      <c r="W9" s="1">
        <v>-1</v>
      </c>
      <c r="X9" s="1">
        <v>0.87</v>
      </c>
      <c r="Y9" s="1">
        <v>0.92</v>
      </c>
      <c r="Z9" s="1">
        <v>10.099023818969727</v>
      </c>
      <c r="AA9">
        <f t="shared" si="6"/>
        <v>0.87504951190948488</v>
      </c>
      <c r="AB9">
        <f t="shared" si="7"/>
        <v>2.9355154426712451E-2</v>
      </c>
      <c r="AC9" t="e">
        <f t="shared" si="8"/>
        <v>#DIV/0!</v>
      </c>
      <c r="AD9" t="e">
        <f t="shared" si="9"/>
        <v>#DIV/0!</v>
      </c>
      <c r="AE9" t="e">
        <f t="shared" si="10"/>
        <v>#DIV/0!</v>
      </c>
      <c r="AF9" s="1">
        <v>0</v>
      </c>
      <c r="AG9" s="1">
        <v>0.5</v>
      </c>
      <c r="AH9" t="e">
        <f t="shared" si="11"/>
        <v>#DIV/0!</v>
      </c>
      <c r="AI9">
        <f t="shared" si="12"/>
        <v>6.6424129829814156</v>
      </c>
      <c r="AJ9">
        <f t="shared" si="13"/>
        <v>1.5604927216671252</v>
      </c>
      <c r="AK9">
        <f t="shared" si="14"/>
        <v>28.642650604248047</v>
      </c>
      <c r="AL9" s="1">
        <v>2</v>
      </c>
      <c r="AM9">
        <f t="shared" si="15"/>
        <v>4.644859790802002</v>
      </c>
      <c r="AN9" s="1">
        <v>1</v>
      </c>
      <c r="AO9">
        <f t="shared" si="16"/>
        <v>9.2897195816040039</v>
      </c>
      <c r="AP9" s="1">
        <v>27.787626266479492</v>
      </c>
      <c r="AQ9" s="1">
        <v>28.642650604248047</v>
      </c>
      <c r="AR9" s="1">
        <v>27.058389663696289</v>
      </c>
      <c r="AS9" s="1">
        <v>699.90948486328125</v>
      </c>
      <c r="AT9" s="1">
        <v>668.52197265625</v>
      </c>
      <c r="AU9" s="1">
        <v>19.716657638549805</v>
      </c>
      <c r="AV9" s="1">
        <v>24.036630630493164</v>
      </c>
      <c r="AW9" s="1">
        <v>52.060989379882813</v>
      </c>
      <c r="AX9" s="1">
        <v>63.467830657958984</v>
      </c>
      <c r="AY9" s="1">
        <v>300.1292724609375</v>
      </c>
      <c r="AZ9" s="1">
        <v>1699.715576171875</v>
      </c>
      <c r="BA9" s="1">
        <v>1059.348876953125</v>
      </c>
      <c r="BB9" s="1">
        <v>98.968238830566406</v>
      </c>
      <c r="BC9" s="1">
        <v>12.015780448913574</v>
      </c>
      <c r="BD9" s="1">
        <v>-0.18210214376449585</v>
      </c>
      <c r="BE9" s="1">
        <v>1</v>
      </c>
      <c r="BF9" s="1">
        <v>-1.355140209197998</v>
      </c>
      <c r="BG9" s="1">
        <v>7.355140209197998</v>
      </c>
      <c r="BH9" s="1">
        <v>1</v>
      </c>
      <c r="BI9" s="1">
        <v>0</v>
      </c>
      <c r="BJ9" s="1">
        <v>0.15999999642372131</v>
      </c>
      <c r="BK9" s="1">
        <v>111115</v>
      </c>
      <c r="BL9">
        <f t="shared" si="17"/>
        <v>1.5006463623046873</v>
      </c>
      <c r="BM9">
        <f t="shared" si="18"/>
        <v>6.6424129829814153E-3</v>
      </c>
      <c r="BN9">
        <f t="shared" si="19"/>
        <v>301.79265060424802</v>
      </c>
      <c r="BO9">
        <f t="shared" si="20"/>
        <v>300.93762626647947</v>
      </c>
      <c r="BP9">
        <f t="shared" si="21"/>
        <v>271.95448610884341</v>
      </c>
      <c r="BQ9">
        <f t="shared" si="22"/>
        <v>-0.12394902300923454</v>
      </c>
      <c r="BR9">
        <f t="shared" si="23"/>
        <v>3.9393557225878806</v>
      </c>
      <c r="BS9">
        <f t="shared" si="24"/>
        <v>39.804241937982312</v>
      </c>
      <c r="BT9">
        <f t="shared" si="25"/>
        <v>15.767611307489148</v>
      </c>
      <c r="BU9">
        <f t="shared" si="26"/>
        <v>28.21513843536377</v>
      </c>
      <c r="BV9">
        <f t="shared" si="27"/>
        <v>3.8426951139920069</v>
      </c>
      <c r="BW9">
        <f t="shared" si="28"/>
        <v>0.40782234779787613</v>
      </c>
      <c r="BX9">
        <f t="shared" si="29"/>
        <v>2.3788630009207554</v>
      </c>
      <c r="BY9">
        <f t="shared" si="30"/>
        <v>1.4638321130712515</v>
      </c>
      <c r="BZ9">
        <f t="shared" si="31"/>
        <v>0.25650770583488691</v>
      </c>
      <c r="CA9">
        <f t="shared" si="32"/>
        <v>48.221567224161397</v>
      </c>
      <c r="CB9">
        <f t="shared" si="33"/>
        <v>0.72883596164012399</v>
      </c>
      <c r="CC9">
        <f t="shared" si="34"/>
        <v>60.877316585518649</v>
      </c>
      <c r="CD9">
        <f t="shared" si="35"/>
        <v>662.32239995403563</v>
      </c>
      <c r="CE9">
        <f t="shared" si="36"/>
        <v>3.9211788464027786E-2</v>
      </c>
      <c r="CF9">
        <f t="shared" si="37"/>
        <v>0</v>
      </c>
      <c r="CG9">
        <f t="shared" si="38"/>
        <v>1487.335285314148</v>
      </c>
      <c r="CH9">
        <f t="shared" si="39"/>
        <v>0</v>
      </c>
      <c r="CI9" t="e">
        <f t="shared" si="40"/>
        <v>#DIV/0!</v>
      </c>
      <c r="CJ9" t="e">
        <f t="shared" si="41"/>
        <v>#DIV/0!</v>
      </c>
    </row>
    <row r="10" spans="1:88" x14ac:dyDescent="0.35">
      <c r="A10" t="s">
        <v>180</v>
      </c>
      <c r="B10" s="1">
        <v>8</v>
      </c>
      <c r="C10" s="1" t="s">
        <v>98</v>
      </c>
      <c r="D10" s="1" t="s">
        <v>0</v>
      </c>
      <c r="E10" s="1">
        <v>0</v>
      </c>
      <c r="F10" s="1" t="s">
        <v>91</v>
      </c>
      <c r="G10" s="1" t="s">
        <v>0</v>
      </c>
      <c r="H10" s="1">
        <v>2201.9999986905605</v>
      </c>
      <c r="I10" s="1">
        <v>0</v>
      </c>
      <c r="J10">
        <f t="shared" si="0"/>
        <v>43.250825840458155</v>
      </c>
      <c r="K10">
        <f t="shared" si="1"/>
        <v>0.3703840836133615</v>
      </c>
      <c r="L10">
        <f t="shared" si="2"/>
        <v>750.62425133469162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t="e">
        <f t="shared" si="3"/>
        <v>#DIV/0!</v>
      </c>
      <c r="U10" t="e">
        <f t="shared" si="4"/>
        <v>#DIV/0!</v>
      </c>
      <c r="V10" t="e">
        <f t="shared" si="5"/>
        <v>#DIV/0!</v>
      </c>
      <c r="W10" s="1">
        <v>-1</v>
      </c>
      <c r="X10" s="1">
        <v>0.87</v>
      </c>
      <c r="Y10" s="1">
        <v>0.92</v>
      </c>
      <c r="Z10" s="1">
        <v>10.099023818969727</v>
      </c>
      <c r="AA10">
        <f t="shared" si="6"/>
        <v>0.87504951190948488</v>
      </c>
      <c r="AB10">
        <f t="shared" si="7"/>
        <v>2.9761089203473614E-2</v>
      </c>
      <c r="AC10" t="e">
        <f t="shared" si="8"/>
        <v>#DIV/0!</v>
      </c>
      <c r="AD10" t="e">
        <f t="shared" si="9"/>
        <v>#DIV/0!</v>
      </c>
      <c r="AE10" t="e">
        <f t="shared" si="10"/>
        <v>#DIV/0!</v>
      </c>
      <c r="AF10" s="1">
        <v>0</v>
      </c>
      <c r="AG10" s="1">
        <v>0.5</v>
      </c>
      <c r="AH10" t="e">
        <f t="shared" si="11"/>
        <v>#DIV/0!</v>
      </c>
      <c r="AI10">
        <f t="shared" si="12"/>
        <v>6.0400639030801173</v>
      </c>
      <c r="AJ10">
        <f t="shared" si="13"/>
        <v>1.6243430963670265</v>
      </c>
      <c r="AK10">
        <f t="shared" si="14"/>
        <v>28.86762809753418</v>
      </c>
      <c r="AL10" s="1">
        <v>2</v>
      </c>
      <c r="AM10">
        <f t="shared" si="15"/>
        <v>4.644859790802002</v>
      </c>
      <c r="AN10" s="1">
        <v>1</v>
      </c>
      <c r="AO10">
        <f t="shared" si="16"/>
        <v>9.2897195816040039</v>
      </c>
      <c r="AP10" s="1">
        <v>27.824504852294922</v>
      </c>
      <c r="AQ10" s="1">
        <v>28.86762809753418</v>
      </c>
      <c r="AR10" s="1">
        <v>27.058923721313477</v>
      </c>
      <c r="AS10" s="1">
        <v>999.726318359375</v>
      </c>
      <c r="AT10" s="1">
        <v>967.0126953125</v>
      </c>
      <c r="AU10" s="1">
        <v>19.985702514648438</v>
      </c>
      <c r="AV10" s="1">
        <v>23.914417266845703</v>
      </c>
      <c r="AW10" s="1">
        <v>52.656547546386719</v>
      </c>
      <c r="AX10" s="1">
        <v>63.010635375976563</v>
      </c>
      <c r="AY10" s="1">
        <v>300.12966918945313</v>
      </c>
      <c r="AZ10" s="1">
        <v>1699.18212890625</v>
      </c>
      <c r="BA10" s="1">
        <v>1084.5504150390625</v>
      </c>
      <c r="BB10" s="1">
        <v>98.966514587402344</v>
      </c>
      <c r="BC10" s="1">
        <v>13.213964462280273</v>
      </c>
      <c r="BD10" s="1">
        <v>-0.1686645895242691</v>
      </c>
      <c r="BE10" s="1">
        <v>0.5</v>
      </c>
      <c r="BF10" s="1">
        <v>-1.355140209197998</v>
      </c>
      <c r="BG10" s="1">
        <v>7.355140209197998</v>
      </c>
      <c r="BH10" s="1">
        <v>1</v>
      </c>
      <c r="BI10" s="1">
        <v>0</v>
      </c>
      <c r="BJ10" s="1">
        <v>0.15999999642372131</v>
      </c>
      <c r="BK10" s="1">
        <v>111115</v>
      </c>
      <c r="BL10">
        <f t="shared" si="17"/>
        <v>1.5006483459472655</v>
      </c>
      <c r="BM10">
        <f t="shared" si="18"/>
        <v>6.0400639030801177E-3</v>
      </c>
      <c r="BN10">
        <f t="shared" si="19"/>
        <v>302.01762809753416</v>
      </c>
      <c r="BO10">
        <f t="shared" si="20"/>
        <v>300.9745048522949</v>
      </c>
      <c r="BP10">
        <f t="shared" si="21"/>
        <v>271.86913454825117</v>
      </c>
      <c r="BQ10">
        <f t="shared" si="22"/>
        <v>-2.7199957164633994E-2</v>
      </c>
      <c r="BR10">
        <f t="shared" si="23"/>
        <v>3.9910696216555381</v>
      </c>
      <c r="BS10">
        <f t="shared" si="24"/>
        <v>40.32747478573495</v>
      </c>
      <c r="BT10">
        <f t="shared" si="25"/>
        <v>16.413057518889246</v>
      </c>
      <c r="BU10">
        <f t="shared" si="26"/>
        <v>28.346066474914551</v>
      </c>
      <c r="BV10">
        <f t="shared" si="27"/>
        <v>3.8720757312543026</v>
      </c>
      <c r="BW10">
        <f t="shared" si="28"/>
        <v>0.35618295553560991</v>
      </c>
      <c r="BX10">
        <f t="shared" si="29"/>
        <v>2.3667265252885117</v>
      </c>
      <c r="BY10">
        <f t="shared" si="30"/>
        <v>1.5053492059657909</v>
      </c>
      <c r="BZ10">
        <f t="shared" si="31"/>
        <v>0.2238481104168665</v>
      </c>
      <c r="CA10">
        <f t="shared" si="32"/>
        <v>74.286665919372723</v>
      </c>
      <c r="CB10">
        <f t="shared" si="33"/>
        <v>0.77622998640376661</v>
      </c>
      <c r="CC10">
        <f t="shared" si="34"/>
        <v>59.56213766198298</v>
      </c>
      <c r="CD10">
        <f t="shared" si="35"/>
        <v>960.72740172837041</v>
      </c>
      <c r="CE10">
        <f t="shared" si="36"/>
        <v>2.6814178903082565E-2</v>
      </c>
      <c r="CF10">
        <f t="shared" si="37"/>
        <v>0</v>
      </c>
      <c r="CG10">
        <f t="shared" si="38"/>
        <v>1486.8684925447335</v>
      </c>
      <c r="CH10">
        <f t="shared" si="39"/>
        <v>0</v>
      </c>
      <c r="CI10" t="e">
        <f t="shared" si="40"/>
        <v>#DIV/0!</v>
      </c>
      <c r="CJ10" t="e">
        <f t="shared" si="41"/>
        <v>#DIV/0!</v>
      </c>
    </row>
    <row r="11" spans="1:88" x14ac:dyDescent="0.35">
      <c r="A11" t="s">
        <v>180</v>
      </c>
      <c r="B11" s="1">
        <v>9</v>
      </c>
      <c r="C11" s="1" t="s">
        <v>99</v>
      </c>
      <c r="D11" s="1" t="s">
        <v>0</v>
      </c>
      <c r="E11" s="1">
        <v>0</v>
      </c>
      <c r="F11" s="1" t="s">
        <v>91</v>
      </c>
      <c r="G11" s="1" t="s">
        <v>0</v>
      </c>
      <c r="H11" s="1">
        <v>2423.9999986905605</v>
      </c>
      <c r="I11" s="1">
        <v>0</v>
      </c>
      <c r="J11">
        <f t="shared" si="0"/>
        <v>45.180520363552105</v>
      </c>
      <c r="K11">
        <f t="shared" si="1"/>
        <v>0.3024998321583694</v>
      </c>
      <c r="L11">
        <f t="shared" si="2"/>
        <v>987.81501821090922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t="e">
        <f t="shared" si="3"/>
        <v>#DIV/0!</v>
      </c>
      <c r="U11" t="e">
        <f t="shared" si="4"/>
        <v>#DIV/0!</v>
      </c>
      <c r="V11" t="e">
        <f t="shared" si="5"/>
        <v>#DIV/0!</v>
      </c>
      <c r="W11" s="1">
        <v>-1</v>
      </c>
      <c r="X11" s="1">
        <v>0.87</v>
      </c>
      <c r="Y11" s="1">
        <v>0.92</v>
      </c>
      <c r="Z11" s="1">
        <v>10.099023818969727</v>
      </c>
      <c r="AA11">
        <f t="shared" si="6"/>
        <v>0.87504951190948488</v>
      </c>
      <c r="AB11">
        <f t="shared" si="7"/>
        <v>3.1062276735544809E-2</v>
      </c>
      <c r="AC11" t="e">
        <f t="shared" si="8"/>
        <v>#DIV/0!</v>
      </c>
      <c r="AD11" t="e">
        <f t="shared" si="9"/>
        <v>#DIV/0!</v>
      </c>
      <c r="AE11" t="e">
        <f t="shared" si="10"/>
        <v>#DIV/0!</v>
      </c>
      <c r="AF11" s="1">
        <v>0</v>
      </c>
      <c r="AG11" s="1">
        <v>0.5</v>
      </c>
      <c r="AH11" t="e">
        <f t="shared" si="11"/>
        <v>#DIV/0!</v>
      </c>
      <c r="AI11">
        <f t="shared" si="12"/>
        <v>5.2502462736055593</v>
      </c>
      <c r="AJ11">
        <f t="shared" si="13"/>
        <v>1.7165578991131967</v>
      </c>
      <c r="AK11">
        <f t="shared" si="14"/>
        <v>29.089216232299805</v>
      </c>
      <c r="AL11" s="1">
        <v>2</v>
      </c>
      <c r="AM11">
        <f t="shared" si="15"/>
        <v>4.644859790802002</v>
      </c>
      <c r="AN11" s="1">
        <v>1</v>
      </c>
      <c r="AO11">
        <f t="shared" si="16"/>
        <v>9.2897195816040039</v>
      </c>
      <c r="AP11" s="1">
        <v>27.823644638061523</v>
      </c>
      <c r="AQ11" s="1">
        <v>29.089216232299805</v>
      </c>
      <c r="AR11" s="1">
        <v>27.057840347290039</v>
      </c>
      <c r="AS11" s="1">
        <v>1300.1468505859375</v>
      </c>
      <c r="AT11" s="1">
        <v>1265.610595703125</v>
      </c>
      <c r="AU11" s="1">
        <v>20.086488723754883</v>
      </c>
      <c r="AV11" s="1">
        <v>23.503009796142578</v>
      </c>
      <c r="AW11" s="1">
        <v>52.926258087158203</v>
      </c>
      <c r="AX11" s="1">
        <v>61.931251525878906</v>
      </c>
      <c r="AY11" s="1">
        <v>300.12106323242188</v>
      </c>
      <c r="AZ11" s="1">
        <v>1698.9981689453125</v>
      </c>
      <c r="BA11" s="1">
        <v>1080.2830810546875</v>
      </c>
      <c r="BB11" s="1">
        <v>98.967079162597656</v>
      </c>
      <c r="BC11" s="1">
        <v>14.153778076171875</v>
      </c>
      <c r="BD11" s="1">
        <v>-0.15291331708431244</v>
      </c>
      <c r="BE11" s="1">
        <v>0.5</v>
      </c>
      <c r="BF11" s="1">
        <v>-1.355140209197998</v>
      </c>
      <c r="BG11" s="1">
        <v>7.355140209197998</v>
      </c>
      <c r="BH11" s="1">
        <v>1</v>
      </c>
      <c r="BI11" s="1">
        <v>0</v>
      </c>
      <c r="BJ11" s="1">
        <v>0.15999999642372131</v>
      </c>
      <c r="BK11" s="1">
        <v>111115</v>
      </c>
      <c r="BL11">
        <f t="shared" si="17"/>
        <v>1.5006053161621093</v>
      </c>
      <c r="BM11">
        <f t="shared" si="18"/>
        <v>5.2502462736055593E-3</v>
      </c>
      <c r="BN11">
        <f t="shared" si="19"/>
        <v>302.23921623229978</v>
      </c>
      <c r="BO11">
        <f t="shared" si="20"/>
        <v>300.9736446380615</v>
      </c>
      <c r="BP11">
        <f t="shared" si="21"/>
        <v>271.83970095515906</v>
      </c>
      <c r="BQ11">
        <f t="shared" si="22"/>
        <v>0.10110487339148617</v>
      </c>
      <c r="BR11">
        <f t="shared" si="23"/>
        <v>4.0425821301673475</v>
      </c>
      <c r="BS11">
        <f t="shared" si="24"/>
        <v>40.847746183613232</v>
      </c>
      <c r="BT11">
        <f t="shared" si="25"/>
        <v>17.344736387470654</v>
      </c>
      <c r="BU11">
        <f t="shared" si="26"/>
        <v>28.456430435180664</v>
      </c>
      <c r="BV11">
        <f t="shared" si="27"/>
        <v>3.8969937204005745</v>
      </c>
      <c r="BW11">
        <f t="shared" si="28"/>
        <v>0.29296021004291262</v>
      </c>
      <c r="BX11">
        <f t="shared" si="29"/>
        <v>2.3260242310541508</v>
      </c>
      <c r="BY11">
        <f t="shared" si="30"/>
        <v>1.5709694893464237</v>
      </c>
      <c r="BZ11">
        <f t="shared" si="31"/>
        <v>0.18393395798798701</v>
      </c>
      <c r="CA11">
        <f t="shared" si="32"/>
        <v>97.761167105281899</v>
      </c>
      <c r="CB11">
        <f t="shared" si="33"/>
        <v>0.7805046999168942</v>
      </c>
      <c r="CC11">
        <f t="shared" si="34"/>
        <v>57.510028630496009</v>
      </c>
      <c r="CD11">
        <f t="shared" si="35"/>
        <v>1259.0448751821764</v>
      </c>
      <c r="CE11">
        <f t="shared" si="36"/>
        <v>2.0637334465720501E-2</v>
      </c>
      <c r="CF11">
        <f t="shared" si="37"/>
        <v>0</v>
      </c>
      <c r="CG11">
        <f t="shared" si="38"/>
        <v>1486.7075184707041</v>
      </c>
      <c r="CH11">
        <f t="shared" si="39"/>
        <v>0</v>
      </c>
      <c r="CI11" t="e">
        <f t="shared" si="40"/>
        <v>#DIV/0!</v>
      </c>
      <c r="CJ11" t="e">
        <f t="shared" si="41"/>
        <v>#DIV/0!</v>
      </c>
    </row>
    <row r="12" spans="1:88" x14ac:dyDescent="0.35">
      <c r="A12" t="s">
        <v>180</v>
      </c>
      <c r="B12" s="1">
        <v>10</v>
      </c>
      <c r="C12" s="1" t="s">
        <v>100</v>
      </c>
      <c r="D12" s="1" t="s">
        <v>0</v>
      </c>
      <c r="E12" s="1">
        <v>0</v>
      </c>
      <c r="F12" s="1" t="s">
        <v>91</v>
      </c>
      <c r="G12" s="1" t="s">
        <v>0</v>
      </c>
      <c r="H12" s="1">
        <v>2640.9999986905605</v>
      </c>
      <c r="I12" s="1">
        <v>0</v>
      </c>
      <c r="J12">
        <f t="shared" si="0"/>
        <v>44.258873011369388</v>
      </c>
      <c r="K12">
        <f t="shared" si="1"/>
        <v>0.25547506827371447</v>
      </c>
      <c r="L12">
        <f t="shared" si="2"/>
        <v>1336.9233140921503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t="e">
        <f t="shared" si="3"/>
        <v>#DIV/0!</v>
      </c>
      <c r="U12" t="e">
        <f t="shared" si="4"/>
        <v>#DIV/0!</v>
      </c>
      <c r="V12" t="e">
        <f t="shared" si="5"/>
        <v>#DIV/0!</v>
      </c>
      <c r="W12" s="1">
        <v>-1</v>
      </c>
      <c r="X12" s="1">
        <v>0.87</v>
      </c>
      <c r="Y12" s="1">
        <v>0.92</v>
      </c>
      <c r="Z12" s="1">
        <v>10.099023818969727</v>
      </c>
      <c r="AA12">
        <f t="shared" si="6"/>
        <v>0.87504951190948488</v>
      </c>
      <c r="AB12">
        <f t="shared" si="7"/>
        <v>3.0440929969174756E-2</v>
      </c>
      <c r="AC12" t="e">
        <f t="shared" si="8"/>
        <v>#DIV/0!</v>
      </c>
      <c r="AD12" t="e">
        <f t="shared" si="9"/>
        <v>#DIV/0!</v>
      </c>
      <c r="AE12" t="e">
        <f t="shared" si="10"/>
        <v>#DIV/0!</v>
      </c>
      <c r="AF12" s="1">
        <v>0</v>
      </c>
      <c r="AG12" s="1">
        <v>0.5</v>
      </c>
      <c r="AH12" t="e">
        <f t="shared" si="11"/>
        <v>#DIV/0!</v>
      </c>
      <c r="AI12">
        <f t="shared" si="12"/>
        <v>4.6745665866172219</v>
      </c>
      <c r="AJ12">
        <f t="shared" si="13"/>
        <v>1.8008546031793102</v>
      </c>
      <c r="AK12">
        <f t="shared" si="14"/>
        <v>29.27940559387207</v>
      </c>
      <c r="AL12" s="1">
        <v>2</v>
      </c>
      <c r="AM12">
        <f t="shared" si="15"/>
        <v>4.644859790802002</v>
      </c>
      <c r="AN12" s="1">
        <v>1</v>
      </c>
      <c r="AO12">
        <f t="shared" si="16"/>
        <v>9.2897195816040039</v>
      </c>
      <c r="AP12" s="1">
        <v>27.814393997192383</v>
      </c>
      <c r="AQ12" s="1">
        <v>29.27940559387207</v>
      </c>
      <c r="AR12" s="1">
        <v>27.058765411376953</v>
      </c>
      <c r="AS12" s="1">
        <v>1700.3057861328125</v>
      </c>
      <c r="AT12" s="1">
        <v>1665.623046875</v>
      </c>
      <c r="AU12" s="1">
        <v>20.058061599731445</v>
      </c>
      <c r="AV12" s="1">
        <v>23.101228713989258</v>
      </c>
      <c r="AW12" s="1">
        <v>52.883289337158203</v>
      </c>
      <c r="AX12" s="1">
        <v>60.907970428466797</v>
      </c>
      <c r="AY12" s="1">
        <v>300.1201171875</v>
      </c>
      <c r="AZ12" s="1">
        <v>1699.0775146484375</v>
      </c>
      <c r="BA12" s="1">
        <v>1113.1485595703125</v>
      </c>
      <c r="BB12" s="1">
        <v>98.973182678222656</v>
      </c>
      <c r="BC12" s="1">
        <v>14.259381294250488</v>
      </c>
      <c r="BD12" s="1">
        <v>-0.14974921941757202</v>
      </c>
      <c r="BE12" s="1">
        <v>1</v>
      </c>
      <c r="BF12" s="1">
        <v>-1.355140209197998</v>
      </c>
      <c r="BG12" s="1">
        <v>7.355140209197998</v>
      </c>
      <c r="BH12" s="1">
        <v>1</v>
      </c>
      <c r="BI12" s="1">
        <v>0</v>
      </c>
      <c r="BJ12" s="1">
        <v>0.15999999642372131</v>
      </c>
      <c r="BK12" s="1">
        <v>111115</v>
      </c>
      <c r="BL12">
        <f t="shared" si="17"/>
        <v>1.5006005859375</v>
      </c>
      <c r="BM12">
        <f t="shared" si="18"/>
        <v>4.6745665866172216E-3</v>
      </c>
      <c r="BN12">
        <f t="shared" si="19"/>
        <v>302.42940559387205</v>
      </c>
      <c r="BO12">
        <f t="shared" si="20"/>
        <v>300.96439399719236</v>
      </c>
      <c r="BP12">
        <f t="shared" si="21"/>
        <v>271.8523962673753</v>
      </c>
      <c r="BQ12">
        <f t="shared" si="22"/>
        <v>0.19295769399433857</v>
      </c>
      <c r="BR12">
        <f t="shared" si="23"/>
        <v>4.0872567327803715</v>
      </c>
      <c r="BS12">
        <f t="shared" si="24"/>
        <v>41.296608052594252</v>
      </c>
      <c r="BT12">
        <f t="shared" si="25"/>
        <v>18.195379338604994</v>
      </c>
      <c r="BU12">
        <f t="shared" si="26"/>
        <v>28.546899795532227</v>
      </c>
      <c r="BV12">
        <f t="shared" si="27"/>
        <v>3.9175241089500457</v>
      </c>
      <c r="BW12">
        <f t="shared" si="28"/>
        <v>0.24863733338160354</v>
      </c>
      <c r="BX12">
        <f t="shared" si="29"/>
        <v>2.2864021296010613</v>
      </c>
      <c r="BY12">
        <f t="shared" si="30"/>
        <v>1.6311219793489844</v>
      </c>
      <c r="BZ12">
        <f t="shared" si="31"/>
        <v>0.15599852796995622</v>
      </c>
      <c r="CA12">
        <f t="shared" si="32"/>
        <v>132.31955539241724</v>
      </c>
      <c r="CB12">
        <f t="shared" si="33"/>
        <v>0.80265658943687901</v>
      </c>
      <c r="CC12">
        <f t="shared" si="34"/>
        <v>55.692377717179639</v>
      </c>
      <c r="CD12">
        <f t="shared" si="35"/>
        <v>1659.1912619281575</v>
      </c>
      <c r="CE12">
        <f t="shared" si="36"/>
        <v>1.4855923663806041E-2</v>
      </c>
      <c r="CF12">
        <f t="shared" si="37"/>
        <v>0</v>
      </c>
      <c r="CG12">
        <f t="shared" si="38"/>
        <v>1486.7769498894959</v>
      </c>
      <c r="CH12">
        <f t="shared" si="39"/>
        <v>0</v>
      </c>
      <c r="CI12" t="e">
        <f t="shared" si="40"/>
        <v>#DIV/0!</v>
      </c>
      <c r="CJ12" t="e">
        <f t="shared" si="41"/>
        <v>#DIV/0!</v>
      </c>
    </row>
    <row r="13" spans="1:88" x14ac:dyDescent="0.35">
      <c r="A13" t="s">
        <v>180</v>
      </c>
      <c r="B13" s="1">
        <v>11</v>
      </c>
      <c r="C13" s="1" t="s">
        <v>101</v>
      </c>
      <c r="D13" s="1" t="s">
        <v>0</v>
      </c>
      <c r="E13" s="1">
        <v>0</v>
      </c>
      <c r="F13" s="1" t="s">
        <v>91</v>
      </c>
      <c r="G13" s="1" t="s">
        <v>0</v>
      </c>
      <c r="H13" s="1">
        <v>2788.9999986905605</v>
      </c>
      <c r="I13" s="1">
        <v>0</v>
      </c>
      <c r="J13">
        <f t="shared" si="0"/>
        <v>43.658146582152952</v>
      </c>
      <c r="K13">
        <f t="shared" si="1"/>
        <v>0.23499440733956198</v>
      </c>
      <c r="L13">
        <f t="shared" si="2"/>
        <v>1606.2791480100259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t="e">
        <f t="shared" si="3"/>
        <v>#DIV/0!</v>
      </c>
      <c r="U13" t="e">
        <f t="shared" si="4"/>
        <v>#DIV/0!</v>
      </c>
      <c r="V13" t="e">
        <f t="shared" si="5"/>
        <v>#DIV/0!</v>
      </c>
      <c r="W13" s="1">
        <v>-1</v>
      </c>
      <c r="X13" s="1">
        <v>0.87</v>
      </c>
      <c r="Y13" s="1">
        <v>0.92</v>
      </c>
      <c r="Z13" s="1">
        <v>10.099023818969727</v>
      </c>
      <c r="AA13">
        <f t="shared" si="6"/>
        <v>0.87504951190948488</v>
      </c>
      <c r="AB13">
        <f t="shared" si="7"/>
        <v>3.0040309007357859E-2</v>
      </c>
      <c r="AC13" t="e">
        <f t="shared" si="8"/>
        <v>#DIV/0!</v>
      </c>
      <c r="AD13" t="e">
        <f t="shared" si="9"/>
        <v>#DIV/0!</v>
      </c>
      <c r="AE13" t="e">
        <f t="shared" si="10"/>
        <v>#DIV/0!</v>
      </c>
      <c r="AF13" s="1">
        <v>0</v>
      </c>
      <c r="AG13" s="1">
        <v>0.5</v>
      </c>
      <c r="AH13" t="e">
        <f t="shared" si="11"/>
        <v>#DIV/0!</v>
      </c>
      <c r="AI13">
        <f t="shared" si="12"/>
        <v>4.4409938466811543</v>
      </c>
      <c r="AJ13">
        <f t="shared" si="13"/>
        <v>1.8560916104769585</v>
      </c>
      <c r="AK13">
        <f t="shared" si="14"/>
        <v>29.405376434326172</v>
      </c>
      <c r="AL13" s="1">
        <v>2</v>
      </c>
      <c r="AM13">
        <f t="shared" si="15"/>
        <v>4.644859790802002</v>
      </c>
      <c r="AN13" s="1">
        <v>1</v>
      </c>
      <c r="AO13">
        <f t="shared" si="16"/>
        <v>9.2897195816040039</v>
      </c>
      <c r="AP13" s="1">
        <v>27.818567276000977</v>
      </c>
      <c r="AQ13" s="1">
        <v>29.405376434326172</v>
      </c>
      <c r="AR13" s="1">
        <v>27.058032989501953</v>
      </c>
      <c r="AS13" s="1">
        <v>2000.046142578125</v>
      </c>
      <c r="AT13" s="1">
        <v>1965.1361083984375</v>
      </c>
      <c r="AU13" s="1">
        <v>19.950851440429688</v>
      </c>
      <c r="AV13" s="1">
        <v>22.842765808105469</v>
      </c>
      <c r="AW13" s="1">
        <v>52.592197418212891</v>
      </c>
      <c r="AX13" s="1">
        <v>60.216472625732422</v>
      </c>
      <c r="AY13" s="1">
        <v>300.11602783203125</v>
      </c>
      <c r="AZ13" s="1">
        <v>1698.8837890625</v>
      </c>
      <c r="BA13" s="1">
        <v>1089.1688232421875</v>
      </c>
      <c r="BB13" s="1">
        <v>98.980636596679688</v>
      </c>
      <c r="BC13" s="1">
        <v>14.164807319641113</v>
      </c>
      <c r="BD13" s="1">
        <v>-0.1371762603521347</v>
      </c>
      <c r="BE13" s="1">
        <v>1</v>
      </c>
      <c r="BF13" s="1">
        <v>-1.355140209197998</v>
      </c>
      <c r="BG13" s="1">
        <v>7.355140209197998</v>
      </c>
      <c r="BH13" s="1">
        <v>1</v>
      </c>
      <c r="BI13" s="1">
        <v>0</v>
      </c>
      <c r="BJ13" s="1">
        <v>0.15999999642372131</v>
      </c>
      <c r="BK13" s="1">
        <v>111115</v>
      </c>
      <c r="BL13">
        <f t="shared" si="17"/>
        <v>1.5005801391601561</v>
      </c>
      <c r="BM13">
        <f t="shared" si="18"/>
        <v>4.4409938466811539E-3</v>
      </c>
      <c r="BN13">
        <f t="shared" si="19"/>
        <v>302.55537643432615</v>
      </c>
      <c r="BO13">
        <f t="shared" si="20"/>
        <v>300.96856727600095</v>
      </c>
      <c r="BP13">
        <f t="shared" si="21"/>
        <v>271.82140017431811</v>
      </c>
      <c r="BQ13">
        <f t="shared" si="22"/>
        <v>0.2281149098135023</v>
      </c>
      <c r="BR13">
        <f t="shared" si="23"/>
        <v>4.1170831117921063</v>
      </c>
      <c r="BS13">
        <f t="shared" si="24"/>
        <v>41.594833629613312</v>
      </c>
      <c r="BT13">
        <f t="shared" si="25"/>
        <v>18.752067821507843</v>
      </c>
      <c r="BU13">
        <f t="shared" si="26"/>
        <v>28.611971855163574</v>
      </c>
      <c r="BV13">
        <f t="shared" si="27"/>
        <v>3.9323493069962669</v>
      </c>
      <c r="BW13">
        <f t="shared" si="28"/>
        <v>0.2291966089442532</v>
      </c>
      <c r="BX13">
        <f t="shared" si="29"/>
        <v>2.2609915013151478</v>
      </c>
      <c r="BY13">
        <f t="shared" si="30"/>
        <v>1.6713578056811191</v>
      </c>
      <c r="BZ13">
        <f t="shared" si="31"/>
        <v>0.14375773320696472</v>
      </c>
      <c r="CA13">
        <f t="shared" si="32"/>
        <v>158.99053262200462</v>
      </c>
      <c r="CB13">
        <f t="shared" si="33"/>
        <v>0.81738824152955203</v>
      </c>
      <c r="CC13">
        <f t="shared" si="34"/>
        <v>54.565761516182476</v>
      </c>
      <c r="CD13">
        <f t="shared" si="35"/>
        <v>1958.7916221770645</v>
      </c>
      <c r="CE13">
        <f t="shared" si="36"/>
        <v>1.2161783763362213E-2</v>
      </c>
      <c r="CF13">
        <f t="shared" si="37"/>
        <v>0</v>
      </c>
      <c r="CG13">
        <f t="shared" si="38"/>
        <v>1486.6074304100769</v>
      </c>
      <c r="CH13">
        <f t="shared" si="39"/>
        <v>0</v>
      </c>
      <c r="CI13" t="e">
        <f t="shared" si="40"/>
        <v>#DIV/0!</v>
      </c>
      <c r="CJ13" t="e">
        <f t="shared" si="41"/>
        <v>#DIV/0!</v>
      </c>
    </row>
    <row r="14" spans="1:88" x14ac:dyDescent="0.35">
      <c r="A14" t="s">
        <v>181</v>
      </c>
      <c r="B14" s="1">
        <v>12</v>
      </c>
      <c r="C14" s="1" t="s">
        <v>102</v>
      </c>
      <c r="D14" s="1" t="s">
        <v>0</v>
      </c>
      <c r="E14" s="1">
        <v>0</v>
      </c>
      <c r="F14" s="1" t="s">
        <v>91</v>
      </c>
      <c r="G14" s="1" t="s">
        <v>0</v>
      </c>
      <c r="H14" s="1">
        <v>3356.9999986905605</v>
      </c>
      <c r="I14" s="1">
        <v>0</v>
      </c>
      <c r="J14">
        <f t="shared" ref="J14:J24" si="42">(AS14-AT14*(1000-AU14)/(1000-AV14))*BL14</f>
        <v>23.770609293581902</v>
      </c>
      <c r="K14">
        <f t="shared" ref="K14:K24" si="43">IF(BW14&lt;&gt;0,1/(1/BW14-1/AO14),0)</f>
        <v>0.51276959222673246</v>
      </c>
      <c r="L14">
        <f t="shared" ref="L14:L24" si="44">((BZ14-BM14/2)*AT14-J14)/(BZ14+BM14/2)</f>
        <v>296.12773563913271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t="e">
        <f t="shared" ref="T14:T24" si="45">CF14/P14</f>
        <v>#DIV/0!</v>
      </c>
      <c r="U14" t="e">
        <f t="shared" ref="U14:U24" si="46">CH14/R14</f>
        <v>#DIV/0!</v>
      </c>
      <c r="V14" t="e">
        <f t="shared" ref="V14:V24" si="47">(R14-S14)/R14</f>
        <v>#DIV/0!</v>
      </c>
      <c r="W14" s="1">
        <v>-1</v>
      </c>
      <c r="X14" s="1">
        <v>0.87</v>
      </c>
      <c r="Y14" s="1">
        <v>0.92</v>
      </c>
      <c r="Z14" s="1">
        <v>10.099023818969727</v>
      </c>
      <c r="AA14">
        <f t="shared" ref="AA14:AA24" si="48">(Z14*Y14+(100-Z14)*X14)/100</f>
        <v>0.87504951190948488</v>
      </c>
      <c r="AB14">
        <f t="shared" ref="AB14:AB24" si="49">(J14-W14)/CG14</f>
        <v>1.6663975501099479E-2</v>
      </c>
      <c r="AC14" t="e">
        <f t="shared" ref="AC14:AC24" si="50">(R14-S14)/(R14-Q14)</f>
        <v>#DIV/0!</v>
      </c>
      <c r="AD14" t="e">
        <f t="shared" ref="AD14:AD24" si="51">(P14-R14)/(P14-Q14)</f>
        <v>#DIV/0!</v>
      </c>
      <c r="AE14" t="e">
        <f t="shared" ref="AE14:AE24" si="52">(P14-R14)/R14</f>
        <v>#DIV/0!</v>
      </c>
      <c r="AF14" s="1">
        <v>0</v>
      </c>
      <c r="AG14" s="1">
        <v>0.5</v>
      </c>
      <c r="AH14" t="e">
        <f t="shared" ref="AH14:AH24" si="53">V14*AG14*AA14*AF14</f>
        <v>#DIV/0!</v>
      </c>
      <c r="AI14">
        <f t="shared" ref="AI14:AI24" si="54">BM14*1000</f>
        <v>7.5378895054768407</v>
      </c>
      <c r="AJ14">
        <f t="shared" ref="AJ14:AJ24" si="55">(BR14-BX14)</f>
        <v>1.487603595280222</v>
      </c>
      <c r="AK14">
        <f t="shared" ref="AK14:AK24" si="56">(AQ14+BQ14*I14)</f>
        <v>28.126335144042969</v>
      </c>
      <c r="AL14" s="1">
        <v>2</v>
      </c>
      <c r="AM14">
        <f t="shared" ref="AM14:AM24" si="57">(AL14*BF14+BG14)</f>
        <v>4.644859790802002</v>
      </c>
      <c r="AN14" s="1">
        <v>1</v>
      </c>
      <c r="AO14">
        <f t="shared" ref="AO14:AO24" si="58">AM14*(AN14+1)*(AN14+1)/(AN14*AN14+1)</f>
        <v>9.2897195816040039</v>
      </c>
      <c r="AP14" s="1">
        <v>27.6962890625</v>
      </c>
      <c r="AQ14" s="1">
        <v>28.126335144042969</v>
      </c>
      <c r="AR14" s="1">
        <v>27.060096740722656</v>
      </c>
      <c r="AS14" s="1">
        <v>399.91909790039063</v>
      </c>
      <c r="AT14" s="1">
        <v>382.1588134765625</v>
      </c>
      <c r="AU14" s="1">
        <v>18.688533782958984</v>
      </c>
      <c r="AV14" s="1">
        <v>23.593233108520508</v>
      </c>
      <c r="AW14" s="1">
        <v>49.61785888671875</v>
      </c>
      <c r="AX14" s="1">
        <v>62.640327453613281</v>
      </c>
      <c r="AY14" s="1">
        <v>300.12222290039063</v>
      </c>
      <c r="AZ14" s="1">
        <v>1698.7342529296875</v>
      </c>
      <c r="BA14" s="1">
        <v>1267.0670166015625</v>
      </c>
      <c r="BB14" s="1">
        <v>98.980697631835938</v>
      </c>
      <c r="BC14" s="1">
        <v>9.905787467956543</v>
      </c>
      <c r="BD14" s="1">
        <v>-0.17754414677619934</v>
      </c>
      <c r="BE14" s="1">
        <v>1</v>
      </c>
      <c r="BF14" s="1">
        <v>-1.355140209197998</v>
      </c>
      <c r="BG14" s="1">
        <v>7.355140209197998</v>
      </c>
      <c r="BH14" s="1">
        <v>1</v>
      </c>
      <c r="BI14" s="1">
        <v>0</v>
      </c>
      <c r="BJ14" s="1">
        <v>0.15999999642372131</v>
      </c>
      <c r="BK14" s="1">
        <v>111115</v>
      </c>
      <c r="BL14">
        <f t="shared" ref="BL14:BL24" si="59">AY14*0.000001/(AL14*0.0001)</f>
        <v>1.5006111145019532</v>
      </c>
      <c r="BM14">
        <f t="shared" ref="BM14:BM24" si="60">(AV14-AU14)/(1000-AV14)*BL14</f>
        <v>7.5378895054768408E-3</v>
      </c>
      <c r="BN14">
        <f t="shared" ref="BN14:BN24" si="61">(AQ14+273.15)</f>
        <v>301.27633514404295</v>
      </c>
      <c r="BO14">
        <f t="shared" ref="BO14:BO24" si="62">(AP14+273.15)</f>
        <v>300.84628906249998</v>
      </c>
      <c r="BP14">
        <f t="shared" ref="BP14:BP24" si="63">(AZ14*BH14+BA14*BI14)*BJ14</f>
        <v>271.7974743936029</v>
      </c>
      <c r="BQ14">
        <f t="shared" ref="BQ14:BQ24" si="64">((BP14+0.00000010773*(BO14^4-BN14^4))-BM14*44100)/(AM14*51.4+0.00000043092*BN14^3)</f>
        <v>-0.2621655100447689</v>
      </c>
      <c r="BR14">
        <f t="shared" ref="BR14:BR24" si="65">0.61365*EXP(17.502*AK14/(240.97+AK14))</f>
        <v>3.8228782677521109</v>
      </c>
      <c r="BS14">
        <f t="shared" ref="BS14:BS24" si="66">BR14*1000/BB14</f>
        <v>38.622462350907178</v>
      </c>
      <c r="BT14">
        <f t="shared" ref="BT14:BT24" si="67">(BS14-AV14)</f>
        <v>15.02922924238667</v>
      </c>
      <c r="BU14">
        <f t="shared" ref="BU14:BU24" si="68">IF(I14,AQ14,(AP14+AQ14)/2)</f>
        <v>27.911312103271484</v>
      </c>
      <c r="BV14">
        <f t="shared" ref="BV14:BV24" si="69">0.61365*EXP(17.502*BU14/(240.97+BU14))</f>
        <v>3.7752637946218957</v>
      </c>
      <c r="BW14">
        <f t="shared" ref="BW14:BW24" si="70">IF(BT14&lt;&gt;0,(1000-(BS14+AV14)/2)/BT14*BM14,0)</f>
        <v>0.48594654248398866</v>
      </c>
      <c r="BX14">
        <f t="shared" ref="BX14:BX24" si="71">AV14*BB14/1000</f>
        <v>2.3352746724718889</v>
      </c>
      <c r="BY14">
        <f t="shared" ref="BY14:BY24" si="72">(BV14-BX14)</f>
        <v>1.4399891221500067</v>
      </c>
      <c r="BZ14">
        <f t="shared" ref="BZ14:BZ24" si="73">1/(1.6/K14+1.37/AO14)</f>
        <v>0.30601771459232341</v>
      </c>
      <c r="CA14">
        <f t="shared" ref="CA14:CA24" si="74">L14*BB14*0.001</f>
        <v>29.310929861697243</v>
      </c>
      <c r="CB14">
        <f t="shared" ref="CB14:CB24" si="75">L14/AT14</f>
        <v>0.77488134565106392</v>
      </c>
      <c r="CC14">
        <f t="shared" ref="CC14:CC24" si="76">(1-BM14*BB14/BR14/K14)*100</f>
        <v>61.938355780846479</v>
      </c>
      <c r="CD14">
        <f t="shared" ref="CD14:CD24" si="77">(AT14-J14/(AO14/1.35))</f>
        <v>378.70442260238775</v>
      </c>
      <c r="CE14">
        <f t="shared" ref="CE14:CE24" si="78">J14*CC14/100/CD14</f>
        <v>3.887761451096633E-2</v>
      </c>
      <c r="CF14">
        <f t="shared" ref="CF14:CF24" si="79">(P14-O14)</f>
        <v>0</v>
      </c>
      <c r="CG14">
        <f t="shared" ref="CG14:CG24" si="80">AZ14*AA14</f>
        <v>1486.4765788900465</v>
      </c>
      <c r="CH14">
        <f t="shared" ref="CH14:CH24" si="81">(R14-Q14)</f>
        <v>0</v>
      </c>
      <c r="CI14" t="e">
        <f t="shared" ref="CI14:CI24" si="82">(R14-S14)/(R14-O14)</f>
        <v>#DIV/0!</v>
      </c>
      <c r="CJ14" t="e">
        <f t="shared" ref="CJ14:CJ24" si="83">(P14-R14)/(P14-O14)</f>
        <v>#DIV/0!</v>
      </c>
    </row>
    <row r="15" spans="1:88" x14ac:dyDescent="0.35">
      <c r="A15" t="s">
        <v>181</v>
      </c>
      <c r="B15" s="1">
        <v>14</v>
      </c>
      <c r="C15" s="1" t="s">
        <v>104</v>
      </c>
      <c r="D15" s="1" t="s">
        <v>0</v>
      </c>
      <c r="E15" s="1">
        <v>0</v>
      </c>
      <c r="F15" s="1" t="s">
        <v>91</v>
      </c>
      <c r="G15" s="1" t="s">
        <v>0</v>
      </c>
      <c r="H15" s="1">
        <v>3645.9999986905605</v>
      </c>
      <c r="I15" s="1">
        <v>0</v>
      </c>
      <c r="J15">
        <f t="shared" si="42"/>
        <v>-4.8576535213481939</v>
      </c>
      <c r="K15">
        <f t="shared" si="43"/>
        <v>0.49565016171303794</v>
      </c>
      <c r="L15">
        <f t="shared" si="44"/>
        <v>67.811159568468184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t="e">
        <f t="shared" si="45"/>
        <v>#DIV/0!</v>
      </c>
      <c r="U15" t="e">
        <f t="shared" si="46"/>
        <v>#DIV/0!</v>
      </c>
      <c r="V15" t="e">
        <f t="shared" si="47"/>
        <v>#DIV/0!</v>
      </c>
      <c r="W15" s="1">
        <v>-1</v>
      </c>
      <c r="X15" s="1">
        <v>0.87</v>
      </c>
      <c r="Y15" s="1">
        <v>0.92</v>
      </c>
      <c r="Z15" s="1">
        <v>10.099023818969727</v>
      </c>
      <c r="AA15">
        <f t="shared" si="48"/>
        <v>0.87504951190948488</v>
      </c>
      <c r="AB15">
        <f t="shared" si="49"/>
        <v>-2.5956401674818623E-3</v>
      </c>
      <c r="AC15" t="e">
        <f t="shared" si="50"/>
        <v>#DIV/0!</v>
      </c>
      <c r="AD15" t="e">
        <f t="shared" si="51"/>
        <v>#DIV/0!</v>
      </c>
      <c r="AE15" t="e">
        <f t="shared" si="52"/>
        <v>#DIV/0!</v>
      </c>
      <c r="AF15" s="1">
        <v>0</v>
      </c>
      <c r="AG15" s="1">
        <v>0.5</v>
      </c>
      <c r="AH15" t="e">
        <f t="shared" si="53"/>
        <v>#DIV/0!</v>
      </c>
      <c r="AI15">
        <f t="shared" si="54"/>
        <v>7.4595148801333471</v>
      </c>
      <c r="AJ15">
        <f t="shared" si="55"/>
        <v>1.5201141438925894</v>
      </c>
      <c r="AK15">
        <f t="shared" si="56"/>
        <v>28.297872543334961</v>
      </c>
      <c r="AL15" s="1">
        <v>2</v>
      </c>
      <c r="AM15">
        <f t="shared" si="57"/>
        <v>4.644859790802002</v>
      </c>
      <c r="AN15" s="1">
        <v>1</v>
      </c>
      <c r="AO15">
        <f t="shared" si="58"/>
        <v>9.2897195816040039</v>
      </c>
      <c r="AP15" s="1">
        <v>27.720727920532227</v>
      </c>
      <c r="AQ15" s="1">
        <v>28.297872543334961</v>
      </c>
      <c r="AR15" s="1">
        <v>27.056949615478516</v>
      </c>
      <c r="AS15" s="1">
        <v>49.959907531738281</v>
      </c>
      <c r="AT15" s="1">
        <v>52.934051513671875</v>
      </c>
      <c r="AU15" s="1">
        <v>18.796514511108398</v>
      </c>
      <c r="AV15" s="1">
        <v>23.650197982788086</v>
      </c>
      <c r="AW15" s="1">
        <v>49.835582733154297</v>
      </c>
      <c r="AX15" s="1">
        <v>62.70452880859375</v>
      </c>
      <c r="AY15" s="1">
        <v>300.10592651367188</v>
      </c>
      <c r="AZ15" s="1">
        <v>1698.4239501953125</v>
      </c>
      <c r="BA15" s="1">
        <v>1306.92578125</v>
      </c>
      <c r="BB15" s="1">
        <v>98.989616394042969</v>
      </c>
      <c r="BC15" s="1">
        <v>6.1108217239379883</v>
      </c>
      <c r="BD15" s="1">
        <v>-0.18244746327400208</v>
      </c>
      <c r="BE15" s="1">
        <v>1</v>
      </c>
      <c r="BF15" s="1">
        <v>-1.355140209197998</v>
      </c>
      <c r="BG15" s="1">
        <v>7.355140209197998</v>
      </c>
      <c r="BH15" s="1">
        <v>1</v>
      </c>
      <c r="BI15" s="1">
        <v>0</v>
      </c>
      <c r="BJ15" s="1">
        <v>0.15999999642372131</v>
      </c>
      <c r="BK15" s="1">
        <v>111115</v>
      </c>
      <c r="BL15">
        <f t="shared" si="59"/>
        <v>1.5005296325683593</v>
      </c>
      <c r="BM15">
        <f t="shared" si="60"/>
        <v>7.4595148801333468E-3</v>
      </c>
      <c r="BN15">
        <f t="shared" si="61"/>
        <v>301.44787254333494</v>
      </c>
      <c r="BO15">
        <f t="shared" si="62"/>
        <v>300.8707279205322</v>
      </c>
      <c r="BP15">
        <f t="shared" si="63"/>
        <v>271.74782595721263</v>
      </c>
      <c r="BQ15">
        <f t="shared" si="64"/>
        <v>-0.25547772541971736</v>
      </c>
      <c r="BR15">
        <f t="shared" si="65"/>
        <v>3.8612381698519509</v>
      </c>
      <c r="BS15">
        <f t="shared" si="66"/>
        <v>39.006496948949824</v>
      </c>
      <c r="BT15">
        <f t="shared" si="67"/>
        <v>15.356298966161738</v>
      </c>
      <c r="BU15">
        <f t="shared" si="68"/>
        <v>28.009300231933594</v>
      </c>
      <c r="BV15">
        <f t="shared" si="69"/>
        <v>3.7968976204361691</v>
      </c>
      <c r="BW15">
        <f t="shared" si="70"/>
        <v>0.47054440799597053</v>
      </c>
      <c r="BX15">
        <f t="shared" si="71"/>
        <v>2.3411240259593615</v>
      </c>
      <c r="BY15">
        <f t="shared" si="72"/>
        <v>1.4557735944768075</v>
      </c>
      <c r="BZ15">
        <f t="shared" si="73"/>
        <v>0.29624730530482846</v>
      </c>
      <c r="CA15">
        <f t="shared" si="74"/>
        <v>6.712600672917902</v>
      </c>
      <c r="CB15">
        <f t="shared" si="75"/>
        <v>1.2810498654340454</v>
      </c>
      <c r="CC15">
        <f t="shared" si="76"/>
        <v>61.416787668940351</v>
      </c>
      <c r="CD15">
        <f t="shared" si="77"/>
        <v>53.639975109773339</v>
      </c>
      <c r="CE15">
        <f t="shared" si="78"/>
        <v>-5.5619241858217018E-2</v>
      </c>
      <c r="CF15">
        <f t="shared" si="79"/>
        <v>0</v>
      </c>
      <c r="CG15">
        <f t="shared" si="80"/>
        <v>1486.2050486337876</v>
      </c>
      <c r="CH15">
        <f t="shared" si="81"/>
        <v>0</v>
      </c>
      <c r="CI15" t="e">
        <f t="shared" si="82"/>
        <v>#DIV/0!</v>
      </c>
      <c r="CJ15" t="e">
        <f t="shared" si="83"/>
        <v>#DIV/0!</v>
      </c>
    </row>
    <row r="16" spans="1:88" x14ac:dyDescent="0.35">
      <c r="A16" t="s">
        <v>181</v>
      </c>
      <c r="B16" s="1">
        <v>15</v>
      </c>
      <c r="C16" s="1" t="s">
        <v>105</v>
      </c>
      <c r="D16" s="1" t="s">
        <v>0</v>
      </c>
      <c r="E16" s="1">
        <v>0</v>
      </c>
      <c r="F16" s="1" t="s">
        <v>91</v>
      </c>
      <c r="G16" s="1" t="s">
        <v>0</v>
      </c>
      <c r="H16" s="1">
        <v>3789.9999986905605</v>
      </c>
      <c r="I16" s="1">
        <v>0</v>
      </c>
      <c r="J16">
        <f t="shared" si="42"/>
        <v>4.6135513276971363</v>
      </c>
      <c r="K16">
        <f t="shared" si="43"/>
        <v>0.50003500280234869</v>
      </c>
      <c r="L16">
        <f t="shared" si="44"/>
        <v>78.697945118139685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t="e">
        <f t="shared" si="45"/>
        <v>#DIV/0!</v>
      </c>
      <c r="U16" t="e">
        <f t="shared" si="46"/>
        <v>#DIV/0!</v>
      </c>
      <c r="V16" t="e">
        <f t="shared" si="47"/>
        <v>#DIV/0!</v>
      </c>
      <c r="W16" s="1">
        <v>-1</v>
      </c>
      <c r="X16" s="1">
        <v>0.87</v>
      </c>
      <c r="Y16" s="1">
        <v>0.92</v>
      </c>
      <c r="Z16" s="1">
        <v>10.099023818969727</v>
      </c>
      <c r="AA16">
        <f t="shared" si="48"/>
        <v>0.87504951190948488</v>
      </c>
      <c r="AB16">
        <f t="shared" si="49"/>
        <v>3.7779635977736887E-3</v>
      </c>
      <c r="AC16" t="e">
        <f t="shared" si="50"/>
        <v>#DIV/0!</v>
      </c>
      <c r="AD16" t="e">
        <f t="shared" si="51"/>
        <v>#DIV/0!</v>
      </c>
      <c r="AE16" t="e">
        <f t="shared" si="52"/>
        <v>#DIV/0!</v>
      </c>
      <c r="AF16" s="1">
        <v>0</v>
      </c>
      <c r="AG16" s="1">
        <v>0.5</v>
      </c>
      <c r="AH16" t="e">
        <f t="shared" si="53"/>
        <v>#DIV/0!</v>
      </c>
      <c r="AI16">
        <f t="shared" si="54"/>
        <v>7.4818109259462711</v>
      </c>
      <c r="AJ16">
        <f t="shared" si="55"/>
        <v>1.5118410156781339</v>
      </c>
      <c r="AK16">
        <f t="shared" si="56"/>
        <v>28.306360244750977</v>
      </c>
      <c r="AL16" s="1">
        <v>2</v>
      </c>
      <c r="AM16">
        <f t="shared" si="57"/>
        <v>4.644859790802002</v>
      </c>
      <c r="AN16" s="1">
        <v>1</v>
      </c>
      <c r="AO16">
        <f t="shared" si="58"/>
        <v>9.2897195816040039</v>
      </c>
      <c r="AP16" s="1">
        <v>27.735275268554688</v>
      </c>
      <c r="AQ16" s="1">
        <v>28.306360244750977</v>
      </c>
      <c r="AR16" s="1">
        <v>27.055023193359375</v>
      </c>
      <c r="AS16" s="1">
        <v>99.887138366699219</v>
      </c>
      <c r="AT16" s="1">
        <v>96.332344055175781</v>
      </c>
      <c r="AU16" s="1">
        <v>18.885995864868164</v>
      </c>
      <c r="AV16" s="1">
        <v>23.753473281860352</v>
      </c>
      <c r="AW16" s="1">
        <v>50.030368804931641</v>
      </c>
      <c r="AX16" s="1">
        <v>62.924674987792969</v>
      </c>
      <c r="AY16" s="1">
        <v>300.1181640625</v>
      </c>
      <c r="AZ16" s="1">
        <v>1698.03759765625</v>
      </c>
      <c r="BA16" s="1">
        <v>1313.5889892578125</v>
      </c>
      <c r="BB16" s="1">
        <v>98.98779296875</v>
      </c>
      <c r="BC16" s="1">
        <v>6.8454303741455078</v>
      </c>
      <c r="BD16" s="1">
        <v>-0.18314555287361145</v>
      </c>
      <c r="BE16" s="1">
        <v>1</v>
      </c>
      <c r="BF16" s="1">
        <v>-1.355140209197998</v>
      </c>
      <c r="BG16" s="1">
        <v>7.355140209197998</v>
      </c>
      <c r="BH16" s="1">
        <v>1</v>
      </c>
      <c r="BI16" s="1">
        <v>0</v>
      </c>
      <c r="BJ16" s="1">
        <v>0.15999999642372131</v>
      </c>
      <c r="BK16" s="1">
        <v>111115</v>
      </c>
      <c r="BL16">
        <f t="shared" si="59"/>
        <v>1.5005908203125</v>
      </c>
      <c r="BM16">
        <f t="shared" si="60"/>
        <v>7.4818109259462712E-3</v>
      </c>
      <c r="BN16">
        <f t="shared" si="61"/>
        <v>301.45636024475095</v>
      </c>
      <c r="BO16">
        <f t="shared" si="62"/>
        <v>300.88527526855466</v>
      </c>
      <c r="BP16">
        <f t="shared" si="63"/>
        <v>271.68600955234433</v>
      </c>
      <c r="BQ16">
        <f t="shared" si="64"/>
        <v>-0.25936621591842157</v>
      </c>
      <c r="BR16">
        <f t="shared" si="65"/>
        <v>3.8631449111916609</v>
      </c>
      <c r="BS16">
        <f t="shared" si="66"/>
        <v>39.026477864914497</v>
      </c>
      <c r="BT16">
        <f t="shared" si="67"/>
        <v>15.273004583054146</v>
      </c>
      <c r="BU16">
        <f t="shared" si="68"/>
        <v>28.020817756652832</v>
      </c>
      <c r="BV16">
        <f t="shared" si="69"/>
        <v>3.7994475499402744</v>
      </c>
      <c r="BW16">
        <f t="shared" si="70"/>
        <v>0.47449452557467503</v>
      </c>
      <c r="BX16">
        <f t="shared" si="71"/>
        <v>2.351303895513527</v>
      </c>
      <c r="BY16">
        <f t="shared" si="72"/>
        <v>1.4481436544267474</v>
      </c>
      <c r="BZ16">
        <f t="shared" si="73"/>
        <v>0.29875263180003953</v>
      </c>
      <c r="CA16">
        <f t="shared" si="74"/>
        <v>7.7901358984204609</v>
      </c>
      <c r="CB16">
        <f t="shared" si="75"/>
        <v>0.81694207578987454</v>
      </c>
      <c r="CC16">
        <f t="shared" si="76"/>
        <v>61.66045411626471</v>
      </c>
      <c r="CD16">
        <f t="shared" si="77"/>
        <v>95.661893861531112</v>
      </c>
      <c r="CE16">
        <f t="shared" si="78"/>
        <v>2.9737407286361272E-2</v>
      </c>
      <c r="CF16">
        <f t="shared" si="79"/>
        <v>0</v>
      </c>
      <c r="CG16">
        <f t="shared" si="80"/>
        <v>1485.8669710330557</v>
      </c>
      <c r="CH16">
        <f t="shared" si="81"/>
        <v>0</v>
      </c>
      <c r="CI16" t="e">
        <f t="shared" si="82"/>
        <v>#DIV/0!</v>
      </c>
      <c r="CJ16" t="e">
        <f t="shared" si="83"/>
        <v>#DIV/0!</v>
      </c>
    </row>
    <row r="17" spans="1:88" x14ac:dyDescent="0.35">
      <c r="A17" t="s">
        <v>181</v>
      </c>
      <c r="B17" s="1">
        <v>13</v>
      </c>
      <c r="C17" s="1" t="s">
        <v>103</v>
      </c>
      <c r="D17" s="1" t="s">
        <v>0</v>
      </c>
      <c r="E17" s="1">
        <v>0</v>
      </c>
      <c r="F17" s="1" t="s">
        <v>91</v>
      </c>
      <c r="G17" s="1" t="s">
        <v>0</v>
      </c>
      <c r="H17" s="1">
        <v>3498.9999986905605</v>
      </c>
      <c r="I17" s="1">
        <v>0</v>
      </c>
      <c r="J17">
        <f t="shared" si="42"/>
        <v>10.266839924395907</v>
      </c>
      <c r="K17">
        <f t="shared" si="43"/>
        <v>0.498384751525697</v>
      </c>
      <c r="L17">
        <f t="shared" si="44"/>
        <v>153.40449761680784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t="e">
        <f t="shared" si="45"/>
        <v>#DIV/0!</v>
      </c>
      <c r="U17" t="e">
        <f t="shared" si="46"/>
        <v>#DIV/0!</v>
      </c>
      <c r="V17" t="e">
        <f t="shared" si="47"/>
        <v>#DIV/0!</v>
      </c>
      <c r="W17" s="1">
        <v>-1</v>
      </c>
      <c r="X17" s="1">
        <v>0.87</v>
      </c>
      <c r="Y17" s="1">
        <v>0.92</v>
      </c>
      <c r="Z17" s="1">
        <v>10.099023818969727</v>
      </c>
      <c r="AA17">
        <f t="shared" si="48"/>
        <v>0.87504951190948488</v>
      </c>
      <c r="AB17">
        <f t="shared" si="49"/>
        <v>7.5804560018118469E-3</v>
      </c>
      <c r="AC17" t="e">
        <f t="shared" si="50"/>
        <v>#DIV/0!</v>
      </c>
      <c r="AD17" t="e">
        <f t="shared" si="51"/>
        <v>#DIV/0!</v>
      </c>
      <c r="AE17" t="e">
        <f t="shared" si="52"/>
        <v>#DIV/0!</v>
      </c>
      <c r="AF17" s="1">
        <v>0</v>
      </c>
      <c r="AG17" s="1">
        <v>0.5</v>
      </c>
      <c r="AH17" t="e">
        <f t="shared" si="53"/>
        <v>#DIV/0!</v>
      </c>
      <c r="AI17">
        <f t="shared" si="54"/>
        <v>7.45750087656553</v>
      </c>
      <c r="AJ17">
        <f t="shared" si="55"/>
        <v>1.5119841405714718</v>
      </c>
      <c r="AK17">
        <f t="shared" si="56"/>
        <v>28.20343017578125</v>
      </c>
      <c r="AL17" s="1">
        <v>2</v>
      </c>
      <c r="AM17">
        <f t="shared" si="57"/>
        <v>4.644859790802002</v>
      </c>
      <c r="AN17" s="1">
        <v>1</v>
      </c>
      <c r="AO17">
        <f t="shared" si="58"/>
        <v>9.2897195816040039</v>
      </c>
      <c r="AP17" s="1">
        <v>27.705644607543945</v>
      </c>
      <c r="AQ17" s="1">
        <v>28.20343017578125</v>
      </c>
      <c r="AR17" s="1">
        <v>27.056842803955078</v>
      </c>
      <c r="AS17" s="1">
        <v>200.00334167480469</v>
      </c>
      <c r="AT17" s="1">
        <v>192.20620727539063</v>
      </c>
      <c r="AU17" s="1">
        <v>18.666797637939453</v>
      </c>
      <c r="AV17" s="1">
        <v>23.519659042358398</v>
      </c>
      <c r="AW17" s="1">
        <v>49.533740997314453</v>
      </c>
      <c r="AX17" s="1">
        <v>62.411640167236328</v>
      </c>
      <c r="AY17" s="1">
        <v>300.1158447265625</v>
      </c>
      <c r="AZ17" s="1">
        <v>1698.53369140625</v>
      </c>
      <c r="BA17" s="1">
        <v>1289.326416015625</v>
      </c>
      <c r="BB17" s="1">
        <v>98.9849853515625</v>
      </c>
      <c r="BC17" s="1">
        <v>8.0636672973632813</v>
      </c>
      <c r="BD17" s="1">
        <v>-0.17857669293880463</v>
      </c>
      <c r="BE17" s="1">
        <v>1</v>
      </c>
      <c r="BF17" s="1">
        <v>-1.355140209197998</v>
      </c>
      <c r="BG17" s="1">
        <v>7.355140209197998</v>
      </c>
      <c r="BH17" s="1">
        <v>1</v>
      </c>
      <c r="BI17" s="1">
        <v>0</v>
      </c>
      <c r="BJ17" s="1">
        <v>0.15999999642372131</v>
      </c>
      <c r="BK17" s="1">
        <v>111115</v>
      </c>
      <c r="BL17">
        <f t="shared" si="59"/>
        <v>1.5005792236328124</v>
      </c>
      <c r="BM17">
        <f t="shared" si="60"/>
        <v>7.45750087656553E-3</v>
      </c>
      <c r="BN17">
        <f t="shared" si="61"/>
        <v>301.35343017578123</v>
      </c>
      <c r="BO17">
        <f t="shared" si="62"/>
        <v>300.85564460754392</v>
      </c>
      <c r="BP17">
        <f t="shared" si="63"/>
        <v>271.76538455057016</v>
      </c>
      <c r="BQ17">
        <f t="shared" si="64"/>
        <v>-0.25132341499585115</v>
      </c>
      <c r="BR17">
        <f t="shared" si="65"/>
        <v>3.8400772463530624</v>
      </c>
      <c r="BS17">
        <f t="shared" si="66"/>
        <v>38.794542755291182</v>
      </c>
      <c r="BT17">
        <f t="shared" si="67"/>
        <v>15.274883712932784</v>
      </c>
      <c r="BU17">
        <f t="shared" si="68"/>
        <v>27.954537391662598</v>
      </c>
      <c r="BV17">
        <f t="shared" si="69"/>
        <v>3.7847937833090928</v>
      </c>
      <c r="BW17">
        <f t="shared" si="70"/>
        <v>0.4730082994467571</v>
      </c>
      <c r="BX17">
        <f t="shared" si="71"/>
        <v>2.3280931057815906</v>
      </c>
      <c r="BY17">
        <f t="shared" si="72"/>
        <v>1.4567006775275022</v>
      </c>
      <c r="BZ17">
        <f t="shared" si="73"/>
        <v>0.29780997006099352</v>
      </c>
      <c r="CA17">
        <f t="shared" si="74"/>
        <v>15.184741949463529</v>
      </c>
      <c r="CB17">
        <f t="shared" si="75"/>
        <v>0.79812457563876604</v>
      </c>
      <c r="CC17">
        <f t="shared" si="76"/>
        <v>61.429263713075969</v>
      </c>
      <c r="CD17">
        <f t="shared" si="77"/>
        <v>190.7142102590995</v>
      </c>
      <c r="CE17">
        <f t="shared" si="78"/>
        <v>3.3069607994014774E-2</v>
      </c>
      <c r="CF17">
        <f t="shared" si="79"/>
        <v>0</v>
      </c>
      <c r="CG17">
        <f t="shared" si="80"/>
        <v>1486.3010776268547</v>
      </c>
      <c r="CH17">
        <f t="shared" si="81"/>
        <v>0</v>
      </c>
      <c r="CI17" t="e">
        <f t="shared" si="82"/>
        <v>#DIV/0!</v>
      </c>
      <c r="CJ17" t="e">
        <f t="shared" si="83"/>
        <v>#DIV/0!</v>
      </c>
    </row>
    <row r="18" spans="1:88" x14ac:dyDescent="0.35">
      <c r="A18" t="s">
        <v>181</v>
      </c>
      <c r="B18" s="1">
        <v>16</v>
      </c>
      <c r="C18" s="1" t="s">
        <v>106</v>
      </c>
      <c r="D18" s="1" t="s">
        <v>0</v>
      </c>
      <c r="E18" s="1">
        <v>0</v>
      </c>
      <c r="F18" s="1" t="s">
        <v>91</v>
      </c>
      <c r="G18" s="1" t="s">
        <v>0</v>
      </c>
      <c r="H18" s="1">
        <v>3941.9999986905605</v>
      </c>
      <c r="I18" s="1">
        <v>0</v>
      </c>
      <c r="J18">
        <f t="shared" si="42"/>
        <v>25.346126765690485</v>
      </c>
      <c r="K18">
        <f t="shared" si="43"/>
        <v>0.49925924874928151</v>
      </c>
      <c r="L18">
        <f t="shared" si="44"/>
        <v>190.77217088290874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t="e">
        <f t="shared" si="45"/>
        <v>#DIV/0!</v>
      </c>
      <c r="U18" t="e">
        <f t="shared" si="46"/>
        <v>#DIV/0!</v>
      </c>
      <c r="V18" t="e">
        <f t="shared" si="47"/>
        <v>#DIV/0!</v>
      </c>
      <c r="W18" s="1">
        <v>-1</v>
      </c>
      <c r="X18" s="1">
        <v>0.87</v>
      </c>
      <c r="Y18" s="1">
        <v>0.92</v>
      </c>
      <c r="Z18" s="1">
        <v>10.099023818969727</v>
      </c>
      <c r="AA18">
        <f t="shared" si="48"/>
        <v>0.87504951190948488</v>
      </c>
      <c r="AB18">
        <f t="shared" si="49"/>
        <v>1.7703487149637261E-2</v>
      </c>
      <c r="AC18" t="e">
        <f t="shared" si="50"/>
        <v>#DIV/0!</v>
      </c>
      <c r="AD18" t="e">
        <f t="shared" si="51"/>
        <v>#DIV/0!</v>
      </c>
      <c r="AE18" t="e">
        <f t="shared" si="52"/>
        <v>#DIV/0!</v>
      </c>
      <c r="AF18" s="1">
        <v>0</v>
      </c>
      <c r="AG18" s="1">
        <v>0.5</v>
      </c>
      <c r="AH18" t="e">
        <f t="shared" si="53"/>
        <v>#DIV/0!</v>
      </c>
      <c r="AI18">
        <f t="shared" si="54"/>
        <v>7.418984548820081</v>
      </c>
      <c r="AJ18">
        <f t="shared" si="55"/>
        <v>1.501336909377069</v>
      </c>
      <c r="AK18">
        <f t="shared" si="56"/>
        <v>28.273323059082031</v>
      </c>
      <c r="AL18" s="1">
        <v>2</v>
      </c>
      <c r="AM18">
        <f t="shared" si="57"/>
        <v>4.644859790802002</v>
      </c>
      <c r="AN18" s="1">
        <v>1</v>
      </c>
      <c r="AO18">
        <f t="shared" si="58"/>
        <v>9.2897195816040039</v>
      </c>
      <c r="AP18" s="1">
        <v>27.733352661132813</v>
      </c>
      <c r="AQ18" s="1">
        <v>28.273323059082031</v>
      </c>
      <c r="AR18" s="1">
        <v>27.056293487548828</v>
      </c>
      <c r="AS18" s="1">
        <v>299.89447021484375</v>
      </c>
      <c r="AT18" s="1">
        <v>281.61215209960938</v>
      </c>
      <c r="AU18" s="1">
        <v>18.959226608276367</v>
      </c>
      <c r="AV18" s="1">
        <v>23.78547477722168</v>
      </c>
      <c r="AW18" s="1">
        <v>50.227764129638672</v>
      </c>
      <c r="AX18" s="1">
        <v>63.014385223388672</v>
      </c>
      <c r="AY18" s="1">
        <v>300.13046264648438</v>
      </c>
      <c r="AZ18" s="1">
        <v>1700.690673828125</v>
      </c>
      <c r="BA18" s="1">
        <v>1317.2791748046875</v>
      </c>
      <c r="BB18" s="1">
        <v>98.984397888183594</v>
      </c>
      <c r="BC18" s="1">
        <v>9.0076236724853516</v>
      </c>
      <c r="BD18" s="1">
        <v>-0.17952521145343781</v>
      </c>
      <c r="BE18" s="1">
        <v>1</v>
      </c>
      <c r="BF18" s="1">
        <v>-1.355140209197998</v>
      </c>
      <c r="BG18" s="1">
        <v>7.355140209197998</v>
      </c>
      <c r="BH18" s="1">
        <v>1</v>
      </c>
      <c r="BI18" s="1">
        <v>0</v>
      </c>
      <c r="BJ18" s="1">
        <v>0.15999999642372131</v>
      </c>
      <c r="BK18" s="1">
        <v>111115</v>
      </c>
      <c r="BL18">
        <f t="shared" si="59"/>
        <v>1.5006523132324217</v>
      </c>
      <c r="BM18">
        <f t="shared" si="60"/>
        <v>7.4189845488200805E-3</v>
      </c>
      <c r="BN18">
        <f t="shared" si="61"/>
        <v>301.42332305908201</v>
      </c>
      <c r="BO18">
        <f t="shared" si="62"/>
        <v>300.88335266113279</v>
      </c>
      <c r="BP18">
        <f t="shared" si="63"/>
        <v>272.11050173035619</v>
      </c>
      <c r="BQ18">
        <f t="shared" si="64"/>
        <v>-0.24515130056136969</v>
      </c>
      <c r="BR18">
        <f t="shared" si="65"/>
        <v>3.8557278086849349</v>
      </c>
      <c r="BS18">
        <f t="shared" si="66"/>
        <v>38.952884403464338</v>
      </c>
      <c r="BT18">
        <f t="shared" si="67"/>
        <v>15.167409626242659</v>
      </c>
      <c r="BU18">
        <f t="shared" si="68"/>
        <v>28.003337860107422</v>
      </c>
      <c r="BV18">
        <f t="shared" si="69"/>
        <v>3.7955781640580639</v>
      </c>
      <c r="BW18">
        <f t="shared" si="70"/>
        <v>0.47379593926813307</v>
      </c>
      <c r="BX18">
        <f t="shared" si="71"/>
        <v>2.3543908993078659</v>
      </c>
      <c r="BY18">
        <f t="shared" si="72"/>
        <v>1.441187264750198</v>
      </c>
      <c r="BZ18">
        <f t="shared" si="73"/>
        <v>0.29830953726974785</v>
      </c>
      <c r="CA18">
        <f t="shared" si="74"/>
        <v>18.883468468666393</v>
      </c>
      <c r="CB18">
        <f t="shared" si="75"/>
        <v>0.67742875959213045</v>
      </c>
      <c r="CC18">
        <f t="shared" si="76"/>
        <v>61.851389366985451</v>
      </c>
      <c r="CD18">
        <f t="shared" si="77"/>
        <v>277.92880398203636</v>
      </c>
      <c r="CE18">
        <f t="shared" si="78"/>
        <v>5.6406285820991046E-2</v>
      </c>
      <c r="CF18">
        <f t="shared" si="79"/>
        <v>0</v>
      </c>
      <c r="CG18">
        <f t="shared" si="80"/>
        <v>1488.1885440423137</v>
      </c>
      <c r="CH18">
        <f t="shared" si="81"/>
        <v>0</v>
      </c>
      <c r="CI18" t="e">
        <f t="shared" si="82"/>
        <v>#DIV/0!</v>
      </c>
      <c r="CJ18" t="e">
        <f t="shared" si="83"/>
        <v>#DIV/0!</v>
      </c>
    </row>
    <row r="19" spans="1:88" x14ac:dyDescent="0.35">
      <c r="A19" t="s">
        <v>181</v>
      </c>
      <c r="B19" s="1">
        <v>17</v>
      </c>
      <c r="C19" s="1" t="s">
        <v>107</v>
      </c>
      <c r="D19" s="1" t="s">
        <v>0</v>
      </c>
      <c r="E19" s="1">
        <v>0</v>
      </c>
      <c r="F19" s="1" t="s">
        <v>91</v>
      </c>
      <c r="G19" s="1" t="s">
        <v>0</v>
      </c>
      <c r="H19" s="1">
        <v>4087.9999986905605</v>
      </c>
      <c r="I19" s="1">
        <v>0</v>
      </c>
      <c r="J19">
        <f t="shared" si="42"/>
        <v>31.945979115559393</v>
      </c>
      <c r="K19">
        <f t="shared" si="43"/>
        <v>0.49508487641833543</v>
      </c>
      <c r="L19">
        <f t="shared" si="44"/>
        <v>260.99389254647946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t="e">
        <f t="shared" si="45"/>
        <v>#DIV/0!</v>
      </c>
      <c r="U19" t="e">
        <f t="shared" si="46"/>
        <v>#DIV/0!</v>
      </c>
      <c r="V19" t="e">
        <f t="shared" si="47"/>
        <v>#DIV/0!</v>
      </c>
      <c r="W19" s="1">
        <v>-1</v>
      </c>
      <c r="X19" s="1">
        <v>0.87</v>
      </c>
      <c r="Y19" s="1">
        <v>0.92</v>
      </c>
      <c r="Z19" s="1">
        <v>10.099023818969727</v>
      </c>
      <c r="AA19">
        <f t="shared" si="48"/>
        <v>0.87504951190948488</v>
      </c>
      <c r="AB19">
        <f t="shared" si="49"/>
        <v>2.213832415946889E-2</v>
      </c>
      <c r="AC19" t="e">
        <f t="shared" si="50"/>
        <v>#DIV/0!</v>
      </c>
      <c r="AD19" t="e">
        <f t="shared" si="51"/>
        <v>#DIV/0!</v>
      </c>
      <c r="AE19" t="e">
        <f t="shared" si="52"/>
        <v>#DIV/0!</v>
      </c>
      <c r="AF19" s="1">
        <v>0</v>
      </c>
      <c r="AG19" s="1">
        <v>0.5</v>
      </c>
      <c r="AH19" t="e">
        <f t="shared" si="53"/>
        <v>#DIV/0!</v>
      </c>
      <c r="AI19">
        <f t="shared" si="54"/>
        <v>7.2967563485036839</v>
      </c>
      <c r="AJ19">
        <f t="shared" si="55"/>
        <v>1.4883003872322069</v>
      </c>
      <c r="AK19">
        <f t="shared" si="56"/>
        <v>28.260845184326172</v>
      </c>
      <c r="AL19" s="1">
        <v>2</v>
      </c>
      <c r="AM19">
        <f t="shared" si="57"/>
        <v>4.644859790802002</v>
      </c>
      <c r="AN19" s="1">
        <v>1</v>
      </c>
      <c r="AO19">
        <f t="shared" si="58"/>
        <v>9.2897195816040039</v>
      </c>
      <c r="AP19" s="1">
        <v>27.727155685424805</v>
      </c>
      <c r="AQ19" s="1">
        <v>28.260845184326172</v>
      </c>
      <c r="AR19" s="1">
        <v>27.055032730102539</v>
      </c>
      <c r="AS19" s="1">
        <v>399.93179321289063</v>
      </c>
      <c r="AT19" s="1">
        <v>376.81048583984375</v>
      </c>
      <c r="AU19" s="1">
        <v>19.143388748168945</v>
      </c>
      <c r="AV19" s="1">
        <v>23.88983154296875</v>
      </c>
      <c r="AW19" s="1">
        <v>50.730461120605469</v>
      </c>
      <c r="AX19" s="1">
        <v>63.309799194335938</v>
      </c>
      <c r="AY19" s="1">
        <v>300.11688232421875</v>
      </c>
      <c r="AZ19" s="1">
        <v>1700.6895751953125</v>
      </c>
      <c r="BA19" s="1">
        <v>1310.2591552734375</v>
      </c>
      <c r="BB19" s="1">
        <v>98.980575561523438</v>
      </c>
      <c r="BC19" s="1">
        <v>9.8162097930908203</v>
      </c>
      <c r="BD19" s="1">
        <v>-0.17969600856304169</v>
      </c>
      <c r="BE19" s="1">
        <v>1</v>
      </c>
      <c r="BF19" s="1">
        <v>-1.355140209197998</v>
      </c>
      <c r="BG19" s="1">
        <v>7.355140209197998</v>
      </c>
      <c r="BH19" s="1">
        <v>1</v>
      </c>
      <c r="BI19" s="1">
        <v>0</v>
      </c>
      <c r="BJ19" s="1">
        <v>0.15999999642372131</v>
      </c>
      <c r="BK19" s="1">
        <v>111115</v>
      </c>
      <c r="BL19">
        <f t="shared" si="59"/>
        <v>1.5005844116210936</v>
      </c>
      <c r="BM19">
        <f t="shared" si="60"/>
        <v>7.296756348503684E-3</v>
      </c>
      <c r="BN19">
        <f t="shared" si="61"/>
        <v>301.41084518432615</v>
      </c>
      <c r="BO19">
        <f t="shared" si="62"/>
        <v>300.87715568542478</v>
      </c>
      <c r="BP19">
        <f t="shared" si="63"/>
        <v>272.11032594911012</v>
      </c>
      <c r="BQ19">
        <f t="shared" si="64"/>
        <v>-0.2233419481493544</v>
      </c>
      <c r="BR19">
        <f t="shared" si="65"/>
        <v>3.8529296634230912</v>
      </c>
      <c r="BS19">
        <f t="shared" si="66"/>
        <v>38.926119004311332</v>
      </c>
      <c r="BT19">
        <f t="shared" si="67"/>
        <v>15.036287461342582</v>
      </c>
      <c r="BU19">
        <f t="shared" si="68"/>
        <v>27.994000434875488</v>
      </c>
      <c r="BV19">
        <f t="shared" si="69"/>
        <v>3.7935126214969723</v>
      </c>
      <c r="BW19">
        <f t="shared" si="70"/>
        <v>0.47003490879663212</v>
      </c>
      <c r="BX19">
        <f t="shared" si="71"/>
        <v>2.3646292761908843</v>
      </c>
      <c r="BY19">
        <f t="shared" si="72"/>
        <v>1.4288833453060881</v>
      </c>
      <c r="BZ19">
        <f t="shared" si="73"/>
        <v>0.29592418248991953</v>
      </c>
      <c r="CA19">
        <f t="shared" si="74"/>
        <v>25.833325702292939</v>
      </c>
      <c r="CB19">
        <f t="shared" si="75"/>
        <v>0.69263967525948844</v>
      </c>
      <c r="CC19">
        <f t="shared" si="76"/>
        <v>62.137518105364229</v>
      </c>
      <c r="CD19">
        <f t="shared" si="77"/>
        <v>372.16803442598109</v>
      </c>
      <c r="CE19">
        <f t="shared" si="78"/>
        <v>5.3337301220625279E-2</v>
      </c>
      <c r="CF19">
        <f t="shared" si="79"/>
        <v>0</v>
      </c>
      <c r="CG19">
        <f t="shared" si="80"/>
        <v>1488.1875826842074</v>
      </c>
      <c r="CH19">
        <f t="shared" si="81"/>
        <v>0</v>
      </c>
      <c r="CI19" t="e">
        <f t="shared" si="82"/>
        <v>#DIV/0!</v>
      </c>
      <c r="CJ19" t="e">
        <f t="shared" si="83"/>
        <v>#DIV/0!</v>
      </c>
    </row>
    <row r="20" spans="1:88" x14ac:dyDescent="0.35">
      <c r="A20" t="s">
        <v>181</v>
      </c>
      <c r="B20" s="1">
        <v>18</v>
      </c>
      <c r="C20" s="1" t="s">
        <v>108</v>
      </c>
      <c r="D20" s="1" t="s">
        <v>0</v>
      </c>
      <c r="E20" s="1">
        <v>0</v>
      </c>
      <c r="F20" s="1" t="s">
        <v>91</v>
      </c>
      <c r="G20" s="1" t="s">
        <v>0</v>
      </c>
      <c r="H20" s="1">
        <v>4244.9999986905605</v>
      </c>
      <c r="I20" s="1">
        <v>0</v>
      </c>
      <c r="J20">
        <f t="shared" si="42"/>
        <v>48.518249511334076</v>
      </c>
      <c r="K20">
        <f t="shared" si="43"/>
        <v>0.48973114232189596</v>
      </c>
      <c r="L20">
        <f t="shared" si="44"/>
        <v>484.77201779700141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t="e">
        <f t="shared" si="45"/>
        <v>#DIV/0!</v>
      </c>
      <c r="U20" t="e">
        <f t="shared" si="46"/>
        <v>#DIV/0!</v>
      </c>
      <c r="V20" t="e">
        <f t="shared" si="47"/>
        <v>#DIV/0!</v>
      </c>
      <c r="W20" s="1">
        <v>-1</v>
      </c>
      <c r="X20" s="1">
        <v>0.87</v>
      </c>
      <c r="Y20" s="1">
        <v>0.92</v>
      </c>
      <c r="Z20" s="1">
        <v>10.099023818969727</v>
      </c>
      <c r="AA20">
        <f t="shared" si="48"/>
        <v>0.87504951190948488</v>
      </c>
      <c r="AB20">
        <f t="shared" si="49"/>
        <v>3.3276866790398645E-2</v>
      </c>
      <c r="AC20" t="e">
        <f t="shared" si="50"/>
        <v>#DIV/0!</v>
      </c>
      <c r="AD20" t="e">
        <f t="shared" si="51"/>
        <v>#DIV/0!</v>
      </c>
      <c r="AE20" t="e">
        <f t="shared" si="52"/>
        <v>#DIV/0!</v>
      </c>
      <c r="AF20" s="1">
        <v>0</v>
      </c>
      <c r="AG20" s="1">
        <v>0.5</v>
      </c>
      <c r="AH20" t="e">
        <f t="shared" si="53"/>
        <v>#DIV/0!</v>
      </c>
      <c r="AI20">
        <f t="shared" si="54"/>
        <v>7.2020924335708205</v>
      </c>
      <c r="AJ20">
        <f t="shared" si="55"/>
        <v>1.4840772899620331</v>
      </c>
      <c r="AK20">
        <f t="shared" si="56"/>
        <v>28.301677703857422</v>
      </c>
      <c r="AL20" s="1">
        <v>2</v>
      </c>
      <c r="AM20">
        <f t="shared" si="57"/>
        <v>4.644859790802002</v>
      </c>
      <c r="AN20" s="1">
        <v>1</v>
      </c>
      <c r="AO20">
        <f t="shared" si="58"/>
        <v>9.2897195816040039</v>
      </c>
      <c r="AP20" s="1">
        <v>27.748331069946289</v>
      </c>
      <c r="AQ20" s="1">
        <v>28.301677703857422</v>
      </c>
      <c r="AR20" s="1">
        <v>27.054952621459961</v>
      </c>
      <c r="AS20" s="1">
        <v>700.09368896484375</v>
      </c>
      <c r="AT20" s="1">
        <v>664.57354736328125</v>
      </c>
      <c r="AU20" s="1">
        <v>19.340963363647461</v>
      </c>
      <c r="AV20" s="1">
        <v>24.024864196777344</v>
      </c>
      <c r="AW20" s="1">
        <v>51.191745758056641</v>
      </c>
      <c r="AX20" s="1">
        <v>63.590652465820313</v>
      </c>
      <c r="AY20" s="1">
        <v>300.13714599609375</v>
      </c>
      <c r="AZ20" s="1">
        <v>1700.55322265625</v>
      </c>
      <c r="BA20" s="1">
        <v>1349.13525390625</v>
      </c>
      <c r="BB20" s="1">
        <v>98.981437683105469</v>
      </c>
      <c r="BC20" s="1">
        <v>11.75059986114502</v>
      </c>
      <c r="BD20" s="1">
        <v>-0.17835323512554169</v>
      </c>
      <c r="BE20" s="1">
        <v>1</v>
      </c>
      <c r="BF20" s="1">
        <v>-1.355140209197998</v>
      </c>
      <c r="BG20" s="1">
        <v>7.355140209197998</v>
      </c>
      <c r="BH20" s="1">
        <v>1</v>
      </c>
      <c r="BI20" s="1">
        <v>0</v>
      </c>
      <c r="BJ20" s="1">
        <v>0.15999999642372131</v>
      </c>
      <c r="BK20" s="1">
        <v>111115</v>
      </c>
      <c r="BL20">
        <f t="shared" si="59"/>
        <v>1.5006857299804688</v>
      </c>
      <c r="BM20">
        <f t="shared" si="60"/>
        <v>7.2020924335708201E-3</v>
      </c>
      <c r="BN20">
        <f t="shared" si="61"/>
        <v>301.4516777038574</v>
      </c>
      <c r="BO20">
        <f t="shared" si="62"/>
        <v>300.89833106994627</v>
      </c>
      <c r="BP20">
        <f t="shared" si="63"/>
        <v>272.08850954334775</v>
      </c>
      <c r="BQ20">
        <f t="shared" si="64"/>
        <v>-0.20769404627509114</v>
      </c>
      <c r="BR20">
        <f t="shared" si="65"/>
        <v>3.8620928883004213</v>
      </c>
      <c r="BS20">
        <f t="shared" si="66"/>
        <v>39.018355145185147</v>
      </c>
      <c r="BT20">
        <f t="shared" si="67"/>
        <v>14.993490948407803</v>
      </c>
      <c r="BU20">
        <f t="shared" si="68"/>
        <v>28.025004386901855</v>
      </c>
      <c r="BV20">
        <f t="shared" si="69"/>
        <v>3.8003748217102049</v>
      </c>
      <c r="BW20">
        <f t="shared" si="70"/>
        <v>0.46520659605334763</v>
      </c>
      <c r="BX20">
        <f t="shared" si="71"/>
        <v>2.3780155983383882</v>
      </c>
      <c r="BY20">
        <f t="shared" si="72"/>
        <v>1.4223592233718167</v>
      </c>
      <c r="BZ20">
        <f t="shared" si="73"/>
        <v>0.29286233625238844</v>
      </c>
      <c r="CA20">
        <f t="shared" si="74"/>
        <v>47.983431270087188</v>
      </c>
      <c r="CB20">
        <f t="shared" si="75"/>
        <v>0.72944826004638808</v>
      </c>
      <c r="CC20">
        <f t="shared" si="76"/>
        <v>62.30949021193419</v>
      </c>
      <c r="CD20">
        <f t="shared" si="77"/>
        <v>657.52278159312743</v>
      </c>
      <c r="CE20">
        <f t="shared" si="78"/>
        <v>4.5977834953517455E-2</v>
      </c>
      <c r="CF20">
        <f t="shared" si="79"/>
        <v>0</v>
      </c>
      <c r="CG20">
        <f t="shared" si="80"/>
        <v>1488.0682674614532</v>
      </c>
      <c r="CH20">
        <f t="shared" si="81"/>
        <v>0</v>
      </c>
      <c r="CI20" t="e">
        <f t="shared" si="82"/>
        <v>#DIV/0!</v>
      </c>
      <c r="CJ20" t="e">
        <f t="shared" si="83"/>
        <v>#DIV/0!</v>
      </c>
    </row>
    <row r="21" spans="1:88" x14ac:dyDescent="0.35">
      <c r="A21" t="s">
        <v>181</v>
      </c>
      <c r="B21" s="1">
        <v>19</v>
      </c>
      <c r="C21" s="1" t="s">
        <v>109</v>
      </c>
      <c r="D21" s="1" t="s">
        <v>0</v>
      </c>
      <c r="E21" s="1">
        <v>0</v>
      </c>
      <c r="F21" s="1" t="s">
        <v>91</v>
      </c>
      <c r="G21" s="1" t="s">
        <v>0</v>
      </c>
      <c r="H21" s="1">
        <v>4419.9999986905605</v>
      </c>
      <c r="I21" s="1">
        <v>0</v>
      </c>
      <c r="J21">
        <f t="shared" si="42"/>
        <v>50.727499772997604</v>
      </c>
      <c r="K21">
        <f t="shared" si="43"/>
        <v>0.46673997680365392</v>
      </c>
      <c r="L21">
        <f t="shared" si="44"/>
        <v>759.07806569348224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t="e">
        <f t="shared" si="45"/>
        <v>#DIV/0!</v>
      </c>
      <c r="U21" t="e">
        <f t="shared" si="46"/>
        <v>#DIV/0!</v>
      </c>
      <c r="V21" t="e">
        <f t="shared" si="47"/>
        <v>#DIV/0!</v>
      </c>
      <c r="W21" s="1">
        <v>-1</v>
      </c>
      <c r="X21" s="1">
        <v>0.87</v>
      </c>
      <c r="Y21" s="1">
        <v>0.92</v>
      </c>
      <c r="Z21" s="1">
        <v>10.099023818969727</v>
      </c>
      <c r="AA21">
        <f t="shared" si="48"/>
        <v>0.87504951190948488</v>
      </c>
      <c r="AB21">
        <f t="shared" si="49"/>
        <v>3.4768298348433917E-2</v>
      </c>
      <c r="AC21" t="e">
        <f t="shared" si="50"/>
        <v>#DIV/0!</v>
      </c>
      <c r="AD21" t="e">
        <f t="shared" si="51"/>
        <v>#DIV/0!</v>
      </c>
      <c r="AE21" t="e">
        <f t="shared" si="52"/>
        <v>#DIV/0!</v>
      </c>
      <c r="AF21" s="1">
        <v>0</v>
      </c>
      <c r="AG21" s="1">
        <v>0.5</v>
      </c>
      <c r="AH21" t="e">
        <f t="shared" si="53"/>
        <v>#DIV/0!</v>
      </c>
      <c r="AI21">
        <f t="shared" si="54"/>
        <v>6.9442726647173405</v>
      </c>
      <c r="AJ21">
        <f t="shared" si="55"/>
        <v>1.497675310827971</v>
      </c>
      <c r="AK21">
        <f t="shared" si="56"/>
        <v>28.399040222167969</v>
      </c>
      <c r="AL21" s="1">
        <v>2</v>
      </c>
      <c r="AM21">
        <f t="shared" si="57"/>
        <v>4.644859790802002</v>
      </c>
      <c r="AN21" s="1">
        <v>1</v>
      </c>
      <c r="AO21">
        <f t="shared" si="58"/>
        <v>9.2897195816040039</v>
      </c>
      <c r="AP21" s="1">
        <v>27.759784698486328</v>
      </c>
      <c r="AQ21" s="1">
        <v>28.399040222167969</v>
      </c>
      <c r="AR21" s="1">
        <v>27.056358337402344</v>
      </c>
      <c r="AS21" s="1">
        <v>1000.074951171875</v>
      </c>
      <c r="AT21" s="1">
        <v>961.8189697265625</v>
      </c>
      <c r="AU21" s="1">
        <v>19.59282112121582</v>
      </c>
      <c r="AV21" s="1">
        <v>24.108940124511719</v>
      </c>
      <c r="AW21" s="1">
        <v>51.823799133300781</v>
      </c>
      <c r="AX21" s="1">
        <v>63.770988464355469</v>
      </c>
      <c r="AY21" s="1">
        <v>300.11846923828125</v>
      </c>
      <c r="AZ21" s="1">
        <v>1700.22119140625</v>
      </c>
      <c r="BA21" s="1">
        <v>1415.6519775390625</v>
      </c>
      <c r="BB21" s="1">
        <v>98.981681823730469</v>
      </c>
      <c r="BC21" s="1">
        <v>13.197657585144043</v>
      </c>
      <c r="BD21" s="1">
        <v>-0.16924421489238739</v>
      </c>
      <c r="BE21" s="1">
        <v>1</v>
      </c>
      <c r="BF21" s="1">
        <v>-1.355140209197998</v>
      </c>
      <c r="BG21" s="1">
        <v>7.355140209197998</v>
      </c>
      <c r="BH21" s="1">
        <v>1</v>
      </c>
      <c r="BI21" s="1">
        <v>0</v>
      </c>
      <c r="BJ21" s="1">
        <v>0.15999999642372131</v>
      </c>
      <c r="BK21" s="1">
        <v>111115</v>
      </c>
      <c r="BL21">
        <f t="shared" si="59"/>
        <v>1.5005923461914061</v>
      </c>
      <c r="BM21">
        <f t="shared" si="60"/>
        <v>6.9442726647173407E-3</v>
      </c>
      <c r="BN21">
        <f t="shared" si="61"/>
        <v>301.54904022216795</v>
      </c>
      <c r="BO21">
        <f t="shared" si="62"/>
        <v>300.90978469848631</v>
      </c>
      <c r="BP21">
        <f t="shared" si="63"/>
        <v>272.03538454453519</v>
      </c>
      <c r="BQ21">
        <f t="shared" si="64"/>
        <v>-0.16657167880423326</v>
      </c>
      <c r="BR21">
        <f t="shared" si="65"/>
        <v>3.8840187513397586</v>
      </c>
      <c r="BS21">
        <f t="shared" si="66"/>
        <v>39.239773256798514</v>
      </c>
      <c r="BT21">
        <f t="shared" si="67"/>
        <v>15.130833132286796</v>
      </c>
      <c r="BU21">
        <f t="shared" si="68"/>
        <v>28.079412460327148</v>
      </c>
      <c r="BV21">
        <f t="shared" si="69"/>
        <v>3.8124433090083141</v>
      </c>
      <c r="BW21">
        <f t="shared" si="70"/>
        <v>0.44441156918380731</v>
      </c>
      <c r="BX21">
        <f t="shared" si="71"/>
        <v>2.3863434405117876</v>
      </c>
      <c r="BY21">
        <f t="shared" si="72"/>
        <v>1.4260998684965265</v>
      </c>
      <c r="BZ21">
        <f t="shared" si="73"/>
        <v>0.27968055664127806</v>
      </c>
      <c r="CA21">
        <f t="shared" si="74"/>
        <v>75.13482357784504</v>
      </c>
      <c r="CB21">
        <f t="shared" si="75"/>
        <v>0.78921095298139332</v>
      </c>
      <c r="CC21">
        <f t="shared" si="76"/>
        <v>62.083758961935942</v>
      </c>
      <c r="CD21">
        <f t="shared" si="77"/>
        <v>954.44715143947894</v>
      </c>
      <c r="CE21">
        <f t="shared" si="78"/>
        <v>3.2996629136549341E-2</v>
      </c>
      <c r="CF21">
        <f t="shared" si="79"/>
        <v>0</v>
      </c>
      <c r="CG21">
        <f t="shared" si="80"/>
        <v>1487.7777236782019</v>
      </c>
      <c r="CH21">
        <f t="shared" si="81"/>
        <v>0</v>
      </c>
      <c r="CI21" t="e">
        <f t="shared" si="82"/>
        <v>#DIV/0!</v>
      </c>
      <c r="CJ21" t="e">
        <f t="shared" si="83"/>
        <v>#DIV/0!</v>
      </c>
    </row>
    <row r="22" spans="1:88" x14ac:dyDescent="0.35">
      <c r="A22" t="s">
        <v>181</v>
      </c>
      <c r="B22" s="1">
        <v>20</v>
      </c>
      <c r="C22" s="1" t="s">
        <v>110</v>
      </c>
      <c r="D22" s="1" t="s">
        <v>0</v>
      </c>
      <c r="E22" s="1">
        <v>0</v>
      </c>
      <c r="F22" s="1" t="s">
        <v>91</v>
      </c>
      <c r="G22" s="1" t="s">
        <v>0</v>
      </c>
      <c r="H22" s="1">
        <v>4584.9999986905605</v>
      </c>
      <c r="I22" s="1">
        <v>0</v>
      </c>
      <c r="J22">
        <f t="shared" si="42"/>
        <v>50.563037132617744</v>
      </c>
      <c r="K22">
        <f t="shared" si="43"/>
        <v>0.4341405270957498</v>
      </c>
      <c r="L22">
        <f t="shared" si="44"/>
        <v>1037.7372854418747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t="e">
        <f t="shared" si="45"/>
        <v>#DIV/0!</v>
      </c>
      <c r="U22" t="e">
        <f t="shared" si="46"/>
        <v>#DIV/0!</v>
      </c>
      <c r="V22" t="e">
        <f t="shared" si="47"/>
        <v>#DIV/0!</v>
      </c>
      <c r="W22" s="1">
        <v>-1</v>
      </c>
      <c r="X22" s="1">
        <v>0.87</v>
      </c>
      <c r="Y22" s="1">
        <v>0.92</v>
      </c>
      <c r="Z22" s="1">
        <v>10.099023818969727</v>
      </c>
      <c r="AA22">
        <f t="shared" si="48"/>
        <v>0.87504951190948488</v>
      </c>
      <c r="AB22">
        <f t="shared" si="49"/>
        <v>3.4667958466679111E-2</v>
      </c>
      <c r="AC22" t="e">
        <f t="shared" si="50"/>
        <v>#DIV/0!</v>
      </c>
      <c r="AD22" t="e">
        <f t="shared" si="51"/>
        <v>#DIV/0!</v>
      </c>
      <c r="AE22" t="e">
        <f t="shared" si="52"/>
        <v>#DIV/0!</v>
      </c>
      <c r="AF22" s="1">
        <v>0</v>
      </c>
      <c r="AG22" s="1">
        <v>0.5</v>
      </c>
      <c r="AH22" t="e">
        <f t="shared" si="53"/>
        <v>#DIV/0!</v>
      </c>
      <c r="AI22">
        <f t="shared" si="54"/>
        <v>6.6412016301944039</v>
      </c>
      <c r="AJ22">
        <f t="shared" si="55"/>
        <v>1.5343414701378451</v>
      </c>
      <c r="AK22">
        <f t="shared" si="56"/>
        <v>28.569986343383789</v>
      </c>
      <c r="AL22" s="1">
        <v>2</v>
      </c>
      <c r="AM22">
        <f t="shared" si="57"/>
        <v>4.644859790802002</v>
      </c>
      <c r="AN22" s="1">
        <v>1</v>
      </c>
      <c r="AO22">
        <f t="shared" si="58"/>
        <v>9.2897195816040039</v>
      </c>
      <c r="AP22" s="1">
        <v>27.780525207519531</v>
      </c>
      <c r="AQ22" s="1">
        <v>28.569986343383789</v>
      </c>
      <c r="AR22" s="1">
        <v>27.054088592529297</v>
      </c>
      <c r="AS22" s="1">
        <v>1300.07080078125</v>
      </c>
      <c r="AT22" s="1">
        <v>1260.7960205078125</v>
      </c>
      <c r="AU22" s="1">
        <v>19.811983108520508</v>
      </c>
      <c r="AV22" s="1">
        <v>24.130847930908203</v>
      </c>
      <c r="AW22" s="1">
        <v>52.339038848876953</v>
      </c>
      <c r="AX22" s="1">
        <v>63.750686645507813</v>
      </c>
      <c r="AY22" s="1">
        <v>300.12255859375</v>
      </c>
      <c r="AZ22" s="1">
        <v>1699.7208251953125</v>
      </c>
      <c r="BA22" s="1">
        <v>1450.1290283203125</v>
      </c>
      <c r="BB22" s="1">
        <v>98.978569030761719</v>
      </c>
      <c r="BC22" s="1">
        <v>14.014485359191895</v>
      </c>
      <c r="BD22" s="1">
        <v>-0.16346780955791473</v>
      </c>
      <c r="BE22" s="1">
        <v>1</v>
      </c>
      <c r="BF22" s="1">
        <v>-1.355140209197998</v>
      </c>
      <c r="BG22" s="1">
        <v>7.355140209197998</v>
      </c>
      <c r="BH22" s="1">
        <v>1</v>
      </c>
      <c r="BI22" s="1">
        <v>0</v>
      </c>
      <c r="BJ22" s="1">
        <v>0.15999999642372131</v>
      </c>
      <c r="BK22" s="1">
        <v>111115</v>
      </c>
      <c r="BL22">
        <f t="shared" si="59"/>
        <v>1.5006127929687498</v>
      </c>
      <c r="BM22">
        <f t="shared" si="60"/>
        <v>6.6412016301944038E-3</v>
      </c>
      <c r="BN22">
        <f t="shared" si="61"/>
        <v>301.71998634338377</v>
      </c>
      <c r="BO22">
        <f t="shared" si="62"/>
        <v>300.93052520751951</v>
      </c>
      <c r="BP22">
        <f t="shared" si="63"/>
        <v>271.95532595257464</v>
      </c>
      <c r="BQ22">
        <f t="shared" si="64"/>
        <v>-0.12063601759911105</v>
      </c>
      <c r="BR22">
        <f t="shared" si="65"/>
        <v>3.9227782678380563</v>
      </c>
      <c r="BS22">
        <f t="shared" si="66"/>
        <v>39.632602352726373</v>
      </c>
      <c r="BT22">
        <f t="shared" si="67"/>
        <v>15.50175442181817</v>
      </c>
      <c r="BU22">
        <f t="shared" si="68"/>
        <v>28.17525577545166</v>
      </c>
      <c r="BV22">
        <f t="shared" si="69"/>
        <v>3.8337840646187646</v>
      </c>
      <c r="BW22">
        <f t="shared" si="70"/>
        <v>0.41475748423416564</v>
      </c>
      <c r="BX22">
        <f t="shared" si="71"/>
        <v>2.3884367977002112</v>
      </c>
      <c r="BY22">
        <f t="shared" si="72"/>
        <v>1.4453472669185534</v>
      </c>
      <c r="BZ22">
        <f t="shared" si="73"/>
        <v>0.26089786927501107</v>
      </c>
      <c r="CA22">
        <f t="shared" si="74"/>
        <v>102.71375154290388</v>
      </c>
      <c r="CB22">
        <f t="shared" si="75"/>
        <v>0.82308102862182564</v>
      </c>
      <c r="CC22">
        <f t="shared" si="76"/>
        <v>61.402093765511609</v>
      </c>
      <c r="CD22">
        <f t="shared" si="77"/>
        <v>1253.4481022494178</v>
      </c>
      <c r="CE22">
        <f t="shared" si="78"/>
        <v>2.4769085704581129E-2</v>
      </c>
      <c r="CF22">
        <f t="shared" si="79"/>
        <v>0</v>
      </c>
      <c r="CG22">
        <f t="shared" si="80"/>
        <v>1487.3398784695451</v>
      </c>
      <c r="CH22">
        <f t="shared" si="81"/>
        <v>0</v>
      </c>
      <c r="CI22" t="e">
        <f t="shared" si="82"/>
        <v>#DIV/0!</v>
      </c>
      <c r="CJ22" t="e">
        <f t="shared" si="83"/>
        <v>#DIV/0!</v>
      </c>
    </row>
    <row r="23" spans="1:88" x14ac:dyDescent="0.35">
      <c r="A23" t="s">
        <v>181</v>
      </c>
      <c r="B23" s="1">
        <v>21</v>
      </c>
      <c r="C23" s="1" t="s">
        <v>111</v>
      </c>
      <c r="D23" s="1" t="s">
        <v>0</v>
      </c>
      <c r="E23" s="1">
        <v>0</v>
      </c>
      <c r="F23" s="1" t="s">
        <v>91</v>
      </c>
      <c r="G23" s="1" t="s">
        <v>0</v>
      </c>
      <c r="H23" s="1">
        <v>4806.9999986905605</v>
      </c>
      <c r="I23" s="1">
        <v>0</v>
      </c>
      <c r="J23">
        <f t="shared" si="42"/>
        <v>51.57964712783901</v>
      </c>
      <c r="K23">
        <f t="shared" si="43"/>
        <v>0.38218001316801353</v>
      </c>
      <c r="L23">
        <f t="shared" si="44"/>
        <v>1394.4581395539687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t="e">
        <f t="shared" si="45"/>
        <v>#DIV/0!</v>
      </c>
      <c r="U23" t="e">
        <f t="shared" si="46"/>
        <v>#DIV/0!</v>
      </c>
      <c r="V23" t="e">
        <f t="shared" si="47"/>
        <v>#DIV/0!</v>
      </c>
      <c r="W23" s="1">
        <v>-1</v>
      </c>
      <c r="X23" s="1">
        <v>0.87</v>
      </c>
      <c r="Y23" s="1">
        <v>0.92</v>
      </c>
      <c r="Z23" s="1">
        <v>10.099023818969727</v>
      </c>
      <c r="AA23">
        <f t="shared" si="48"/>
        <v>0.87504951190948488</v>
      </c>
      <c r="AB23">
        <f t="shared" si="49"/>
        <v>3.5362634257076399E-2</v>
      </c>
      <c r="AC23" t="e">
        <f t="shared" si="50"/>
        <v>#DIV/0!</v>
      </c>
      <c r="AD23" t="e">
        <f t="shared" si="51"/>
        <v>#DIV/0!</v>
      </c>
      <c r="AE23" t="e">
        <f t="shared" si="52"/>
        <v>#DIV/0!</v>
      </c>
      <c r="AF23" s="1">
        <v>0</v>
      </c>
      <c r="AG23" s="1">
        <v>0.5</v>
      </c>
      <c r="AH23" t="e">
        <f t="shared" si="53"/>
        <v>#DIV/0!</v>
      </c>
      <c r="AI23">
        <f t="shared" si="54"/>
        <v>6.1926914485006801</v>
      </c>
      <c r="AJ23">
        <f t="shared" si="55"/>
        <v>1.6161014826983156</v>
      </c>
      <c r="AK23">
        <f t="shared" si="56"/>
        <v>28.851465225219727</v>
      </c>
      <c r="AL23" s="1">
        <v>2</v>
      </c>
      <c r="AM23">
        <f t="shared" si="57"/>
        <v>4.644859790802002</v>
      </c>
      <c r="AN23" s="1">
        <v>1</v>
      </c>
      <c r="AO23">
        <f t="shared" si="58"/>
        <v>9.2897195816040039</v>
      </c>
      <c r="AP23" s="1">
        <v>27.807905197143555</v>
      </c>
      <c r="AQ23" s="1">
        <v>28.851465225219727</v>
      </c>
      <c r="AR23" s="1">
        <v>27.049493789672852</v>
      </c>
      <c r="AS23" s="1">
        <v>1700.1947021484375</v>
      </c>
      <c r="AT23" s="1">
        <v>1658.9791259765625</v>
      </c>
      <c r="AU23" s="1">
        <v>19.930191040039063</v>
      </c>
      <c r="AV23" s="1">
        <v>23.957799911499023</v>
      </c>
      <c r="AW23" s="1">
        <v>52.566444396972656</v>
      </c>
      <c r="AX23" s="1">
        <v>63.190830230712891</v>
      </c>
      <c r="AY23" s="1">
        <v>300.14474487304688</v>
      </c>
      <c r="AZ23" s="1">
        <v>1699.18408203125</v>
      </c>
      <c r="BA23" s="1">
        <v>1493.3486328125</v>
      </c>
      <c r="BB23" s="1">
        <v>98.975418090820313</v>
      </c>
      <c r="BC23" s="1">
        <v>14.693568229675293</v>
      </c>
      <c r="BD23" s="1">
        <v>-0.15078116953372955</v>
      </c>
      <c r="BE23" s="1">
        <v>0.75</v>
      </c>
      <c r="BF23" s="1">
        <v>-1.355140209197998</v>
      </c>
      <c r="BG23" s="1">
        <v>7.355140209197998</v>
      </c>
      <c r="BH23" s="1">
        <v>1</v>
      </c>
      <c r="BI23" s="1">
        <v>0</v>
      </c>
      <c r="BJ23" s="1">
        <v>0.15999999642372131</v>
      </c>
      <c r="BK23" s="1">
        <v>111115</v>
      </c>
      <c r="BL23">
        <f t="shared" si="59"/>
        <v>1.5007237243652343</v>
      </c>
      <c r="BM23">
        <f t="shared" si="60"/>
        <v>6.1926914485006803E-3</v>
      </c>
      <c r="BN23">
        <f t="shared" si="61"/>
        <v>302.0014652252197</v>
      </c>
      <c r="BO23">
        <f t="shared" si="62"/>
        <v>300.95790519714353</v>
      </c>
      <c r="BP23">
        <f t="shared" si="63"/>
        <v>271.86944704824418</v>
      </c>
      <c r="BQ23">
        <f t="shared" si="64"/>
        <v>-5.4068908189539543E-2</v>
      </c>
      <c r="BR23">
        <f t="shared" si="65"/>
        <v>3.9873347454751493</v>
      </c>
      <c r="BS23">
        <f t="shared" si="66"/>
        <v>40.286111666801467</v>
      </c>
      <c r="BT23">
        <f t="shared" si="67"/>
        <v>16.328311755302444</v>
      </c>
      <c r="BU23">
        <f t="shared" si="68"/>
        <v>28.329685211181641</v>
      </c>
      <c r="BV23">
        <f t="shared" si="69"/>
        <v>3.8683890383686244</v>
      </c>
      <c r="BW23">
        <f t="shared" si="70"/>
        <v>0.36707837144459721</v>
      </c>
      <c r="BX23">
        <f t="shared" si="71"/>
        <v>2.3712332627768338</v>
      </c>
      <c r="BY23">
        <f t="shared" si="72"/>
        <v>1.4971557755917906</v>
      </c>
      <c r="BZ23">
        <f t="shared" si="73"/>
        <v>0.23073460209967639</v>
      </c>
      <c r="CA23">
        <f t="shared" si="74"/>
        <v>138.01707737250152</v>
      </c>
      <c r="CB23">
        <f t="shared" si="75"/>
        <v>0.84055195012361428</v>
      </c>
      <c r="CC23">
        <f t="shared" si="76"/>
        <v>59.77869859865217</v>
      </c>
      <c r="CD23">
        <f t="shared" si="77"/>
        <v>1651.4834719892804</v>
      </c>
      <c r="CE23">
        <f t="shared" si="78"/>
        <v>1.8670269680421826E-2</v>
      </c>
      <c r="CF23">
        <f t="shared" si="79"/>
        <v>0</v>
      </c>
      <c r="CG23">
        <f t="shared" si="80"/>
        <v>1486.8702016258114</v>
      </c>
      <c r="CH23">
        <f t="shared" si="81"/>
        <v>0</v>
      </c>
      <c r="CI23" t="e">
        <f t="shared" si="82"/>
        <v>#DIV/0!</v>
      </c>
      <c r="CJ23" t="e">
        <f t="shared" si="83"/>
        <v>#DIV/0!</v>
      </c>
    </row>
    <row r="24" spans="1:88" x14ac:dyDescent="0.35">
      <c r="A24" t="s">
        <v>181</v>
      </c>
      <c r="B24" s="1">
        <v>22</v>
      </c>
      <c r="C24" s="1" t="s">
        <v>112</v>
      </c>
      <c r="D24" s="1" t="s">
        <v>0</v>
      </c>
      <c r="E24" s="1">
        <v>0</v>
      </c>
      <c r="F24" s="1" t="s">
        <v>91</v>
      </c>
      <c r="G24" s="1" t="s">
        <v>0</v>
      </c>
      <c r="H24" s="1">
        <v>5028.9999986905605</v>
      </c>
      <c r="I24" s="1">
        <v>0</v>
      </c>
      <c r="J24">
        <f t="shared" si="42"/>
        <v>51.308526259227612</v>
      </c>
      <c r="K24">
        <f t="shared" si="43"/>
        <v>0.3337957770267681</v>
      </c>
      <c r="L24">
        <f t="shared" si="44"/>
        <v>1654.0167990803702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t="e">
        <f t="shared" si="45"/>
        <v>#DIV/0!</v>
      </c>
      <c r="U24" t="e">
        <f t="shared" si="46"/>
        <v>#DIV/0!</v>
      </c>
      <c r="V24" t="e">
        <f t="shared" si="47"/>
        <v>#DIV/0!</v>
      </c>
      <c r="W24" s="1">
        <v>-1</v>
      </c>
      <c r="X24" s="1">
        <v>0.87</v>
      </c>
      <c r="Y24" s="1">
        <v>0.92</v>
      </c>
      <c r="Z24" s="1">
        <v>10.099023818969727</v>
      </c>
      <c r="AA24">
        <f t="shared" si="48"/>
        <v>0.87504951190948488</v>
      </c>
      <c r="AB24">
        <f t="shared" si="49"/>
        <v>3.5185407067323538E-2</v>
      </c>
      <c r="AC24" t="e">
        <f t="shared" si="50"/>
        <v>#DIV/0!</v>
      </c>
      <c r="AD24" t="e">
        <f t="shared" si="51"/>
        <v>#DIV/0!</v>
      </c>
      <c r="AE24" t="e">
        <f t="shared" si="52"/>
        <v>#DIV/0!</v>
      </c>
      <c r="AF24" s="1">
        <v>0</v>
      </c>
      <c r="AG24" s="1">
        <v>0.5</v>
      </c>
      <c r="AH24" t="e">
        <f t="shared" si="53"/>
        <v>#DIV/0!</v>
      </c>
      <c r="AI24">
        <f t="shared" si="54"/>
        <v>5.7030935015052346</v>
      </c>
      <c r="AJ24">
        <f t="shared" si="55"/>
        <v>1.6948874820113882</v>
      </c>
      <c r="AK24">
        <f t="shared" si="56"/>
        <v>29.176891326904297</v>
      </c>
      <c r="AL24" s="1">
        <v>2</v>
      </c>
      <c r="AM24">
        <f t="shared" si="57"/>
        <v>4.644859790802002</v>
      </c>
      <c r="AN24" s="1">
        <v>1</v>
      </c>
      <c r="AO24">
        <f t="shared" si="58"/>
        <v>9.2897195816040039</v>
      </c>
      <c r="AP24" s="1">
        <v>27.844173431396484</v>
      </c>
      <c r="AQ24" s="1">
        <v>29.176891326904297</v>
      </c>
      <c r="AR24" s="1">
        <v>27.056880950927734</v>
      </c>
      <c r="AS24" s="1">
        <v>2000.054443359375</v>
      </c>
      <c r="AT24" s="1">
        <v>1958.4188232421875</v>
      </c>
      <c r="AU24" s="1">
        <v>20.218015670776367</v>
      </c>
      <c r="AV24" s="1">
        <v>23.927669525146484</v>
      </c>
      <c r="AW24" s="1">
        <v>53.211589813232422</v>
      </c>
      <c r="AX24" s="1">
        <v>62.976734161376953</v>
      </c>
      <c r="AY24" s="1">
        <v>300.115966796875</v>
      </c>
      <c r="AZ24" s="1">
        <v>1698.93701171875</v>
      </c>
      <c r="BA24" s="1">
        <v>1507.5323486328125</v>
      </c>
      <c r="BB24" s="1">
        <v>98.974784851074219</v>
      </c>
      <c r="BC24" s="1">
        <v>14.821052551269531</v>
      </c>
      <c r="BD24" s="1">
        <v>-0.14363786578178406</v>
      </c>
      <c r="BE24" s="1">
        <v>0.5</v>
      </c>
      <c r="BF24" s="1">
        <v>-1.355140209197998</v>
      </c>
      <c r="BG24" s="1">
        <v>7.355140209197998</v>
      </c>
      <c r="BH24" s="1">
        <v>1</v>
      </c>
      <c r="BI24" s="1">
        <v>0</v>
      </c>
      <c r="BJ24" s="1">
        <v>0.15999999642372131</v>
      </c>
      <c r="BK24" s="1">
        <v>111115</v>
      </c>
      <c r="BL24">
        <f t="shared" si="59"/>
        <v>1.5005798339843748</v>
      </c>
      <c r="BM24">
        <f t="shared" si="60"/>
        <v>5.7030935015052343E-3</v>
      </c>
      <c r="BN24">
        <f t="shared" si="61"/>
        <v>302.32689132690427</v>
      </c>
      <c r="BO24">
        <f t="shared" si="62"/>
        <v>300.99417343139646</v>
      </c>
      <c r="BP24">
        <f t="shared" si="63"/>
        <v>271.82991579912778</v>
      </c>
      <c r="BQ24">
        <f t="shared" si="64"/>
        <v>1.8186649112980284E-2</v>
      </c>
      <c r="BR24">
        <f t="shared" si="65"/>
        <v>4.0631234252503665</v>
      </c>
      <c r="BS24">
        <f t="shared" si="66"/>
        <v>41.052106669027708</v>
      </c>
      <c r="BT24">
        <f t="shared" si="67"/>
        <v>17.124437143881224</v>
      </c>
      <c r="BU24">
        <f t="shared" si="68"/>
        <v>28.510532379150391</v>
      </c>
      <c r="BV24">
        <f t="shared" si="69"/>
        <v>3.9092598693996314</v>
      </c>
      <c r="BW24">
        <f t="shared" si="70"/>
        <v>0.3222179266666107</v>
      </c>
      <c r="BX24">
        <f t="shared" si="71"/>
        <v>2.3682359432389783</v>
      </c>
      <c r="BY24">
        <f t="shared" si="72"/>
        <v>1.5410239261606531</v>
      </c>
      <c r="BZ24">
        <f t="shared" si="73"/>
        <v>0.20239535361175337</v>
      </c>
      <c r="CA24">
        <f t="shared" si="74"/>
        <v>163.70595682904209</v>
      </c>
      <c r="CB24">
        <f t="shared" si="75"/>
        <v>0.84456745383100651</v>
      </c>
      <c r="CC24">
        <f t="shared" si="76"/>
        <v>58.380754269067012</v>
      </c>
      <c r="CD24">
        <f t="shared" si="77"/>
        <v>1950.9625690634152</v>
      </c>
      <c r="CE24">
        <f t="shared" si="78"/>
        <v>1.5353602939117047E-2</v>
      </c>
      <c r="CF24">
        <f t="shared" si="79"/>
        <v>0</v>
      </c>
      <c r="CG24">
        <f t="shared" si="80"/>
        <v>1486.654002869451</v>
      </c>
      <c r="CH24">
        <f t="shared" si="81"/>
        <v>0</v>
      </c>
      <c r="CI24" t="e">
        <f t="shared" si="82"/>
        <v>#DIV/0!</v>
      </c>
      <c r="CJ24" t="e">
        <f t="shared" si="83"/>
        <v>#DIV/0!</v>
      </c>
    </row>
    <row r="25" spans="1:88" x14ac:dyDescent="0.35">
      <c r="A25" t="s">
        <v>182</v>
      </c>
      <c r="B25" s="1">
        <v>23</v>
      </c>
      <c r="C25" s="1" t="s">
        <v>113</v>
      </c>
      <c r="D25" s="1" t="s">
        <v>0</v>
      </c>
      <c r="E25" s="1">
        <v>0</v>
      </c>
      <c r="F25" s="1" t="s">
        <v>91</v>
      </c>
      <c r="G25" s="1" t="s">
        <v>0</v>
      </c>
      <c r="H25" s="1">
        <v>5630.9999986905605</v>
      </c>
      <c r="I25" s="1">
        <v>0</v>
      </c>
      <c r="J25">
        <f t="shared" ref="J25:J35" si="84">(AS25-AT25*(1000-AU25)/(1000-AV25))*BL25</f>
        <v>12.170149148920514</v>
      </c>
      <c r="K25">
        <f t="shared" ref="K25:K35" si="85">IF(BW25&lt;&gt;0,1/(1/BW25-1/AO25),0)</f>
        <v>0.20840725499796317</v>
      </c>
      <c r="L25">
        <f t="shared" ref="L25:L35" si="86">((BZ25-BM25/2)*AT25-J25)/(BZ25+BM25/2)</f>
        <v>284.94427785778043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t="e">
        <f t="shared" ref="T25:T35" si="87">CF25/P25</f>
        <v>#DIV/0!</v>
      </c>
      <c r="U25" t="e">
        <f t="shared" ref="U25:U35" si="88">CH25/R25</f>
        <v>#DIV/0!</v>
      </c>
      <c r="V25" t="e">
        <f t="shared" ref="V25:V35" si="89">(R25-S25)/R25</f>
        <v>#DIV/0!</v>
      </c>
      <c r="W25" s="1">
        <v>-1</v>
      </c>
      <c r="X25" s="1">
        <v>0.87</v>
      </c>
      <c r="Y25" s="1">
        <v>0.92</v>
      </c>
      <c r="Z25" s="1">
        <v>10.072834014892578</v>
      </c>
      <c r="AA25">
        <f t="shared" ref="AA25:AA35" si="90">(Z25*Y25+(100-Z25)*X25)/100</f>
        <v>0.87503641700744628</v>
      </c>
      <c r="AB25">
        <f t="shared" ref="AB25:AB35" si="91">(J25-W25)/CG25</f>
        <v>8.8543798954782895E-3</v>
      </c>
      <c r="AC25" t="e">
        <f t="shared" ref="AC25:AC35" si="92">(R25-S25)/(R25-Q25)</f>
        <v>#DIV/0!</v>
      </c>
      <c r="AD25" t="e">
        <f t="shared" ref="AD25:AD35" si="93">(P25-R25)/(P25-Q25)</f>
        <v>#DIV/0!</v>
      </c>
      <c r="AE25" t="e">
        <f t="shared" ref="AE25:AE35" si="94">(P25-R25)/R25</f>
        <v>#DIV/0!</v>
      </c>
      <c r="AF25" s="1">
        <v>0</v>
      </c>
      <c r="AG25" s="1">
        <v>0.5</v>
      </c>
      <c r="AH25" t="e">
        <f t="shared" ref="AH25:AH35" si="95">V25*AG25*AA25*AF25</f>
        <v>#DIV/0!</v>
      </c>
      <c r="AI25">
        <f t="shared" ref="AI25:AI35" si="96">BM25*1000</f>
        <v>4.3092156235948709</v>
      </c>
      <c r="AJ25">
        <f t="shared" ref="AJ25:AJ35" si="97">(BR25-BX25)</f>
        <v>2.0190854868185482</v>
      </c>
      <c r="AK25">
        <f t="shared" ref="AK25:AK35" si="98">(AQ25+BQ25*I25)</f>
        <v>30.893831253051758</v>
      </c>
      <c r="AL25" s="1">
        <v>2</v>
      </c>
      <c r="AM25">
        <f t="shared" ref="AM25:AM35" si="99">(AL25*BF25+BG25)</f>
        <v>4.644859790802002</v>
      </c>
      <c r="AN25" s="1">
        <v>1</v>
      </c>
      <c r="AO25">
        <f t="shared" ref="AO25:AO35" si="100">AM25*(AN25+1)*(AN25+1)/(AN25*AN25+1)</f>
        <v>9.2897195816040039</v>
      </c>
      <c r="AP25" s="1">
        <v>29.590425491333008</v>
      </c>
      <c r="AQ25" s="1">
        <v>30.893831253051758</v>
      </c>
      <c r="AR25" s="1">
        <v>29.043815612792969</v>
      </c>
      <c r="AS25" s="1">
        <v>400.8128662109375</v>
      </c>
      <c r="AT25" s="1">
        <v>391.57833862304688</v>
      </c>
      <c r="AU25" s="1">
        <v>22.104143142700195</v>
      </c>
      <c r="AV25" s="1">
        <v>24.904245376586914</v>
      </c>
      <c r="AW25" s="1">
        <v>52.575912475585938</v>
      </c>
      <c r="AX25" s="1">
        <v>59.236167907714844</v>
      </c>
      <c r="AY25" s="1">
        <v>300.12460327148438</v>
      </c>
      <c r="AZ25" s="1">
        <v>1699.8336181640625</v>
      </c>
      <c r="BA25" s="1">
        <v>1499.0887451171875</v>
      </c>
      <c r="BB25" s="1">
        <v>98.9813232421875</v>
      </c>
      <c r="BC25" s="1">
        <v>9.9819965362548828</v>
      </c>
      <c r="BD25" s="1">
        <v>-0.18323270976543427</v>
      </c>
      <c r="BE25" s="1">
        <v>1</v>
      </c>
      <c r="BF25" s="1">
        <v>-1.355140209197998</v>
      </c>
      <c r="BG25" s="1">
        <v>7.355140209197998</v>
      </c>
      <c r="BH25" s="1">
        <v>1</v>
      </c>
      <c r="BI25" s="1">
        <v>0</v>
      </c>
      <c r="BJ25" s="1">
        <v>0.15999999642372131</v>
      </c>
      <c r="BK25" s="1">
        <v>111115</v>
      </c>
      <c r="BL25">
        <f t="shared" ref="BL25:BL35" si="101">AY25*0.000001/(AL25*0.0001)</f>
        <v>1.5006230163574217</v>
      </c>
      <c r="BM25">
        <f t="shared" ref="BM25:BM35" si="102">(AV25-AU25)/(1000-AV25)*BL25</f>
        <v>4.309215623594871E-3</v>
      </c>
      <c r="BN25">
        <f t="shared" ref="BN25:BN35" si="103">(AQ25+273.15)</f>
        <v>304.04383125305174</v>
      </c>
      <c r="BO25">
        <f t="shared" ref="BO25:BO35" si="104">(AP25+273.15)</f>
        <v>302.74042549133299</v>
      </c>
      <c r="BP25">
        <f t="shared" ref="BP25:BP35" si="105">(AZ25*BH25+BA25*BI25)*BJ25</f>
        <v>271.97337282717126</v>
      </c>
      <c r="BQ25">
        <f t="shared" ref="BQ25:BQ35" si="106">((BP25+0.00000010773*(BO25^4-BN25^4))-BM25*44100)/(AM25*51.4+0.00000043092*BN25^3)</f>
        <v>0.26410102481741482</v>
      </c>
      <c r="BR25">
        <f t="shared" ref="BR25:BR35" si="107">0.61365*EXP(17.502*AK25/(240.97+AK25))</f>
        <v>4.4841406485412509</v>
      </c>
      <c r="BS25">
        <f t="shared" ref="BS25:BS35" si="108">BR25*1000/BB25</f>
        <v>45.302896563318875</v>
      </c>
      <c r="BT25">
        <f t="shared" ref="BT25:BT35" si="109">(BS25-AV25)</f>
        <v>20.398651186731961</v>
      </c>
      <c r="BU25">
        <f t="shared" ref="BU25:BU35" si="110">IF(I25,AQ25,(AP25+AQ25)/2)</f>
        <v>30.242128372192383</v>
      </c>
      <c r="BV25">
        <f t="shared" ref="BV25:BV35" si="111">0.61365*EXP(17.502*BU25/(240.97+BU25))</f>
        <v>4.3200629507953332</v>
      </c>
      <c r="BW25">
        <f t="shared" ref="BW25:BW35" si="112">IF(BT25&lt;&gt;0,(1000-(BS25+AV25)/2)/BT25*BM25,0)</f>
        <v>0.2038343971405159</v>
      </c>
      <c r="BX25">
        <f t="shared" ref="BX25:BX35" si="113">AV25*BB25/1000</f>
        <v>2.4650551617227028</v>
      </c>
      <c r="BY25">
        <f t="shared" ref="BY25:BY35" si="114">(BV25-BX25)</f>
        <v>1.8550077890726304</v>
      </c>
      <c r="BZ25">
        <f t="shared" ref="BZ25:BZ35" si="115">1/(1.6/K25+1.37/AO25)</f>
        <v>0.12779959766557705</v>
      </c>
      <c r="CA25">
        <f t="shared" ref="CA25:CA35" si="116">L25*BB25*0.001</f>
        <v>28.204161672652656</v>
      </c>
      <c r="CB25">
        <f t="shared" ref="CB25:CB35" si="117">L25/AT25</f>
        <v>0.72768141072298231</v>
      </c>
      <c r="CC25">
        <f t="shared" ref="CC25:CC35" si="118">(1-BM25*BB25/BR25/K25)*100</f>
        <v>54.358551213643636</v>
      </c>
      <c r="CD25">
        <f t="shared" ref="CD25:CD35" si="119">(AT25-J25/(AO25/1.35))</f>
        <v>389.80974903250876</v>
      </c>
      <c r="CE25">
        <f t="shared" ref="CE25:CE35" si="120">J25*CC25/100/CD25</f>
        <v>1.6971142395263854E-2</v>
      </c>
      <c r="CF25">
        <f t="shared" ref="CF25:CF35" si="121">(P25-O25)</f>
        <v>0</v>
      </c>
      <c r="CG25">
        <f t="shared" ref="CG25:CG35" si="122">AZ25*AA25</f>
        <v>1487.4163187470847</v>
      </c>
      <c r="CH25">
        <f t="shared" ref="CH25:CH35" si="123">(R25-Q25)</f>
        <v>0</v>
      </c>
      <c r="CI25" t="e">
        <f t="shared" ref="CI25:CI35" si="124">(R25-S25)/(R25-O25)</f>
        <v>#DIV/0!</v>
      </c>
      <c r="CJ25" t="e">
        <f t="shared" ref="CJ25:CJ35" si="125">(P25-R25)/(P25-O25)</f>
        <v>#DIV/0!</v>
      </c>
    </row>
    <row r="26" spans="1:88" x14ac:dyDescent="0.35">
      <c r="A26" t="s">
        <v>182</v>
      </c>
      <c r="B26" s="1">
        <v>25</v>
      </c>
      <c r="C26" s="1" t="s">
        <v>115</v>
      </c>
      <c r="D26" s="1" t="s">
        <v>0</v>
      </c>
      <c r="E26" s="1">
        <v>0</v>
      </c>
      <c r="F26" s="1" t="s">
        <v>91</v>
      </c>
      <c r="G26" s="1" t="s">
        <v>0</v>
      </c>
      <c r="H26" s="1">
        <v>5919.9999986905605</v>
      </c>
      <c r="I26" s="1">
        <v>0</v>
      </c>
      <c r="J26">
        <f t="shared" si="84"/>
        <v>-5.200659041593231</v>
      </c>
      <c r="K26">
        <f t="shared" si="85"/>
        <v>0.23341904654623619</v>
      </c>
      <c r="L26">
        <f t="shared" si="86"/>
        <v>87.515268758403181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t="e">
        <f t="shared" si="87"/>
        <v>#DIV/0!</v>
      </c>
      <c r="U26" t="e">
        <f t="shared" si="88"/>
        <v>#DIV/0!</v>
      </c>
      <c r="V26" t="e">
        <f t="shared" si="89"/>
        <v>#DIV/0!</v>
      </c>
      <c r="W26" s="1">
        <v>-1</v>
      </c>
      <c r="X26" s="1">
        <v>0.87</v>
      </c>
      <c r="Y26" s="1">
        <v>0.92</v>
      </c>
      <c r="Z26" s="1">
        <v>10.072834014892578</v>
      </c>
      <c r="AA26">
        <f t="shared" si="90"/>
        <v>0.87503641700744628</v>
      </c>
      <c r="AB26">
        <f t="shared" si="91"/>
        <v>-2.8249296215312951E-3</v>
      </c>
      <c r="AC26" t="e">
        <f t="shared" si="92"/>
        <v>#DIV/0!</v>
      </c>
      <c r="AD26" t="e">
        <f t="shared" si="93"/>
        <v>#DIV/0!</v>
      </c>
      <c r="AE26" t="e">
        <f t="shared" si="94"/>
        <v>#DIV/0!</v>
      </c>
      <c r="AF26" s="1">
        <v>0</v>
      </c>
      <c r="AG26" s="1">
        <v>0.5</v>
      </c>
      <c r="AH26" t="e">
        <f t="shared" si="95"/>
        <v>#DIV/0!</v>
      </c>
      <c r="AI26">
        <f t="shared" si="96"/>
        <v>4.5811229220139236</v>
      </c>
      <c r="AJ26">
        <f t="shared" si="97"/>
        <v>1.9215694522126689</v>
      </c>
      <c r="AK26">
        <f t="shared" si="98"/>
        <v>30.738767623901367</v>
      </c>
      <c r="AL26" s="1">
        <v>2</v>
      </c>
      <c r="AM26">
        <f t="shared" si="99"/>
        <v>4.644859790802002</v>
      </c>
      <c r="AN26" s="1">
        <v>1</v>
      </c>
      <c r="AO26">
        <f t="shared" si="100"/>
        <v>9.2897195816040039</v>
      </c>
      <c r="AP26" s="1">
        <v>29.600164413452148</v>
      </c>
      <c r="AQ26" s="1">
        <v>30.738767623901367</v>
      </c>
      <c r="AR26" s="1">
        <v>29.039495468139648</v>
      </c>
      <c r="AS26" s="1">
        <v>50.056377410888672</v>
      </c>
      <c r="AT26" s="1">
        <v>53.359184265136719</v>
      </c>
      <c r="AU26" s="1">
        <v>22.51220703125</v>
      </c>
      <c r="AV26" s="1">
        <v>25.487245559692383</v>
      </c>
      <c r="AW26" s="1">
        <v>53.522834777832031</v>
      </c>
      <c r="AX26" s="1">
        <v>60.594772338867188</v>
      </c>
      <c r="AY26" s="1">
        <v>300.121337890625</v>
      </c>
      <c r="AZ26" s="1">
        <v>1699.353271484375</v>
      </c>
      <c r="BA26" s="1">
        <v>1519.7548828125</v>
      </c>
      <c r="BB26" s="1">
        <v>98.992530822753906</v>
      </c>
      <c r="BC26" s="1">
        <v>6.2416133880615234</v>
      </c>
      <c r="BD26" s="1">
        <v>-0.20368434488773346</v>
      </c>
      <c r="BE26" s="1">
        <v>1</v>
      </c>
      <c r="BF26" s="1">
        <v>-1.355140209197998</v>
      </c>
      <c r="BG26" s="1">
        <v>7.355140209197998</v>
      </c>
      <c r="BH26" s="1">
        <v>1</v>
      </c>
      <c r="BI26" s="1">
        <v>0</v>
      </c>
      <c r="BJ26" s="1">
        <v>0.15999999642372131</v>
      </c>
      <c r="BK26" s="1">
        <v>111115</v>
      </c>
      <c r="BL26">
        <f t="shared" si="101"/>
        <v>1.5006066894531247</v>
      </c>
      <c r="BM26">
        <f t="shared" si="102"/>
        <v>4.5811229220139235E-3</v>
      </c>
      <c r="BN26">
        <f t="shared" si="103"/>
        <v>303.88876762390134</v>
      </c>
      <c r="BO26">
        <f t="shared" si="104"/>
        <v>302.75016441345213</v>
      </c>
      <c r="BP26">
        <f t="shared" si="105"/>
        <v>271.89651736013911</v>
      </c>
      <c r="BQ26">
        <f t="shared" si="106"/>
        <v>0.22395583932272492</v>
      </c>
      <c r="BR26">
        <f t="shared" si="107"/>
        <v>4.4446163938676149</v>
      </c>
      <c r="BS26">
        <f t="shared" si="108"/>
        <v>44.898502512534996</v>
      </c>
      <c r="BT26">
        <f t="shared" si="109"/>
        <v>19.411256952842614</v>
      </c>
      <c r="BU26">
        <f t="shared" si="110"/>
        <v>30.169466018676758</v>
      </c>
      <c r="BV26">
        <f t="shared" si="111"/>
        <v>4.3020972675294447</v>
      </c>
      <c r="BW26">
        <f t="shared" si="112"/>
        <v>0.22769777613130185</v>
      </c>
      <c r="BX26">
        <f t="shared" si="113"/>
        <v>2.5230469416549459</v>
      </c>
      <c r="BY26">
        <f t="shared" si="114"/>
        <v>1.7790503258744987</v>
      </c>
      <c r="BZ26">
        <f t="shared" si="115"/>
        <v>0.14281430442118509</v>
      </c>
      <c r="CA26">
        <f t="shared" si="116"/>
        <v>8.6633579400278204</v>
      </c>
      <c r="CB26">
        <f t="shared" si="117"/>
        <v>1.6401163166878288</v>
      </c>
      <c r="CC26">
        <f t="shared" si="118"/>
        <v>56.287685939748414</v>
      </c>
      <c r="CD26">
        <f t="shared" si="119"/>
        <v>54.114954086225183</v>
      </c>
      <c r="CE26">
        <f t="shared" si="120"/>
        <v>-5.4094670827305971E-2</v>
      </c>
      <c r="CF26">
        <f t="shared" si="121"/>
        <v>0</v>
      </c>
      <c r="CG26">
        <f t="shared" si="122"/>
        <v>1486.9959979095697</v>
      </c>
      <c r="CH26">
        <f t="shared" si="123"/>
        <v>0</v>
      </c>
      <c r="CI26" t="e">
        <f t="shared" si="124"/>
        <v>#DIV/0!</v>
      </c>
      <c r="CJ26" t="e">
        <f t="shared" si="125"/>
        <v>#DIV/0!</v>
      </c>
    </row>
    <row r="27" spans="1:88" x14ac:dyDescent="0.35">
      <c r="A27" t="s">
        <v>182</v>
      </c>
      <c r="B27" s="1">
        <v>26</v>
      </c>
      <c r="C27" s="1" t="s">
        <v>116</v>
      </c>
      <c r="D27" s="1" t="s">
        <v>0</v>
      </c>
      <c r="E27" s="1">
        <v>0</v>
      </c>
      <c r="F27" s="1" t="s">
        <v>91</v>
      </c>
      <c r="G27" s="1" t="s">
        <v>0</v>
      </c>
      <c r="H27" s="1">
        <v>6062.9999986905605</v>
      </c>
      <c r="I27" s="1">
        <v>0</v>
      </c>
      <c r="J27">
        <f t="shared" si="84"/>
        <v>2.5672215434068404</v>
      </c>
      <c r="K27">
        <f t="shared" si="85"/>
        <v>0.25552700373554921</v>
      </c>
      <c r="L27">
        <f t="shared" si="86"/>
        <v>78.592965943586151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t="e">
        <f t="shared" si="87"/>
        <v>#DIV/0!</v>
      </c>
      <c r="U27" t="e">
        <f t="shared" si="88"/>
        <v>#DIV/0!</v>
      </c>
      <c r="V27" t="e">
        <f t="shared" si="89"/>
        <v>#DIV/0!</v>
      </c>
      <c r="W27" s="1">
        <v>-1</v>
      </c>
      <c r="X27" s="1">
        <v>0.87</v>
      </c>
      <c r="Y27" s="1">
        <v>0.92</v>
      </c>
      <c r="Z27" s="1">
        <v>10.072834014892578</v>
      </c>
      <c r="AA27">
        <f t="shared" si="90"/>
        <v>0.87503641700744628</v>
      </c>
      <c r="AB27">
        <f t="shared" si="91"/>
        <v>2.3993353305727608E-3</v>
      </c>
      <c r="AC27" t="e">
        <f t="shared" si="92"/>
        <v>#DIV/0!</v>
      </c>
      <c r="AD27" t="e">
        <f t="shared" si="93"/>
        <v>#DIV/0!</v>
      </c>
      <c r="AE27" t="e">
        <f t="shared" si="94"/>
        <v>#DIV/0!</v>
      </c>
      <c r="AF27" s="1">
        <v>0</v>
      </c>
      <c r="AG27" s="1">
        <v>0.5</v>
      </c>
      <c r="AH27" t="e">
        <f t="shared" si="95"/>
        <v>#DIV/0!</v>
      </c>
      <c r="AI27">
        <f t="shared" si="96"/>
        <v>4.868494398114886</v>
      </c>
      <c r="AJ27">
        <f t="shared" si="97"/>
        <v>1.8695115497650963</v>
      </c>
      <c r="AK27">
        <f t="shared" si="98"/>
        <v>30.667938232421875</v>
      </c>
      <c r="AL27" s="1">
        <v>2</v>
      </c>
      <c r="AM27">
        <f t="shared" si="99"/>
        <v>4.644859790802002</v>
      </c>
      <c r="AN27" s="1">
        <v>1</v>
      </c>
      <c r="AO27">
        <f t="shared" si="100"/>
        <v>9.2897195816040039</v>
      </c>
      <c r="AP27" s="1">
        <v>29.611114501953125</v>
      </c>
      <c r="AQ27" s="1">
        <v>30.667938232421875</v>
      </c>
      <c r="AR27" s="1">
        <v>29.036148071289063</v>
      </c>
      <c r="AS27" s="1">
        <v>99.826362609863281</v>
      </c>
      <c r="AT27" s="1">
        <v>97.798316955566406</v>
      </c>
      <c r="AU27" s="1">
        <v>22.672460556030273</v>
      </c>
      <c r="AV27" s="1">
        <v>25.832944869995117</v>
      </c>
      <c r="AW27" s="1">
        <v>53.8681640625</v>
      </c>
      <c r="AX27" s="1">
        <v>61.376155853271484</v>
      </c>
      <c r="AY27" s="1">
        <v>300.1265869140625</v>
      </c>
      <c r="AZ27" s="1">
        <v>1699.0767822265625</v>
      </c>
      <c r="BA27" s="1">
        <v>1528.9261474609375</v>
      </c>
      <c r="BB27" s="1">
        <v>98.988029479980469</v>
      </c>
      <c r="BC27" s="1">
        <v>6.9515666961669922</v>
      </c>
      <c r="BD27" s="1">
        <v>-0.20675259828567505</v>
      </c>
      <c r="BE27" s="1">
        <v>1</v>
      </c>
      <c r="BF27" s="1">
        <v>-1.355140209197998</v>
      </c>
      <c r="BG27" s="1">
        <v>7.355140209197998</v>
      </c>
      <c r="BH27" s="1">
        <v>1</v>
      </c>
      <c r="BI27" s="1">
        <v>0</v>
      </c>
      <c r="BJ27" s="1">
        <v>0.15999999642372131</v>
      </c>
      <c r="BK27" s="1">
        <v>111115</v>
      </c>
      <c r="BL27">
        <f t="shared" si="101"/>
        <v>1.5006329345703124</v>
      </c>
      <c r="BM27">
        <f t="shared" si="102"/>
        <v>4.8684943981148858E-3</v>
      </c>
      <c r="BN27">
        <f t="shared" si="103"/>
        <v>303.81793823242185</v>
      </c>
      <c r="BO27">
        <f t="shared" si="104"/>
        <v>302.7611145019531</v>
      </c>
      <c r="BP27">
        <f t="shared" si="105"/>
        <v>271.85227907987792</v>
      </c>
      <c r="BQ27">
        <f t="shared" si="106"/>
        <v>0.17719825953689977</v>
      </c>
      <c r="BR27">
        <f t="shared" si="107"/>
        <v>4.4266638581108833</v>
      </c>
      <c r="BS27">
        <f t="shared" si="108"/>
        <v>44.719183535279292</v>
      </c>
      <c r="BT27">
        <f t="shared" si="109"/>
        <v>18.886238665284175</v>
      </c>
      <c r="BU27">
        <f t="shared" si="110"/>
        <v>30.1395263671875</v>
      </c>
      <c r="BV27">
        <f t="shared" si="111"/>
        <v>4.2947136845981566</v>
      </c>
      <c r="BW27">
        <f t="shared" si="112"/>
        <v>0.24868652569715555</v>
      </c>
      <c r="BX27">
        <f t="shared" si="113"/>
        <v>2.557152308345787</v>
      </c>
      <c r="BY27">
        <f t="shared" si="114"/>
        <v>1.7375613762523696</v>
      </c>
      <c r="BZ27">
        <f t="shared" si="115"/>
        <v>0.15602951114368999</v>
      </c>
      <c r="CA27">
        <f t="shared" si="116"/>
        <v>7.7797628297428076</v>
      </c>
      <c r="CB27">
        <f t="shared" si="117"/>
        <v>0.80362288830894713</v>
      </c>
      <c r="CC27">
        <f t="shared" si="118"/>
        <v>57.394662854981647</v>
      </c>
      <c r="CD27">
        <f t="shared" si="119"/>
        <v>97.425243360270557</v>
      </c>
      <c r="CE27">
        <f t="shared" si="120"/>
        <v>1.5123884721848956E-2</v>
      </c>
      <c r="CF27">
        <f t="shared" si="121"/>
        <v>0</v>
      </c>
      <c r="CG27">
        <f t="shared" si="122"/>
        <v>1486.7540597400723</v>
      </c>
      <c r="CH27">
        <f t="shared" si="123"/>
        <v>0</v>
      </c>
      <c r="CI27" t="e">
        <f t="shared" si="124"/>
        <v>#DIV/0!</v>
      </c>
      <c r="CJ27" t="e">
        <f t="shared" si="125"/>
        <v>#DIV/0!</v>
      </c>
    </row>
    <row r="28" spans="1:88" x14ac:dyDescent="0.35">
      <c r="A28" t="s">
        <v>182</v>
      </c>
      <c r="B28" s="1">
        <v>24</v>
      </c>
      <c r="C28" s="1" t="s">
        <v>114</v>
      </c>
      <c r="D28" s="1" t="s">
        <v>0</v>
      </c>
      <c r="E28" s="1">
        <v>0</v>
      </c>
      <c r="F28" s="1" t="s">
        <v>91</v>
      </c>
      <c r="G28" s="1" t="s">
        <v>0</v>
      </c>
      <c r="H28" s="1">
        <v>5774.9999986905605</v>
      </c>
      <c r="I28" s="1">
        <v>0</v>
      </c>
      <c r="J28">
        <f t="shared" si="84"/>
        <v>4.5590734033840175</v>
      </c>
      <c r="K28">
        <f t="shared" si="85"/>
        <v>0.21328732501530545</v>
      </c>
      <c r="L28">
        <f t="shared" si="86"/>
        <v>155.61653088556969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t="e">
        <f t="shared" si="87"/>
        <v>#DIV/0!</v>
      </c>
      <c r="U28" t="e">
        <f t="shared" si="88"/>
        <v>#DIV/0!</v>
      </c>
      <c r="V28" t="e">
        <f t="shared" si="89"/>
        <v>#DIV/0!</v>
      </c>
      <c r="W28" s="1">
        <v>-1</v>
      </c>
      <c r="X28" s="1">
        <v>0.87</v>
      </c>
      <c r="Y28" s="1">
        <v>0.92</v>
      </c>
      <c r="Z28" s="1">
        <v>10.072834014892578</v>
      </c>
      <c r="AA28">
        <f t="shared" si="90"/>
        <v>0.87503641700744628</v>
      </c>
      <c r="AB28">
        <f t="shared" si="91"/>
        <v>3.7385845708857212E-3</v>
      </c>
      <c r="AC28" t="e">
        <f t="shared" si="92"/>
        <v>#DIV/0!</v>
      </c>
      <c r="AD28" t="e">
        <f t="shared" si="93"/>
        <v>#DIV/0!</v>
      </c>
      <c r="AE28" t="e">
        <f t="shared" si="94"/>
        <v>#DIV/0!</v>
      </c>
      <c r="AF28" s="1">
        <v>0</v>
      </c>
      <c r="AG28" s="1">
        <v>0.5</v>
      </c>
      <c r="AH28" t="e">
        <f t="shared" si="95"/>
        <v>#DIV/0!</v>
      </c>
      <c r="AI28">
        <f t="shared" si="96"/>
        <v>4.3461058440980391</v>
      </c>
      <c r="AJ28">
        <f t="shared" si="97"/>
        <v>1.9907529681511114</v>
      </c>
      <c r="AK28">
        <f t="shared" si="98"/>
        <v>30.880867004394531</v>
      </c>
      <c r="AL28" s="1">
        <v>2</v>
      </c>
      <c r="AM28">
        <f t="shared" si="99"/>
        <v>4.644859790802002</v>
      </c>
      <c r="AN28" s="1">
        <v>1</v>
      </c>
      <c r="AO28">
        <f t="shared" si="100"/>
        <v>9.2897195816040039</v>
      </c>
      <c r="AP28" s="1">
        <v>29.607746124267578</v>
      </c>
      <c r="AQ28" s="1">
        <v>30.880867004394531</v>
      </c>
      <c r="AR28" s="1">
        <v>29.03801155090332</v>
      </c>
      <c r="AS28" s="1">
        <v>199.94618225097656</v>
      </c>
      <c r="AT28" s="1">
        <v>196.3394775390625</v>
      </c>
      <c r="AU28" s="1">
        <v>22.33149528503418</v>
      </c>
      <c r="AV28" s="1">
        <v>25.154800415039063</v>
      </c>
      <c r="AW28" s="1">
        <v>53.067634582519531</v>
      </c>
      <c r="AX28" s="1">
        <v>59.776401519775391</v>
      </c>
      <c r="AY28" s="1">
        <v>300.12911987304688</v>
      </c>
      <c r="AZ28" s="1">
        <v>1699.296142578125</v>
      </c>
      <c r="BA28" s="1">
        <v>518.9337158203125</v>
      </c>
      <c r="BB28" s="1">
        <v>98.989913940429688</v>
      </c>
      <c r="BC28" s="1">
        <v>8.1527271270751953</v>
      </c>
      <c r="BD28" s="1">
        <v>-0.18916274607181549</v>
      </c>
      <c r="BE28" s="1">
        <v>1</v>
      </c>
      <c r="BF28" s="1">
        <v>-1.355140209197998</v>
      </c>
      <c r="BG28" s="1">
        <v>7.355140209197998</v>
      </c>
      <c r="BH28" s="1">
        <v>1</v>
      </c>
      <c r="BI28" s="1">
        <v>0</v>
      </c>
      <c r="BJ28" s="1">
        <v>0.15999999642372131</v>
      </c>
      <c r="BK28" s="1">
        <v>111115</v>
      </c>
      <c r="BL28">
        <f t="shared" si="101"/>
        <v>1.5006455993652343</v>
      </c>
      <c r="BM28">
        <f t="shared" si="102"/>
        <v>4.3461058440980391E-3</v>
      </c>
      <c r="BN28">
        <f t="shared" si="103"/>
        <v>304.03086700439451</v>
      </c>
      <c r="BO28">
        <f t="shared" si="104"/>
        <v>302.75774612426756</v>
      </c>
      <c r="BP28">
        <f t="shared" si="105"/>
        <v>271.88737673534342</v>
      </c>
      <c r="BQ28">
        <f t="shared" si="106"/>
        <v>0.25872613606010864</v>
      </c>
      <c r="BR28">
        <f t="shared" si="107"/>
        <v>4.4808244964245132</v>
      </c>
      <c r="BS28">
        <f t="shared" si="108"/>
        <v>45.265465117193564</v>
      </c>
      <c r="BT28">
        <f t="shared" si="109"/>
        <v>20.110664702154502</v>
      </c>
      <c r="BU28">
        <f t="shared" si="110"/>
        <v>30.244306564331055</v>
      </c>
      <c r="BV28">
        <f t="shared" si="111"/>
        <v>4.3206025140139017</v>
      </c>
      <c r="BW28">
        <f t="shared" si="112"/>
        <v>0.20850026304016392</v>
      </c>
      <c r="BX28">
        <f t="shared" si="113"/>
        <v>2.4900715282734018</v>
      </c>
      <c r="BY28">
        <f t="shared" si="114"/>
        <v>1.8305309857404999</v>
      </c>
      <c r="BZ28">
        <f t="shared" si="115"/>
        <v>0.13073445989123292</v>
      </c>
      <c r="CA28">
        <f t="shared" si="116"/>
        <v>15.404467000070762</v>
      </c>
      <c r="CB28">
        <f t="shared" si="117"/>
        <v>0.79258910554353068</v>
      </c>
      <c r="CC28">
        <f t="shared" si="118"/>
        <v>54.983858829112833</v>
      </c>
      <c r="CD28">
        <f t="shared" si="119"/>
        <v>195.67694418264597</v>
      </c>
      <c r="CE28">
        <f t="shared" si="120"/>
        <v>1.2810678818105823E-2</v>
      </c>
      <c r="CF28">
        <f t="shared" si="121"/>
        <v>0</v>
      </c>
      <c r="CG28">
        <f t="shared" si="122"/>
        <v>1486.9460080361371</v>
      </c>
      <c r="CH28">
        <f t="shared" si="123"/>
        <v>0</v>
      </c>
      <c r="CI28" t="e">
        <f t="shared" si="124"/>
        <v>#DIV/0!</v>
      </c>
      <c r="CJ28" t="e">
        <f t="shared" si="125"/>
        <v>#DIV/0!</v>
      </c>
    </row>
    <row r="29" spans="1:88" x14ac:dyDescent="0.35">
      <c r="A29" t="s">
        <v>182</v>
      </c>
      <c r="B29" s="1">
        <v>27</v>
      </c>
      <c r="C29" s="1" t="s">
        <v>117</v>
      </c>
      <c r="D29" s="1" t="s">
        <v>0</v>
      </c>
      <c r="E29" s="1">
        <v>0</v>
      </c>
      <c r="F29" s="1" t="s">
        <v>91</v>
      </c>
      <c r="G29" s="1" t="s">
        <v>0</v>
      </c>
      <c r="H29" s="1">
        <v>6209.9999986905605</v>
      </c>
      <c r="I29" s="1">
        <v>0</v>
      </c>
      <c r="J29">
        <f t="shared" si="84"/>
        <v>19.709204086256374</v>
      </c>
      <c r="K29">
        <f t="shared" si="85"/>
        <v>0.27767753935220313</v>
      </c>
      <c r="L29">
        <f t="shared" si="86"/>
        <v>162.48926311853904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t="e">
        <f t="shared" si="87"/>
        <v>#DIV/0!</v>
      </c>
      <c r="U29" t="e">
        <f t="shared" si="88"/>
        <v>#DIV/0!</v>
      </c>
      <c r="V29" t="e">
        <f t="shared" si="89"/>
        <v>#DIV/0!</v>
      </c>
      <c r="W29" s="1">
        <v>-1</v>
      </c>
      <c r="X29" s="1">
        <v>0.87</v>
      </c>
      <c r="Y29" s="1">
        <v>0.92</v>
      </c>
      <c r="Z29" s="1">
        <v>10.072834014892578</v>
      </c>
      <c r="AA29">
        <f t="shared" si="90"/>
        <v>0.87503641700744628</v>
      </c>
      <c r="AB29">
        <f t="shared" si="91"/>
        <v>1.3931055768082035E-2</v>
      </c>
      <c r="AC29" t="e">
        <f t="shared" si="92"/>
        <v>#DIV/0!</v>
      </c>
      <c r="AD29" t="e">
        <f t="shared" si="93"/>
        <v>#DIV/0!</v>
      </c>
      <c r="AE29" t="e">
        <f t="shared" si="94"/>
        <v>#DIV/0!</v>
      </c>
      <c r="AF29" s="1">
        <v>0</v>
      </c>
      <c r="AG29" s="1">
        <v>0.5</v>
      </c>
      <c r="AH29" t="e">
        <f t="shared" si="95"/>
        <v>#DIV/0!</v>
      </c>
      <c r="AI29">
        <f t="shared" si="96"/>
        <v>5.2180874083479321</v>
      </c>
      <c r="AJ29">
        <f t="shared" si="97"/>
        <v>1.8479828729861092</v>
      </c>
      <c r="AK29">
        <f t="shared" si="98"/>
        <v>30.641086578369141</v>
      </c>
      <c r="AL29" s="1">
        <v>2</v>
      </c>
      <c r="AM29">
        <f t="shared" si="99"/>
        <v>4.644859790802002</v>
      </c>
      <c r="AN29" s="1">
        <v>1</v>
      </c>
      <c r="AO29">
        <f t="shared" si="100"/>
        <v>9.2897195816040039</v>
      </c>
      <c r="AP29" s="1">
        <v>29.650684356689453</v>
      </c>
      <c r="AQ29" s="1">
        <v>30.641086578369141</v>
      </c>
      <c r="AR29" s="1">
        <v>29.042242050170898</v>
      </c>
      <c r="AS29" s="1">
        <v>300.00201416015625</v>
      </c>
      <c r="AT29" s="1">
        <v>285.8748779296875</v>
      </c>
      <c r="AU29" s="1">
        <v>22.596961975097656</v>
      </c>
      <c r="AV29" s="1">
        <v>25.983663558959961</v>
      </c>
      <c r="AW29" s="1">
        <v>53.564979553222656</v>
      </c>
      <c r="AX29" s="1">
        <v>61.590950012207031</v>
      </c>
      <c r="AY29" s="1">
        <v>300.14468383789063</v>
      </c>
      <c r="AZ29" s="1">
        <v>1698.843017578125</v>
      </c>
      <c r="BA29" s="1">
        <v>1551.3297119140625</v>
      </c>
      <c r="BB29" s="1">
        <v>98.981101989746094</v>
      </c>
      <c r="BC29" s="1">
        <v>9.1912727355957031</v>
      </c>
      <c r="BD29" s="1">
        <v>-0.20109254121780396</v>
      </c>
      <c r="BE29" s="1">
        <v>1</v>
      </c>
      <c r="BF29" s="1">
        <v>-1.355140209197998</v>
      </c>
      <c r="BG29" s="1">
        <v>7.355140209197998</v>
      </c>
      <c r="BH29" s="1">
        <v>1</v>
      </c>
      <c r="BI29" s="1">
        <v>0</v>
      </c>
      <c r="BJ29" s="1">
        <v>0.15999999642372131</v>
      </c>
      <c r="BK29" s="1">
        <v>111115</v>
      </c>
      <c r="BL29">
        <f t="shared" si="101"/>
        <v>1.5007234191894532</v>
      </c>
      <c r="BM29">
        <f t="shared" si="102"/>
        <v>5.2180874083479325E-3</v>
      </c>
      <c r="BN29">
        <f t="shared" si="103"/>
        <v>303.79108657836912</v>
      </c>
      <c r="BO29">
        <f t="shared" si="104"/>
        <v>302.80068435668943</v>
      </c>
      <c r="BP29">
        <f t="shared" si="105"/>
        <v>271.81487673696392</v>
      </c>
      <c r="BQ29">
        <f t="shared" si="106"/>
        <v>0.11876712987676999</v>
      </c>
      <c r="BR29">
        <f t="shared" si="107"/>
        <v>4.4198745257827738</v>
      </c>
      <c r="BS29">
        <f t="shared" si="108"/>
        <v>44.653721133966052</v>
      </c>
      <c r="BT29">
        <f t="shared" si="109"/>
        <v>18.670057575006091</v>
      </c>
      <c r="BU29">
        <f t="shared" si="110"/>
        <v>30.145885467529297</v>
      </c>
      <c r="BV29">
        <f t="shared" si="111"/>
        <v>4.2962810131399252</v>
      </c>
      <c r="BW29">
        <f t="shared" si="112"/>
        <v>0.2696184178496781</v>
      </c>
      <c r="BX29">
        <f t="shared" si="113"/>
        <v>2.5718916527966647</v>
      </c>
      <c r="BY29">
        <f t="shared" si="114"/>
        <v>1.7243893603432605</v>
      </c>
      <c r="BZ29">
        <f t="shared" si="115"/>
        <v>0.16921750365788271</v>
      </c>
      <c r="CA29">
        <f t="shared" si="116"/>
        <v>16.083366324974801</v>
      </c>
      <c r="CB29">
        <f t="shared" si="117"/>
        <v>0.56839294272826646</v>
      </c>
      <c r="CC29">
        <f t="shared" si="118"/>
        <v>57.916394412283601</v>
      </c>
      <c r="CD29">
        <f t="shared" si="119"/>
        <v>283.01069830804039</v>
      </c>
      <c r="CE29">
        <f t="shared" si="120"/>
        <v>4.0333670926085474E-2</v>
      </c>
      <c r="CF29">
        <f t="shared" si="121"/>
        <v>0</v>
      </c>
      <c r="CG29">
        <f t="shared" si="122"/>
        <v>1486.5495071596806</v>
      </c>
      <c r="CH29">
        <f t="shared" si="123"/>
        <v>0</v>
      </c>
      <c r="CI29" t="e">
        <f t="shared" si="124"/>
        <v>#DIV/0!</v>
      </c>
      <c r="CJ29" t="e">
        <f t="shared" si="125"/>
        <v>#DIV/0!</v>
      </c>
    </row>
    <row r="30" spans="1:88" x14ac:dyDescent="0.35">
      <c r="A30" t="s">
        <v>182</v>
      </c>
      <c r="B30" s="1">
        <v>28</v>
      </c>
      <c r="C30" s="1" t="s">
        <v>118</v>
      </c>
      <c r="D30" s="1" t="s">
        <v>0</v>
      </c>
      <c r="E30" s="1">
        <v>0</v>
      </c>
      <c r="F30" s="1" t="s">
        <v>91</v>
      </c>
      <c r="G30" s="1" t="s">
        <v>0</v>
      </c>
      <c r="H30" s="1">
        <v>6363.9999986905605</v>
      </c>
      <c r="I30" s="1">
        <v>0</v>
      </c>
      <c r="J30">
        <f t="shared" si="84"/>
        <v>25.182042070516982</v>
      </c>
      <c r="K30">
        <f t="shared" si="85"/>
        <v>0.29078650072802104</v>
      </c>
      <c r="L30">
        <f t="shared" si="86"/>
        <v>230.26273254291624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t="e">
        <f t="shared" si="87"/>
        <v>#DIV/0!</v>
      </c>
      <c r="U30" t="e">
        <f t="shared" si="88"/>
        <v>#DIV/0!</v>
      </c>
      <c r="V30" t="e">
        <f t="shared" si="89"/>
        <v>#DIV/0!</v>
      </c>
      <c r="W30" s="1">
        <v>-1</v>
      </c>
      <c r="X30" s="1">
        <v>0.87</v>
      </c>
      <c r="Y30" s="1">
        <v>0.92</v>
      </c>
      <c r="Z30" s="1">
        <v>10.072834014892578</v>
      </c>
      <c r="AA30">
        <f t="shared" si="90"/>
        <v>0.87503641700744628</v>
      </c>
      <c r="AB30">
        <f t="shared" si="91"/>
        <v>1.7618417607104638E-2</v>
      </c>
      <c r="AC30" t="e">
        <f t="shared" si="92"/>
        <v>#DIV/0!</v>
      </c>
      <c r="AD30" t="e">
        <f t="shared" si="93"/>
        <v>#DIV/0!</v>
      </c>
      <c r="AE30" t="e">
        <f t="shared" si="94"/>
        <v>#DIV/0!</v>
      </c>
      <c r="AF30" s="1">
        <v>0</v>
      </c>
      <c r="AG30" s="1">
        <v>0.5</v>
      </c>
      <c r="AH30" t="e">
        <f t="shared" si="95"/>
        <v>#DIV/0!</v>
      </c>
      <c r="AI30">
        <f t="shared" si="96"/>
        <v>5.4259777426251272</v>
      </c>
      <c r="AJ30">
        <f t="shared" si="97"/>
        <v>1.837052977040349</v>
      </c>
      <c r="AK30">
        <f t="shared" si="98"/>
        <v>30.688577651977539</v>
      </c>
      <c r="AL30" s="1">
        <v>2</v>
      </c>
      <c r="AM30">
        <f t="shared" si="99"/>
        <v>4.644859790802002</v>
      </c>
      <c r="AN30" s="1">
        <v>1</v>
      </c>
      <c r="AO30">
        <f t="shared" si="100"/>
        <v>9.2897195816040039</v>
      </c>
      <c r="AP30" s="1">
        <v>29.705493927001953</v>
      </c>
      <c r="AQ30" s="1">
        <v>30.688577651977539</v>
      </c>
      <c r="AR30" s="1">
        <v>29.042520523071289</v>
      </c>
      <c r="AS30" s="1">
        <v>400.08059692382813</v>
      </c>
      <c r="AT30" s="1">
        <v>381.91949462890625</v>
      </c>
      <c r="AU30" s="1">
        <v>22.696050643920898</v>
      </c>
      <c r="AV30" s="1">
        <v>26.216896057128906</v>
      </c>
      <c r="AW30" s="1">
        <v>53.625286102294922</v>
      </c>
      <c r="AX30" s="1">
        <v>61.94384765625</v>
      </c>
      <c r="AY30" s="1">
        <v>300.13958740234375</v>
      </c>
      <c r="AZ30" s="1">
        <v>1698.28466796875</v>
      </c>
      <c r="BA30" s="1">
        <v>1571.5374755859375</v>
      </c>
      <c r="BB30" s="1">
        <v>98.975700378417969</v>
      </c>
      <c r="BC30" s="1">
        <v>10.134856224060059</v>
      </c>
      <c r="BD30" s="1">
        <v>-0.1996895968914032</v>
      </c>
      <c r="BE30" s="1">
        <v>1</v>
      </c>
      <c r="BF30" s="1">
        <v>-1.355140209197998</v>
      </c>
      <c r="BG30" s="1">
        <v>7.355140209197998</v>
      </c>
      <c r="BH30" s="1">
        <v>1</v>
      </c>
      <c r="BI30" s="1">
        <v>0</v>
      </c>
      <c r="BJ30" s="1">
        <v>0.15999999642372131</v>
      </c>
      <c r="BK30" s="1">
        <v>111115</v>
      </c>
      <c r="BL30">
        <f t="shared" si="101"/>
        <v>1.5006979370117186</v>
      </c>
      <c r="BM30">
        <f t="shared" si="102"/>
        <v>5.4259777426251274E-3</v>
      </c>
      <c r="BN30">
        <f t="shared" si="103"/>
        <v>303.83857765197752</v>
      </c>
      <c r="BO30">
        <f t="shared" si="104"/>
        <v>302.85549392700193</v>
      </c>
      <c r="BP30">
        <f t="shared" si="105"/>
        <v>271.72554080146074</v>
      </c>
      <c r="BQ30">
        <f t="shared" si="106"/>
        <v>8.2185154885266828E-2</v>
      </c>
      <c r="BR30">
        <f t="shared" si="107"/>
        <v>4.4318886260428672</v>
      </c>
      <c r="BS30">
        <f t="shared" si="108"/>
        <v>44.777542458383628</v>
      </c>
      <c r="BT30">
        <f t="shared" si="109"/>
        <v>18.560646401254722</v>
      </c>
      <c r="BU30">
        <f t="shared" si="110"/>
        <v>30.197035789489746</v>
      </c>
      <c r="BV30">
        <f t="shared" si="111"/>
        <v>4.308906181702068</v>
      </c>
      <c r="BW30">
        <f t="shared" si="112"/>
        <v>0.28196057981330197</v>
      </c>
      <c r="BX30">
        <f t="shared" si="113"/>
        <v>2.5948356490025182</v>
      </c>
      <c r="BY30">
        <f t="shared" si="114"/>
        <v>1.7140705326995498</v>
      </c>
      <c r="BZ30">
        <f t="shared" si="115"/>
        <v>0.17699761798177824</v>
      </c>
      <c r="CA30">
        <f t="shared" si="116"/>
        <v>22.790415224483471</v>
      </c>
      <c r="CB30">
        <f t="shared" si="117"/>
        <v>0.60290908367129059</v>
      </c>
      <c r="CC30">
        <f t="shared" si="118"/>
        <v>58.32807984270265</v>
      </c>
      <c r="CD30">
        <f t="shared" si="119"/>
        <v>378.25999161629454</v>
      </c>
      <c r="CE30">
        <f t="shared" si="120"/>
        <v>3.8830967933330289E-2</v>
      </c>
      <c r="CF30">
        <f t="shared" si="121"/>
        <v>0</v>
      </c>
      <c r="CG30">
        <f t="shared" si="122"/>
        <v>1486.0609309180556</v>
      </c>
      <c r="CH30">
        <f t="shared" si="123"/>
        <v>0</v>
      </c>
      <c r="CI30" t="e">
        <f t="shared" si="124"/>
        <v>#DIV/0!</v>
      </c>
      <c r="CJ30" t="e">
        <f t="shared" si="125"/>
        <v>#DIV/0!</v>
      </c>
    </row>
    <row r="31" spans="1:88" x14ac:dyDescent="0.35">
      <c r="A31" t="s">
        <v>182</v>
      </c>
      <c r="B31" s="1">
        <v>29</v>
      </c>
      <c r="C31" s="1" t="s">
        <v>119</v>
      </c>
      <c r="D31" s="1" t="s">
        <v>0</v>
      </c>
      <c r="E31" s="1">
        <v>0</v>
      </c>
      <c r="F31" s="1" t="s">
        <v>91</v>
      </c>
      <c r="G31" s="1" t="s">
        <v>0</v>
      </c>
      <c r="H31" s="1">
        <v>6510.9999986905605</v>
      </c>
      <c r="I31" s="1">
        <v>0</v>
      </c>
      <c r="J31">
        <f t="shared" si="84"/>
        <v>43.097104460621182</v>
      </c>
      <c r="K31">
        <f t="shared" si="85"/>
        <v>0.29673023219851863</v>
      </c>
      <c r="L31">
        <f t="shared" si="86"/>
        <v>413.75849534949674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t="e">
        <f t="shared" si="87"/>
        <v>#DIV/0!</v>
      </c>
      <c r="U31" t="e">
        <f t="shared" si="88"/>
        <v>#DIV/0!</v>
      </c>
      <c r="V31" t="e">
        <f t="shared" si="89"/>
        <v>#DIV/0!</v>
      </c>
      <c r="W31" s="1">
        <v>-1</v>
      </c>
      <c r="X31" s="1">
        <v>0.87</v>
      </c>
      <c r="Y31" s="1">
        <v>0.92</v>
      </c>
      <c r="Z31" s="1">
        <v>10.072834014892578</v>
      </c>
      <c r="AA31">
        <f t="shared" si="90"/>
        <v>0.87503641700744628</v>
      </c>
      <c r="AB31">
        <f t="shared" si="91"/>
        <v>2.963713444948609E-2</v>
      </c>
      <c r="AC31" t="e">
        <f t="shared" si="92"/>
        <v>#DIV/0!</v>
      </c>
      <c r="AD31" t="e">
        <f t="shared" si="93"/>
        <v>#DIV/0!</v>
      </c>
      <c r="AE31" t="e">
        <f t="shared" si="94"/>
        <v>#DIV/0!</v>
      </c>
      <c r="AF31" s="1">
        <v>0</v>
      </c>
      <c r="AG31" s="1">
        <v>0.5</v>
      </c>
      <c r="AH31" t="e">
        <f t="shared" si="95"/>
        <v>#DIV/0!</v>
      </c>
      <c r="AI31">
        <f t="shared" si="96"/>
        <v>5.5019287813823556</v>
      </c>
      <c r="AJ31">
        <f t="shared" si="97"/>
        <v>1.8263181714395706</v>
      </c>
      <c r="AK31">
        <f t="shared" si="98"/>
        <v>30.693218231201172</v>
      </c>
      <c r="AL31" s="1">
        <v>2</v>
      </c>
      <c r="AM31">
        <f t="shared" si="99"/>
        <v>4.644859790802002</v>
      </c>
      <c r="AN31" s="1">
        <v>1</v>
      </c>
      <c r="AO31">
        <f t="shared" si="100"/>
        <v>9.2897195816040039</v>
      </c>
      <c r="AP31" s="1">
        <v>29.714818954467773</v>
      </c>
      <c r="AQ31" s="1">
        <v>30.693218231201172</v>
      </c>
      <c r="AR31" s="1">
        <v>29.03972053527832</v>
      </c>
      <c r="AS31" s="1">
        <v>700.16845703125</v>
      </c>
      <c r="AT31" s="1">
        <v>668.99859619140625</v>
      </c>
      <c r="AU31" s="1">
        <v>22.769655227661133</v>
      </c>
      <c r="AV31" s="1">
        <v>26.3392333984375</v>
      </c>
      <c r="AW31" s="1">
        <v>53.768741607666016</v>
      </c>
      <c r="AX31" s="1">
        <v>62.197113037109375</v>
      </c>
      <c r="AY31" s="1">
        <v>300.148193359375</v>
      </c>
      <c r="AZ31" s="1">
        <v>1700.3868408203125</v>
      </c>
      <c r="BA31" s="1">
        <v>1581.9923095703125</v>
      </c>
      <c r="BB31" s="1">
        <v>98.968177795410156</v>
      </c>
      <c r="BC31" s="1">
        <v>12.214461326599121</v>
      </c>
      <c r="BD31" s="1">
        <v>-0.19000102579593658</v>
      </c>
      <c r="BE31" s="1">
        <v>1</v>
      </c>
      <c r="BF31" s="1">
        <v>-1.355140209197998</v>
      </c>
      <c r="BG31" s="1">
        <v>7.355140209197998</v>
      </c>
      <c r="BH31" s="1">
        <v>1</v>
      </c>
      <c r="BI31" s="1">
        <v>0</v>
      </c>
      <c r="BJ31" s="1">
        <v>0.15999999642372131</v>
      </c>
      <c r="BK31" s="1">
        <v>111115</v>
      </c>
      <c r="BL31">
        <f t="shared" si="101"/>
        <v>1.5007409667968747</v>
      </c>
      <c r="BM31">
        <f t="shared" si="102"/>
        <v>5.5019287813823552E-3</v>
      </c>
      <c r="BN31">
        <f t="shared" si="103"/>
        <v>303.84321823120115</v>
      </c>
      <c r="BO31">
        <f t="shared" si="104"/>
        <v>302.86481895446775</v>
      </c>
      <c r="BP31">
        <f t="shared" si="105"/>
        <v>272.06188845019278</v>
      </c>
      <c r="BQ31">
        <f t="shared" si="106"/>
        <v>7.0394054153878866E-2</v>
      </c>
      <c r="BR31">
        <f t="shared" si="107"/>
        <v>4.4330641054109385</v>
      </c>
      <c r="BS31">
        <f t="shared" si="108"/>
        <v>44.792823351513</v>
      </c>
      <c r="BT31">
        <f t="shared" si="109"/>
        <v>18.4535899530755</v>
      </c>
      <c r="BU31">
        <f t="shared" si="110"/>
        <v>30.204018592834473</v>
      </c>
      <c r="BV31">
        <f t="shared" si="111"/>
        <v>4.3106322163319755</v>
      </c>
      <c r="BW31">
        <f t="shared" si="112"/>
        <v>0.28754551497673603</v>
      </c>
      <c r="BX31">
        <f t="shared" si="113"/>
        <v>2.6067459339713679</v>
      </c>
      <c r="BY31">
        <f t="shared" si="114"/>
        <v>1.7038862823606076</v>
      </c>
      <c r="BZ31">
        <f t="shared" si="115"/>
        <v>0.18051916807444338</v>
      </c>
      <c r="CA31">
        <f t="shared" si="116"/>
        <v>40.94892433211038</v>
      </c>
      <c r="CB31">
        <f t="shared" si="117"/>
        <v>0.61847438500620844</v>
      </c>
      <c r="CC31">
        <f t="shared" si="118"/>
        <v>58.605300850347078</v>
      </c>
      <c r="CD31">
        <f t="shared" si="119"/>
        <v>662.73564169522831</v>
      </c>
      <c r="CE31">
        <f t="shared" si="120"/>
        <v>3.8110501590542793E-2</v>
      </c>
      <c r="CF31">
        <f t="shared" si="121"/>
        <v>0</v>
      </c>
      <c r="CG31">
        <f t="shared" si="122"/>
        <v>1487.9004087180172</v>
      </c>
      <c r="CH31">
        <f t="shared" si="123"/>
        <v>0</v>
      </c>
      <c r="CI31" t="e">
        <f t="shared" si="124"/>
        <v>#DIV/0!</v>
      </c>
      <c r="CJ31" t="e">
        <f t="shared" si="125"/>
        <v>#DIV/0!</v>
      </c>
    </row>
    <row r="32" spans="1:88" x14ac:dyDescent="0.35">
      <c r="A32" t="s">
        <v>182</v>
      </c>
      <c r="B32" s="1">
        <v>30</v>
      </c>
      <c r="C32" s="1" t="s">
        <v>120</v>
      </c>
      <c r="D32" s="1" t="s">
        <v>0</v>
      </c>
      <c r="E32" s="1">
        <v>0</v>
      </c>
      <c r="F32" s="1" t="s">
        <v>91</v>
      </c>
      <c r="G32" s="1" t="s">
        <v>0</v>
      </c>
      <c r="H32" s="1">
        <v>6732.9999986905605</v>
      </c>
      <c r="I32" s="1">
        <v>0</v>
      </c>
      <c r="J32">
        <f t="shared" si="84"/>
        <v>47.293830719028712</v>
      </c>
      <c r="K32">
        <f t="shared" si="85"/>
        <v>0.2650008237746353</v>
      </c>
      <c r="L32">
        <f t="shared" si="86"/>
        <v>646.86339872703468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t="e">
        <f t="shared" si="87"/>
        <v>#DIV/0!</v>
      </c>
      <c r="U32" t="e">
        <f t="shared" si="88"/>
        <v>#DIV/0!</v>
      </c>
      <c r="V32" t="e">
        <f t="shared" si="89"/>
        <v>#DIV/0!</v>
      </c>
      <c r="W32" s="1">
        <v>-1</v>
      </c>
      <c r="X32" s="1">
        <v>0.87</v>
      </c>
      <c r="Y32" s="1">
        <v>0.92</v>
      </c>
      <c r="Z32" s="1">
        <v>10.072834014892578</v>
      </c>
      <c r="AA32">
        <f t="shared" si="90"/>
        <v>0.87503641700744628</v>
      </c>
      <c r="AB32">
        <f t="shared" si="91"/>
        <v>3.2463283068753887E-2</v>
      </c>
      <c r="AC32" t="e">
        <f t="shared" si="92"/>
        <v>#DIV/0!</v>
      </c>
      <c r="AD32" t="e">
        <f t="shared" si="93"/>
        <v>#DIV/0!</v>
      </c>
      <c r="AE32" t="e">
        <f t="shared" si="94"/>
        <v>#DIV/0!</v>
      </c>
      <c r="AF32" s="1">
        <v>0</v>
      </c>
      <c r="AG32" s="1">
        <v>0.5</v>
      </c>
      <c r="AH32" t="e">
        <f t="shared" si="95"/>
        <v>#DIV/0!</v>
      </c>
      <c r="AI32">
        <f t="shared" si="96"/>
        <v>5.1258773006140794</v>
      </c>
      <c r="AJ32">
        <f t="shared" si="97"/>
        <v>1.8988209871873738</v>
      </c>
      <c r="AK32">
        <f t="shared" si="98"/>
        <v>30.838109970092773</v>
      </c>
      <c r="AL32" s="1">
        <v>2</v>
      </c>
      <c r="AM32">
        <f t="shared" si="99"/>
        <v>4.644859790802002</v>
      </c>
      <c r="AN32" s="1">
        <v>1</v>
      </c>
      <c r="AO32">
        <f t="shared" si="100"/>
        <v>9.2897195816040039</v>
      </c>
      <c r="AP32" s="1">
        <v>29.721273422241211</v>
      </c>
      <c r="AQ32" s="1">
        <v>30.838109970092773</v>
      </c>
      <c r="AR32" s="1">
        <v>29.039037704467773</v>
      </c>
      <c r="AS32" s="1">
        <v>999.7449951171875</v>
      </c>
      <c r="AT32" s="1">
        <v>964.93548583984375</v>
      </c>
      <c r="AU32" s="1">
        <v>22.65306282043457</v>
      </c>
      <c r="AV32" s="1">
        <v>25.979896545410156</v>
      </c>
      <c r="AW32" s="1">
        <v>53.471340179443359</v>
      </c>
      <c r="AX32" s="1">
        <v>61.325881958007813</v>
      </c>
      <c r="AY32" s="1">
        <v>300.147705078125</v>
      </c>
      <c r="AZ32" s="1">
        <v>1700.0946044921875</v>
      </c>
      <c r="BA32" s="1">
        <v>1569.3291015625</v>
      </c>
      <c r="BB32" s="1">
        <v>98.964279174804688</v>
      </c>
      <c r="BC32" s="1">
        <v>13.63981819152832</v>
      </c>
      <c r="BD32" s="1">
        <v>-0.17882357537746429</v>
      </c>
      <c r="BE32" s="1">
        <v>0.5</v>
      </c>
      <c r="BF32" s="1">
        <v>-1.355140209197998</v>
      </c>
      <c r="BG32" s="1">
        <v>7.355140209197998</v>
      </c>
      <c r="BH32" s="1">
        <v>1</v>
      </c>
      <c r="BI32" s="1">
        <v>0</v>
      </c>
      <c r="BJ32" s="1">
        <v>0.15999999642372131</v>
      </c>
      <c r="BK32" s="1">
        <v>111115</v>
      </c>
      <c r="BL32">
        <f t="shared" si="101"/>
        <v>1.5007385253906247</v>
      </c>
      <c r="BM32">
        <f t="shared" si="102"/>
        <v>5.1258773006140797E-3</v>
      </c>
      <c r="BN32">
        <f t="shared" si="103"/>
        <v>303.98810997009275</v>
      </c>
      <c r="BO32">
        <f t="shared" si="104"/>
        <v>302.87127342224119</v>
      </c>
      <c r="BP32">
        <f t="shared" si="105"/>
        <v>272.0151306387379</v>
      </c>
      <c r="BQ32">
        <f t="shared" si="106"/>
        <v>0.12963443078730749</v>
      </c>
      <c r="BR32">
        <f t="shared" si="107"/>
        <v>4.4699027218398886</v>
      </c>
      <c r="BS32">
        <f t="shared" si="108"/>
        <v>45.166829477376531</v>
      </c>
      <c r="BT32">
        <f t="shared" si="109"/>
        <v>19.186932931966375</v>
      </c>
      <c r="BU32">
        <f t="shared" si="110"/>
        <v>30.279691696166992</v>
      </c>
      <c r="BV32">
        <f t="shared" si="111"/>
        <v>4.3293760470063267</v>
      </c>
      <c r="BW32">
        <f t="shared" si="112"/>
        <v>0.25765100780705313</v>
      </c>
      <c r="BX32">
        <f t="shared" si="113"/>
        <v>2.5710817346525148</v>
      </c>
      <c r="BY32">
        <f t="shared" si="114"/>
        <v>1.758294312353812</v>
      </c>
      <c r="BZ32">
        <f t="shared" si="115"/>
        <v>0.1616764703988891</v>
      </c>
      <c r="CA32">
        <f t="shared" si="116"/>
        <v>64.016369979585264</v>
      </c>
      <c r="CB32">
        <f t="shared" si="117"/>
        <v>0.67036958244315059</v>
      </c>
      <c r="CC32">
        <f t="shared" si="118"/>
        <v>57.174605114542352</v>
      </c>
      <c r="CD32">
        <f t="shared" si="119"/>
        <v>958.06265497451591</v>
      </c>
      <c r="CE32">
        <f t="shared" si="120"/>
        <v>2.8223687476748634E-2</v>
      </c>
      <c r="CF32">
        <f t="shared" si="121"/>
        <v>0</v>
      </c>
      <c r="CG32">
        <f t="shared" si="122"/>
        <v>1487.6446912885353</v>
      </c>
      <c r="CH32">
        <f t="shared" si="123"/>
        <v>0</v>
      </c>
      <c r="CI32" t="e">
        <f t="shared" si="124"/>
        <v>#DIV/0!</v>
      </c>
      <c r="CJ32" t="e">
        <f t="shared" si="125"/>
        <v>#DIV/0!</v>
      </c>
    </row>
    <row r="33" spans="1:88" x14ac:dyDescent="0.35">
      <c r="A33" t="s">
        <v>182</v>
      </c>
      <c r="B33" s="1">
        <v>31</v>
      </c>
      <c r="C33" s="1" t="s">
        <v>121</v>
      </c>
      <c r="D33" s="1" t="s">
        <v>0</v>
      </c>
      <c r="E33" s="1">
        <v>0</v>
      </c>
      <c r="F33" s="1" t="s">
        <v>91</v>
      </c>
      <c r="G33" s="1" t="s">
        <v>0</v>
      </c>
      <c r="H33" s="1">
        <v>6954.9999986905605</v>
      </c>
      <c r="I33" s="1">
        <v>0</v>
      </c>
      <c r="J33">
        <f t="shared" si="84"/>
        <v>48.938875877759351</v>
      </c>
      <c r="K33">
        <f t="shared" si="85"/>
        <v>0.21071272942572547</v>
      </c>
      <c r="L33">
        <f t="shared" si="86"/>
        <v>848.67006963117103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t="e">
        <f t="shared" si="87"/>
        <v>#DIV/0!</v>
      </c>
      <c r="U33" t="e">
        <f t="shared" si="88"/>
        <v>#DIV/0!</v>
      </c>
      <c r="V33" t="e">
        <f t="shared" si="89"/>
        <v>#DIV/0!</v>
      </c>
      <c r="W33" s="1">
        <v>-1</v>
      </c>
      <c r="X33" s="1">
        <v>0.87</v>
      </c>
      <c r="Y33" s="1">
        <v>0.92</v>
      </c>
      <c r="Z33" s="1">
        <v>10.072834014892578</v>
      </c>
      <c r="AA33">
        <f t="shared" si="90"/>
        <v>0.87503641700744628</v>
      </c>
      <c r="AB33">
        <f t="shared" si="91"/>
        <v>3.3573827595105112E-2</v>
      </c>
      <c r="AC33" t="e">
        <f t="shared" si="92"/>
        <v>#DIV/0!</v>
      </c>
      <c r="AD33" t="e">
        <f t="shared" si="93"/>
        <v>#DIV/0!</v>
      </c>
      <c r="AE33" t="e">
        <f t="shared" si="94"/>
        <v>#DIV/0!</v>
      </c>
      <c r="AF33" s="1">
        <v>0</v>
      </c>
      <c r="AG33" s="1">
        <v>0.5</v>
      </c>
      <c r="AH33" t="e">
        <f t="shared" si="95"/>
        <v>#DIV/0!</v>
      </c>
      <c r="AI33">
        <f t="shared" si="96"/>
        <v>4.4292388168038537</v>
      </c>
      <c r="AJ33">
        <f t="shared" si="97"/>
        <v>2.0514819226596464</v>
      </c>
      <c r="AK33">
        <f t="shared" si="98"/>
        <v>31.212385177612305</v>
      </c>
      <c r="AL33" s="1">
        <v>2</v>
      </c>
      <c r="AM33">
        <f t="shared" si="99"/>
        <v>4.644859790802002</v>
      </c>
      <c r="AN33" s="1">
        <v>1</v>
      </c>
      <c r="AO33">
        <f t="shared" si="100"/>
        <v>9.2897195816040039</v>
      </c>
      <c r="AP33" s="1">
        <v>29.785951614379883</v>
      </c>
      <c r="AQ33" s="1">
        <v>31.212385177612305</v>
      </c>
      <c r="AR33" s="1">
        <v>29.044273376464844</v>
      </c>
      <c r="AS33" s="1">
        <v>1300.0447998046875</v>
      </c>
      <c r="AT33" s="1">
        <v>1263.705810546875</v>
      </c>
      <c r="AU33" s="1">
        <v>22.533201217651367</v>
      </c>
      <c r="AV33" s="1">
        <v>25.409538269042969</v>
      </c>
      <c r="AW33" s="1">
        <v>52.992900848388672</v>
      </c>
      <c r="AX33" s="1">
        <v>59.760101318359375</v>
      </c>
      <c r="AY33" s="1">
        <v>300.15216064453125</v>
      </c>
      <c r="AZ33" s="1">
        <v>1699.8546142578125</v>
      </c>
      <c r="BA33" s="1">
        <v>1614.69482421875</v>
      </c>
      <c r="BB33" s="1">
        <v>98.971366882324219</v>
      </c>
      <c r="BC33" s="1">
        <v>14.807579040527344</v>
      </c>
      <c r="BD33" s="1">
        <v>-0.16135473549365997</v>
      </c>
      <c r="BE33" s="1">
        <v>0.5</v>
      </c>
      <c r="BF33" s="1">
        <v>-1.355140209197998</v>
      </c>
      <c r="BG33" s="1">
        <v>7.355140209197998</v>
      </c>
      <c r="BH33" s="1">
        <v>1</v>
      </c>
      <c r="BI33" s="1">
        <v>0</v>
      </c>
      <c r="BJ33" s="1">
        <v>0.15999999642372131</v>
      </c>
      <c r="BK33" s="1">
        <v>111115</v>
      </c>
      <c r="BL33">
        <f t="shared" si="101"/>
        <v>1.500760803222656</v>
      </c>
      <c r="BM33">
        <f t="shared" si="102"/>
        <v>4.429238816803854E-3</v>
      </c>
      <c r="BN33">
        <f t="shared" si="103"/>
        <v>304.36238517761228</v>
      </c>
      <c r="BO33">
        <f t="shared" si="104"/>
        <v>302.93595161437986</v>
      </c>
      <c r="BP33">
        <f t="shared" si="105"/>
        <v>271.97673220209617</v>
      </c>
      <c r="BQ33">
        <f t="shared" si="106"/>
        <v>0.23690273229821707</v>
      </c>
      <c r="BR33">
        <f t="shared" si="107"/>
        <v>4.5662986569955555</v>
      </c>
      <c r="BS33">
        <f t="shared" si="108"/>
        <v>46.13757292475136</v>
      </c>
      <c r="BT33">
        <f t="shared" si="109"/>
        <v>20.728034655708392</v>
      </c>
      <c r="BU33">
        <f t="shared" si="110"/>
        <v>30.499168395996094</v>
      </c>
      <c r="BV33">
        <f t="shared" si="111"/>
        <v>4.3841415538189823</v>
      </c>
      <c r="BW33">
        <f t="shared" si="112"/>
        <v>0.2060392732198966</v>
      </c>
      <c r="BX33">
        <f t="shared" si="113"/>
        <v>2.5148167343359091</v>
      </c>
      <c r="BY33">
        <f t="shared" si="114"/>
        <v>1.8693248194830732</v>
      </c>
      <c r="BZ33">
        <f t="shared" si="115"/>
        <v>0.12918642712925213</v>
      </c>
      <c r="CA33">
        <f t="shared" si="116"/>
        <v>83.994036823514264</v>
      </c>
      <c r="CB33">
        <f t="shared" si="117"/>
        <v>0.67157249934927876</v>
      </c>
      <c r="CC33">
        <f t="shared" si="118"/>
        <v>54.440014206997802</v>
      </c>
      <c r="CD33">
        <f t="shared" si="119"/>
        <v>1256.5939185403815</v>
      </c>
      <c r="CE33">
        <f t="shared" si="120"/>
        <v>2.1202021263594904E-2</v>
      </c>
      <c r="CF33">
        <f t="shared" si="121"/>
        <v>0</v>
      </c>
      <c r="CG33">
        <f t="shared" si="122"/>
        <v>1487.4346910937309</v>
      </c>
      <c r="CH33">
        <f t="shared" si="123"/>
        <v>0</v>
      </c>
      <c r="CI33" t="e">
        <f t="shared" si="124"/>
        <v>#DIV/0!</v>
      </c>
      <c r="CJ33" t="e">
        <f t="shared" si="125"/>
        <v>#DIV/0!</v>
      </c>
    </row>
    <row r="34" spans="1:88" x14ac:dyDescent="0.35">
      <c r="A34" t="s">
        <v>182</v>
      </c>
      <c r="B34" s="1">
        <v>32</v>
      </c>
      <c r="C34" s="1" t="s">
        <v>122</v>
      </c>
      <c r="D34" s="1" t="s">
        <v>0</v>
      </c>
      <c r="E34" s="1">
        <v>0</v>
      </c>
      <c r="F34" s="1" t="s">
        <v>91</v>
      </c>
      <c r="G34" s="1" t="s">
        <v>0</v>
      </c>
      <c r="H34" s="1">
        <v>7147.9999986905605</v>
      </c>
      <c r="I34" s="1">
        <v>0</v>
      </c>
      <c r="J34">
        <f t="shared" si="84"/>
        <v>49.468005059151878</v>
      </c>
      <c r="K34">
        <f t="shared" si="85"/>
        <v>0.17024768392582482</v>
      </c>
      <c r="L34">
        <f t="shared" si="86"/>
        <v>1141.034069485303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t="e">
        <f t="shared" si="87"/>
        <v>#DIV/0!</v>
      </c>
      <c r="U34" t="e">
        <f t="shared" si="88"/>
        <v>#DIV/0!</v>
      </c>
      <c r="V34" t="e">
        <f t="shared" si="89"/>
        <v>#DIV/0!</v>
      </c>
      <c r="W34" s="1">
        <v>-1</v>
      </c>
      <c r="X34" s="1">
        <v>0.87</v>
      </c>
      <c r="Y34" s="1">
        <v>0.92</v>
      </c>
      <c r="Z34" s="1">
        <v>10.072834014892578</v>
      </c>
      <c r="AA34">
        <f t="shared" si="90"/>
        <v>0.87503641700744628</v>
      </c>
      <c r="AB34">
        <f t="shared" si="91"/>
        <v>3.3943998176310504E-2</v>
      </c>
      <c r="AC34" t="e">
        <f t="shared" si="92"/>
        <v>#DIV/0!</v>
      </c>
      <c r="AD34" t="e">
        <f t="shared" si="93"/>
        <v>#DIV/0!</v>
      </c>
      <c r="AE34" t="e">
        <f t="shared" si="94"/>
        <v>#DIV/0!</v>
      </c>
      <c r="AF34" s="1">
        <v>0</v>
      </c>
      <c r="AG34" s="1">
        <v>0.5</v>
      </c>
      <c r="AH34" t="e">
        <f t="shared" si="95"/>
        <v>#DIV/0!</v>
      </c>
      <c r="AI34">
        <f t="shared" si="96"/>
        <v>3.7251097613987714</v>
      </c>
      <c r="AJ34">
        <f t="shared" si="97"/>
        <v>2.1260065260993151</v>
      </c>
      <c r="AK34">
        <f t="shared" si="98"/>
        <v>31.400787353515625</v>
      </c>
      <c r="AL34" s="1">
        <v>2</v>
      </c>
      <c r="AM34">
        <f t="shared" si="99"/>
        <v>4.644859790802002</v>
      </c>
      <c r="AN34" s="1">
        <v>1</v>
      </c>
      <c r="AO34">
        <f t="shared" si="100"/>
        <v>9.2897195816040039</v>
      </c>
      <c r="AP34" s="1">
        <v>29.795402526855469</v>
      </c>
      <c r="AQ34" s="1">
        <v>31.400787353515625</v>
      </c>
      <c r="AR34" s="1">
        <v>29.037599563598633</v>
      </c>
      <c r="AS34" s="1">
        <v>1700.1796875</v>
      </c>
      <c r="AT34" s="1">
        <v>1663.0880126953125</v>
      </c>
      <c r="AU34" s="1">
        <v>22.734703063964844</v>
      </c>
      <c r="AV34" s="1">
        <v>25.154523849487305</v>
      </c>
      <c r="AW34" s="1">
        <v>53.435699462890625</v>
      </c>
      <c r="AX34" s="1">
        <v>59.125221252441406</v>
      </c>
      <c r="AY34" s="1">
        <v>300.13845825195313</v>
      </c>
      <c r="AZ34" s="1">
        <v>1699.131591796875</v>
      </c>
      <c r="BA34" s="1">
        <v>1622.9033203125</v>
      </c>
      <c r="BB34" s="1">
        <v>98.968170166015625</v>
      </c>
      <c r="BC34" s="1">
        <v>15.513542175292969</v>
      </c>
      <c r="BD34" s="1">
        <v>-0.14601068198680878</v>
      </c>
      <c r="BE34" s="1">
        <v>1</v>
      </c>
      <c r="BF34" s="1">
        <v>-1.355140209197998</v>
      </c>
      <c r="BG34" s="1">
        <v>7.355140209197998</v>
      </c>
      <c r="BH34" s="1">
        <v>1</v>
      </c>
      <c r="BI34" s="1">
        <v>0</v>
      </c>
      <c r="BJ34" s="1">
        <v>0.15999999642372131</v>
      </c>
      <c r="BK34" s="1">
        <v>111115</v>
      </c>
      <c r="BL34">
        <f t="shared" si="101"/>
        <v>1.5006922912597656</v>
      </c>
      <c r="BM34">
        <f t="shared" si="102"/>
        <v>3.7251097613987712E-3</v>
      </c>
      <c r="BN34">
        <f t="shared" si="103"/>
        <v>304.5507873535156</v>
      </c>
      <c r="BO34">
        <f t="shared" si="104"/>
        <v>302.94540252685545</v>
      </c>
      <c r="BP34">
        <f t="shared" si="105"/>
        <v>271.8610486109319</v>
      </c>
      <c r="BQ34">
        <f t="shared" si="106"/>
        <v>0.35149429685051475</v>
      </c>
      <c r="BR34">
        <f t="shared" si="107"/>
        <v>4.6155037228804732</v>
      </c>
      <c r="BS34">
        <f t="shared" si="108"/>
        <v>46.636243906885696</v>
      </c>
      <c r="BT34">
        <f t="shared" si="109"/>
        <v>21.481720057398391</v>
      </c>
      <c r="BU34">
        <f t="shared" si="110"/>
        <v>30.598094940185547</v>
      </c>
      <c r="BV34">
        <f t="shared" si="111"/>
        <v>4.40902315303385</v>
      </c>
      <c r="BW34">
        <f t="shared" si="112"/>
        <v>0.16718379659212121</v>
      </c>
      <c r="BX34">
        <f t="shared" si="113"/>
        <v>2.4894971967811581</v>
      </c>
      <c r="BY34">
        <f t="shared" si="114"/>
        <v>1.9195259562526918</v>
      </c>
      <c r="BZ34">
        <f t="shared" si="115"/>
        <v>0.10476089116981069</v>
      </c>
      <c r="CA34">
        <f t="shared" si="116"/>
        <v>112.92605395404277</v>
      </c>
      <c r="CB34">
        <f t="shared" si="117"/>
        <v>0.68609361667881086</v>
      </c>
      <c r="CC34">
        <f t="shared" si="118"/>
        <v>53.082561167049327</v>
      </c>
      <c r="CD34">
        <f t="shared" si="119"/>
        <v>1655.8992266137498</v>
      </c>
      <c r="CE34">
        <f t="shared" si="120"/>
        <v>1.58577790372798E-2</v>
      </c>
      <c r="CF34">
        <f t="shared" si="121"/>
        <v>0</v>
      </c>
      <c r="CG34">
        <f t="shared" si="122"/>
        <v>1486.8020201100962</v>
      </c>
      <c r="CH34">
        <f t="shared" si="123"/>
        <v>0</v>
      </c>
      <c r="CI34" t="e">
        <f t="shared" si="124"/>
        <v>#DIV/0!</v>
      </c>
      <c r="CJ34" t="e">
        <f t="shared" si="125"/>
        <v>#DIV/0!</v>
      </c>
    </row>
    <row r="35" spans="1:88" x14ac:dyDescent="0.35">
      <c r="A35" t="s">
        <v>182</v>
      </c>
      <c r="B35" s="1">
        <v>33</v>
      </c>
      <c r="C35" s="1" t="s">
        <v>123</v>
      </c>
      <c r="D35" s="1" t="s">
        <v>0</v>
      </c>
      <c r="E35" s="1">
        <v>0</v>
      </c>
      <c r="F35" s="1" t="s">
        <v>91</v>
      </c>
      <c r="G35" s="1" t="s">
        <v>0</v>
      </c>
      <c r="H35" s="1">
        <v>7289.9999986905605</v>
      </c>
      <c r="I35" s="1">
        <v>0</v>
      </c>
      <c r="J35">
        <f t="shared" si="84"/>
        <v>48.711928625242223</v>
      </c>
      <c r="K35">
        <f t="shared" si="85"/>
        <v>0.15391822844706668</v>
      </c>
      <c r="L35">
        <f t="shared" si="86"/>
        <v>1389.9050502420323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t="e">
        <f t="shared" si="87"/>
        <v>#DIV/0!</v>
      </c>
      <c r="U35" t="e">
        <f t="shared" si="88"/>
        <v>#DIV/0!</v>
      </c>
      <c r="V35" t="e">
        <f t="shared" si="89"/>
        <v>#DIV/0!</v>
      </c>
      <c r="W35" s="1">
        <v>-1</v>
      </c>
      <c r="X35" s="1">
        <v>0.87</v>
      </c>
      <c r="Y35" s="1">
        <v>0.92</v>
      </c>
      <c r="Z35" s="1">
        <v>10.072834014892578</v>
      </c>
      <c r="AA35">
        <f t="shared" si="90"/>
        <v>0.87503641700744628</v>
      </c>
      <c r="AB35">
        <f t="shared" si="91"/>
        <v>3.3434142173953144E-2</v>
      </c>
      <c r="AC35" t="e">
        <f t="shared" si="92"/>
        <v>#DIV/0!</v>
      </c>
      <c r="AD35" t="e">
        <f t="shared" si="93"/>
        <v>#DIV/0!</v>
      </c>
      <c r="AE35" t="e">
        <f t="shared" si="94"/>
        <v>#DIV/0!</v>
      </c>
      <c r="AF35" s="1">
        <v>0</v>
      </c>
      <c r="AG35" s="1">
        <v>0.5</v>
      </c>
      <c r="AH35" t="e">
        <f t="shared" si="95"/>
        <v>#DIV/0!</v>
      </c>
      <c r="AI35">
        <f t="shared" si="96"/>
        <v>3.4111754735593509</v>
      </c>
      <c r="AJ35">
        <f t="shared" si="97"/>
        <v>2.1497332718540552</v>
      </c>
      <c r="AK35">
        <f t="shared" si="98"/>
        <v>31.429040908813477</v>
      </c>
      <c r="AL35" s="1">
        <v>2</v>
      </c>
      <c r="AM35">
        <f t="shared" si="99"/>
        <v>4.644859790802002</v>
      </c>
      <c r="AN35" s="1">
        <v>1</v>
      </c>
      <c r="AO35">
        <f t="shared" si="100"/>
        <v>9.2897195816040039</v>
      </c>
      <c r="AP35" s="1">
        <v>29.785320281982422</v>
      </c>
      <c r="AQ35" s="1">
        <v>31.429040908813477</v>
      </c>
      <c r="AR35" s="1">
        <v>29.039419174194336</v>
      </c>
      <c r="AS35" s="1">
        <v>2000.681396484375</v>
      </c>
      <c r="AT35" s="1">
        <v>1963.759033203125</v>
      </c>
      <c r="AU35" s="1">
        <v>22.77387809753418</v>
      </c>
      <c r="AV35" s="1">
        <v>24.990079879760742</v>
      </c>
      <c r="AW35" s="1">
        <v>53.558589935302734</v>
      </c>
      <c r="AX35" s="1">
        <v>58.772167205810547</v>
      </c>
      <c r="AY35" s="1">
        <v>300.1468505859375</v>
      </c>
      <c r="AZ35" s="1">
        <v>1699.19921875</v>
      </c>
      <c r="BA35" s="1">
        <v>1639.3909912109375</v>
      </c>
      <c r="BB35" s="1">
        <v>98.966835021972656</v>
      </c>
      <c r="BC35" s="1">
        <v>15.482353210449219</v>
      </c>
      <c r="BD35" s="1">
        <v>-0.14325074851512909</v>
      </c>
      <c r="BE35" s="1">
        <v>1</v>
      </c>
      <c r="BF35" s="1">
        <v>-1.355140209197998</v>
      </c>
      <c r="BG35" s="1">
        <v>7.355140209197998</v>
      </c>
      <c r="BH35" s="1">
        <v>1</v>
      </c>
      <c r="BI35" s="1">
        <v>0</v>
      </c>
      <c r="BJ35" s="1">
        <v>0.15999999642372131</v>
      </c>
      <c r="BK35" s="1">
        <v>111115</v>
      </c>
      <c r="BL35">
        <f t="shared" si="101"/>
        <v>1.5007342529296874</v>
      </c>
      <c r="BM35">
        <f t="shared" si="102"/>
        <v>3.4111754735593508E-3</v>
      </c>
      <c r="BN35">
        <f t="shared" si="103"/>
        <v>304.57904090881345</v>
      </c>
      <c r="BO35">
        <f t="shared" si="104"/>
        <v>302.9353202819824</v>
      </c>
      <c r="BP35">
        <f t="shared" si="105"/>
        <v>271.87186892319005</v>
      </c>
      <c r="BQ35">
        <f t="shared" si="106"/>
        <v>0.40485512166545057</v>
      </c>
      <c r="BR35">
        <f t="shared" si="107"/>
        <v>4.6229223845002547</v>
      </c>
      <c r="BS35">
        <f t="shared" si="108"/>
        <v>46.711834156097559</v>
      </c>
      <c r="BT35">
        <f t="shared" si="109"/>
        <v>21.721754276336817</v>
      </c>
      <c r="BU35">
        <f t="shared" si="110"/>
        <v>30.607180595397949</v>
      </c>
      <c r="BV35">
        <f t="shared" si="111"/>
        <v>4.411314495970049</v>
      </c>
      <c r="BW35">
        <f t="shared" si="112"/>
        <v>0.15140957431136179</v>
      </c>
      <c r="BX35">
        <f t="shared" si="113"/>
        <v>2.4731891126461996</v>
      </c>
      <c r="BY35">
        <f t="shared" si="114"/>
        <v>1.9381253833238494</v>
      </c>
      <c r="BZ35">
        <f t="shared" si="115"/>
        <v>9.4853218023120731E-2</v>
      </c>
      <c r="CA35">
        <f t="shared" si="116"/>
        <v>137.55450380350985</v>
      </c>
      <c r="CB35">
        <f t="shared" si="117"/>
        <v>0.70777780101407428</v>
      </c>
      <c r="CC35">
        <f t="shared" si="118"/>
        <v>52.555367830835479</v>
      </c>
      <c r="CD35">
        <f t="shared" si="119"/>
        <v>1956.6801216098945</v>
      </c>
      <c r="CE35">
        <f t="shared" si="120"/>
        <v>1.3083760081043097E-2</v>
      </c>
      <c r="CF35">
        <f t="shared" si="121"/>
        <v>0</v>
      </c>
      <c r="CG35">
        <f t="shared" si="122"/>
        <v>1486.861196156852</v>
      </c>
      <c r="CH35">
        <f t="shared" si="123"/>
        <v>0</v>
      </c>
      <c r="CI35" t="e">
        <f t="shared" si="124"/>
        <v>#DIV/0!</v>
      </c>
      <c r="CJ35" t="e">
        <f t="shared" si="125"/>
        <v>#DIV/0!</v>
      </c>
    </row>
    <row r="36" spans="1:88" x14ac:dyDescent="0.35">
      <c r="A36" t="s">
        <v>183</v>
      </c>
      <c r="B36" s="1">
        <v>34</v>
      </c>
      <c r="C36" s="1" t="s">
        <v>124</v>
      </c>
      <c r="D36" s="1" t="s">
        <v>0</v>
      </c>
      <c r="E36" s="1">
        <v>0</v>
      </c>
      <c r="F36" s="1" t="s">
        <v>91</v>
      </c>
      <c r="G36" s="1" t="s">
        <v>0</v>
      </c>
      <c r="H36" s="1">
        <v>8089.9999986905605</v>
      </c>
      <c r="I36" s="1">
        <v>0</v>
      </c>
      <c r="J36">
        <f t="shared" ref="J36:J46" si="126">(AS36-AT36*(1000-AU36)/(1000-AV36))*BL36</f>
        <v>19.06987016990681</v>
      </c>
      <c r="K36">
        <f t="shared" ref="K36:K46" si="127">IF(BW36&lt;&gt;0,1/(1/BW36-1/AO36),0)</f>
        <v>0.33478094130725267</v>
      </c>
      <c r="L36">
        <f t="shared" ref="L36:L46" si="128">((BZ36-BM36/2)*AT36-J36)/(BZ36+BM36/2)</f>
        <v>280.17172726863993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t="e">
        <f t="shared" ref="T36:T46" si="129">CF36/P36</f>
        <v>#DIV/0!</v>
      </c>
      <c r="U36" t="e">
        <f t="shared" ref="U36:U46" si="130">CH36/R36</f>
        <v>#DIV/0!</v>
      </c>
      <c r="V36" t="e">
        <f t="shared" ref="V36:V46" si="131">(R36-S36)/R36</f>
        <v>#DIV/0!</v>
      </c>
      <c r="W36" s="1">
        <v>-1</v>
      </c>
      <c r="X36" s="1">
        <v>0.87</v>
      </c>
      <c r="Y36" s="1">
        <v>0.92</v>
      </c>
      <c r="Z36" s="1">
        <v>10.046780586242676</v>
      </c>
      <c r="AA36">
        <f t="shared" ref="AA36:AA46" si="132">(Z36*Y36+(100-Z36)*X36)/100</f>
        <v>0.87502339029312137</v>
      </c>
      <c r="AB36">
        <f t="shared" ref="AB36:AB46" si="133">(J36-W36)/CG36</f>
        <v>1.348909098250344E-2</v>
      </c>
      <c r="AC36" t="e">
        <f t="shared" ref="AC36:AC46" si="134">(R36-S36)/(R36-Q36)</f>
        <v>#DIV/0!</v>
      </c>
      <c r="AD36" t="e">
        <f t="shared" ref="AD36:AD46" si="135">(P36-R36)/(P36-Q36)</f>
        <v>#DIV/0!</v>
      </c>
      <c r="AE36" t="e">
        <f t="shared" ref="AE36:AE46" si="136">(P36-R36)/R36</f>
        <v>#DIV/0!</v>
      </c>
      <c r="AF36" s="1">
        <v>0</v>
      </c>
      <c r="AG36" s="1">
        <v>0.5</v>
      </c>
      <c r="AH36" t="e">
        <f t="shared" ref="AH36:AH46" si="137">V36*AG36*AA36*AF36</f>
        <v>#DIV/0!</v>
      </c>
      <c r="AI36">
        <f t="shared" ref="AI36:AI46" si="138">BM36*1000</f>
        <v>6.992831958075211</v>
      </c>
      <c r="AJ36">
        <f t="shared" ref="AJ36:AJ46" si="139">(BR36-BX36)</f>
        <v>2.0648700168654064</v>
      </c>
      <c r="AK36">
        <f t="shared" ref="AK36:AK46" si="140">(AQ36+BQ36*I36)</f>
        <v>31.226240158081055</v>
      </c>
      <c r="AL36" s="1">
        <v>2</v>
      </c>
      <c r="AM36">
        <f t="shared" ref="AM36:AM46" si="141">(AL36*BF36+BG36)</f>
        <v>4.644859790802002</v>
      </c>
      <c r="AN36" s="1">
        <v>1</v>
      </c>
      <c r="AO36">
        <f t="shared" ref="AO36:AO46" si="142">AM36*(AN36+1)*(AN36+1)/(AN36*AN36+1)</f>
        <v>9.2897195816040039</v>
      </c>
      <c r="AP36" s="1">
        <v>30.007286071777344</v>
      </c>
      <c r="AQ36" s="1">
        <v>31.226240158081055</v>
      </c>
      <c r="AR36" s="1">
        <v>29.041946411132813</v>
      </c>
      <c r="AS36" s="1">
        <v>400.09487915039063</v>
      </c>
      <c r="AT36" s="1">
        <v>385.59197998046875</v>
      </c>
      <c r="AU36" s="1">
        <v>20.773660659790039</v>
      </c>
      <c r="AV36" s="1">
        <v>25.315048217773438</v>
      </c>
      <c r="AW36" s="1">
        <v>48.227787017822266</v>
      </c>
      <c r="AX36" s="1">
        <v>58.776882171630859</v>
      </c>
      <c r="AY36" s="1">
        <v>300.16412353515625</v>
      </c>
      <c r="AZ36" s="1">
        <v>1700.365234375</v>
      </c>
      <c r="BA36" s="1">
        <v>1654.2843017578125</v>
      </c>
      <c r="BB36" s="1">
        <v>98.954246520996094</v>
      </c>
      <c r="BC36" s="1">
        <v>11.379208564758301</v>
      </c>
      <c r="BD36" s="1">
        <v>-0.14101037383079529</v>
      </c>
      <c r="BE36" s="1">
        <v>0.5</v>
      </c>
      <c r="BF36" s="1">
        <v>-1.355140209197998</v>
      </c>
      <c r="BG36" s="1">
        <v>7.355140209197998</v>
      </c>
      <c r="BH36" s="1">
        <v>1</v>
      </c>
      <c r="BI36" s="1">
        <v>0</v>
      </c>
      <c r="BJ36" s="1">
        <v>0.15999999642372131</v>
      </c>
      <c r="BK36" s="1">
        <v>111115</v>
      </c>
      <c r="BL36">
        <f t="shared" ref="BL36:BL46" si="143">AY36*0.000001/(AL36*0.0001)</f>
        <v>1.500820617675781</v>
      </c>
      <c r="BM36">
        <f t="shared" ref="BM36:BM46" si="144">(AV36-AU36)/(1000-AV36)*BL36</f>
        <v>6.9928319580752109E-3</v>
      </c>
      <c r="BN36">
        <f t="shared" ref="BN36:BN46" si="145">(AQ36+273.15)</f>
        <v>304.37624015808103</v>
      </c>
      <c r="BO36">
        <f t="shared" ref="BO36:BO46" si="146">(AP36+273.15)</f>
        <v>303.15728607177732</v>
      </c>
      <c r="BP36">
        <f t="shared" ref="BP36:BP46" si="147">(AZ36*BH36+BA36*BI36)*BJ36</f>
        <v>272.05843141902005</v>
      </c>
      <c r="BQ36">
        <f t="shared" ref="BQ36:BQ46" si="148">((BP36+0.00000010773*(BO36^4-BN36^4))-BM36*44100)/(AM36*51.4+0.00000043092*BN36^3)</f>
        <v>-0.20346496598624433</v>
      </c>
      <c r="BR36">
        <f t="shared" ref="BR36:BR46" si="149">0.61365*EXP(17.502*AK36/(240.97+AK36))</f>
        <v>4.5699015388978621</v>
      </c>
      <c r="BS36">
        <f t="shared" ref="BS36:BS46" si="150">BR36*1000/BB36</f>
        <v>46.181964893525027</v>
      </c>
      <c r="BT36">
        <f t="shared" ref="BT36:BT46" si="151">(BS36-AV36)</f>
        <v>20.86691667575159</v>
      </c>
      <c r="BU36">
        <f t="shared" ref="BU36:BU46" si="152">IF(I36,AQ36,(AP36+AQ36)/2)</f>
        <v>30.616763114929199</v>
      </c>
      <c r="BV36">
        <f t="shared" ref="BV36:BV46" si="153">0.61365*EXP(17.502*BU36/(240.97+BU36))</f>
        <v>4.4137322688667968</v>
      </c>
      <c r="BW36">
        <f t="shared" ref="BW36:BW46" si="154">IF(BT36&lt;&gt;0,(1000-(BS36+AV36)/2)/BT36*BM36,0)</f>
        <v>0.32313584051518912</v>
      </c>
      <c r="BX36">
        <f t="shared" ref="BX36:BX46" si="155">AV36*BB36/1000</f>
        <v>2.5050315220324557</v>
      </c>
      <c r="BY36">
        <f t="shared" ref="BY36:BY46" si="156">(BV36-BX36)</f>
        <v>1.9087007468343411</v>
      </c>
      <c r="BZ36">
        <f t="shared" ref="BZ36:BZ46" si="157">1/(1.6/K36+1.37/AO36)</f>
        <v>0.2029748220456975</v>
      </c>
      <c r="CA36">
        <f t="shared" ref="CA36:CA46" si="158">L36*BB36*0.001</f>
        <v>27.724182168354282</v>
      </c>
      <c r="CB36">
        <f t="shared" ref="CB36:CB46" si="159">L36/AT36</f>
        <v>0.72660154208298466</v>
      </c>
      <c r="CC36">
        <f t="shared" ref="CC36:CC46" si="160">(1-BM36*BB36/BR36/K36)*100</f>
        <v>54.770690344680183</v>
      </c>
      <c r="CD36">
        <f t="shared" ref="CD36:CD46" si="161">(AT36-J36/(AO36/1.35))</f>
        <v>382.82070959892201</v>
      </c>
      <c r="CE36">
        <f t="shared" ref="CE36:CE46" si="162">J36*CC36/100/CD36</f>
        <v>2.7283527975367424E-2</v>
      </c>
      <c r="CF36">
        <f t="shared" ref="CF36:CF46" si="163">(P36-O36)</f>
        <v>0</v>
      </c>
      <c r="CG36">
        <f t="shared" ref="CG36:CG46" si="164">AZ36*AA36</f>
        <v>1487.8593521193704</v>
      </c>
      <c r="CH36">
        <f t="shared" ref="CH36:CH46" si="165">(R36-Q36)</f>
        <v>0</v>
      </c>
      <c r="CI36" t="e">
        <f t="shared" ref="CI36:CI46" si="166">(R36-S36)/(R36-O36)</f>
        <v>#DIV/0!</v>
      </c>
      <c r="CJ36" t="e">
        <f t="shared" ref="CJ36:CJ46" si="167">(P36-R36)/(P36-O36)</f>
        <v>#DIV/0!</v>
      </c>
    </row>
    <row r="37" spans="1:88" x14ac:dyDescent="0.35">
      <c r="A37" t="s">
        <v>183</v>
      </c>
      <c r="B37" s="1">
        <v>36</v>
      </c>
      <c r="C37" s="1" t="s">
        <v>126</v>
      </c>
      <c r="D37" s="1" t="s">
        <v>0</v>
      </c>
      <c r="E37" s="1">
        <v>0</v>
      </c>
      <c r="F37" s="1" t="s">
        <v>91</v>
      </c>
      <c r="G37" s="1" t="s">
        <v>0</v>
      </c>
      <c r="H37" s="1">
        <v>8374.9999986905605</v>
      </c>
      <c r="I37" s="1">
        <v>0</v>
      </c>
      <c r="J37">
        <f t="shared" si="126"/>
        <v>-5.863864377293174</v>
      </c>
      <c r="K37">
        <f t="shared" si="127"/>
        <v>0.31428965807574205</v>
      </c>
      <c r="L37">
        <f t="shared" si="128"/>
        <v>82.073701845410312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t="e">
        <f t="shared" si="129"/>
        <v>#DIV/0!</v>
      </c>
      <c r="U37" t="e">
        <f t="shared" si="130"/>
        <v>#DIV/0!</v>
      </c>
      <c r="V37" t="e">
        <f t="shared" si="131"/>
        <v>#DIV/0!</v>
      </c>
      <c r="W37" s="1">
        <v>-1</v>
      </c>
      <c r="X37" s="1">
        <v>0.87</v>
      </c>
      <c r="Y37" s="1">
        <v>0.92</v>
      </c>
      <c r="Z37" s="1">
        <v>10.046780586242676</v>
      </c>
      <c r="AA37">
        <f t="shared" si="132"/>
        <v>0.87502339029312137</v>
      </c>
      <c r="AB37">
        <f t="shared" si="133"/>
        <v>-3.2695979280935508E-3</v>
      </c>
      <c r="AC37" t="e">
        <f t="shared" si="134"/>
        <v>#DIV/0!</v>
      </c>
      <c r="AD37" t="e">
        <f t="shared" si="135"/>
        <v>#DIV/0!</v>
      </c>
      <c r="AE37" t="e">
        <f t="shared" si="136"/>
        <v>#DIV/0!</v>
      </c>
      <c r="AF37" s="1">
        <v>0</v>
      </c>
      <c r="AG37" s="1">
        <v>0.5</v>
      </c>
      <c r="AH37" t="e">
        <f t="shared" si="137"/>
        <v>#DIV/0!</v>
      </c>
      <c r="AI37">
        <f t="shared" si="138"/>
        <v>6.684940107955768</v>
      </c>
      <c r="AJ37">
        <f t="shared" si="139"/>
        <v>2.0977837616927459</v>
      </c>
      <c r="AK37">
        <f t="shared" si="140"/>
        <v>31.348255157470703</v>
      </c>
      <c r="AL37" s="1">
        <v>2</v>
      </c>
      <c r="AM37">
        <f t="shared" si="141"/>
        <v>4.644859790802002</v>
      </c>
      <c r="AN37" s="1">
        <v>1</v>
      </c>
      <c r="AO37">
        <f t="shared" si="142"/>
        <v>9.2897195816040039</v>
      </c>
      <c r="AP37" s="1">
        <v>30.02485466003418</v>
      </c>
      <c r="AQ37" s="1">
        <v>31.348255157470703</v>
      </c>
      <c r="AR37" s="1">
        <v>29.046163558959961</v>
      </c>
      <c r="AS37" s="1">
        <v>50.067031860351563</v>
      </c>
      <c r="AT37" s="1">
        <v>53.734764099121094</v>
      </c>
      <c r="AU37" s="1">
        <v>20.963356018066406</v>
      </c>
      <c r="AV37" s="1">
        <v>25.304800033569336</v>
      </c>
      <c r="AW37" s="1">
        <v>48.618999481201172</v>
      </c>
      <c r="AX37" s="1">
        <v>58.686374664306641</v>
      </c>
      <c r="AY37" s="1">
        <v>300.16644287109375</v>
      </c>
      <c r="AZ37" s="1">
        <v>1700.072509765625</v>
      </c>
      <c r="BA37" s="1">
        <v>1658.0078125</v>
      </c>
      <c r="BB37" s="1">
        <v>98.951736450195313</v>
      </c>
      <c r="BC37" s="1">
        <v>6.9527854919433594</v>
      </c>
      <c r="BD37" s="1">
        <v>-0.14588727056980133</v>
      </c>
      <c r="BE37" s="1">
        <v>1</v>
      </c>
      <c r="BF37" s="1">
        <v>-1.355140209197998</v>
      </c>
      <c r="BG37" s="1">
        <v>7.355140209197998</v>
      </c>
      <c r="BH37" s="1">
        <v>1</v>
      </c>
      <c r="BI37" s="1">
        <v>0</v>
      </c>
      <c r="BJ37" s="1">
        <v>0.15999999642372131</v>
      </c>
      <c r="BK37" s="1">
        <v>111115</v>
      </c>
      <c r="BL37">
        <f t="shared" si="143"/>
        <v>1.5008322143554687</v>
      </c>
      <c r="BM37">
        <f t="shared" si="144"/>
        <v>6.6849401079557679E-3</v>
      </c>
      <c r="BN37">
        <f t="shared" si="145"/>
        <v>304.49825515747068</v>
      </c>
      <c r="BO37">
        <f t="shared" si="146"/>
        <v>303.17485466003416</v>
      </c>
      <c r="BP37">
        <f t="shared" si="147"/>
        <v>272.01159548256692</v>
      </c>
      <c r="BQ37">
        <f t="shared" si="148"/>
        <v>-0.15459696000325054</v>
      </c>
      <c r="BR37">
        <f t="shared" si="149"/>
        <v>4.6017376655393925</v>
      </c>
      <c r="BS37">
        <f t="shared" si="150"/>
        <v>46.504870259205134</v>
      </c>
      <c r="BT37">
        <f t="shared" si="151"/>
        <v>21.200070225635798</v>
      </c>
      <c r="BU37">
        <f t="shared" si="152"/>
        <v>30.686554908752441</v>
      </c>
      <c r="BV37">
        <f t="shared" si="153"/>
        <v>4.4313763411631113</v>
      </c>
      <c r="BW37">
        <f t="shared" si="154"/>
        <v>0.30400457955194621</v>
      </c>
      <c r="BX37">
        <f t="shared" si="155"/>
        <v>2.5039539038466465</v>
      </c>
      <c r="BY37">
        <f t="shared" si="156"/>
        <v>1.9274224373164648</v>
      </c>
      <c r="BZ37">
        <f t="shared" si="157"/>
        <v>0.19090089738826901</v>
      </c>
      <c r="CA37">
        <f t="shared" si="158"/>
        <v>8.1213353144989497</v>
      </c>
      <c r="CB37">
        <f t="shared" si="159"/>
        <v>1.5273855430725292</v>
      </c>
      <c r="CC37">
        <f t="shared" si="160"/>
        <v>54.262861166175355</v>
      </c>
      <c r="CD37">
        <f t="shared" si="161"/>
        <v>54.586912201096304</v>
      </c>
      <c r="CE37">
        <f t="shared" si="162"/>
        <v>-5.8290539943006779E-2</v>
      </c>
      <c r="CF37">
        <f t="shared" si="163"/>
        <v>0</v>
      </c>
      <c r="CG37">
        <f t="shared" si="164"/>
        <v>1487.6032112392529</v>
      </c>
      <c r="CH37">
        <f t="shared" si="165"/>
        <v>0</v>
      </c>
      <c r="CI37" t="e">
        <f t="shared" si="166"/>
        <v>#DIV/0!</v>
      </c>
      <c r="CJ37" t="e">
        <f t="shared" si="167"/>
        <v>#DIV/0!</v>
      </c>
    </row>
    <row r="38" spans="1:88" x14ac:dyDescent="0.35">
      <c r="A38" t="s">
        <v>183</v>
      </c>
      <c r="B38" s="1">
        <v>37</v>
      </c>
      <c r="C38" s="1" t="s">
        <v>127</v>
      </c>
      <c r="D38" s="1" t="s">
        <v>0</v>
      </c>
      <c r="E38" s="1">
        <v>0</v>
      </c>
      <c r="F38" s="1" t="s">
        <v>91</v>
      </c>
      <c r="G38" s="1" t="s">
        <v>0</v>
      </c>
      <c r="H38" s="1">
        <v>8518.9999986905605</v>
      </c>
      <c r="I38" s="1">
        <v>0</v>
      </c>
      <c r="J38">
        <f t="shared" si="126"/>
        <v>3.2422360301539812</v>
      </c>
      <c r="K38">
        <f t="shared" si="127"/>
        <v>0.33569587959999264</v>
      </c>
      <c r="L38">
        <f t="shared" si="128"/>
        <v>78.514976814641699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t="e">
        <f t="shared" si="129"/>
        <v>#DIV/0!</v>
      </c>
      <c r="U38" t="e">
        <f t="shared" si="130"/>
        <v>#DIV/0!</v>
      </c>
      <c r="V38" t="e">
        <f t="shared" si="131"/>
        <v>#DIV/0!</v>
      </c>
      <c r="W38" s="1">
        <v>-1</v>
      </c>
      <c r="X38" s="1">
        <v>0.87</v>
      </c>
      <c r="Y38" s="1">
        <v>0.92</v>
      </c>
      <c r="Z38" s="1">
        <v>10.046780586242676</v>
      </c>
      <c r="AA38">
        <f t="shared" si="132"/>
        <v>0.87502339029312137</v>
      </c>
      <c r="AB38">
        <f t="shared" si="133"/>
        <v>2.852230136598972E-3</v>
      </c>
      <c r="AC38" t="e">
        <f t="shared" si="134"/>
        <v>#DIV/0!</v>
      </c>
      <c r="AD38" t="e">
        <f t="shared" si="135"/>
        <v>#DIV/0!</v>
      </c>
      <c r="AE38" t="e">
        <f t="shared" si="136"/>
        <v>#DIV/0!</v>
      </c>
      <c r="AF38" s="1">
        <v>0</v>
      </c>
      <c r="AG38" s="1">
        <v>0.5</v>
      </c>
      <c r="AH38" t="e">
        <f t="shared" si="137"/>
        <v>#DIV/0!</v>
      </c>
      <c r="AI38">
        <f t="shared" si="138"/>
        <v>6.9964155508138619</v>
      </c>
      <c r="AJ38">
        <f t="shared" si="139"/>
        <v>2.0597993183468737</v>
      </c>
      <c r="AK38">
        <f t="shared" si="140"/>
        <v>31.334972381591797</v>
      </c>
      <c r="AL38" s="1">
        <v>2</v>
      </c>
      <c r="AM38">
        <f t="shared" si="141"/>
        <v>4.644859790802002</v>
      </c>
      <c r="AN38" s="1">
        <v>1</v>
      </c>
      <c r="AO38">
        <f t="shared" si="142"/>
        <v>9.2897195816040039</v>
      </c>
      <c r="AP38" s="1">
        <v>30.040681838989258</v>
      </c>
      <c r="AQ38" s="1">
        <v>31.334972381591797</v>
      </c>
      <c r="AR38" s="1">
        <v>29.038568496704102</v>
      </c>
      <c r="AS38" s="1">
        <v>100.08617401123047</v>
      </c>
      <c r="AT38" s="1">
        <v>97.471382141113281</v>
      </c>
      <c r="AU38" s="1">
        <v>21.110912322998047</v>
      </c>
      <c r="AV38" s="1">
        <v>25.653221130371094</v>
      </c>
      <c r="AW38" s="1">
        <v>48.916954040527344</v>
      </c>
      <c r="AX38" s="1">
        <v>59.439983367919922</v>
      </c>
      <c r="AY38" s="1">
        <v>300.15286254882813</v>
      </c>
      <c r="AZ38" s="1">
        <v>1699.771728515625</v>
      </c>
      <c r="BA38" s="1">
        <v>1666.8658447265625</v>
      </c>
      <c r="BB38" s="1">
        <v>98.9530029296875</v>
      </c>
      <c r="BC38" s="1">
        <v>7.7969841957092285</v>
      </c>
      <c r="BD38" s="1">
        <v>-0.15181884169578552</v>
      </c>
      <c r="BE38" s="1">
        <v>1</v>
      </c>
      <c r="BF38" s="1">
        <v>-1.355140209197998</v>
      </c>
      <c r="BG38" s="1">
        <v>7.355140209197998</v>
      </c>
      <c r="BH38" s="1">
        <v>1</v>
      </c>
      <c r="BI38" s="1">
        <v>0</v>
      </c>
      <c r="BJ38" s="1">
        <v>0.15999999642372131</v>
      </c>
      <c r="BK38" s="1">
        <v>111115</v>
      </c>
      <c r="BL38">
        <f t="shared" si="143"/>
        <v>1.5007643127441406</v>
      </c>
      <c r="BM38">
        <f t="shared" si="144"/>
        <v>6.9964155508138622E-3</v>
      </c>
      <c r="BN38">
        <f t="shared" si="145"/>
        <v>304.48497238159177</v>
      </c>
      <c r="BO38">
        <f t="shared" si="146"/>
        <v>303.19068183898924</v>
      </c>
      <c r="BP38">
        <f t="shared" si="147"/>
        <v>271.9634704836426</v>
      </c>
      <c r="BQ38">
        <f t="shared" si="148"/>
        <v>-0.2081331424549244</v>
      </c>
      <c r="BR38">
        <f t="shared" si="149"/>
        <v>4.598262584016406</v>
      </c>
      <c r="BS38">
        <f t="shared" si="150"/>
        <v>46.469156547818649</v>
      </c>
      <c r="BT38">
        <f t="shared" si="151"/>
        <v>20.815935417447555</v>
      </c>
      <c r="BU38">
        <f t="shared" si="152"/>
        <v>30.687827110290527</v>
      </c>
      <c r="BV38">
        <f t="shared" si="153"/>
        <v>4.4316985360058743</v>
      </c>
      <c r="BW38">
        <f t="shared" si="154"/>
        <v>0.32398815394029246</v>
      </c>
      <c r="BX38">
        <f t="shared" si="155"/>
        <v>2.5384632656695323</v>
      </c>
      <c r="BY38">
        <f t="shared" si="156"/>
        <v>1.893235270336342</v>
      </c>
      <c r="BZ38">
        <f t="shared" si="157"/>
        <v>0.20351289250136742</v>
      </c>
      <c r="CA38">
        <f t="shared" si="158"/>
        <v>7.7692927307635866</v>
      </c>
      <c r="CB38">
        <f t="shared" si="159"/>
        <v>0.805518246380998</v>
      </c>
      <c r="CC38">
        <f t="shared" si="160"/>
        <v>55.149757455942584</v>
      </c>
      <c r="CD38">
        <f t="shared" si="161"/>
        <v>97.000214136281841</v>
      </c>
      <c r="CE38">
        <f t="shared" si="162"/>
        <v>1.8433828447707405E-2</v>
      </c>
      <c r="CF38">
        <f t="shared" si="163"/>
        <v>0</v>
      </c>
      <c r="CG38">
        <f t="shared" si="164"/>
        <v>1487.3400206101412</v>
      </c>
      <c r="CH38">
        <f t="shared" si="165"/>
        <v>0</v>
      </c>
      <c r="CI38" t="e">
        <f t="shared" si="166"/>
        <v>#DIV/0!</v>
      </c>
      <c r="CJ38" t="e">
        <f t="shared" si="167"/>
        <v>#DIV/0!</v>
      </c>
    </row>
    <row r="39" spans="1:88" x14ac:dyDescent="0.35">
      <c r="A39" t="s">
        <v>183</v>
      </c>
      <c r="B39" s="1">
        <v>35</v>
      </c>
      <c r="C39" s="1" t="s">
        <v>125</v>
      </c>
      <c r="D39" s="1" t="s">
        <v>0</v>
      </c>
      <c r="E39" s="1">
        <v>0</v>
      </c>
      <c r="F39" s="1" t="s">
        <v>91</v>
      </c>
      <c r="G39" s="1" t="s">
        <v>0</v>
      </c>
      <c r="H39" s="1">
        <v>8231.9999986905605</v>
      </c>
      <c r="I39" s="1">
        <v>0</v>
      </c>
      <c r="J39">
        <f t="shared" si="126"/>
        <v>6.1664069349209489</v>
      </c>
      <c r="K39">
        <f t="shared" si="127"/>
        <v>0.30463438192244302</v>
      </c>
      <c r="L39">
        <f t="shared" si="128"/>
        <v>155.66680247832744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t="e">
        <f t="shared" si="129"/>
        <v>#DIV/0!</v>
      </c>
      <c r="U39" t="e">
        <f t="shared" si="130"/>
        <v>#DIV/0!</v>
      </c>
      <c r="V39" t="e">
        <f t="shared" si="131"/>
        <v>#DIV/0!</v>
      </c>
      <c r="W39" s="1">
        <v>-1</v>
      </c>
      <c r="X39" s="1">
        <v>0.87</v>
      </c>
      <c r="Y39" s="1">
        <v>0.92</v>
      </c>
      <c r="Z39" s="1">
        <v>10.046780586242676</v>
      </c>
      <c r="AA39">
        <f t="shared" si="132"/>
        <v>0.87502339029312137</v>
      </c>
      <c r="AB39">
        <f t="shared" si="133"/>
        <v>4.8172014285801576E-3</v>
      </c>
      <c r="AC39" t="e">
        <f t="shared" si="134"/>
        <v>#DIV/0!</v>
      </c>
      <c r="AD39" t="e">
        <f t="shared" si="135"/>
        <v>#DIV/0!</v>
      </c>
      <c r="AE39" t="e">
        <f t="shared" si="136"/>
        <v>#DIV/0!</v>
      </c>
      <c r="AF39" s="1">
        <v>0</v>
      </c>
      <c r="AG39" s="1">
        <v>0.5</v>
      </c>
      <c r="AH39" t="e">
        <f t="shared" si="137"/>
        <v>#DIV/0!</v>
      </c>
      <c r="AI39">
        <f t="shared" si="138"/>
        <v>6.5299983934935986</v>
      </c>
      <c r="AJ39">
        <f t="shared" si="139"/>
        <v>2.1122464839658623</v>
      </c>
      <c r="AK39">
        <f t="shared" si="140"/>
        <v>31.338296890258789</v>
      </c>
      <c r="AL39" s="1">
        <v>2</v>
      </c>
      <c r="AM39">
        <f t="shared" si="141"/>
        <v>4.644859790802002</v>
      </c>
      <c r="AN39" s="1">
        <v>1</v>
      </c>
      <c r="AO39">
        <f t="shared" si="142"/>
        <v>9.2897195816040039</v>
      </c>
      <c r="AP39" s="1">
        <v>30.007888793945313</v>
      </c>
      <c r="AQ39" s="1">
        <v>31.338296890258789</v>
      </c>
      <c r="AR39" s="1">
        <v>29.035251617431641</v>
      </c>
      <c r="AS39" s="1">
        <v>200.10581970214844</v>
      </c>
      <c r="AT39" s="1">
        <v>195.14822387695313</v>
      </c>
      <c r="AU39" s="1">
        <v>20.890340805053711</v>
      </c>
      <c r="AV39" s="1">
        <v>25.131795883178711</v>
      </c>
      <c r="AW39" s="1">
        <v>48.497440338134766</v>
      </c>
      <c r="AX39" s="1">
        <v>58.344894409179688</v>
      </c>
      <c r="AY39" s="1">
        <v>300.17471313476563</v>
      </c>
      <c r="AZ39" s="1">
        <v>1700.1490478515625</v>
      </c>
      <c r="BA39" s="1">
        <v>1657.3133544921875</v>
      </c>
      <c r="BB39" s="1">
        <v>98.953758239746094</v>
      </c>
      <c r="BC39" s="1">
        <v>9.1775646209716797</v>
      </c>
      <c r="BD39" s="1">
        <v>-0.14387072622776031</v>
      </c>
      <c r="BE39" s="1">
        <v>1</v>
      </c>
      <c r="BF39" s="1">
        <v>-1.355140209197998</v>
      </c>
      <c r="BG39" s="1">
        <v>7.355140209197998</v>
      </c>
      <c r="BH39" s="1">
        <v>1</v>
      </c>
      <c r="BI39" s="1">
        <v>0</v>
      </c>
      <c r="BJ39" s="1">
        <v>0.15999999642372131</v>
      </c>
      <c r="BK39" s="1">
        <v>111115</v>
      </c>
      <c r="BL39">
        <f t="shared" si="143"/>
        <v>1.5008735656738279</v>
      </c>
      <c r="BM39">
        <f t="shared" si="144"/>
        <v>6.5299983934935983E-3</v>
      </c>
      <c r="BN39">
        <f t="shared" si="145"/>
        <v>304.48829689025877</v>
      </c>
      <c r="BO39">
        <f t="shared" si="146"/>
        <v>303.15788879394529</v>
      </c>
      <c r="BP39">
        <f t="shared" si="147"/>
        <v>272.0238415760432</v>
      </c>
      <c r="BQ39">
        <f t="shared" si="148"/>
        <v>-0.12764543079725224</v>
      </c>
      <c r="BR39">
        <f t="shared" si="149"/>
        <v>4.5991321379205745</v>
      </c>
      <c r="BS39">
        <f t="shared" si="150"/>
        <v>46.477589327913691</v>
      </c>
      <c r="BT39">
        <f t="shared" si="151"/>
        <v>21.34579344473498</v>
      </c>
      <c r="BU39">
        <f t="shared" si="152"/>
        <v>30.673092842102051</v>
      </c>
      <c r="BV39">
        <f t="shared" si="153"/>
        <v>4.4279682193110323</v>
      </c>
      <c r="BW39">
        <f t="shared" si="154"/>
        <v>0.29496180709332354</v>
      </c>
      <c r="BX39">
        <f t="shared" si="155"/>
        <v>2.4868856539547122</v>
      </c>
      <c r="BY39">
        <f t="shared" si="156"/>
        <v>1.9410825653563202</v>
      </c>
      <c r="BZ39">
        <f t="shared" si="157"/>
        <v>0.18519641530515338</v>
      </c>
      <c r="CA39">
        <f t="shared" si="158"/>
        <v>15.403815138394723</v>
      </c>
      <c r="CB39">
        <f t="shared" si="159"/>
        <v>0.79768495652043481</v>
      </c>
      <c r="CC39">
        <f t="shared" si="160"/>
        <v>53.879865762090382</v>
      </c>
      <c r="CD39">
        <f t="shared" si="161"/>
        <v>194.2521097059045</v>
      </c>
      <c r="CE39">
        <f t="shared" si="162"/>
        <v>1.7103813100973749E-2</v>
      </c>
      <c r="CF39">
        <f t="shared" si="163"/>
        <v>0</v>
      </c>
      <c r="CG39">
        <f t="shared" si="164"/>
        <v>1487.6701838546965</v>
      </c>
      <c r="CH39">
        <f t="shared" si="165"/>
        <v>0</v>
      </c>
      <c r="CI39" t="e">
        <f t="shared" si="166"/>
        <v>#DIV/0!</v>
      </c>
      <c r="CJ39" t="e">
        <f t="shared" si="167"/>
        <v>#DIV/0!</v>
      </c>
    </row>
    <row r="40" spans="1:88" x14ac:dyDescent="0.35">
      <c r="A40" t="s">
        <v>183</v>
      </c>
      <c r="B40" s="1">
        <v>38</v>
      </c>
      <c r="C40" s="1" t="s">
        <v>128</v>
      </c>
      <c r="D40" s="1" t="s">
        <v>0</v>
      </c>
      <c r="E40" s="1">
        <v>0</v>
      </c>
      <c r="F40" s="1" t="s">
        <v>91</v>
      </c>
      <c r="G40" s="1" t="s">
        <v>0</v>
      </c>
      <c r="H40" s="1">
        <v>8666.9999986905605</v>
      </c>
      <c r="I40" s="1">
        <v>0</v>
      </c>
      <c r="J40">
        <f t="shared" si="126"/>
        <v>22.701080649843053</v>
      </c>
      <c r="K40">
        <f t="shared" si="127"/>
        <v>0.35639881370805865</v>
      </c>
      <c r="L40">
        <f t="shared" si="128"/>
        <v>170.53947131645424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t="e">
        <f t="shared" si="129"/>
        <v>#DIV/0!</v>
      </c>
      <c r="U40" t="e">
        <f t="shared" si="130"/>
        <v>#DIV/0!</v>
      </c>
      <c r="V40" t="e">
        <f t="shared" si="131"/>
        <v>#DIV/0!</v>
      </c>
      <c r="W40" s="1">
        <v>-1</v>
      </c>
      <c r="X40" s="1">
        <v>0.87</v>
      </c>
      <c r="Y40" s="1">
        <v>0.92</v>
      </c>
      <c r="Z40" s="1">
        <v>10.046780586242676</v>
      </c>
      <c r="AA40">
        <f t="shared" si="132"/>
        <v>0.87502339029312137</v>
      </c>
      <c r="AB40">
        <f t="shared" si="133"/>
        <v>1.5940344261786383E-2</v>
      </c>
      <c r="AC40" t="e">
        <f t="shared" si="134"/>
        <v>#DIV/0!</v>
      </c>
      <c r="AD40" t="e">
        <f t="shared" si="135"/>
        <v>#DIV/0!</v>
      </c>
      <c r="AE40" t="e">
        <f t="shared" si="136"/>
        <v>#DIV/0!</v>
      </c>
      <c r="AF40" s="1">
        <v>0</v>
      </c>
      <c r="AG40" s="1">
        <v>0.5</v>
      </c>
      <c r="AH40" t="e">
        <f t="shared" si="137"/>
        <v>#DIV/0!</v>
      </c>
      <c r="AI40">
        <f t="shared" si="138"/>
        <v>7.2679290619617545</v>
      </c>
      <c r="AJ40">
        <f t="shared" si="139"/>
        <v>2.0195765080031021</v>
      </c>
      <c r="AK40">
        <f t="shared" si="140"/>
        <v>31.300455093383789</v>
      </c>
      <c r="AL40" s="1">
        <v>2</v>
      </c>
      <c r="AM40">
        <f t="shared" si="141"/>
        <v>4.644859790802002</v>
      </c>
      <c r="AN40" s="1">
        <v>1</v>
      </c>
      <c r="AO40">
        <f t="shared" si="142"/>
        <v>9.2897195816040039</v>
      </c>
      <c r="AP40" s="1">
        <v>30.053386688232422</v>
      </c>
      <c r="AQ40" s="1">
        <v>31.300455093383789</v>
      </c>
      <c r="AR40" s="1">
        <v>29.039443969726563</v>
      </c>
      <c r="AS40" s="1">
        <v>299.9483642578125</v>
      </c>
      <c r="AT40" s="1">
        <v>283.45022583007813</v>
      </c>
      <c r="AU40" s="1">
        <v>21.251293182373047</v>
      </c>
      <c r="AV40" s="1">
        <v>25.968093872070313</v>
      </c>
      <c r="AW40" s="1">
        <v>49.206611633300781</v>
      </c>
      <c r="AX40" s="1">
        <v>60.127113342285156</v>
      </c>
      <c r="AY40" s="1">
        <v>300.16934204101563</v>
      </c>
      <c r="AZ40" s="1">
        <v>1699.224609375</v>
      </c>
      <c r="BA40" s="1">
        <v>1684.9718017578125</v>
      </c>
      <c r="BB40" s="1">
        <v>98.954750061035156</v>
      </c>
      <c r="BC40" s="1">
        <v>10.304632186889648</v>
      </c>
      <c r="BD40" s="1">
        <v>-0.15065249800682068</v>
      </c>
      <c r="BE40" s="1">
        <v>1</v>
      </c>
      <c r="BF40" s="1">
        <v>-1.355140209197998</v>
      </c>
      <c r="BG40" s="1">
        <v>7.355140209197998</v>
      </c>
      <c r="BH40" s="1">
        <v>1</v>
      </c>
      <c r="BI40" s="1">
        <v>0</v>
      </c>
      <c r="BJ40" s="1">
        <v>0.15999999642372131</v>
      </c>
      <c r="BK40" s="1">
        <v>111115</v>
      </c>
      <c r="BL40">
        <f t="shared" si="143"/>
        <v>1.500846710205078</v>
      </c>
      <c r="BM40">
        <f t="shared" si="144"/>
        <v>7.2679290619617545E-3</v>
      </c>
      <c r="BN40">
        <f t="shared" si="145"/>
        <v>304.45045509338377</v>
      </c>
      <c r="BO40">
        <f t="shared" si="146"/>
        <v>303.2033866882324</v>
      </c>
      <c r="BP40">
        <f t="shared" si="147"/>
        <v>271.87593142309925</v>
      </c>
      <c r="BQ40">
        <f t="shared" si="148"/>
        <v>-0.25392610602538385</v>
      </c>
      <c r="BR40">
        <f t="shared" si="149"/>
        <v>4.5892427466753185</v>
      </c>
      <c r="BS40">
        <f t="shared" si="150"/>
        <v>46.377184964286002</v>
      </c>
      <c r="BT40">
        <f t="shared" si="151"/>
        <v>20.409091092215689</v>
      </c>
      <c r="BU40">
        <f t="shared" si="152"/>
        <v>30.676920890808105</v>
      </c>
      <c r="BV40">
        <f t="shared" si="153"/>
        <v>4.4289371141982272</v>
      </c>
      <c r="BW40">
        <f t="shared" si="154"/>
        <v>0.34323081086929585</v>
      </c>
      <c r="BX40">
        <f t="shared" si="155"/>
        <v>2.5696662386722164</v>
      </c>
      <c r="BY40">
        <f t="shared" si="156"/>
        <v>1.8592708755260108</v>
      </c>
      <c r="BZ40">
        <f t="shared" si="157"/>
        <v>0.21566469209774097</v>
      </c>
      <c r="CA40">
        <f t="shared" si="158"/>
        <v>16.875690759660802</v>
      </c>
      <c r="CB40">
        <f t="shared" si="159"/>
        <v>0.60165579624088472</v>
      </c>
      <c r="CC40">
        <f t="shared" si="160"/>
        <v>56.028625039308963</v>
      </c>
      <c r="CD40">
        <f t="shared" si="161"/>
        <v>280.15126092504744</v>
      </c>
      <c r="CE40">
        <f t="shared" si="162"/>
        <v>4.5400842798899971E-2</v>
      </c>
      <c r="CF40">
        <f t="shared" si="163"/>
        <v>0</v>
      </c>
      <c r="CG40">
        <f t="shared" si="164"/>
        <v>1486.8612785648174</v>
      </c>
      <c r="CH40">
        <f t="shared" si="165"/>
        <v>0</v>
      </c>
      <c r="CI40" t="e">
        <f t="shared" si="166"/>
        <v>#DIV/0!</v>
      </c>
      <c r="CJ40" t="e">
        <f t="shared" si="167"/>
        <v>#DIV/0!</v>
      </c>
    </row>
    <row r="41" spans="1:88" x14ac:dyDescent="0.35">
      <c r="A41" t="s">
        <v>183</v>
      </c>
      <c r="B41" s="1">
        <v>39</v>
      </c>
      <c r="C41" s="1" t="s">
        <v>129</v>
      </c>
      <c r="D41" s="1" t="s">
        <v>0</v>
      </c>
      <c r="E41" s="1">
        <v>0</v>
      </c>
      <c r="F41" s="1" t="s">
        <v>91</v>
      </c>
      <c r="G41" s="1" t="s">
        <v>0</v>
      </c>
      <c r="H41" s="1">
        <v>8818.9999986905605</v>
      </c>
      <c r="I41" s="1">
        <v>0</v>
      </c>
      <c r="J41">
        <f t="shared" si="126"/>
        <v>29.497584314275684</v>
      </c>
      <c r="K41">
        <f t="shared" si="127"/>
        <v>0.37267535721377615</v>
      </c>
      <c r="L41">
        <f t="shared" si="128"/>
        <v>237.18762440409765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t="e">
        <f t="shared" si="129"/>
        <v>#DIV/0!</v>
      </c>
      <c r="U41" t="e">
        <f t="shared" si="130"/>
        <v>#DIV/0!</v>
      </c>
      <c r="V41" t="e">
        <f t="shared" si="131"/>
        <v>#DIV/0!</v>
      </c>
      <c r="W41" s="1">
        <v>-1</v>
      </c>
      <c r="X41" s="1">
        <v>0.87</v>
      </c>
      <c r="Y41" s="1">
        <v>0.92</v>
      </c>
      <c r="Z41" s="1">
        <v>10.046780586242676</v>
      </c>
      <c r="AA41">
        <f t="shared" si="132"/>
        <v>0.87502339029312137</v>
      </c>
      <c r="AB41">
        <f t="shared" si="133"/>
        <v>2.0507364695054837E-2</v>
      </c>
      <c r="AC41" t="e">
        <f t="shared" si="134"/>
        <v>#DIV/0!</v>
      </c>
      <c r="AD41" t="e">
        <f t="shared" si="135"/>
        <v>#DIV/0!</v>
      </c>
      <c r="AE41" t="e">
        <f t="shared" si="136"/>
        <v>#DIV/0!</v>
      </c>
      <c r="AF41" s="1">
        <v>0</v>
      </c>
      <c r="AG41" s="1">
        <v>0.5</v>
      </c>
      <c r="AH41" t="e">
        <f t="shared" si="137"/>
        <v>#DIV/0!</v>
      </c>
      <c r="AI41">
        <f t="shared" si="138"/>
        <v>7.4349494239582041</v>
      </c>
      <c r="AJ41">
        <f t="shared" si="139"/>
        <v>1.9789637574615795</v>
      </c>
      <c r="AK41">
        <f t="shared" si="140"/>
        <v>31.25892448425293</v>
      </c>
      <c r="AL41" s="1">
        <v>2</v>
      </c>
      <c r="AM41">
        <f t="shared" si="141"/>
        <v>4.644859790802002</v>
      </c>
      <c r="AN41" s="1">
        <v>1</v>
      </c>
      <c r="AO41">
        <f t="shared" si="142"/>
        <v>9.2897195816040039</v>
      </c>
      <c r="AP41" s="1">
        <v>30.056711196899414</v>
      </c>
      <c r="AQ41" s="1">
        <v>31.25892448425293</v>
      </c>
      <c r="AR41" s="1">
        <v>29.033578872680664</v>
      </c>
      <c r="AS41" s="1">
        <v>399.86953735351563</v>
      </c>
      <c r="AT41" s="1">
        <v>378.340576171875</v>
      </c>
      <c r="AU41" s="1">
        <v>21.444259643554688</v>
      </c>
      <c r="AV41" s="1">
        <v>26.268138885498047</v>
      </c>
      <c r="AW41" s="1">
        <v>49.645397186279297</v>
      </c>
      <c r="AX41" s="1">
        <v>60.813137054443359</v>
      </c>
      <c r="AY41" s="1">
        <v>300.15872192382813</v>
      </c>
      <c r="AZ41" s="1">
        <v>1699.5577392578125</v>
      </c>
      <c r="BA41" s="1">
        <v>1696.209228515625</v>
      </c>
      <c r="BB41" s="1">
        <v>98.958168029785156</v>
      </c>
      <c r="BC41" s="1">
        <v>11.404635429382324</v>
      </c>
      <c r="BD41" s="1">
        <v>-0.15497159957885742</v>
      </c>
      <c r="BE41" s="1">
        <v>1</v>
      </c>
      <c r="BF41" s="1">
        <v>-1.355140209197998</v>
      </c>
      <c r="BG41" s="1">
        <v>7.355140209197998</v>
      </c>
      <c r="BH41" s="1">
        <v>1</v>
      </c>
      <c r="BI41" s="1">
        <v>0</v>
      </c>
      <c r="BJ41" s="1">
        <v>0.15999999642372131</v>
      </c>
      <c r="BK41" s="1">
        <v>111115</v>
      </c>
      <c r="BL41">
        <f t="shared" si="143"/>
        <v>1.5007936096191403</v>
      </c>
      <c r="BM41">
        <f t="shared" si="144"/>
        <v>7.4349494239582042E-3</v>
      </c>
      <c r="BN41">
        <f t="shared" si="145"/>
        <v>304.40892448425291</v>
      </c>
      <c r="BO41">
        <f t="shared" si="146"/>
        <v>303.20671119689939</v>
      </c>
      <c r="BP41">
        <f t="shared" si="147"/>
        <v>271.92923220315788</v>
      </c>
      <c r="BQ41">
        <f t="shared" si="148"/>
        <v>-0.28090367372526759</v>
      </c>
      <c r="BR41">
        <f t="shared" si="149"/>
        <v>4.5784106591224285</v>
      </c>
      <c r="BS41">
        <f t="shared" si="150"/>
        <v>46.266121839931238</v>
      </c>
      <c r="BT41">
        <f t="shared" si="151"/>
        <v>19.997982954433191</v>
      </c>
      <c r="BU41">
        <f t="shared" si="152"/>
        <v>30.657817840576172</v>
      </c>
      <c r="BV41">
        <f t="shared" si="153"/>
        <v>4.4241038917884516</v>
      </c>
      <c r="BW41">
        <f t="shared" si="154"/>
        <v>0.35830139270975342</v>
      </c>
      <c r="BX41">
        <f t="shared" si="155"/>
        <v>2.599446901660849</v>
      </c>
      <c r="BY41">
        <f t="shared" si="156"/>
        <v>1.8246569901276026</v>
      </c>
      <c r="BZ41">
        <f t="shared" si="157"/>
        <v>0.22518689433232941</v>
      </c>
      <c r="CA41">
        <f t="shared" si="158"/>
        <v>23.471652790366264</v>
      </c>
      <c r="CB41">
        <f t="shared" si="159"/>
        <v>0.62691563988195265</v>
      </c>
      <c r="CC41">
        <f t="shared" si="160"/>
        <v>56.879454631102845</v>
      </c>
      <c r="CD41">
        <f t="shared" si="161"/>
        <v>374.0539302215355</v>
      </c>
      <c r="CE41">
        <f t="shared" si="162"/>
        <v>4.4854668623245969E-2</v>
      </c>
      <c r="CF41">
        <f t="shared" si="163"/>
        <v>0</v>
      </c>
      <c r="CG41">
        <f t="shared" si="164"/>
        <v>1487.152775004284</v>
      </c>
      <c r="CH41">
        <f t="shared" si="165"/>
        <v>0</v>
      </c>
      <c r="CI41" t="e">
        <f t="shared" si="166"/>
        <v>#DIV/0!</v>
      </c>
      <c r="CJ41" t="e">
        <f t="shared" si="167"/>
        <v>#DIV/0!</v>
      </c>
    </row>
    <row r="42" spans="1:88" x14ac:dyDescent="0.35">
      <c r="A42" t="s">
        <v>183</v>
      </c>
      <c r="B42" s="1">
        <v>40</v>
      </c>
      <c r="C42" s="1" t="s">
        <v>130</v>
      </c>
      <c r="D42" s="1" t="s">
        <v>0</v>
      </c>
      <c r="E42" s="1">
        <v>0</v>
      </c>
      <c r="F42" s="1" t="s">
        <v>91</v>
      </c>
      <c r="G42" s="1" t="s">
        <v>0</v>
      </c>
      <c r="H42" s="1">
        <v>8963.9999986905605</v>
      </c>
      <c r="I42" s="1">
        <v>0</v>
      </c>
      <c r="J42">
        <f t="shared" si="126"/>
        <v>49.429687955415851</v>
      </c>
      <c r="K42">
        <f t="shared" si="127"/>
        <v>0.37595403215886464</v>
      </c>
      <c r="L42">
        <f t="shared" si="128"/>
        <v>428.44683410244909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t="e">
        <f t="shared" si="129"/>
        <v>#DIV/0!</v>
      </c>
      <c r="U42" t="e">
        <f t="shared" si="130"/>
        <v>#DIV/0!</v>
      </c>
      <c r="V42" t="e">
        <f t="shared" si="131"/>
        <v>#DIV/0!</v>
      </c>
      <c r="W42" s="1">
        <v>-1</v>
      </c>
      <c r="X42" s="1">
        <v>0.87</v>
      </c>
      <c r="Y42" s="1">
        <v>0.92</v>
      </c>
      <c r="Z42" s="1">
        <v>10.046780586242676</v>
      </c>
      <c r="AA42">
        <f t="shared" si="132"/>
        <v>0.87502339029312137</v>
      </c>
      <c r="AB42">
        <f t="shared" si="133"/>
        <v>3.3900324179667853E-2</v>
      </c>
      <c r="AC42" t="e">
        <f t="shared" si="134"/>
        <v>#DIV/0!</v>
      </c>
      <c r="AD42" t="e">
        <f t="shared" si="135"/>
        <v>#DIV/0!</v>
      </c>
      <c r="AE42" t="e">
        <f t="shared" si="136"/>
        <v>#DIV/0!</v>
      </c>
      <c r="AF42" s="1">
        <v>0</v>
      </c>
      <c r="AG42" s="1">
        <v>0.5</v>
      </c>
      <c r="AH42" t="e">
        <f t="shared" si="137"/>
        <v>#DIV/0!</v>
      </c>
      <c r="AI42">
        <f t="shared" si="138"/>
        <v>7.3560630824104232</v>
      </c>
      <c r="AJ42">
        <f t="shared" si="139"/>
        <v>1.9417867653659293</v>
      </c>
      <c r="AK42">
        <f t="shared" si="140"/>
        <v>31.149084091186523</v>
      </c>
      <c r="AL42" s="1">
        <v>2</v>
      </c>
      <c r="AM42">
        <f t="shared" si="141"/>
        <v>4.644859790802002</v>
      </c>
      <c r="AN42" s="1">
        <v>1</v>
      </c>
      <c r="AO42">
        <f t="shared" si="142"/>
        <v>9.2897195816040039</v>
      </c>
      <c r="AP42" s="1">
        <v>30.0308837890625</v>
      </c>
      <c r="AQ42" s="1">
        <v>31.149084091186523</v>
      </c>
      <c r="AR42" s="1">
        <v>29.037178039550781</v>
      </c>
      <c r="AS42" s="1">
        <v>699.9793701171875</v>
      </c>
      <c r="AT42" s="1">
        <v>663.7906494140625</v>
      </c>
      <c r="AU42" s="1">
        <v>21.58275032043457</v>
      </c>
      <c r="AV42" s="1">
        <v>26.354953765869141</v>
      </c>
      <c r="AW42" s="1">
        <v>50.041492462158203</v>
      </c>
      <c r="AX42" s="1">
        <v>61.107513427734375</v>
      </c>
      <c r="AY42" s="1">
        <v>300.16299438476563</v>
      </c>
      <c r="AZ42" s="1">
        <v>1700.05419921875</v>
      </c>
      <c r="BA42" s="1">
        <v>1707.6470947265625</v>
      </c>
      <c r="BB42" s="1">
        <v>98.959854125976563</v>
      </c>
      <c r="BC42" s="1">
        <v>13.922635078430176</v>
      </c>
      <c r="BD42" s="1">
        <v>-0.1496555358171463</v>
      </c>
      <c r="BE42" s="1">
        <v>1</v>
      </c>
      <c r="BF42" s="1">
        <v>-1.355140209197998</v>
      </c>
      <c r="BG42" s="1">
        <v>7.355140209197998</v>
      </c>
      <c r="BH42" s="1">
        <v>1</v>
      </c>
      <c r="BI42" s="1">
        <v>0</v>
      </c>
      <c r="BJ42" s="1">
        <v>0.15999999642372131</v>
      </c>
      <c r="BK42" s="1">
        <v>111115</v>
      </c>
      <c r="BL42">
        <f t="shared" si="143"/>
        <v>1.500814971923828</v>
      </c>
      <c r="BM42">
        <f t="shared" si="144"/>
        <v>7.3560630824104235E-3</v>
      </c>
      <c r="BN42">
        <f t="shared" si="145"/>
        <v>304.2990840911865</v>
      </c>
      <c r="BO42">
        <f t="shared" si="146"/>
        <v>303.18088378906248</v>
      </c>
      <c r="BP42">
        <f t="shared" si="147"/>
        <v>272.0086657951324</v>
      </c>
      <c r="BQ42">
        <f t="shared" si="148"/>
        <v>-0.26265306643650932</v>
      </c>
      <c r="BR42">
        <f t="shared" si="149"/>
        <v>4.5498691455331963</v>
      </c>
      <c r="BS42">
        <f t="shared" si="150"/>
        <v>45.976918475861758</v>
      </c>
      <c r="BT42">
        <f t="shared" si="151"/>
        <v>19.621964709992618</v>
      </c>
      <c r="BU42">
        <f t="shared" si="152"/>
        <v>30.589983940124512</v>
      </c>
      <c r="BV42">
        <f t="shared" si="153"/>
        <v>4.406978487856005</v>
      </c>
      <c r="BW42">
        <f t="shared" si="154"/>
        <v>0.36133100225484904</v>
      </c>
      <c r="BX42">
        <f t="shared" si="155"/>
        <v>2.608082380167267</v>
      </c>
      <c r="BY42">
        <f t="shared" si="156"/>
        <v>1.798896107688738</v>
      </c>
      <c r="BZ42">
        <f t="shared" si="157"/>
        <v>0.22710166315400421</v>
      </c>
      <c r="CA42">
        <f t="shared" si="158"/>
        <v>42.399036203514846</v>
      </c>
      <c r="CB42">
        <f t="shared" si="159"/>
        <v>0.64545475969064225</v>
      </c>
      <c r="CC42">
        <f t="shared" si="160"/>
        <v>57.44301641960088</v>
      </c>
      <c r="CD42">
        <f t="shared" si="161"/>
        <v>656.60743164805433</v>
      </c>
      <c r="CE42">
        <f t="shared" si="162"/>
        <v>4.3243348155715539E-2</v>
      </c>
      <c r="CF42">
        <f t="shared" si="163"/>
        <v>0</v>
      </c>
      <c r="CG42">
        <f t="shared" si="164"/>
        <v>1487.5871890824483</v>
      </c>
      <c r="CH42">
        <f t="shared" si="165"/>
        <v>0</v>
      </c>
      <c r="CI42" t="e">
        <f t="shared" si="166"/>
        <v>#DIV/0!</v>
      </c>
      <c r="CJ42" t="e">
        <f t="shared" si="167"/>
        <v>#DIV/0!</v>
      </c>
    </row>
    <row r="43" spans="1:88" x14ac:dyDescent="0.35">
      <c r="A43" t="s">
        <v>183</v>
      </c>
      <c r="B43" s="1">
        <v>41</v>
      </c>
      <c r="C43" s="1" t="s">
        <v>131</v>
      </c>
      <c r="D43" s="1" t="s">
        <v>0</v>
      </c>
      <c r="E43" s="1">
        <v>0</v>
      </c>
      <c r="F43" s="1" t="s">
        <v>91</v>
      </c>
      <c r="G43" s="1" t="s">
        <v>0</v>
      </c>
      <c r="H43" s="1">
        <v>9185.9999986905605</v>
      </c>
      <c r="I43" s="1">
        <v>0</v>
      </c>
      <c r="J43">
        <f t="shared" si="126"/>
        <v>52.897353113010197</v>
      </c>
      <c r="K43">
        <f t="shared" si="127"/>
        <v>0.32076319526307684</v>
      </c>
      <c r="L43">
        <f t="shared" si="128"/>
        <v>661.81921586485055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t="e">
        <f t="shared" si="129"/>
        <v>#DIV/0!</v>
      </c>
      <c r="U43" t="e">
        <f t="shared" si="130"/>
        <v>#DIV/0!</v>
      </c>
      <c r="V43" t="e">
        <f t="shared" si="131"/>
        <v>#DIV/0!</v>
      </c>
      <c r="W43" s="1">
        <v>-1</v>
      </c>
      <c r="X43" s="1">
        <v>0.87</v>
      </c>
      <c r="Y43" s="1">
        <v>0.92</v>
      </c>
      <c r="Z43" s="1">
        <v>10.046780586242676</v>
      </c>
      <c r="AA43">
        <f t="shared" si="132"/>
        <v>0.87502339029312137</v>
      </c>
      <c r="AB43">
        <f t="shared" si="133"/>
        <v>3.6227179591585827E-2</v>
      </c>
      <c r="AC43" t="e">
        <f t="shared" si="134"/>
        <v>#DIV/0!</v>
      </c>
      <c r="AD43" t="e">
        <f t="shared" si="135"/>
        <v>#DIV/0!</v>
      </c>
      <c r="AE43" t="e">
        <f t="shared" si="136"/>
        <v>#DIV/0!</v>
      </c>
      <c r="AF43" s="1">
        <v>0</v>
      </c>
      <c r="AG43" s="1">
        <v>0.5</v>
      </c>
      <c r="AH43" t="e">
        <f t="shared" si="137"/>
        <v>#DIV/0!</v>
      </c>
      <c r="AI43">
        <f t="shared" si="138"/>
        <v>6.5153931839248065</v>
      </c>
      <c r="AJ43">
        <f t="shared" si="139"/>
        <v>2.004187102603832</v>
      </c>
      <c r="AK43">
        <f t="shared" si="140"/>
        <v>31.260787963867188</v>
      </c>
      <c r="AL43" s="1">
        <v>2</v>
      </c>
      <c r="AM43">
        <f t="shared" si="141"/>
        <v>4.644859790802002</v>
      </c>
      <c r="AN43" s="1">
        <v>1</v>
      </c>
      <c r="AO43">
        <f t="shared" si="142"/>
        <v>9.2897195816040039</v>
      </c>
      <c r="AP43" s="1">
        <v>30.028776168823242</v>
      </c>
      <c r="AQ43" s="1">
        <v>31.260787963867188</v>
      </c>
      <c r="AR43" s="1">
        <v>29.039773941040039</v>
      </c>
      <c r="AS43" s="1">
        <v>1000.0375366210938</v>
      </c>
      <c r="AT43" s="1">
        <v>960.62139892578125</v>
      </c>
      <c r="AU43" s="1">
        <v>21.791250228881836</v>
      </c>
      <c r="AV43" s="1">
        <v>26.019540786743164</v>
      </c>
      <c r="AW43" s="1">
        <v>50.527191162109375</v>
      </c>
      <c r="AX43" s="1">
        <v>60.335739135742188</v>
      </c>
      <c r="AY43" s="1">
        <v>300.1622314453125</v>
      </c>
      <c r="AZ43" s="1">
        <v>1700.2518310546875</v>
      </c>
      <c r="BA43" s="1">
        <v>1711.5933837890625</v>
      </c>
      <c r="BB43" s="1">
        <v>98.952903747558594</v>
      </c>
      <c r="BC43" s="1">
        <v>15.801144599914551</v>
      </c>
      <c r="BD43" s="1">
        <v>-0.13765239715576172</v>
      </c>
      <c r="BE43" s="1">
        <v>0.75</v>
      </c>
      <c r="BF43" s="1">
        <v>-1.355140209197998</v>
      </c>
      <c r="BG43" s="1">
        <v>7.355140209197998</v>
      </c>
      <c r="BH43" s="1">
        <v>1</v>
      </c>
      <c r="BI43" s="1">
        <v>0</v>
      </c>
      <c r="BJ43" s="1">
        <v>0.15999999642372131</v>
      </c>
      <c r="BK43" s="1">
        <v>111115</v>
      </c>
      <c r="BL43">
        <f t="shared" si="143"/>
        <v>1.5008111572265623</v>
      </c>
      <c r="BM43">
        <f t="shared" si="144"/>
        <v>6.5153931839248063E-3</v>
      </c>
      <c r="BN43">
        <f t="shared" si="145"/>
        <v>304.41078796386716</v>
      </c>
      <c r="BO43">
        <f t="shared" si="146"/>
        <v>303.17877616882322</v>
      </c>
      <c r="BP43">
        <f t="shared" si="147"/>
        <v>272.04028688817561</v>
      </c>
      <c r="BQ43">
        <f t="shared" si="148"/>
        <v>-0.12026133363693872</v>
      </c>
      <c r="BR43">
        <f t="shared" si="149"/>
        <v>4.5788962176301036</v>
      </c>
      <c r="BS43">
        <f t="shared" si="150"/>
        <v>46.273490157615271</v>
      </c>
      <c r="BT43">
        <f t="shared" si="151"/>
        <v>20.253949370872107</v>
      </c>
      <c r="BU43">
        <f t="shared" si="152"/>
        <v>30.644782066345215</v>
      </c>
      <c r="BV43">
        <f t="shared" si="153"/>
        <v>4.4208083763184707</v>
      </c>
      <c r="BW43">
        <f t="shared" si="154"/>
        <v>0.31005727862764643</v>
      </c>
      <c r="BX43">
        <f t="shared" si="155"/>
        <v>2.5747091150262715</v>
      </c>
      <c r="BY43">
        <f t="shared" si="156"/>
        <v>1.8460992612921991</v>
      </c>
      <c r="BZ43">
        <f t="shared" si="157"/>
        <v>0.19472003778034841</v>
      </c>
      <c r="CA43">
        <f t="shared" si="158"/>
        <v>65.488933165759263</v>
      </c>
      <c r="CB43">
        <f t="shared" si="159"/>
        <v>0.68894906630742614</v>
      </c>
      <c r="CC43">
        <f t="shared" si="160"/>
        <v>56.104111812509984</v>
      </c>
      <c r="CD43">
        <f t="shared" si="161"/>
        <v>952.9342533585484</v>
      </c>
      <c r="CE43">
        <f t="shared" si="162"/>
        <v>3.1143376399562651E-2</v>
      </c>
      <c r="CF43">
        <f t="shared" si="163"/>
        <v>0</v>
      </c>
      <c r="CG43">
        <f t="shared" si="164"/>
        <v>1487.76012156156</v>
      </c>
      <c r="CH43">
        <f t="shared" si="165"/>
        <v>0</v>
      </c>
      <c r="CI43" t="e">
        <f t="shared" si="166"/>
        <v>#DIV/0!</v>
      </c>
      <c r="CJ43" t="e">
        <f t="shared" si="167"/>
        <v>#DIV/0!</v>
      </c>
    </row>
    <row r="44" spans="1:88" x14ac:dyDescent="0.35">
      <c r="A44" t="s">
        <v>183</v>
      </c>
      <c r="B44" s="1">
        <v>42</v>
      </c>
      <c r="C44" s="1" t="s">
        <v>132</v>
      </c>
      <c r="D44" s="1" t="s">
        <v>0</v>
      </c>
      <c r="E44" s="1">
        <v>0</v>
      </c>
      <c r="F44" s="1" t="s">
        <v>91</v>
      </c>
      <c r="G44" s="1" t="s">
        <v>0</v>
      </c>
      <c r="H44" s="1">
        <v>9407.9999986905605</v>
      </c>
      <c r="I44" s="1">
        <v>0</v>
      </c>
      <c r="J44">
        <f t="shared" si="126"/>
        <v>54.186635045215553</v>
      </c>
      <c r="K44">
        <f t="shared" si="127"/>
        <v>0.25064112735397537</v>
      </c>
      <c r="L44">
        <f t="shared" si="128"/>
        <v>867.93376162373499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t="e">
        <f t="shared" si="129"/>
        <v>#DIV/0!</v>
      </c>
      <c r="U44" t="e">
        <f t="shared" si="130"/>
        <v>#DIV/0!</v>
      </c>
      <c r="V44" t="e">
        <f t="shared" si="131"/>
        <v>#DIV/0!</v>
      </c>
      <c r="W44" s="1">
        <v>-1</v>
      </c>
      <c r="X44" s="1">
        <v>0.87</v>
      </c>
      <c r="Y44" s="1">
        <v>0.92</v>
      </c>
      <c r="Z44" s="1">
        <v>10.046780586242676</v>
      </c>
      <c r="AA44">
        <f t="shared" si="132"/>
        <v>0.87502339029312137</v>
      </c>
      <c r="AB44">
        <f t="shared" si="133"/>
        <v>3.7102522760631217E-2</v>
      </c>
      <c r="AC44" t="e">
        <f t="shared" si="134"/>
        <v>#DIV/0!</v>
      </c>
      <c r="AD44" t="e">
        <f t="shared" si="135"/>
        <v>#DIV/0!</v>
      </c>
      <c r="AE44" t="e">
        <f t="shared" si="136"/>
        <v>#DIV/0!</v>
      </c>
      <c r="AF44" s="1">
        <v>0</v>
      </c>
      <c r="AG44" s="1">
        <v>0.5</v>
      </c>
      <c r="AH44" t="e">
        <f t="shared" si="137"/>
        <v>#DIV/0!</v>
      </c>
      <c r="AI44">
        <f t="shared" si="138"/>
        <v>5.4128815061695281</v>
      </c>
      <c r="AJ44">
        <f t="shared" si="139"/>
        <v>2.1150722710252752</v>
      </c>
      <c r="AK44">
        <f t="shared" si="140"/>
        <v>31.502948760986328</v>
      </c>
      <c r="AL44" s="1">
        <v>2</v>
      </c>
      <c r="AM44">
        <f t="shared" si="141"/>
        <v>4.644859790802002</v>
      </c>
      <c r="AN44" s="1">
        <v>1</v>
      </c>
      <c r="AO44">
        <f t="shared" si="142"/>
        <v>9.2897195816040039</v>
      </c>
      <c r="AP44" s="1">
        <v>30.050899505615234</v>
      </c>
      <c r="AQ44" s="1">
        <v>31.502948760986328</v>
      </c>
      <c r="AR44" s="1">
        <v>29.036287307739258</v>
      </c>
      <c r="AS44" s="1">
        <v>1300.0828857421875</v>
      </c>
      <c r="AT44" s="1">
        <v>1259.435791015625</v>
      </c>
      <c r="AU44" s="1">
        <v>22.026895523071289</v>
      </c>
      <c r="AV44" s="1">
        <v>25.541402816772461</v>
      </c>
      <c r="AW44" s="1">
        <v>51.007328033447266</v>
      </c>
      <c r="AX44" s="1">
        <v>59.1497802734375</v>
      </c>
      <c r="AY44" s="1">
        <v>300.1632080078125</v>
      </c>
      <c r="AZ44" s="1">
        <v>1699.850830078125</v>
      </c>
      <c r="BA44" s="1">
        <v>1721.6195068359375</v>
      </c>
      <c r="BB44" s="1">
        <v>98.949363708496094</v>
      </c>
      <c r="BC44" s="1">
        <v>17.221950531005859</v>
      </c>
      <c r="BD44" s="1">
        <v>-0.11220626533031464</v>
      </c>
      <c r="BE44" s="1">
        <v>0.75</v>
      </c>
      <c r="BF44" s="1">
        <v>-1.355140209197998</v>
      </c>
      <c r="BG44" s="1">
        <v>7.355140209197998</v>
      </c>
      <c r="BH44" s="1">
        <v>1</v>
      </c>
      <c r="BI44" s="1">
        <v>0</v>
      </c>
      <c r="BJ44" s="1">
        <v>0.15999999642372131</v>
      </c>
      <c r="BK44" s="1">
        <v>111115</v>
      </c>
      <c r="BL44">
        <f t="shared" si="143"/>
        <v>1.5008160400390622</v>
      </c>
      <c r="BM44">
        <f t="shared" si="144"/>
        <v>5.4128815061695278E-3</v>
      </c>
      <c r="BN44">
        <f t="shared" si="145"/>
        <v>304.65294876098631</v>
      </c>
      <c r="BO44">
        <f t="shared" si="146"/>
        <v>303.20089950561521</v>
      </c>
      <c r="BP44">
        <f t="shared" si="147"/>
        <v>271.97612673335971</v>
      </c>
      <c r="BQ44">
        <f t="shared" si="148"/>
        <v>6.257288199271567E-2</v>
      </c>
      <c r="BR44">
        <f t="shared" si="149"/>
        <v>4.6423778279672998</v>
      </c>
      <c r="BS44">
        <f t="shared" si="150"/>
        <v>46.916702179548132</v>
      </c>
      <c r="BT44">
        <f t="shared" si="151"/>
        <v>21.375299362775671</v>
      </c>
      <c r="BU44">
        <f t="shared" si="152"/>
        <v>30.776924133300781</v>
      </c>
      <c r="BV44">
        <f t="shared" si="153"/>
        <v>4.4543138682571533</v>
      </c>
      <c r="BW44">
        <f t="shared" si="154"/>
        <v>0.24405636849236487</v>
      </c>
      <c r="BX44">
        <f t="shared" si="155"/>
        <v>2.5273055569420246</v>
      </c>
      <c r="BY44">
        <f t="shared" si="156"/>
        <v>1.9270083113151286</v>
      </c>
      <c r="BZ44">
        <f t="shared" si="157"/>
        <v>0.15311347119313856</v>
      </c>
      <c r="CA44">
        <f t="shared" si="158"/>
        <v>85.8814934537901</v>
      </c>
      <c r="CB44">
        <f t="shared" si="159"/>
        <v>0.68914490743813328</v>
      </c>
      <c r="CC44">
        <f t="shared" si="160"/>
        <v>53.969180461135771</v>
      </c>
      <c r="CD44">
        <f t="shared" si="161"/>
        <v>1251.5612845067417</v>
      </c>
      <c r="CE44">
        <f t="shared" si="162"/>
        <v>2.3366081401994577E-2</v>
      </c>
      <c r="CF44">
        <f t="shared" si="163"/>
        <v>0</v>
      </c>
      <c r="CG44">
        <f t="shared" si="164"/>
        <v>1487.4092363275374</v>
      </c>
      <c r="CH44">
        <f t="shared" si="165"/>
        <v>0</v>
      </c>
      <c r="CI44" t="e">
        <f t="shared" si="166"/>
        <v>#DIV/0!</v>
      </c>
      <c r="CJ44" t="e">
        <f t="shared" si="167"/>
        <v>#DIV/0!</v>
      </c>
    </row>
    <row r="45" spans="1:88" x14ac:dyDescent="0.35">
      <c r="A45" t="s">
        <v>183</v>
      </c>
      <c r="B45" s="1">
        <v>43</v>
      </c>
      <c r="C45" s="1" t="s">
        <v>133</v>
      </c>
      <c r="D45" s="1" t="s">
        <v>0</v>
      </c>
      <c r="E45" s="1">
        <v>0</v>
      </c>
      <c r="F45" s="1" t="s">
        <v>91</v>
      </c>
      <c r="G45" s="1" t="s">
        <v>0</v>
      </c>
      <c r="H45" s="1">
        <v>9629.9999986905605</v>
      </c>
      <c r="I45" s="1">
        <v>0</v>
      </c>
      <c r="J45">
        <f t="shared" si="126"/>
        <v>54.775493365160322</v>
      </c>
      <c r="K45">
        <f t="shared" si="127"/>
        <v>0.19876059830270093</v>
      </c>
      <c r="L45">
        <f t="shared" si="128"/>
        <v>1157.8014614833423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t="e">
        <f t="shared" si="129"/>
        <v>#DIV/0!</v>
      </c>
      <c r="U45" t="e">
        <f t="shared" si="130"/>
        <v>#DIV/0!</v>
      </c>
      <c r="V45" t="e">
        <f t="shared" si="131"/>
        <v>#DIV/0!</v>
      </c>
      <c r="W45" s="1">
        <v>-1</v>
      </c>
      <c r="X45" s="1">
        <v>0.87</v>
      </c>
      <c r="Y45" s="1">
        <v>0.92</v>
      </c>
      <c r="Z45" s="1">
        <v>10.046780586242676</v>
      </c>
      <c r="AA45">
        <f t="shared" si="132"/>
        <v>0.87502339029312137</v>
      </c>
      <c r="AB45">
        <f t="shared" si="133"/>
        <v>3.7508791091361161E-2</v>
      </c>
      <c r="AC45" t="e">
        <f t="shared" si="134"/>
        <v>#DIV/0!</v>
      </c>
      <c r="AD45" t="e">
        <f t="shared" si="135"/>
        <v>#DIV/0!</v>
      </c>
      <c r="AE45" t="e">
        <f t="shared" si="136"/>
        <v>#DIV/0!</v>
      </c>
      <c r="AF45" s="1">
        <v>0</v>
      </c>
      <c r="AG45" s="1">
        <v>0.5</v>
      </c>
      <c r="AH45" t="e">
        <f t="shared" si="137"/>
        <v>#DIV/0!</v>
      </c>
      <c r="AI45">
        <f t="shared" si="138"/>
        <v>4.4826094161370698</v>
      </c>
      <c r="AJ45">
        <f t="shared" si="139"/>
        <v>2.196561218644546</v>
      </c>
      <c r="AK45">
        <f t="shared" si="140"/>
        <v>31.685028076171875</v>
      </c>
      <c r="AL45" s="1">
        <v>2</v>
      </c>
      <c r="AM45">
        <f t="shared" si="141"/>
        <v>4.644859790802002</v>
      </c>
      <c r="AN45" s="1">
        <v>1</v>
      </c>
      <c r="AO45">
        <f t="shared" si="142"/>
        <v>9.2897195816040039</v>
      </c>
      <c r="AP45" s="1">
        <v>30.074234008789063</v>
      </c>
      <c r="AQ45" s="1">
        <v>31.685028076171875</v>
      </c>
      <c r="AR45" s="1">
        <v>29.038822174072266</v>
      </c>
      <c r="AS45" s="1">
        <v>1700.0120849609375</v>
      </c>
      <c r="AT45" s="1">
        <v>1658.560302734375</v>
      </c>
      <c r="AU45" s="1">
        <v>22.293998718261719</v>
      </c>
      <c r="AV45" s="1">
        <v>25.205558776855469</v>
      </c>
      <c r="AW45" s="1">
        <v>51.555263519287109</v>
      </c>
      <c r="AX45" s="1">
        <v>58.291374206542969</v>
      </c>
      <c r="AY45" s="1">
        <v>300.15679931640625</v>
      </c>
      <c r="AZ45" s="1">
        <v>1699.3807373046875</v>
      </c>
      <c r="BA45" s="1">
        <v>1718.2408447265625</v>
      </c>
      <c r="BB45" s="1">
        <v>98.948471069335938</v>
      </c>
      <c r="BC45" s="1">
        <v>18.314926147460938</v>
      </c>
      <c r="BD45" s="1">
        <v>-9.9768444895744324E-2</v>
      </c>
      <c r="BE45" s="1">
        <v>0.75</v>
      </c>
      <c r="BF45" s="1">
        <v>-1.355140209197998</v>
      </c>
      <c r="BG45" s="1">
        <v>7.355140209197998</v>
      </c>
      <c r="BH45" s="1">
        <v>1</v>
      </c>
      <c r="BI45" s="1">
        <v>0</v>
      </c>
      <c r="BJ45" s="1">
        <v>0.15999999642372131</v>
      </c>
      <c r="BK45" s="1">
        <v>111115</v>
      </c>
      <c r="BL45">
        <f t="shared" si="143"/>
        <v>1.5007839965820311</v>
      </c>
      <c r="BM45">
        <f t="shared" si="144"/>
        <v>4.4826094161370695E-3</v>
      </c>
      <c r="BN45">
        <f t="shared" si="145"/>
        <v>304.83502807617185</v>
      </c>
      <c r="BO45">
        <f t="shared" si="146"/>
        <v>303.22423400878904</v>
      </c>
      <c r="BP45">
        <f t="shared" si="147"/>
        <v>271.90091189129089</v>
      </c>
      <c r="BQ45">
        <f t="shared" si="148"/>
        <v>0.21801343682668062</v>
      </c>
      <c r="BR45">
        <f t="shared" si="149"/>
        <v>4.6906127220626761</v>
      </c>
      <c r="BS45">
        <f t="shared" si="150"/>
        <v>47.404600307323932</v>
      </c>
      <c r="BT45">
        <f t="shared" si="151"/>
        <v>22.199041530468463</v>
      </c>
      <c r="BU45">
        <f t="shared" si="152"/>
        <v>30.879631042480469</v>
      </c>
      <c r="BV45">
        <f t="shared" si="153"/>
        <v>4.4805084587242101</v>
      </c>
      <c r="BW45">
        <f t="shared" si="154"/>
        <v>0.19459704684992907</v>
      </c>
      <c r="BX45">
        <f t="shared" si="155"/>
        <v>2.4940515034181301</v>
      </c>
      <c r="BY45">
        <f t="shared" si="156"/>
        <v>1.98645695530608</v>
      </c>
      <c r="BZ45">
        <f t="shared" si="157"/>
        <v>0.12199049365621104</v>
      </c>
      <c r="CA45">
        <f t="shared" si="158"/>
        <v>114.56268441561937</v>
      </c>
      <c r="CB45">
        <f t="shared" si="159"/>
        <v>0.69807619269226462</v>
      </c>
      <c r="CC45">
        <f t="shared" si="160"/>
        <v>52.424855666000333</v>
      </c>
      <c r="CD45">
        <f t="shared" si="161"/>
        <v>1650.6002221965944</v>
      </c>
      <c r="CE45">
        <f t="shared" si="162"/>
        <v>1.7397291573613201E-2</v>
      </c>
      <c r="CF45">
        <f t="shared" si="163"/>
        <v>0</v>
      </c>
      <c r="CG45">
        <f t="shared" si="164"/>
        <v>1486.9978941551719</v>
      </c>
      <c r="CH45">
        <f t="shared" si="165"/>
        <v>0</v>
      </c>
      <c r="CI45" t="e">
        <f t="shared" si="166"/>
        <v>#DIV/0!</v>
      </c>
      <c r="CJ45" t="e">
        <f t="shared" si="167"/>
        <v>#DIV/0!</v>
      </c>
    </row>
    <row r="46" spans="1:88" x14ac:dyDescent="0.35">
      <c r="A46" t="s">
        <v>183</v>
      </c>
      <c r="B46" s="1">
        <v>44</v>
      </c>
      <c r="C46" s="1" t="s">
        <v>134</v>
      </c>
      <c r="D46" s="1" t="s">
        <v>0</v>
      </c>
      <c r="E46" s="1">
        <v>0</v>
      </c>
      <c r="F46" s="1" t="s">
        <v>91</v>
      </c>
      <c r="G46" s="1" t="s">
        <v>0</v>
      </c>
      <c r="H46" s="1">
        <v>9794.9999986905605</v>
      </c>
      <c r="I46" s="1">
        <v>0</v>
      </c>
      <c r="J46">
        <f t="shared" si="126"/>
        <v>53.322644210748528</v>
      </c>
      <c r="K46">
        <f t="shared" si="127"/>
        <v>0.17704358394719766</v>
      </c>
      <c r="L46">
        <f t="shared" si="128"/>
        <v>1406.5264471047897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t="e">
        <f t="shared" si="129"/>
        <v>#DIV/0!</v>
      </c>
      <c r="U46" t="e">
        <f t="shared" si="130"/>
        <v>#DIV/0!</v>
      </c>
      <c r="V46" t="e">
        <f t="shared" si="131"/>
        <v>#DIV/0!</v>
      </c>
      <c r="W46" s="1">
        <v>-1</v>
      </c>
      <c r="X46" s="1">
        <v>0.87</v>
      </c>
      <c r="Y46" s="1">
        <v>0.92</v>
      </c>
      <c r="Z46" s="1">
        <v>10.046780586242676</v>
      </c>
      <c r="AA46">
        <f t="shared" si="132"/>
        <v>0.87502339029312137</v>
      </c>
      <c r="AB46">
        <f t="shared" si="133"/>
        <v>3.6539257361538492E-2</v>
      </c>
      <c r="AC46" t="e">
        <f t="shared" si="134"/>
        <v>#DIV/0!</v>
      </c>
      <c r="AD46" t="e">
        <f t="shared" si="135"/>
        <v>#DIV/0!</v>
      </c>
      <c r="AE46" t="e">
        <f t="shared" si="136"/>
        <v>#DIV/0!</v>
      </c>
      <c r="AF46" s="1">
        <v>0</v>
      </c>
      <c r="AG46" s="1">
        <v>0.5</v>
      </c>
      <c r="AH46" t="e">
        <f t="shared" si="137"/>
        <v>#DIV/0!</v>
      </c>
      <c r="AI46">
        <f t="shared" si="138"/>
        <v>4.0618377114357918</v>
      </c>
      <c r="AJ46">
        <f t="shared" si="139"/>
        <v>2.2291395752010525</v>
      </c>
      <c r="AK46">
        <f t="shared" si="140"/>
        <v>31.771913528442383</v>
      </c>
      <c r="AL46" s="1">
        <v>2</v>
      </c>
      <c r="AM46">
        <f t="shared" si="141"/>
        <v>4.644859790802002</v>
      </c>
      <c r="AN46" s="1">
        <v>1</v>
      </c>
      <c r="AO46">
        <f t="shared" si="142"/>
        <v>9.2897195816040039</v>
      </c>
      <c r="AP46" s="1">
        <v>30.077880859375</v>
      </c>
      <c r="AQ46" s="1">
        <v>31.771913528442383</v>
      </c>
      <c r="AR46" s="1">
        <v>29.035720825195313</v>
      </c>
      <c r="AS46" s="1">
        <v>1999.8946533203125</v>
      </c>
      <c r="AT46" s="1">
        <v>1959.064453125</v>
      </c>
      <c r="AU46" s="1">
        <v>22.473272323608398</v>
      </c>
      <c r="AV46" s="1">
        <v>25.111667633056641</v>
      </c>
      <c r="AW46" s="1">
        <v>51.957748413085938</v>
      </c>
      <c r="AX46" s="1">
        <v>58.059745788574219</v>
      </c>
      <c r="AY46" s="1">
        <v>300.17019653320313</v>
      </c>
      <c r="AZ46" s="1">
        <v>1699.0318603515625</v>
      </c>
      <c r="BA46" s="1">
        <v>1724.794921875</v>
      </c>
      <c r="BB46" s="1">
        <v>98.94378662109375</v>
      </c>
      <c r="BC46" s="1">
        <v>18.636226654052734</v>
      </c>
      <c r="BD46" s="1">
        <v>-9.4935506582260132E-2</v>
      </c>
      <c r="BE46" s="1">
        <v>1</v>
      </c>
      <c r="BF46" s="1">
        <v>-1.355140209197998</v>
      </c>
      <c r="BG46" s="1">
        <v>7.355140209197998</v>
      </c>
      <c r="BH46" s="1">
        <v>1</v>
      </c>
      <c r="BI46" s="1">
        <v>0</v>
      </c>
      <c r="BJ46" s="1">
        <v>0.15999999642372131</v>
      </c>
      <c r="BK46" s="1">
        <v>111115</v>
      </c>
      <c r="BL46">
        <f t="shared" si="143"/>
        <v>1.5008509826660155</v>
      </c>
      <c r="BM46">
        <f t="shared" si="144"/>
        <v>4.0618377114357918E-3</v>
      </c>
      <c r="BN46">
        <f t="shared" si="145"/>
        <v>304.92191352844236</v>
      </c>
      <c r="BO46">
        <f t="shared" si="146"/>
        <v>303.22788085937498</v>
      </c>
      <c r="BP46">
        <f t="shared" si="147"/>
        <v>271.84509158003857</v>
      </c>
      <c r="BQ46">
        <f t="shared" si="148"/>
        <v>0.28766811556488342</v>
      </c>
      <c r="BR46">
        <f t="shared" si="149"/>
        <v>4.713783059186035</v>
      </c>
      <c r="BS46">
        <f t="shared" si="150"/>
        <v>47.641021434094853</v>
      </c>
      <c r="BT46">
        <f t="shared" si="151"/>
        <v>22.529353801038212</v>
      </c>
      <c r="BU46">
        <f t="shared" si="152"/>
        <v>30.924897193908691</v>
      </c>
      <c r="BV46">
        <f t="shared" si="153"/>
        <v>4.4920957706738864</v>
      </c>
      <c r="BW46">
        <f t="shared" si="154"/>
        <v>0.17373258629480803</v>
      </c>
      <c r="BX46">
        <f t="shared" si="155"/>
        <v>2.4846434839849825</v>
      </c>
      <c r="BY46">
        <f t="shared" si="156"/>
        <v>2.007452286688904</v>
      </c>
      <c r="BZ46">
        <f t="shared" si="157"/>
        <v>0.10887556254086413</v>
      </c>
      <c r="CA46">
        <f t="shared" si="158"/>
        <v>139.16705265926143</v>
      </c>
      <c r="CB46">
        <f t="shared" si="159"/>
        <v>0.71795822994040359</v>
      </c>
      <c r="CC46">
        <f t="shared" si="160"/>
        <v>51.842790826457531</v>
      </c>
      <c r="CD46">
        <f t="shared" si="161"/>
        <v>1951.3155034336594</v>
      </c>
      <c r="CE46">
        <f t="shared" si="162"/>
        <v>1.4166825842704817E-2</v>
      </c>
      <c r="CF46">
        <f t="shared" si="163"/>
        <v>0</v>
      </c>
      <c r="CG46">
        <f t="shared" si="164"/>
        <v>1486.6926186608534</v>
      </c>
      <c r="CH46">
        <f t="shared" si="165"/>
        <v>0</v>
      </c>
      <c r="CI46" t="e">
        <f t="shared" si="166"/>
        <v>#DIV/0!</v>
      </c>
      <c r="CJ46" t="e">
        <f t="shared" si="167"/>
        <v>#DIV/0!</v>
      </c>
    </row>
    <row r="47" spans="1:88" x14ac:dyDescent="0.35">
      <c r="A47" t="s">
        <v>184</v>
      </c>
      <c r="B47" s="1">
        <v>45</v>
      </c>
      <c r="C47" s="1" t="s">
        <v>135</v>
      </c>
      <c r="D47" s="1" t="s">
        <v>0</v>
      </c>
      <c r="E47" s="1">
        <v>0</v>
      </c>
      <c r="F47" s="1" t="s">
        <v>91</v>
      </c>
      <c r="G47" s="1" t="s">
        <v>0</v>
      </c>
      <c r="H47" s="1">
        <v>10173.99999869056</v>
      </c>
      <c r="I47" s="1">
        <v>0</v>
      </c>
      <c r="J47">
        <f t="shared" ref="J47:J57" si="168">(AS47-AT47*(1000-AU47)/(1000-AV47))*BL47</f>
        <v>11.895997384703612</v>
      </c>
      <c r="K47">
        <f t="shared" ref="K47:K57" si="169">IF(BW47&lt;&gt;0,1/(1/BW47-1/AO47),0)</f>
        <v>0.40419571958523731</v>
      </c>
      <c r="L47">
        <f t="shared" ref="L47:L57" si="170">((BZ47-BM47/2)*AT47-J47)/(BZ47+BM47/2)</f>
        <v>329.5310014415038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t="e">
        <f t="shared" ref="T47:T57" si="171">CF47/P47</f>
        <v>#DIV/0!</v>
      </c>
      <c r="U47" t="e">
        <f t="shared" ref="U47:U57" si="172">CH47/R47</f>
        <v>#DIV/0!</v>
      </c>
      <c r="V47" t="e">
        <f t="shared" ref="V47:V57" si="173">(R47-S47)/R47</f>
        <v>#DIV/0!</v>
      </c>
      <c r="W47" s="1">
        <v>-1</v>
      </c>
      <c r="X47" s="1">
        <v>0.87</v>
      </c>
      <c r="Y47" s="1">
        <v>0.92</v>
      </c>
      <c r="Z47" s="1">
        <v>10.02086067199707</v>
      </c>
      <c r="AA47">
        <f t="shared" ref="AA47:AA57" si="174">(Z47*Y47+(100-Z47)*X47)/100</f>
        <v>0.87501043033599857</v>
      </c>
      <c r="AB47">
        <f t="shared" ref="AB47:AB57" si="175">(J47-W47)/CG47</f>
        <v>8.6626498082856586E-3</v>
      </c>
      <c r="AC47" t="e">
        <f t="shared" ref="AC47:AC57" si="176">(R47-S47)/(R47-Q47)</f>
        <v>#DIV/0!</v>
      </c>
      <c r="AD47" t="e">
        <f t="shared" ref="AD47:AD57" si="177">(P47-R47)/(P47-Q47)</f>
        <v>#DIV/0!</v>
      </c>
      <c r="AE47" t="e">
        <f t="shared" ref="AE47:AE57" si="178">(P47-R47)/R47</f>
        <v>#DIV/0!</v>
      </c>
      <c r="AF47" s="1">
        <v>0</v>
      </c>
      <c r="AG47" s="1">
        <v>0.5</v>
      </c>
      <c r="AH47" t="e">
        <f t="shared" ref="AH47:AH57" si="179">V47*AG47*AA47*AF47</f>
        <v>#DIV/0!</v>
      </c>
      <c r="AI47">
        <f t="shared" ref="AI47:AI57" si="180">BM47*1000</f>
        <v>7.879628590820654</v>
      </c>
      <c r="AJ47">
        <f t="shared" ref="AJ47:AJ57" si="181">(BR47-BX47)</f>
        <v>1.9382336385202859</v>
      </c>
      <c r="AK47">
        <f t="shared" ref="AK47:AK57" si="182">(AQ47+BQ47*I47)</f>
        <v>31.451290130615234</v>
      </c>
      <c r="AL47" s="1">
        <v>2</v>
      </c>
      <c r="AM47">
        <f t="shared" ref="AM47:AM57" si="183">(AL47*BF47+BG47)</f>
        <v>4.644859790802002</v>
      </c>
      <c r="AN47" s="1">
        <v>1</v>
      </c>
      <c r="AO47">
        <f t="shared" ref="AO47:AO57" si="184">AM47*(AN47+1)*(AN47+1)/(AN47*AN47+1)</f>
        <v>9.2897195816040039</v>
      </c>
      <c r="AP47" s="1">
        <v>29.951911926269531</v>
      </c>
      <c r="AQ47" s="1">
        <v>31.451290130615234</v>
      </c>
      <c r="AR47" s="1">
        <v>29.028985977172852</v>
      </c>
      <c r="AS47" s="1">
        <v>399.98934936523438</v>
      </c>
      <c r="AT47" s="1">
        <v>390.01528930664063</v>
      </c>
      <c r="AU47" s="1">
        <v>22.086633682250977</v>
      </c>
      <c r="AV47" s="1">
        <v>27.194107055664063</v>
      </c>
      <c r="AW47" s="1">
        <v>51.435306549072266</v>
      </c>
      <c r="AX47" s="1">
        <v>63.3302001953125</v>
      </c>
      <c r="AY47" s="1">
        <v>300.16207885742188</v>
      </c>
      <c r="AZ47" s="1">
        <v>1701.33935546875</v>
      </c>
      <c r="BA47" s="1">
        <v>1774.8909912109375</v>
      </c>
      <c r="BB47" s="1">
        <v>98.938278198242188</v>
      </c>
      <c r="BC47" s="1">
        <v>11.070197105407715</v>
      </c>
      <c r="BD47" s="1">
        <v>-0.17536783218383789</v>
      </c>
      <c r="BE47" s="1">
        <v>1</v>
      </c>
      <c r="BF47" s="1">
        <v>-1.355140209197998</v>
      </c>
      <c r="BG47" s="1">
        <v>7.355140209197998</v>
      </c>
      <c r="BH47" s="1">
        <v>1</v>
      </c>
      <c r="BI47" s="1">
        <v>0</v>
      </c>
      <c r="BJ47" s="1">
        <v>0.15999999642372131</v>
      </c>
      <c r="BK47" s="1">
        <v>111115</v>
      </c>
      <c r="BL47">
        <f t="shared" ref="BL47:BL57" si="185">AY47*0.000001/(AL47*0.0001)</f>
        <v>1.5008103942871094</v>
      </c>
      <c r="BM47">
        <f t="shared" ref="BM47:BM57" si="186">(AV47-AU47)/(1000-AV47)*BL47</f>
        <v>7.8796285908206542E-3</v>
      </c>
      <c r="BN47">
        <f t="shared" ref="BN47:BN57" si="187">(AQ47+273.15)</f>
        <v>304.60129013061521</v>
      </c>
      <c r="BO47">
        <f t="shared" ref="BO47:BO57" si="188">(AP47+273.15)</f>
        <v>303.10191192626951</v>
      </c>
      <c r="BP47">
        <f t="shared" ref="BP47:BP57" si="189">(AZ47*BH47+BA47*BI47)*BJ47</f>
        <v>272.21429079053632</v>
      </c>
      <c r="BQ47">
        <f t="shared" ref="BQ47:BQ57" si="190">((BP47+0.00000010773*(BO47^4-BN47^4))-BM47*44100)/(AM47*51.4+0.00000043092*BN47^3)</f>
        <v>-0.37223602806842426</v>
      </c>
      <c r="BR47">
        <f t="shared" ref="BR47:BR57" si="191">0.61365*EXP(17.502*AK47/(240.97+AK47))</f>
        <v>4.6287717677463576</v>
      </c>
      <c r="BS47">
        <f t="shared" ref="BS47:BS57" si="192">BR47*1000/BB47</f>
        <v>46.784438258281682</v>
      </c>
      <c r="BT47">
        <f t="shared" ref="BT47:BT57" si="193">(BS47-AV47)</f>
        <v>19.59033120261762</v>
      </c>
      <c r="BU47">
        <f t="shared" ref="BU47:BU57" si="194">IF(I47,AQ47,(AP47+AQ47)/2)</f>
        <v>30.701601028442383</v>
      </c>
      <c r="BV47">
        <f t="shared" ref="BV47:BV57" si="195">0.61365*EXP(17.502*BU47/(240.97+BU47))</f>
        <v>4.4351881937355397</v>
      </c>
      <c r="BW47">
        <f t="shared" ref="BW47:BW57" si="196">IF(BT47&lt;&gt;0,(1000-(BS47+AV47)/2)/BT47*BM47,0)</f>
        <v>0.38734244878030416</v>
      </c>
      <c r="BX47">
        <f t="shared" ref="BX47:BX57" si="197">AV47*BB47/1000</f>
        <v>2.6905381292260717</v>
      </c>
      <c r="BY47">
        <f t="shared" ref="BY47:BY57" si="198">(BV47-BX47)</f>
        <v>1.744650064509468</v>
      </c>
      <c r="BZ47">
        <f t="shared" ref="BZ47:BZ57" si="199">1/(1.6/K47+1.37/AO47)</f>
        <v>0.24354880692401301</v>
      </c>
      <c r="CA47">
        <f t="shared" ref="CA47:CA57" si="200">L47*BB47*0.001</f>
        <v>32.603229895564851</v>
      </c>
      <c r="CB47">
        <f t="shared" ref="CB47:CB57" si="201">L47/AT47</f>
        <v>0.84491816212470983</v>
      </c>
      <c r="CC47">
        <f t="shared" ref="CC47:CC57" si="202">(1-BM47*BB47/BR47/K47)*100</f>
        <v>58.331044141231182</v>
      </c>
      <c r="CD47">
        <f t="shared" ref="CD47:CD57" si="203">(AT47-J47/(AO47/1.35))</f>
        <v>388.28653998021832</v>
      </c>
      <c r="CE47">
        <f t="shared" ref="CE47:CE57" si="204">J47*CC47/100/CD47</f>
        <v>1.7870976124654461E-2</v>
      </c>
      <c r="CF47">
        <f t="shared" ref="CF47:CF57" si="205">(P47-O47)</f>
        <v>0</v>
      </c>
      <c r="CG47">
        <f t="shared" ref="CG47:CG57" si="206">AZ47*AA47</f>
        <v>1488.6896815762814</v>
      </c>
      <c r="CH47">
        <f t="shared" ref="CH47:CH57" si="207">(R47-Q47)</f>
        <v>0</v>
      </c>
      <c r="CI47" t="e">
        <f t="shared" ref="CI47:CI57" si="208">(R47-S47)/(R47-O47)</f>
        <v>#DIV/0!</v>
      </c>
      <c r="CJ47" t="e">
        <f t="shared" ref="CJ47:CJ57" si="209">(P47-R47)/(P47-O47)</f>
        <v>#DIV/0!</v>
      </c>
    </row>
    <row r="48" spans="1:88" x14ac:dyDescent="0.35">
      <c r="A48" t="s">
        <v>184</v>
      </c>
      <c r="B48" s="1">
        <v>47</v>
      </c>
      <c r="C48" s="1" t="s">
        <v>137</v>
      </c>
      <c r="D48" s="1" t="s">
        <v>0</v>
      </c>
      <c r="E48" s="1">
        <v>0</v>
      </c>
      <c r="F48" s="1" t="s">
        <v>91</v>
      </c>
      <c r="G48" s="1" t="s">
        <v>0</v>
      </c>
      <c r="H48" s="1">
        <v>10458.99999869056</v>
      </c>
      <c r="I48" s="1">
        <v>0</v>
      </c>
      <c r="J48">
        <f t="shared" si="168"/>
        <v>-6.4479084178450163</v>
      </c>
      <c r="K48">
        <f t="shared" si="169"/>
        <v>0.38228530519779536</v>
      </c>
      <c r="L48">
        <f t="shared" si="170"/>
        <v>79.746864235003343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t="e">
        <f t="shared" si="171"/>
        <v>#DIV/0!</v>
      </c>
      <c r="U48" t="e">
        <f t="shared" si="172"/>
        <v>#DIV/0!</v>
      </c>
      <c r="V48" t="e">
        <f t="shared" si="173"/>
        <v>#DIV/0!</v>
      </c>
      <c r="W48" s="1">
        <v>-1</v>
      </c>
      <c r="X48" s="1">
        <v>0.87</v>
      </c>
      <c r="Y48" s="1">
        <v>0.92</v>
      </c>
      <c r="Z48" s="1">
        <v>10.02086067199707</v>
      </c>
      <c r="AA48">
        <f t="shared" si="174"/>
        <v>0.87501043033599857</v>
      </c>
      <c r="AB48">
        <f t="shared" si="175"/>
        <v>-3.6588022745428169E-3</v>
      </c>
      <c r="AC48" t="e">
        <f t="shared" si="176"/>
        <v>#DIV/0!</v>
      </c>
      <c r="AD48" t="e">
        <f t="shared" si="177"/>
        <v>#DIV/0!</v>
      </c>
      <c r="AE48" t="e">
        <f t="shared" si="178"/>
        <v>#DIV/0!</v>
      </c>
      <c r="AF48" s="1">
        <v>0</v>
      </c>
      <c r="AG48" s="1">
        <v>0.5</v>
      </c>
      <c r="AH48" t="e">
        <f t="shared" si="179"/>
        <v>#DIV/0!</v>
      </c>
      <c r="AI48">
        <f t="shared" si="180"/>
        <v>7.5961392342846521</v>
      </c>
      <c r="AJ48">
        <f t="shared" si="181"/>
        <v>1.971816089052489</v>
      </c>
      <c r="AK48">
        <f t="shared" si="182"/>
        <v>31.411846160888672</v>
      </c>
      <c r="AL48" s="1">
        <v>2</v>
      </c>
      <c r="AM48">
        <f t="shared" si="183"/>
        <v>4.644859790802002</v>
      </c>
      <c r="AN48" s="1">
        <v>1</v>
      </c>
      <c r="AO48">
        <f t="shared" si="184"/>
        <v>9.2897195816040039</v>
      </c>
      <c r="AP48" s="1">
        <v>29.910661697387695</v>
      </c>
      <c r="AQ48" s="1">
        <v>31.411846160888672</v>
      </c>
      <c r="AR48" s="1">
        <v>29.034820556640625</v>
      </c>
      <c r="AS48" s="1">
        <v>49.987640380859375</v>
      </c>
      <c r="AT48" s="1">
        <v>54.010330200195313</v>
      </c>
      <c r="AU48" s="1">
        <v>21.82255744934082</v>
      </c>
      <c r="AV48" s="1">
        <v>26.748252868652344</v>
      </c>
      <c r="AW48" s="1">
        <v>50.941596984863281</v>
      </c>
      <c r="AX48" s="1">
        <v>62.439617156982422</v>
      </c>
      <c r="AY48" s="1">
        <v>300.17916870117188</v>
      </c>
      <c r="AZ48" s="1">
        <v>1701.678955078125</v>
      </c>
      <c r="BA48" s="1">
        <v>1780.4013671875</v>
      </c>
      <c r="BB48" s="1">
        <v>98.944412231445313</v>
      </c>
      <c r="BC48" s="1">
        <v>6.8137946128845215</v>
      </c>
      <c r="BD48" s="1">
        <v>-0.18763494491577148</v>
      </c>
      <c r="BE48" s="1">
        <v>1</v>
      </c>
      <c r="BF48" s="1">
        <v>-1.355140209197998</v>
      </c>
      <c r="BG48" s="1">
        <v>7.355140209197998</v>
      </c>
      <c r="BH48" s="1">
        <v>1</v>
      </c>
      <c r="BI48" s="1">
        <v>0</v>
      </c>
      <c r="BJ48" s="1">
        <v>0.15999999642372131</v>
      </c>
      <c r="BK48" s="1">
        <v>111115</v>
      </c>
      <c r="BL48">
        <f t="shared" si="185"/>
        <v>1.5008958435058593</v>
      </c>
      <c r="BM48">
        <f t="shared" si="186"/>
        <v>7.5961392342846525E-3</v>
      </c>
      <c r="BN48">
        <f t="shared" si="187"/>
        <v>304.56184616088865</v>
      </c>
      <c r="BO48">
        <f t="shared" si="188"/>
        <v>303.06066169738767</v>
      </c>
      <c r="BP48">
        <f t="shared" si="189"/>
        <v>272.26862672682182</v>
      </c>
      <c r="BQ48">
        <f t="shared" si="190"/>
        <v>-0.32226044755013716</v>
      </c>
      <c r="BR48">
        <f t="shared" si="191"/>
        <v>4.6184062473593661</v>
      </c>
      <c r="BS48">
        <f t="shared" si="192"/>
        <v>46.676776820466067</v>
      </c>
      <c r="BT48">
        <f t="shared" si="193"/>
        <v>19.928523951813723</v>
      </c>
      <c r="BU48">
        <f t="shared" si="194"/>
        <v>30.661253929138184</v>
      </c>
      <c r="BV48">
        <f t="shared" si="195"/>
        <v>4.4249729102248718</v>
      </c>
      <c r="BW48">
        <f t="shared" si="196"/>
        <v>0.36717550570114771</v>
      </c>
      <c r="BX48">
        <f t="shared" si="197"/>
        <v>2.6465901583068772</v>
      </c>
      <c r="BY48">
        <f t="shared" si="198"/>
        <v>1.7783827519179947</v>
      </c>
      <c r="BZ48">
        <f t="shared" si="199"/>
        <v>0.23079600670210418</v>
      </c>
      <c r="CA48">
        <f t="shared" si="200"/>
        <v>7.8905066090332738</v>
      </c>
      <c r="CB48">
        <f t="shared" si="201"/>
        <v>1.4765113255077815</v>
      </c>
      <c r="CC48">
        <f t="shared" si="202"/>
        <v>57.429921281667653</v>
      </c>
      <c r="CD48">
        <f t="shared" si="203"/>
        <v>54.947352710684029</v>
      </c>
      <c r="CE48">
        <f t="shared" si="204"/>
        <v>-6.7392304560696226E-2</v>
      </c>
      <c r="CF48">
        <f t="shared" si="205"/>
        <v>0</v>
      </c>
      <c r="CG48">
        <f t="shared" si="206"/>
        <v>1488.9868347766226</v>
      </c>
      <c r="CH48">
        <f t="shared" si="207"/>
        <v>0</v>
      </c>
      <c r="CI48" t="e">
        <f t="shared" si="208"/>
        <v>#DIV/0!</v>
      </c>
      <c r="CJ48" t="e">
        <f t="shared" si="209"/>
        <v>#DIV/0!</v>
      </c>
    </row>
    <row r="49" spans="1:88" x14ac:dyDescent="0.35">
      <c r="A49" t="s">
        <v>184</v>
      </c>
      <c r="B49" s="1">
        <v>48</v>
      </c>
      <c r="C49" s="1" t="s">
        <v>138</v>
      </c>
      <c r="D49" s="1" t="s">
        <v>0</v>
      </c>
      <c r="E49" s="1">
        <v>0</v>
      </c>
      <c r="F49" s="1" t="s">
        <v>91</v>
      </c>
      <c r="G49" s="1" t="s">
        <v>0</v>
      </c>
      <c r="H49" s="1">
        <v>10613.99999869056</v>
      </c>
      <c r="I49" s="1">
        <v>0</v>
      </c>
      <c r="J49">
        <f t="shared" si="168"/>
        <v>3.3049281467683165</v>
      </c>
      <c r="K49">
        <f t="shared" si="169"/>
        <v>0.39410910066519528</v>
      </c>
      <c r="L49">
        <f t="shared" si="170"/>
        <v>80.583663361922888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t="e">
        <f t="shared" si="171"/>
        <v>#DIV/0!</v>
      </c>
      <c r="U49" t="e">
        <f t="shared" si="172"/>
        <v>#DIV/0!</v>
      </c>
      <c r="V49" t="e">
        <f t="shared" si="173"/>
        <v>#DIV/0!</v>
      </c>
      <c r="W49" s="1">
        <v>-1</v>
      </c>
      <c r="X49" s="1">
        <v>0.87</v>
      </c>
      <c r="Y49" s="1">
        <v>0.92</v>
      </c>
      <c r="Z49" s="1">
        <v>10.02086067199707</v>
      </c>
      <c r="AA49">
        <f t="shared" si="174"/>
        <v>0.87501043033599857</v>
      </c>
      <c r="AB49">
        <f t="shared" si="175"/>
        <v>2.8909859651887753E-3</v>
      </c>
      <c r="AC49" t="e">
        <f t="shared" si="176"/>
        <v>#DIV/0!</v>
      </c>
      <c r="AD49" t="e">
        <f t="shared" si="177"/>
        <v>#DIV/0!</v>
      </c>
      <c r="AE49" t="e">
        <f t="shared" si="178"/>
        <v>#DIV/0!</v>
      </c>
      <c r="AF49" s="1">
        <v>0</v>
      </c>
      <c r="AG49" s="1">
        <v>0.5</v>
      </c>
      <c r="AH49" t="e">
        <f t="shared" si="179"/>
        <v>#DIV/0!</v>
      </c>
      <c r="AI49">
        <f t="shared" si="180"/>
        <v>7.7106085075694724</v>
      </c>
      <c r="AJ49">
        <f t="shared" si="181"/>
        <v>1.9440165269363896</v>
      </c>
      <c r="AK49">
        <f t="shared" si="182"/>
        <v>31.346157073974609</v>
      </c>
      <c r="AL49" s="1">
        <v>2</v>
      </c>
      <c r="AM49">
        <f t="shared" si="183"/>
        <v>4.644859790802002</v>
      </c>
      <c r="AN49" s="1">
        <v>1</v>
      </c>
      <c r="AO49">
        <f t="shared" si="184"/>
        <v>9.2897195816040039</v>
      </c>
      <c r="AP49" s="1">
        <v>29.919622421264648</v>
      </c>
      <c r="AQ49" s="1">
        <v>31.346157073974609</v>
      </c>
      <c r="AR49" s="1">
        <v>29.036439895629883</v>
      </c>
      <c r="AS49" s="1">
        <v>100.07730102539063</v>
      </c>
      <c r="AT49" s="1">
        <v>97.374908447265625</v>
      </c>
      <c r="AU49" s="1">
        <v>21.854249954223633</v>
      </c>
      <c r="AV49" s="1">
        <v>26.853952407836914</v>
      </c>
      <c r="AW49" s="1">
        <v>50.990875244140625</v>
      </c>
      <c r="AX49" s="1">
        <v>62.655281066894531</v>
      </c>
      <c r="AY49" s="1">
        <v>300.1597900390625</v>
      </c>
      <c r="AZ49" s="1">
        <v>1701.7928466796875</v>
      </c>
      <c r="BA49" s="1">
        <v>1803.093505859375</v>
      </c>
      <c r="BB49" s="1">
        <v>98.949012756347656</v>
      </c>
      <c r="BC49" s="1">
        <v>7.568026065826416</v>
      </c>
      <c r="BD49" s="1">
        <v>-0.18691444396972656</v>
      </c>
      <c r="BE49" s="1">
        <v>1</v>
      </c>
      <c r="BF49" s="1">
        <v>-1.355140209197998</v>
      </c>
      <c r="BG49" s="1">
        <v>7.355140209197998</v>
      </c>
      <c r="BH49" s="1">
        <v>1</v>
      </c>
      <c r="BI49" s="1">
        <v>0</v>
      </c>
      <c r="BJ49" s="1">
        <v>0.15999999642372131</v>
      </c>
      <c r="BK49" s="1">
        <v>111115</v>
      </c>
      <c r="BL49">
        <f t="shared" si="185"/>
        <v>1.5007989501953123</v>
      </c>
      <c r="BM49">
        <f t="shared" si="186"/>
        <v>7.7106085075694724E-3</v>
      </c>
      <c r="BN49">
        <f t="shared" si="187"/>
        <v>304.49615707397459</v>
      </c>
      <c r="BO49">
        <f t="shared" si="188"/>
        <v>303.06962242126463</v>
      </c>
      <c r="BP49">
        <f t="shared" si="189"/>
        <v>272.28684938266451</v>
      </c>
      <c r="BQ49">
        <f t="shared" si="190"/>
        <v>-0.33870250575714467</v>
      </c>
      <c r="BR49">
        <f t="shared" si="191"/>
        <v>4.6011886062977974</v>
      </c>
      <c r="BS49">
        <f t="shared" si="192"/>
        <v>46.500601452464998</v>
      </c>
      <c r="BT49">
        <f t="shared" si="193"/>
        <v>19.646649044628084</v>
      </c>
      <c r="BU49">
        <f t="shared" si="194"/>
        <v>30.632889747619629</v>
      </c>
      <c r="BV49">
        <f t="shared" si="195"/>
        <v>4.4178037983741048</v>
      </c>
      <c r="BW49">
        <f t="shared" si="196"/>
        <v>0.37806978519160389</v>
      </c>
      <c r="BX49">
        <f t="shared" si="197"/>
        <v>2.6571720793614078</v>
      </c>
      <c r="BY49">
        <f t="shared" si="198"/>
        <v>1.760631719012697</v>
      </c>
      <c r="BZ49">
        <f t="shared" si="199"/>
        <v>0.23768413630895877</v>
      </c>
      <c r="CA49">
        <f t="shared" si="200"/>
        <v>7.9736739339521332</v>
      </c>
      <c r="CB49">
        <f t="shared" si="201"/>
        <v>0.82756086395258377</v>
      </c>
      <c r="CC49">
        <f t="shared" si="202"/>
        <v>57.926017755333781</v>
      </c>
      <c r="CD49">
        <f t="shared" si="203"/>
        <v>96.894629902908648</v>
      </c>
      <c r="CE49">
        <f t="shared" si="204"/>
        <v>1.9757681793266962E-2</v>
      </c>
      <c r="CF49">
        <f t="shared" si="205"/>
        <v>0</v>
      </c>
      <c r="CG49">
        <f t="shared" si="206"/>
        <v>1489.0864911159174</v>
      </c>
      <c r="CH49">
        <f t="shared" si="207"/>
        <v>0</v>
      </c>
      <c r="CI49" t="e">
        <f t="shared" si="208"/>
        <v>#DIV/0!</v>
      </c>
      <c r="CJ49" t="e">
        <f t="shared" si="209"/>
        <v>#DIV/0!</v>
      </c>
    </row>
    <row r="50" spans="1:88" ht="14" customHeight="1" x14ac:dyDescent="0.35">
      <c r="A50" t="s">
        <v>184</v>
      </c>
      <c r="B50" s="1">
        <v>46</v>
      </c>
      <c r="C50" s="1" t="s">
        <v>136</v>
      </c>
      <c r="D50" s="1" t="s">
        <v>0</v>
      </c>
      <c r="E50" s="1">
        <v>0</v>
      </c>
      <c r="F50" s="1" t="s">
        <v>91</v>
      </c>
      <c r="G50" s="1" t="s">
        <v>0</v>
      </c>
      <c r="H50" s="1">
        <v>10315.99999869056</v>
      </c>
      <c r="I50" s="1">
        <v>0</v>
      </c>
      <c r="J50">
        <f t="shared" si="168"/>
        <v>6.2607555335593412</v>
      </c>
      <c r="K50">
        <f t="shared" si="169"/>
        <v>0.38167913866656489</v>
      </c>
      <c r="L50">
        <f t="shared" si="170"/>
        <v>161.68074900013661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t="e">
        <f t="shared" si="171"/>
        <v>#DIV/0!</v>
      </c>
      <c r="U50" t="e">
        <f t="shared" si="172"/>
        <v>#DIV/0!</v>
      </c>
      <c r="V50" t="e">
        <f t="shared" si="173"/>
        <v>#DIV/0!</v>
      </c>
      <c r="W50" s="1">
        <v>-1</v>
      </c>
      <c r="X50" s="1">
        <v>0.87</v>
      </c>
      <c r="Y50" s="1">
        <v>0.92</v>
      </c>
      <c r="Z50" s="1">
        <v>10.02086067199707</v>
      </c>
      <c r="AA50">
        <f t="shared" si="174"/>
        <v>0.87501043033599857</v>
      </c>
      <c r="AB50">
        <f t="shared" si="175"/>
        <v>4.8765477910653592E-3</v>
      </c>
      <c r="AC50" t="e">
        <f t="shared" si="176"/>
        <v>#DIV/0!</v>
      </c>
      <c r="AD50" t="e">
        <f t="shared" si="177"/>
        <v>#DIV/0!</v>
      </c>
      <c r="AE50" t="e">
        <f t="shared" si="178"/>
        <v>#DIV/0!</v>
      </c>
      <c r="AF50" s="1">
        <v>0</v>
      </c>
      <c r="AG50" s="1">
        <v>0.5</v>
      </c>
      <c r="AH50" t="e">
        <f t="shared" si="179"/>
        <v>#DIV/0!</v>
      </c>
      <c r="AI50">
        <f t="shared" si="180"/>
        <v>7.5881657902077819</v>
      </c>
      <c r="AJ50">
        <f t="shared" si="181"/>
        <v>1.9726921311681358</v>
      </c>
      <c r="AK50">
        <f t="shared" si="182"/>
        <v>31.4180908203125</v>
      </c>
      <c r="AL50" s="1">
        <v>2</v>
      </c>
      <c r="AM50">
        <f t="shared" si="183"/>
        <v>4.644859790802002</v>
      </c>
      <c r="AN50" s="1">
        <v>1</v>
      </c>
      <c r="AO50">
        <f t="shared" si="184"/>
        <v>9.2897195816040039</v>
      </c>
      <c r="AP50" s="1">
        <v>29.909418106079102</v>
      </c>
      <c r="AQ50" s="1">
        <v>31.4180908203125</v>
      </c>
      <c r="AR50" s="1">
        <v>29.030054092407227</v>
      </c>
      <c r="AS50" s="1">
        <v>199.87287902832031</v>
      </c>
      <c r="AT50" s="1">
        <v>194.71701049804688</v>
      </c>
      <c r="AU50" s="1">
        <v>21.835853576660156</v>
      </c>
      <c r="AV50" s="1">
        <v>26.756414413452148</v>
      </c>
      <c r="AW50" s="1">
        <v>50.976860046386719</v>
      </c>
      <c r="AX50" s="1">
        <v>62.464080810546875</v>
      </c>
      <c r="AY50" s="1">
        <v>300.17446899414063</v>
      </c>
      <c r="AZ50" s="1">
        <v>1701.5946044921875</v>
      </c>
      <c r="BA50" s="1">
        <v>1779.322021484375</v>
      </c>
      <c r="BB50" s="1">
        <v>98.942771911621094</v>
      </c>
      <c r="BC50" s="1">
        <v>8.9764165878295898</v>
      </c>
      <c r="BD50" s="1">
        <v>-0.1821616142988205</v>
      </c>
      <c r="BE50" s="1">
        <v>1</v>
      </c>
      <c r="BF50" s="1">
        <v>-1.355140209197998</v>
      </c>
      <c r="BG50" s="1">
        <v>7.355140209197998</v>
      </c>
      <c r="BH50" s="1">
        <v>1</v>
      </c>
      <c r="BI50" s="1">
        <v>0</v>
      </c>
      <c r="BJ50" s="1">
        <v>0.15999999642372131</v>
      </c>
      <c r="BK50" s="1">
        <v>111115</v>
      </c>
      <c r="BL50">
        <f t="shared" si="185"/>
        <v>1.5008723449707031</v>
      </c>
      <c r="BM50">
        <f t="shared" si="186"/>
        <v>7.588165790207782E-3</v>
      </c>
      <c r="BN50">
        <f t="shared" si="187"/>
        <v>304.56809082031248</v>
      </c>
      <c r="BO50">
        <f t="shared" si="188"/>
        <v>303.05941810607908</v>
      </c>
      <c r="BP50">
        <f t="shared" si="189"/>
        <v>272.25513063337348</v>
      </c>
      <c r="BQ50">
        <f t="shared" si="190"/>
        <v>-0.32127433827802743</v>
      </c>
      <c r="BR50">
        <f t="shared" si="191"/>
        <v>4.6200459396511429</v>
      </c>
      <c r="BS50">
        <f t="shared" si="192"/>
        <v>46.694122778144106</v>
      </c>
      <c r="BT50">
        <f t="shared" si="193"/>
        <v>19.937708364691957</v>
      </c>
      <c r="BU50">
        <f t="shared" si="194"/>
        <v>30.663754463195801</v>
      </c>
      <c r="BV50">
        <f t="shared" si="195"/>
        <v>4.4256054117974593</v>
      </c>
      <c r="BW50">
        <f t="shared" si="196"/>
        <v>0.36661627453421164</v>
      </c>
      <c r="BX50">
        <f t="shared" si="197"/>
        <v>2.6473538084830071</v>
      </c>
      <c r="BY50">
        <f t="shared" si="198"/>
        <v>1.7782516033144522</v>
      </c>
      <c r="BZ50">
        <f t="shared" si="199"/>
        <v>0.2304424844562484</v>
      </c>
      <c r="CA50">
        <f t="shared" si="200"/>
        <v>15.997141470820578</v>
      </c>
      <c r="CB50">
        <f t="shared" si="201"/>
        <v>0.83033705471643093</v>
      </c>
      <c r="CC50">
        <f t="shared" si="202"/>
        <v>57.42289126934763</v>
      </c>
      <c r="CD50">
        <f t="shared" si="203"/>
        <v>193.80718540633558</v>
      </c>
      <c r="CE50">
        <f t="shared" si="204"/>
        <v>1.854991513930691E-2</v>
      </c>
      <c r="CF50">
        <f t="shared" si="205"/>
        <v>0</v>
      </c>
      <c r="CG50">
        <f t="shared" si="206"/>
        <v>1488.9130271341223</v>
      </c>
      <c r="CH50">
        <f t="shared" si="207"/>
        <v>0</v>
      </c>
      <c r="CI50" t="e">
        <f t="shared" si="208"/>
        <v>#DIV/0!</v>
      </c>
      <c r="CJ50" t="e">
        <f t="shared" si="209"/>
        <v>#DIV/0!</v>
      </c>
    </row>
    <row r="51" spans="1:88" x14ac:dyDescent="0.35">
      <c r="A51" t="s">
        <v>184</v>
      </c>
      <c r="B51" s="1">
        <v>49</v>
      </c>
      <c r="C51" s="1" t="s">
        <v>139</v>
      </c>
      <c r="D51" s="1" t="s">
        <v>0</v>
      </c>
      <c r="E51" s="1">
        <v>0</v>
      </c>
      <c r="F51" s="1" t="s">
        <v>91</v>
      </c>
      <c r="G51" s="1" t="s">
        <v>0</v>
      </c>
      <c r="H51" s="1">
        <v>10785.99999869056</v>
      </c>
      <c r="I51" s="1">
        <v>0</v>
      </c>
      <c r="J51">
        <f t="shared" si="168"/>
        <v>21.760093389409057</v>
      </c>
      <c r="K51">
        <f t="shared" si="169"/>
        <v>0.40810629841645402</v>
      </c>
      <c r="L51">
        <f t="shared" si="170"/>
        <v>187.65365846649212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t="e">
        <f t="shared" si="171"/>
        <v>#DIV/0!</v>
      </c>
      <c r="U51" t="e">
        <f t="shared" si="172"/>
        <v>#DIV/0!</v>
      </c>
      <c r="V51" t="e">
        <f t="shared" si="173"/>
        <v>#DIV/0!</v>
      </c>
      <c r="W51" s="1">
        <v>-1</v>
      </c>
      <c r="X51" s="1">
        <v>0.87</v>
      </c>
      <c r="Y51" s="1">
        <v>0.92</v>
      </c>
      <c r="Z51" s="1">
        <v>10.02086067199707</v>
      </c>
      <c r="AA51">
        <f t="shared" si="174"/>
        <v>0.87501043033599857</v>
      </c>
      <c r="AB51">
        <f t="shared" si="175"/>
        <v>1.5285899561344149E-2</v>
      </c>
      <c r="AC51" t="e">
        <f t="shared" si="176"/>
        <v>#DIV/0!</v>
      </c>
      <c r="AD51" t="e">
        <f t="shared" si="177"/>
        <v>#DIV/0!</v>
      </c>
      <c r="AE51" t="e">
        <f t="shared" si="178"/>
        <v>#DIV/0!</v>
      </c>
      <c r="AF51" s="1">
        <v>0</v>
      </c>
      <c r="AG51" s="1">
        <v>0.5</v>
      </c>
      <c r="AH51" t="e">
        <f t="shared" si="179"/>
        <v>#DIV/0!</v>
      </c>
      <c r="AI51">
        <f t="shared" si="180"/>
        <v>7.7785286901528998</v>
      </c>
      <c r="AJ51">
        <f t="shared" si="181"/>
        <v>1.8966807626280158</v>
      </c>
      <c r="AK51">
        <f t="shared" si="182"/>
        <v>31.265626907348633</v>
      </c>
      <c r="AL51" s="1">
        <v>2</v>
      </c>
      <c r="AM51">
        <f t="shared" si="183"/>
        <v>4.644859790802002</v>
      </c>
      <c r="AN51" s="1">
        <v>1</v>
      </c>
      <c r="AO51">
        <f t="shared" si="184"/>
        <v>9.2897195816040039</v>
      </c>
      <c r="AP51" s="1">
        <v>29.936494827270508</v>
      </c>
      <c r="AQ51" s="1">
        <v>31.265626907348633</v>
      </c>
      <c r="AR51" s="1">
        <v>29.03546142578125</v>
      </c>
      <c r="AS51" s="1">
        <v>299.59967041015625</v>
      </c>
      <c r="AT51" s="1">
        <v>283.63067626953125</v>
      </c>
      <c r="AU51" s="1">
        <v>22.0758056640625</v>
      </c>
      <c r="AV51" s="1">
        <v>27.1181640625</v>
      </c>
      <c r="AW51" s="1">
        <v>51.460075378417969</v>
      </c>
      <c r="AX51" s="1">
        <v>63.214195251464844</v>
      </c>
      <c r="AY51" s="1">
        <v>300.16070556640625</v>
      </c>
      <c r="AZ51" s="1">
        <v>1701.6483154296875</v>
      </c>
      <c r="BA51" s="1">
        <v>1787.7410888671875</v>
      </c>
      <c r="BB51" s="1">
        <v>98.954948425292969</v>
      </c>
      <c r="BC51" s="1">
        <v>10.000459671020508</v>
      </c>
      <c r="BD51" s="1">
        <v>-0.18566398322582245</v>
      </c>
      <c r="BE51" s="1">
        <v>1</v>
      </c>
      <c r="BF51" s="1">
        <v>-1.355140209197998</v>
      </c>
      <c r="BG51" s="1">
        <v>7.355140209197998</v>
      </c>
      <c r="BH51" s="1">
        <v>1</v>
      </c>
      <c r="BI51" s="1">
        <v>0</v>
      </c>
      <c r="BJ51" s="1">
        <v>0.15999999642372131</v>
      </c>
      <c r="BK51" s="1">
        <v>111115</v>
      </c>
      <c r="BL51">
        <f t="shared" si="185"/>
        <v>1.5008035278320311</v>
      </c>
      <c r="BM51">
        <f t="shared" si="186"/>
        <v>7.7785286901528999E-3</v>
      </c>
      <c r="BN51">
        <f t="shared" si="187"/>
        <v>304.41562690734861</v>
      </c>
      <c r="BO51">
        <f t="shared" si="188"/>
        <v>303.08649482727049</v>
      </c>
      <c r="BP51">
        <f t="shared" si="189"/>
        <v>272.2637243831814</v>
      </c>
      <c r="BQ51">
        <f t="shared" si="190"/>
        <v>-0.34603577806567887</v>
      </c>
      <c r="BR51">
        <f t="shared" si="191"/>
        <v>4.5801572888213364</v>
      </c>
      <c r="BS51">
        <f t="shared" si="192"/>
        <v>46.285277913910214</v>
      </c>
      <c r="BT51">
        <f t="shared" si="193"/>
        <v>19.167113851410214</v>
      </c>
      <c r="BU51">
        <f t="shared" si="194"/>
        <v>30.60106086730957</v>
      </c>
      <c r="BV51">
        <f t="shared" si="195"/>
        <v>4.4097710264712902</v>
      </c>
      <c r="BW51">
        <f t="shared" si="196"/>
        <v>0.39093226860114161</v>
      </c>
      <c r="BX51">
        <f t="shared" si="197"/>
        <v>2.6834765261933207</v>
      </c>
      <c r="BY51">
        <f t="shared" si="198"/>
        <v>1.7262945002779695</v>
      </c>
      <c r="BZ51">
        <f t="shared" si="199"/>
        <v>0.24581971068644592</v>
      </c>
      <c r="CA51">
        <f t="shared" si="200"/>
        <v>18.569258095369271</v>
      </c>
      <c r="CB51">
        <f t="shared" si="201"/>
        <v>0.66161270330352706</v>
      </c>
      <c r="CC51">
        <f t="shared" si="202"/>
        <v>58.820479555256647</v>
      </c>
      <c r="CD51">
        <f t="shared" si="203"/>
        <v>280.46845745144395</v>
      </c>
      <c r="CE51">
        <f t="shared" si="204"/>
        <v>4.5635760254922782E-2</v>
      </c>
      <c r="CF51">
        <f t="shared" si="205"/>
        <v>0</v>
      </c>
      <c r="CG51">
        <f t="shared" si="206"/>
        <v>1488.9600247646579</v>
      </c>
      <c r="CH51">
        <f t="shared" si="207"/>
        <v>0</v>
      </c>
      <c r="CI51" t="e">
        <f t="shared" si="208"/>
        <v>#DIV/0!</v>
      </c>
      <c r="CJ51" t="e">
        <f t="shared" si="209"/>
        <v>#DIV/0!</v>
      </c>
    </row>
    <row r="52" spans="1:88" x14ac:dyDescent="0.35">
      <c r="A52" t="s">
        <v>184</v>
      </c>
      <c r="B52" s="1">
        <v>50</v>
      </c>
      <c r="C52" s="1" t="s">
        <v>140</v>
      </c>
      <c r="D52" s="1" t="s">
        <v>0</v>
      </c>
      <c r="E52" s="1">
        <v>0</v>
      </c>
      <c r="F52" s="1" t="s">
        <v>91</v>
      </c>
      <c r="G52" s="1" t="s">
        <v>0</v>
      </c>
      <c r="H52" s="1">
        <v>10927.99999869056</v>
      </c>
      <c r="I52" s="1">
        <v>0</v>
      </c>
      <c r="J52">
        <f t="shared" si="168"/>
        <v>27.251399477981771</v>
      </c>
      <c r="K52">
        <f t="shared" si="169"/>
        <v>0.41603088000493821</v>
      </c>
      <c r="L52">
        <f t="shared" si="170"/>
        <v>261.11542014100581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t="e">
        <f t="shared" si="171"/>
        <v>#DIV/0!</v>
      </c>
      <c r="U52" t="e">
        <f t="shared" si="172"/>
        <v>#DIV/0!</v>
      </c>
      <c r="V52" t="e">
        <f t="shared" si="173"/>
        <v>#DIV/0!</v>
      </c>
      <c r="W52" s="1">
        <v>-1</v>
      </c>
      <c r="X52" s="1">
        <v>0.87</v>
      </c>
      <c r="Y52" s="1">
        <v>0.92</v>
      </c>
      <c r="Z52" s="1">
        <v>10.02086067199707</v>
      </c>
      <c r="AA52">
        <f t="shared" si="174"/>
        <v>0.87501043033599857</v>
      </c>
      <c r="AB52">
        <f t="shared" si="175"/>
        <v>1.8976041685382437E-2</v>
      </c>
      <c r="AC52" t="e">
        <f t="shared" si="176"/>
        <v>#DIV/0!</v>
      </c>
      <c r="AD52" t="e">
        <f t="shared" si="177"/>
        <v>#DIV/0!</v>
      </c>
      <c r="AE52" t="e">
        <f t="shared" si="178"/>
        <v>#DIV/0!</v>
      </c>
      <c r="AF52" s="1">
        <v>0</v>
      </c>
      <c r="AG52" s="1">
        <v>0.5</v>
      </c>
      <c r="AH52" t="e">
        <f t="shared" si="179"/>
        <v>#DIV/0!</v>
      </c>
      <c r="AI52">
        <f t="shared" si="180"/>
        <v>7.8019606021090411</v>
      </c>
      <c r="AJ52">
        <f t="shared" si="181"/>
        <v>1.8675739917253216</v>
      </c>
      <c r="AK52">
        <f t="shared" si="182"/>
        <v>31.254764556884766</v>
      </c>
      <c r="AL52" s="1">
        <v>2</v>
      </c>
      <c r="AM52">
        <f t="shared" si="183"/>
        <v>4.644859790802002</v>
      </c>
      <c r="AN52" s="1">
        <v>1</v>
      </c>
      <c r="AO52">
        <f t="shared" si="184"/>
        <v>9.2897195816040039</v>
      </c>
      <c r="AP52" s="1">
        <v>29.959005355834961</v>
      </c>
      <c r="AQ52" s="1">
        <v>31.254764556884766</v>
      </c>
      <c r="AR52" s="1">
        <v>29.038312911987305</v>
      </c>
      <c r="AS52" s="1">
        <v>400.05886840820313</v>
      </c>
      <c r="AT52" s="1">
        <v>379.92572021484375</v>
      </c>
      <c r="AU52" s="1">
        <v>22.325756072998047</v>
      </c>
      <c r="AV52" s="1">
        <v>27.381988525390625</v>
      </c>
      <c r="AW52" s="1">
        <v>51.978427886962891</v>
      </c>
      <c r="AX52" s="1">
        <v>63.750652313232422</v>
      </c>
      <c r="AY52" s="1">
        <v>300.15737915039063</v>
      </c>
      <c r="AZ52" s="1">
        <v>1701.45751953125</v>
      </c>
      <c r="BA52" s="1">
        <v>1811.975341796875</v>
      </c>
      <c r="BB52" s="1">
        <v>98.961143493652344</v>
      </c>
      <c r="BC52" s="1">
        <v>11.069597244262695</v>
      </c>
      <c r="BD52" s="1">
        <v>-0.1847965270280838</v>
      </c>
      <c r="BE52" s="1">
        <v>1</v>
      </c>
      <c r="BF52" s="1">
        <v>-1.355140209197998</v>
      </c>
      <c r="BG52" s="1">
        <v>7.355140209197998</v>
      </c>
      <c r="BH52" s="1">
        <v>1</v>
      </c>
      <c r="BI52" s="1">
        <v>0</v>
      </c>
      <c r="BJ52" s="1">
        <v>0.15999999642372131</v>
      </c>
      <c r="BK52" s="1">
        <v>111115</v>
      </c>
      <c r="BL52">
        <f t="shared" si="185"/>
        <v>1.500786895751953</v>
      </c>
      <c r="BM52">
        <f t="shared" si="186"/>
        <v>7.8019606021090407E-3</v>
      </c>
      <c r="BN52">
        <f t="shared" si="187"/>
        <v>304.40476455688474</v>
      </c>
      <c r="BO52">
        <f t="shared" si="188"/>
        <v>303.10900535583494</v>
      </c>
      <c r="BP52">
        <f t="shared" si="189"/>
        <v>272.23319704011374</v>
      </c>
      <c r="BQ52">
        <f t="shared" si="190"/>
        <v>-0.34867500382037281</v>
      </c>
      <c r="BR52">
        <f t="shared" si="191"/>
        <v>4.577326887328045</v>
      </c>
      <c r="BS52">
        <f t="shared" si="192"/>
        <v>46.253779268644443</v>
      </c>
      <c r="BT52">
        <f t="shared" si="193"/>
        <v>18.871790743253818</v>
      </c>
      <c r="BU52">
        <f t="shared" si="194"/>
        <v>30.606884956359863</v>
      </c>
      <c r="BV52">
        <f t="shared" si="195"/>
        <v>4.4112399214082867</v>
      </c>
      <c r="BW52">
        <f t="shared" si="196"/>
        <v>0.39819797838622184</v>
      </c>
      <c r="BX52">
        <f t="shared" si="197"/>
        <v>2.7097528956027235</v>
      </c>
      <c r="BY52">
        <f t="shared" si="198"/>
        <v>1.7014870258055632</v>
      </c>
      <c r="BZ52">
        <f t="shared" si="199"/>
        <v>0.25041674265770902</v>
      </c>
      <c r="CA52">
        <f t="shared" si="200"/>
        <v>25.840280560979394</v>
      </c>
      <c r="CB52">
        <f t="shared" si="201"/>
        <v>0.68728018727804996</v>
      </c>
      <c r="CC52">
        <f t="shared" si="202"/>
        <v>59.455592151164161</v>
      </c>
      <c r="CD52">
        <f t="shared" si="203"/>
        <v>375.96549418518754</v>
      </c>
      <c r="CE52">
        <f t="shared" si="204"/>
        <v>4.3095659521170157E-2</v>
      </c>
      <c r="CF52">
        <f t="shared" si="205"/>
        <v>0</v>
      </c>
      <c r="CG52">
        <f t="shared" si="206"/>
        <v>1488.7930763634597</v>
      </c>
      <c r="CH52">
        <f t="shared" si="207"/>
        <v>0</v>
      </c>
      <c r="CI52" t="e">
        <f t="shared" si="208"/>
        <v>#DIV/0!</v>
      </c>
      <c r="CJ52" t="e">
        <f t="shared" si="209"/>
        <v>#DIV/0!</v>
      </c>
    </row>
    <row r="53" spans="1:88" x14ac:dyDescent="0.35">
      <c r="A53" t="s">
        <v>184</v>
      </c>
      <c r="B53" s="1">
        <v>51</v>
      </c>
      <c r="C53" s="1" t="s">
        <v>141</v>
      </c>
      <c r="D53" s="1" t="s">
        <v>0</v>
      </c>
      <c r="E53" s="1">
        <v>0</v>
      </c>
      <c r="F53" s="1" t="s">
        <v>91</v>
      </c>
      <c r="G53" s="1" t="s">
        <v>0</v>
      </c>
      <c r="H53" s="1">
        <v>11089.99999869056</v>
      </c>
      <c r="I53" s="1">
        <v>0</v>
      </c>
      <c r="J53">
        <f t="shared" si="168"/>
        <v>42.305457895913598</v>
      </c>
      <c r="K53">
        <f t="shared" si="169"/>
        <v>0.42212076341117977</v>
      </c>
      <c r="L53">
        <f t="shared" si="170"/>
        <v>484.04418410343573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t="e">
        <f t="shared" si="171"/>
        <v>#DIV/0!</v>
      </c>
      <c r="U53" t="e">
        <f t="shared" si="172"/>
        <v>#DIV/0!</v>
      </c>
      <c r="V53" t="e">
        <f t="shared" si="173"/>
        <v>#DIV/0!</v>
      </c>
      <c r="W53" s="1">
        <v>-1</v>
      </c>
      <c r="X53" s="1">
        <v>0.87</v>
      </c>
      <c r="Y53" s="1">
        <v>0.92</v>
      </c>
      <c r="Z53" s="1">
        <v>10.02086067199707</v>
      </c>
      <c r="AA53">
        <f t="shared" si="174"/>
        <v>0.87501043033599857</v>
      </c>
      <c r="AB53">
        <f t="shared" si="175"/>
        <v>2.9093066564677826E-2</v>
      </c>
      <c r="AC53" t="e">
        <f t="shared" si="176"/>
        <v>#DIV/0!</v>
      </c>
      <c r="AD53" t="e">
        <f t="shared" si="177"/>
        <v>#DIV/0!</v>
      </c>
      <c r="AE53" t="e">
        <f t="shared" si="178"/>
        <v>#DIV/0!</v>
      </c>
      <c r="AF53" s="1">
        <v>0</v>
      </c>
      <c r="AG53" s="1">
        <v>0.5</v>
      </c>
      <c r="AH53" t="e">
        <f t="shared" si="179"/>
        <v>#DIV/0!</v>
      </c>
      <c r="AI53">
        <f t="shared" si="180"/>
        <v>7.8062493184723944</v>
      </c>
      <c r="AJ53">
        <f t="shared" si="181"/>
        <v>1.8429206085872827</v>
      </c>
      <c r="AK53">
        <f t="shared" si="182"/>
        <v>31.163312911987305</v>
      </c>
      <c r="AL53" s="1">
        <v>2</v>
      </c>
      <c r="AM53">
        <f t="shared" si="183"/>
        <v>4.644859790802002</v>
      </c>
      <c r="AN53" s="1">
        <v>1</v>
      </c>
      <c r="AO53">
        <f t="shared" si="184"/>
        <v>9.2897195816040039</v>
      </c>
      <c r="AP53" s="1">
        <v>29.947677612304688</v>
      </c>
      <c r="AQ53" s="1">
        <v>31.163312911987305</v>
      </c>
      <c r="AR53" s="1">
        <v>29.034149169921875</v>
      </c>
      <c r="AS53" s="1">
        <v>700.01324462890625</v>
      </c>
      <c r="AT53" s="1">
        <v>668.349365234375</v>
      </c>
      <c r="AU53" s="1">
        <v>22.333593368530273</v>
      </c>
      <c r="AV53" s="1">
        <v>27.392335891723633</v>
      </c>
      <c r="AW53" s="1">
        <v>52.029453277587891</v>
      </c>
      <c r="AX53" s="1">
        <v>63.815155029296875</v>
      </c>
      <c r="AY53" s="1">
        <v>300.170166015625</v>
      </c>
      <c r="AZ53" s="1">
        <v>1701.139404296875</v>
      </c>
      <c r="BA53" s="1">
        <v>1809.974365234375</v>
      </c>
      <c r="BB53" s="1">
        <v>98.956039428710938</v>
      </c>
      <c r="BC53" s="1">
        <v>13.330357551574707</v>
      </c>
      <c r="BD53" s="1">
        <v>-0.18082094192504883</v>
      </c>
      <c r="BE53" s="1">
        <v>1</v>
      </c>
      <c r="BF53" s="1">
        <v>-1.355140209197998</v>
      </c>
      <c r="BG53" s="1">
        <v>7.355140209197998</v>
      </c>
      <c r="BH53" s="1">
        <v>1</v>
      </c>
      <c r="BI53" s="1">
        <v>0</v>
      </c>
      <c r="BJ53" s="1">
        <v>0.15999999642372131</v>
      </c>
      <c r="BK53" s="1">
        <v>111115</v>
      </c>
      <c r="BL53">
        <f t="shared" si="185"/>
        <v>1.5008508300781247</v>
      </c>
      <c r="BM53">
        <f t="shared" si="186"/>
        <v>7.8062493184723946E-3</v>
      </c>
      <c r="BN53">
        <f t="shared" si="187"/>
        <v>304.31331291198728</v>
      </c>
      <c r="BO53">
        <f t="shared" si="188"/>
        <v>303.09767761230466</v>
      </c>
      <c r="BP53">
        <f t="shared" si="189"/>
        <v>272.18229860375141</v>
      </c>
      <c r="BQ53">
        <f t="shared" si="190"/>
        <v>-0.34576015635169688</v>
      </c>
      <c r="BR53">
        <f t="shared" si="191"/>
        <v>4.5535576791331804</v>
      </c>
      <c r="BS53">
        <f t="shared" si="192"/>
        <v>46.01596532583153</v>
      </c>
      <c r="BT53">
        <f t="shared" si="193"/>
        <v>18.623629434107897</v>
      </c>
      <c r="BU53">
        <f t="shared" si="194"/>
        <v>30.555495262145996</v>
      </c>
      <c r="BV53">
        <f t="shared" si="195"/>
        <v>4.3982936150913972</v>
      </c>
      <c r="BW53">
        <f t="shared" si="196"/>
        <v>0.40377347468188196</v>
      </c>
      <c r="BX53">
        <f t="shared" si="197"/>
        <v>2.7106370705458978</v>
      </c>
      <c r="BY53">
        <f t="shared" si="198"/>
        <v>1.6876565445454994</v>
      </c>
      <c r="BZ53">
        <f t="shared" si="199"/>
        <v>0.25394507787725917</v>
      </c>
      <c r="CA53">
        <f t="shared" si="200"/>
        <v>47.899095367377797</v>
      </c>
      <c r="CB53">
        <f t="shared" si="201"/>
        <v>0.72423826412058068</v>
      </c>
      <c r="CC53">
        <f t="shared" si="202"/>
        <v>59.811928543092719</v>
      </c>
      <c r="CD53">
        <f t="shared" si="203"/>
        <v>662.20145434666847</v>
      </c>
      <c r="CE53">
        <f t="shared" si="204"/>
        <v>3.8211499054312405E-2</v>
      </c>
      <c r="CF53">
        <f t="shared" si="205"/>
        <v>0</v>
      </c>
      <c r="CG53">
        <f t="shared" si="206"/>
        <v>1488.5147222153328</v>
      </c>
      <c r="CH53">
        <f t="shared" si="207"/>
        <v>0</v>
      </c>
      <c r="CI53" t="e">
        <f t="shared" si="208"/>
        <v>#DIV/0!</v>
      </c>
      <c r="CJ53" t="e">
        <f t="shared" si="209"/>
        <v>#DIV/0!</v>
      </c>
    </row>
    <row r="54" spans="1:88" x14ac:dyDescent="0.35">
      <c r="A54" t="s">
        <v>184</v>
      </c>
      <c r="B54" s="1">
        <v>52</v>
      </c>
      <c r="C54" s="1" t="s">
        <v>142</v>
      </c>
      <c r="D54" s="1" t="s">
        <v>0</v>
      </c>
      <c r="E54" s="1">
        <v>0</v>
      </c>
      <c r="F54" s="1" t="s">
        <v>91</v>
      </c>
      <c r="G54" s="1" t="s">
        <v>0</v>
      </c>
      <c r="H54" s="1">
        <v>11311.99999869056</v>
      </c>
      <c r="I54" s="1">
        <v>0</v>
      </c>
      <c r="J54">
        <f t="shared" si="168"/>
        <v>46.064524681727818</v>
      </c>
      <c r="K54">
        <f t="shared" si="169"/>
        <v>0.3816562997453995</v>
      </c>
      <c r="L54">
        <f t="shared" si="170"/>
        <v>737.6208010407405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t="e">
        <f t="shared" si="171"/>
        <v>#DIV/0!</v>
      </c>
      <c r="U54" t="e">
        <f t="shared" si="172"/>
        <v>#DIV/0!</v>
      </c>
      <c r="V54" t="e">
        <f t="shared" si="173"/>
        <v>#DIV/0!</v>
      </c>
      <c r="W54" s="1">
        <v>-1</v>
      </c>
      <c r="X54" s="1">
        <v>0.87</v>
      </c>
      <c r="Y54" s="1">
        <v>0.92</v>
      </c>
      <c r="Z54" s="1">
        <v>10.02086067199707</v>
      </c>
      <c r="AA54">
        <f t="shared" si="174"/>
        <v>0.87501043033599857</v>
      </c>
      <c r="AB54">
        <f t="shared" si="175"/>
        <v>3.1623660023222859E-2</v>
      </c>
      <c r="AC54" t="e">
        <f t="shared" si="176"/>
        <v>#DIV/0!</v>
      </c>
      <c r="AD54" t="e">
        <f t="shared" si="177"/>
        <v>#DIV/0!</v>
      </c>
      <c r="AE54" t="e">
        <f t="shared" si="178"/>
        <v>#DIV/0!</v>
      </c>
      <c r="AF54" s="1">
        <v>0</v>
      </c>
      <c r="AG54" s="1">
        <v>0.5</v>
      </c>
      <c r="AH54" t="e">
        <f t="shared" si="179"/>
        <v>#DIV/0!</v>
      </c>
      <c r="AI54">
        <f t="shared" si="180"/>
        <v>7.3381764144306239</v>
      </c>
      <c r="AJ54">
        <f t="shared" si="181"/>
        <v>1.9075971125341944</v>
      </c>
      <c r="AK54">
        <f t="shared" si="182"/>
        <v>31.369983673095703</v>
      </c>
      <c r="AL54" s="1">
        <v>2</v>
      </c>
      <c r="AM54">
        <f t="shared" si="183"/>
        <v>4.644859790802002</v>
      </c>
      <c r="AN54" s="1">
        <v>1</v>
      </c>
      <c r="AO54">
        <f t="shared" si="184"/>
        <v>9.2897195816040039</v>
      </c>
      <c r="AP54" s="1">
        <v>29.969978332519531</v>
      </c>
      <c r="AQ54" s="1">
        <v>31.369983673095703</v>
      </c>
      <c r="AR54" s="1">
        <v>29.034372329711914</v>
      </c>
      <c r="AS54" s="1">
        <v>1000.0423583984375</v>
      </c>
      <c r="AT54" s="1">
        <v>964.633056640625</v>
      </c>
      <c r="AU54" s="1">
        <v>22.528228759765625</v>
      </c>
      <c r="AV54" s="1">
        <v>27.284252166748047</v>
      </c>
      <c r="AW54" s="1">
        <v>52.413429260253906</v>
      </c>
      <c r="AX54" s="1">
        <v>63.481483459472656</v>
      </c>
      <c r="AY54" s="1">
        <v>300.1650390625</v>
      </c>
      <c r="AZ54" s="1">
        <v>1700.8590087890625</v>
      </c>
      <c r="BA54" s="1">
        <v>1812.4635009765625</v>
      </c>
      <c r="BB54" s="1">
        <v>98.951957702636719</v>
      </c>
      <c r="BC54" s="1">
        <v>15.127077102661133</v>
      </c>
      <c r="BD54" s="1">
        <v>-0.16625222563743591</v>
      </c>
      <c r="BE54" s="1">
        <v>0.75</v>
      </c>
      <c r="BF54" s="1">
        <v>-1.355140209197998</v>
      </c>
      <c r="BG54" s="1">
        <v>7.355140209197998</v>
      </c>
      <c r="BH54" s="1">
        <v>1</v>
      </c>
      <c r="BI54" s="1">
        <v>0</v>
      </c>
      <c r="BJ54" s="1">
        <v>0.15999999642372131</v>
      </c>
      <c r="BK54" s="1">
        <v>111115</v>
      </c>
      <c r="BL54">
        <f t="shared" si="185"/>
        <v>1.5008251953125</v>
      </c>
      <c r="BM54">
        <f t="shared" si="186"/>
        <v>7.3381764144306236E-3</v>
      </c>
      <c r="BN54">
        <f t="shared" si="187"/>
        <v>304.51998367309568</v>
      </c>
      <c r="BO54">
        <f t="shared" si="188"/>
        <v>303.11997833251951</v>
      </c>
      <c r="BP54">
        <f t="shared" si="189"/>
        <v>272.13743532350418</v>
      </c>
      <c r="BQ54">
        <f t="shared" si="190"/>
        <v>-0.27258393831896305</v>
      </c>
      <c r="BR54">
        <f t="shared" si="191"/>
        <v>4.6074272788863215</v>
      </c>
      <c r="BS54">
        <f t="shared" si="192"/>
        <v>46.562265020892561</v>
      </c>
      <c r="BT54">
        <f t="shared" si="193"/>
        <v>19.278012854144514</v>
      </c>
      <c r="BU54">
        <f t="shared" si="194"/>
        <v>30.669981002807617</v>
      </c>
      <c r="BV54">
        <f t="shared" si="195"/>
        <v>4.4271807360449227</v>
      </c>
      <c r="BW54">
        <f t="shared" si="196"/>
        <v>0.36659520265617884</v>
      </c>
      <c r="BX54">
        <f t="shared" si="197"/>
        <v>2.6998301663521271</v>
      </c>
      <c r="BY54">
        <f t="shared" si="198"/>
        <v>1.7273505696927955</v>
      </c>
      <c r="BZ54">
        <f t="shared" si="199"/>
        <v>0.23042916382819251</v>
      </c>
      <c r="CA54">
        <f t="shared" si="200"/>
        <v>72.989022305168376</v>
      </c>
      <c r="CB54">
        <f t="shared" si="201"/>
        <v>0.76466465249442706</v>
      </c>
      <c r="CC54">
        <f t="shared" si="202"/>
        <v>58.706507642278652</v>
      </c>
      <c r="CD54">
        <f t="shared" si="203"/>
        <v>957.93887090400938</v>
      </c>
      <c r="CE54">
        <f t="shared" si="204"/>
        <v>2.8230270765750895E-2</v>
      </c>
      <c r="CF54">
        <f t="shared" si="205"/>
        <v>0</v>
      </c>
      <c r="CG54">
        <f t="shared" si="206"/>
        <v>1488.2693732213775</v>
      </c>
      <c r="CH54">
        <f t="shared" si="207"/>
        <v>0</v>
      </c>
      <c r="CI54" t="e">
        <f t="shared" si="208"/>
        <v>#DIV/0!</v>
      </c>
      <c r="CJ54" t="e">
        <f t="shared" si="209"/>
        <v>#DIV/0!</v>
      </c>
    </row>
    <row r="55" spans="1:88" x14ac:dyDescent="0.35">
      <c r="A55" t="s">
        <v>184</v>
      </c>
      <c r="B55" s="1">
        <v>53</v>
      </c>
      <c r="C55" s="1" t="s">
        <v>143</v>
      </c>
      <c r="D55" s="1" t="s">
        <v>0</v>
      </c>
      <c r="E55" s="1">
        <v>0</v>
      </c>
      <c r="F55" s="1" t="s">
        <v>91</v>
      </c>
      <c r="G55" s="1" t="s">
        <v>0</v>
      </c>
      <c r="H55" s="1">
        <v>11533.99999869056</v>
      </c>
      <c r="I55" s="1">
        <v>0</v>
      </c>
      <c r="J55">
        <f t="shared" si="168"/>
        <v>47.149850051401927</v>
      </c>
      <c r="K55">
        <f t="shared" si="169"/>
        <v>0.29754152265569667</v>
      </c>
      <c r="L55">
        <f t="shared" si="170"/>
        <v>964.21743465501834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t="e">
        <f t="shared" si="171"/>
        <v>#DIV/0!</v>
      </c>
      <c r="U55" t="e">
        <f t="shared" si="172"/>
        <v>#DIV/0!</v>
      </c>
      <c r="V55" t="e">
        <f t="shared" si="173"/>
        <v>#DIV/0!</v>
      </c>
      <c r="W55" s="1">
        <v>-1</v>
      </c>
      <c r="X55" s="1">
        <v>0.87</v>
      </c>
      <c r="Y55" s="1">
        <v>0.92</v>
      </c>
      <c r="Z55" s="1">
        <v>10.02086067199707</v>
      </c>
      <c r="AA55">
        <f t="shared" si="174"/>
        <v>0.87501043033599857</v>
      </c>
      <c r="AB55">
        <f t="shared" si="175"/>
        <v>3.2356580129065601E-2</v>
      </c>
      <c r="AC55" t="e">
        <f t="shared" si="176"/>
        <v>#DIV/0!</v>
      </c>
      <c r="AD55" t="e">
        <f t="shared" si="177"/>
        <v>#DIV/0!</v>
      </c>
      <c r="AE55" t="e">
        <f t="shared" si="178"/>
        <v>#DIV/0!</v>
      </c>
      <c r="AF55" s="1">
        <v>0</v>
      </c>
      <c r="AG55" s="1">
        <v>0.5</v>
      </c>
      <c r="AH55" t="e">
        <f t="shared" si="179"/>
        <v>#DIV/0!</v>
      </c>
      <c r="AI55">
        <f t="shared" si="180"/>
        <v>6.2800649206464225</v>
      </c>
      <c r="AJ55">
        <f t="shared" si="181"/>
        <v>2.0751219289579956</v>
      </c>
      <c r="AK55">
        <f t="shared" si="182"/>
        <v>31.806140899658203</v>
      </c>
      <c r="AL55" s="1">
        <v>2</v>
      </c>
      <c r="AM55">
        <f t="shared" si="183"/>
        <v>4.644859790802002</v>
      </c>
      <c r="AN55" s="1">
        <v>1</v>
      </c>
      <c r="AO55">
        <f t="shared" si="184"/>
        <v>9.2897195816040039</v>
      </c>
      <c r="AP55" s="1">
        <v>29.977598190307617</v>
      </c>
      <c r="AQ55" s="1">
        <v>31.806140899658203</v>
      </c>
      <c r="AR55" s="1">
        <v>29.035709381103516</v>
      </c>
      <c r="AS55" s="1">
        <v>1300.0626220703125</v>
      </c>
      <c r="AT55" s="1">
        <v>1263.359130859375</v>
      </c>
      <c r="AU55" s="1">
        <v>22.686363220214844</v>
      </c>
      <c r="AV55" s="1">
        <v>26.758926391601563</v>
      </c>
      <c r="AW55" s="1">
        <v>52.756969451904297</v>
      </c>
      <c r="AX55" s="1">
        <v>62.231716156005859</v>
      </c>
      <c r="AY55" s="1">
        <v>300.15579223632813</v>
      </c>
      <c r="AZ55" s="1">
        <v>1700.666259765625</v>
      </c>
      <c r="BA55" s="1">
        <v>1820.364501953125</v>
      </c>
      <c r="BB55" s="1">
        <v>98.950759887695313</v>
      </c>
      <c r="BC55" s="1">
        <v>16.311635971069336</v>
      </c>
      <c r="BD55" s="1">
        <v>-0.14750298857688904</v>
      </c>
      <c r="BE55" s="1">
        <v>0.75</v>
      </c>
      <c r="BF55" s="1">
        <v>-1.355140209197998</v>
      </c>
      <c r="BG55" s="1">
        <v>7.355140209197998</v>
      </c>
      <c r="BH55" s="1">
        <v>1</v>
      </c>
      <c r="BI55" s="1">
        <v>0</v>
      </c>
      <c r="BJ55" s="1">
        <v>0.15999999642372131</v>
      </c>
      <c r="BK55" s="1">
        <v>111115</v>
      </c>
      <c r="BL55">
        <f t="shared" si="185"/>
        <v>1.5007789611816404</v>
      </c>
      <c r="BM55">
        <f t="shared" si="186"/>
        <v>6.2800649206464229E-3</v>
      </c>
      <c r="BN55">
        <f t="shared" si="187"/>
        <v>304.95614089965818</v>
      </c>
      <c r="BO55">
        <f t="shared" si="188"/>
        <v>303.12759819030759</v>
      </c>
      <c r="BP55">
        <f t="shared" si="189"/>
        <v>272.1065954804435</v>
      </c>
      <c r="BQ55">
        <f t="shared" si="190"/>
        <v>-0.10754729806077047</v>
      </c>
      <c r="BR55">
        <f t="shared" si="191"/>
        <v>4.7229380291858751</v>
      </c>
      <c r="BS55">
        <f t="shared" si="192"/>
        <v>47.730184533662992</v>
      </c>
      <c r="BT55">
        <f t="shared" si="193"/>
        <v>20.97125814206143</v>
      </c>
      <c r="BU55">
        <f t="shared" si="194"/>
        <v>30.89186954498291</v>
      </c>
      <c r="BV55">
        <f t="shared" si="195"/>
        <v>4.4836387219293155</v>
      </c>
      <c r="BW55">
        <f t="shared" si="196"/>
        <v>0.28830729436656249</v>
      </c>
      <c r="BX55">
        <f t="shared" si="197"/>
        <v>2.6478161002278795</v>
      </c>
      <c r="BY55">
        <f t="shared" si="198"/>
        <v>1.835822621701436</v>
      </c>
      <c r="BZ55">
        <f t="shared" si="199"/>
        <v>0.18099955125608416</v>
      </c>
      <c r="CA55">
        <f t="shared" si="200"/>
        <v>95.410047856078265</v>
      </c>
      <c r="CB55">
        <f t="shared" si="201"/>
        <v>0.76321721282777966</v>
      </c>
      <c r="CC55">
        <f t="shared" si="202"/>
        <v>55.779521393613585</v>
      </c>
      <c r="CD55">
        <f t="shared" si="203"/>
        <v>1256.5072235428786</v>
      </c>
      <c r="CE55">
        <f t="shared" si="204"/>
        <v>2.0931006367255454E-2</v>
      </c>
      <c r="CF55">
        <f t="shared" si="205"/>
        <v>0</v>
      </c>
      <c r="CG55">
        <f t="shared" si="206"/>
        <v>1488.1007158154327</v>
      </c>
      <c r="CH55">
        <f t="shared" si="207"/>
        <v>0</v>
      </c>
      <c r="CI55" t="e">
        <f t="shared" si="208"/>
        <v>#DIV/0!</v>
      </c>
      <c r="CJ55" t="e">
        <f t="shared" si="209"/>
        <v>#DIV/0!</v>
      </c>
    </row>
    <row r="56" spans="1:88" x14ac:dyDescent="0.35">
      <c r="A56" t="s">
        <v>184</v>
      </c>
      <c r="B56" s="1">
        <v>54</v>
      </c>
      <c r="C56" s="1" t="s">
        <v>144</v>
      </c>
      <c r="D56" s="1" t="s">
        <v>0</v>
      </c>
      <c r="E56" s="1">
        <v>0</v>
      </c>
      <c r="F56" s="1" t="s">
        <v>91</v>
      </c>
      <c r="G56" s="1" t="s">
        <v>0</v>
      </c>
      <c r="H56" s="1">
        <v>11755.99999869056</v>
      </c>
      <c r="I56" s="1">
        <v>0</v>
      </c>
      <c r="J56">
        <f t="shared" si="168"/>
        <v>48.07343256780505</v>
      </c>
      <c r="K56">
        <f t="shared" si="169"/>
        <v>0.21909111643571763</v>
      </c>
      <c r="L56">
        <f t="shared" si="170"/>
        <v>1248.7906608592189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t="e">
        <f t="shared" si="171"/>
        <v>#DIV/0!</v>
      </c>
      <c r="U56" t="e">
        <f t="shared" si="172"/>
        <v>#DIV/0!</v>
      </c>
      <c r="V56" t="e">
        <f t="shared" si="173"/>
        <v>#DIV/0!</v>
      </c>
      <c r="W56" s="1">
        <v>-1</v>
      </c>
      <c r="X56" s="1">
        <v>0.87</v>
      </c>
      <c r="Y56" s="1">
        <v>0.92</v>
      </c>
      <c r="Z56" s="1">
        <v>10.02086067199707</v>
      </c>
      <c r="AA56">
        <f t="shared" si="174"/>
        <v>0.87501043033599857</v>
      </c>
      <c r="AB56">
        <f t="shared" si="175"/>
        <v>3.2978645578926442E-2</v>
      </c>
      <c r="AC56" t="e">
        <f t="shared" si="176"/>
        <v>#DIV/0!</v>
      </c>
      <c r="AD56" t="e">
        <f t="shared" si="177"/>
        <v>#DIV/0!</v>
      </c>
      <c r="AE56" t="e">
        <f t="shared" si="178"/>
        <v>#DIV/0!</v>
      </c>
      <c r="AF56" s="1">
        <v>0</v>
      </c>
      <c r="AG56" s="1">
        <v>0.5</v>
      </c>
      <c r="AH56" t="e">
        <f t="shared" si="179"/>
        <v>#DIV/0!</v>
      </c>
      <c r="AI56">
        <f t="shared" si="180"/>
        <v>5.1040523267751317</v>
      </c>
      <c r="AJ56">
        <f t="shared" si="181"/>
        <v>2.2710248900687158</v>
      </c>
      <c r="AK56">
        <f t="shared" si="182"/>
        <v>32.275711059570313</v>
      </c>
      <c r="AL56" s="1">
        <v>2</v>
      </c>
      <c r="AM56">
        <f t="shared" si="183"/>
        <v>4.644859790802002</v>
      </c>
      <c r="AN56" s="1">
        <v>1</v>
      </c>
      <c r="AO56">
        <f t="shared" si="184"/>
        <v>9.2897195816040039</v>
      </c>
      <c r="AP56" s="1">
        <v>29.96959114074707</v>
      </c>
      <c r="AQ56" s="1">
        <v>32.275711059570313</v>
      </c>
      <c r="AR56" s="1">
        <v>29.036252975463867</v>
      </c>
      <c r="AS56" s="1">
        <v>1699.991455078125</v>
      </c>
      <c r="AT56" s="1">
        <v>1662.305908203125</v>
      </c>
      <c r="AU56" s="1">
        <v>22.751684188842773</v>
      </c>
      <c r="AV56" s="1">
        <v>26.063962936401367</v>
      </c>
      <c r="AW56" s="1">
        <v>52.93316650390625</v>
      </c>
      <c r="AX56" s="1">
        <v>60.644439697265625</v>
      </c>
      <c r="AY56" s="1">
        <v>300.15713500976563</v>
      </c>
      <c r="AZ56" s="1">
        <v>1700.593017578125</v>
      </c>
      <c r="BA56" s="1">
        <v>1851.99853515625</v>
      </c>
      <c r="BB56" s="1">
        <v>98.95208740234375</v>
      </c>
      <c r="BC56" s="1">
        <v>17.024623870849609</v>
      </c>
      <c r="BD56" s="1">
        <v>-0.13032788038253784</v>
      </c>
      <c r="BE56" s="1">
        <v>0.5</v>
      </c>
      <c r="BF56" s="1">
        <v>-1.355140209197998</v>
      </c>
      <c r="BG56" s="1">
        <v>7.355140209197998</v>
      </c>
      <c r="BH56" s="1">
        <v>1</v>
      </c>
      <c r="BI56" s="1">
        <v>0</v>
      </c>
      <c r="BJ56" s="1">
        <v>0.15999999642372131</v>
      </c>
      <c r="BK56" s="1">
        <v>111115</v>
      </c>
      <c r="BL56">
        <f t="shared" si="185"/>
        <v>1.5007856750488282</v>
      </c>
      <c r="BM56">
        <f t="shared" si="186"/>
        <v>5.1040523267751317E-3</v>
      </c>
      <c r="BN56">
        <f t="shared" si="187"/>
        <v>305.42571105957029</v>
      </c>
      <c r="BO56">
        <f t="shared" si="188"/>
        <v>303.11959114074705</v>
      </c>
      <c r="BP56">
        <f t="shared" si="189"/>
        <v>272.09487673070544</v>
      </c>
      <c r="BQ56">
        <f t="shared" si="190"/>
        <v>7.57364340754305E-2</v>
      </c>
      <c r="BR56">
        <f t="shared" si="191"/>
        <v>4.8501084286029519</v>
      </c>
      <c r="BS56">
        <f t="shared" si="192"/>
        <v>49.014715666201027</v>
      </c>
      <c r="BT56">
        <f t="shared" si="193"/>
        <v>22.95075272979966</v>
      </c>
      <c r="BU56">
        <f t="shared" si="194"/>
        <v>31.122651100158691</v>
      </c>
      <c r="BV56">
        <f t="shared" si="195"/>
        <v>4.5430238349911427</v>
      </c>
      <c r="BW56">
        <f t="shared" si="196"/>
        <v>0.21404307006847376</v>
      </c>
      <c r="BX56">
        <f t="shared" si="197"/>
        <v>2.5790835385342361</v>
      </c>
      <c r="BY56">
        <f t="shared" si="198"/>
        <v>1.9639402964569066</v>
      </c>
      <c r="BZ56">
        <f t="shared" si="199"/>
        <v>0.13422147679609103</v>
      </c>
      <c r="CA56">
        <f t="shared" si="200"/>
        <v>123.57044262057204</v>
      </c>
      <c r="CB56">
        <f t="shared" si="201"/>
        <v>0.75123998218180144</v>
      </c>
      <c r="CC56">
        <f t="shared" si="202"/>
        <v>52.470432538603177</v>
      </c>
      <c r="CD56">
        <f t="shared" si="203"/>
        <v>1655.3197840907187</v>
      </c>
      <c r="CE56">
        <f t="shared" si="204"/>
        <v>1.5238347446162483E-2</v>
      </c>
      <c r="CF56">
        <f t="shared" si="205"/>
        <v>0</v>
      </c>
      <c r="CG56">
        <f t="shared" si="206"/>
        <v>1488.0366281374295</v>
      </c>
      <c r="CH56">
        <f t="shared" si="207"/>
        <v>0</v>
      </c>
      <c r="CI56" t="e">
        <f t="shared" si="208"/>
        <v>#DIV/0!</v>
      </c>
      <c r="CJ56" t="e">
        <f t="shared" si="209"/>
        <v>#DIV/0!</v>
      </c>
    </row>
    <row r="57" spans="1:88" x14ac:dyDescent="0.35">
      <c r="A57" t="s">
        <v>184</v>
      </c>
      <c r="B57" s="1">
        <v>55</v>
      </c>
      <c r="C57" s="1" t="s">
        <v>145</v>
      </c>
      <c r="D57" s="1" t="s">
        <v>0</v>
      </c>
      <c r="E57" s="1">
        <v>0</v>
      </c>
      <c r="F57" s="1" t="s">
        <v>91</v>
      </c>
      <c r="G57" s="1" t="s">
        <v>0</v>
      </c>
      <c r="H57" s="1">
        <v>11899.99999869056</v>
      </c>
      <c r="I57" s="1">
        <v>0</v>
      </c>
      <c r="J57">
        <f t="shared" si="168"/>
        <v>47.680224127747181</v>
      </c>
      <c r="K57">
        <f t="shared" si="169"/>
        <v>0.18412872174759529</v>
      </c>
      <c r="L57">
        <f t="shared" si="170"/>
        <v>1472.8425914357692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t="e">
        <f t="shared" si="171"/>
        <v>#DIV/0!</v>
      </c>
      <c r="U57" t="e">
        <f t="shared" si="172"/>
        <v>#DIV/0!</v>
      </c>
      <c r="V57" t="e">
        <f t="shared" si="173"/>
        <v>#DIV/0!</v>
      </c>
      <c r="W57" s="1">
        <v>-1</v>
      </c>
      <c r="X57" s="1">
        <v>0.87</v>
      </c>
      <c r="Y57" s="1">
        <v>0.92</v>
      </c>
      <c r="Z57" s="1">
        <v>10.02086067199707</v>
      </c>
      <c r="AA57">
        <f t="shared" si="174"/>
        <v>0.87501043033599857</v>
      </c>
      <c r="AB57">
        <f t="shared" si="175"/>
        <v>3.2714483637676192E-2</v>
      </c>
      <c r="AC57" t="e">
        <f t="shared" si="176"/>
        <v>#DIV/0!</v>
      </c>
      <c r="AD57" t="e">
        <f t="shared" si="177"/>
        <v>#DIV/0!</v>
      </c>
      <c r="AE57" t="e">
        <f t="shared" si="178"/>
        <v>#DIV/0!</v>
      </c>
      <c r="AF57" s="1">
        <v>0</v>
      </c>
      <c r="AG57" s="1">
        <v>0.5</v>
      </c>
      <c r="AH57" t="e">
        <f t="shared" si="179"/>
        <v>#DIV/0!</v>
      </c>
      <c r="AI57">
        <f t="shared" si="180"/>
        <v>4.4955720403777759</v>
      </c>
      <c r="AJ57">
        <f t="shared" si="181"/>
        <v>2.3708166027694983</v>
      </c>
      <c r="AK57">
        <f t="shared" si="182"/>
        <v>32.533679962158203</v>
      </c>
      <c r="AL57" s="1">
        <v>2</v>
      </c>
      <c r="AM57">
        <f t="shared" si="183"/>
        <v>4.644859790802002</v>
      </c>
      <c r="AN57" s="1">
        <v>1</v>
      </c>
      <c r="AO57">
        <f t="shared" si="184"/>
        <v>9.2897195816040039</v>
      </c>
      <c r="AP57" s="1">
        <v>29.983682632446289</v>
      </c>
      <c r="AQ57" s="1">
        <v>32.533679962158203</v>
      </c>
      <c r="AR57" s="1">
        <v>29.039243698120117</v>
      </c>
      <c r="AS57" s="1">
        <v>2000.0802001953125</v>
      </c>
      <c r="AT57" s="1">
        <v>1962.4326171875</v>
      </c>
      <c r="AU57" s="1">
        <v>22.856082916259766</v>
      </c>
      <c r="AV57" s="1">
        <v>25.774276733398438</v>
      </c>
      <c r="AW57" s="1">
        <v>53.133926391601563</v>
      </c>
      <c r="AX57" s="1">
        <v>59.920528411865234</v>
      </c>
      <c r="AY57" s="1">
        <v>300.16525268554688</v>
      </c>
      <c r="AZ57" s="1">
        <v>1700.588623046875</v>
      </c>
      <c r="BA57" s="1">
        <v>1853.8668212890625</v>
      </c>
      <c r="BB57" s="1">
        <v>98.951995849609375</v>
      </c>
      <c r="BC57" s="1">
        <v>17.149679183959961</v>
      </c>
      <c r="BD57" s="1">
        <v>-0.11948317289352417</v>
      </c>
      <c r="BE57" s="1">
        <v>1</v>
      </c>
      <c r="BF57" s="1">
        <v>-1.355140209197998</v>
      </c>
      <c r="BG57" s="1">
        <v>7.355140209197998</v>
      </c>
      <c r="BH57" s="1">
        <v>1</v>
      </c>
      <c r="BI57" s="1">
        <v>0</v>
      </c>
      <c r="BJ57" s="1">
        <v>0.15999999642372131</v>
      </c>
      <c r="BK57" s="1">
        <v>111115</v>
      </c>
      <c r="BL57">
        <f t="shared" si="185"/>
        <v>1.5008262634277343</v>
      </c>
      <c r="BM57">
        <f t="shared" si="186"/>
        <v>4.4955720403777755E-3</v>
      </c>
      <c r="BN57">
        <f t="shared" si="187"/>
        <v>305.68367996215818</v>
      </c>
      <c r="BO57">
        <f t="shared" si="188"/>
        <v>303.13368263244627</v>
      </c>
      <c r="BP57">
        <f t="shared" si="189"/>
        <v>272.09417360572115</v>
      </c>
      <c r="BQ57">
        <f t="shared" si="190"/>
        <v>0.17065126410915113</v>
      </c>
      <c r="BR57">
        <f t="shared" si="191"/>
        <v>4.9212327271194241</v>
      </c>
      <c r="BS57">
        <f t="shared" si="192"/>
        <v>49.733536801004824</v>
      </c>
      <c r="BT57">
        <f t="shared" si="193"/>
        <v>23.959260067606387</v>
      </c>
      <c r="BU57">
        <f t="shared" si="194"/>
        <v>31.258681297302246</v>
      </c>
      <c r="BV57">
        <f t="shared" si="195"/>
        <v>4.5783472962996896</v>
      </c>
      <c r="BW57">
        <f t="shared" si="196"/>
        <v>0.18055009297005728</v>
      </c>
      <c r="BX57">
        <f t="shared" si="197"/>
        <v>2.5504161243499257</v>
      </c>
      <c r="BY57">
        <f t="shared" si="198"/>
        <v>2.0279311719497639</v>
      </c>
      <c r="BZ57">
        <f t="shared" si="199"/>
        <v>0.11315995997289004</v>
      </c>
      <c r="CA57">
        <f t="shared" si="200"/>
        <v>145.74071399488014</v>
      </c>
      <c r="CB57">
        <f t="shared" si="201"/>
        <v>0.75051880942878102</v>
      </c>
      <c r="CC57">
        <f t="shared" si="202"/>
        <v>50.907621030632043</v>
      </c>
      <c r="CD57">
        <f t="shared" si="203"/>
        <v>1955.5036348853944</v>
      </c>
      <c r="CE57">
        <f t="shared" si="204"/>
        <v>1.2412591504557377E-2</v>
      </c>
      <c r="CF57">
        <f t="shared" si="205"/>
        <v>0</v>
      </c>
      <c r="CG57">
        <f t="shared" si="206"/>
        <v>1488.0327828767493</v>
      </c>
      <c r="CH57">
        <f t="shared" si="207"/>
        <v>0</v>
      </c>
      <c r="CI57" t="e">
        <f t="shared" si="208"/>
        <v>#DIV/0!</v>
      </c>
      <c r="CJ57" t="e">
        <f t="shared" si="209"/>
        <v>#DIV/0!</v>
      </c>
    </row>
    <row r="58" spans="1:88" x14ac:dyDescent="0.35">
      <c r="A58" t="s">
        <v>185</v>
      </c>
      <c r="B58" s="1">
        <v>56</v>
      </c>
      <c r="C58" s="1" t="s">
        <v>146</v>
      </c>
      <c r="D58" s="1" t="s">
        <v>0</v>
      </c>
      <c r="E58" s="1">
        <v>0</v>
      </c>
      <c r="F58" s="1" t="s">
        <v>91</v>
      </c>
      <c r="G58" s="1" t="s">
        <v>0</v>
      </c>
      <c r="H58" s="1">
        <v>12619.99999869056</v>
      </c>
      <c r="I58" s="1">
        <v>0</v>
      </c>
      <c r="J58">
        <f t="shared" ref="J58:J68" si="210">(AS58-AT58*(1000-AU58)/(1000-AV58))*BL58</f>
        <v>-5.4317576942335757</v>
      </c>
      <c r="K58">
        <f t="shared" ref="K58:K68" si="211">IF(BW58&lt;&gt;0,1/(1/BW58-1/AO58),0)</f>
        <v>0.58681110780969203</v>
      </c>
      <c r="L58">
        <f t="shared" ref="L58:L68" si="212">((BZ58-BM58/2)*AT58-J58)/(BZ58+BM58/2)</f>
        <v>405.63477455597638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t="e">
        <f t="shared" ref="T58:T68" si="213">CF58/P58</f>
        <v>#DIV/0!</v>
      </c>
      <c r="U58" t="e">
        <f t="shared" ref="U58:U68" si="214">CH58/R58</f>
        <v>#DIV/0!</v>
      </c>
      <c r="V58" t="e">
        <f t="shared" ref="V58:V68" si="215">(R58-S58)/R58</f>
        <v>#DIV/0!</v>
      </c>
      <c r="W58" s="1">
        <v>-1</v>
      </c>
      <c r="X58" s="1">
        <v>0.87</v>
      </c>
      <c r="Y58" s="1">
        <v>0.92</v>
      </c>
      <c r="Z58" s="1">
        <v>10.02086067199707</v>
      </c>
      <c r="AA58">
        <f t="shared" ref="AA58:AA68" si="216">(Z58*Y58+(100-Z58)*X58)/100</f>
        <v>0.87501043033599857</v>
      </c>
      <c r="AB58">
        <f t="shared" ref="AB58:AB68" si="217">(J58-W58)/CG58</f>
        <v>-2.9824034885389734E-3</v>
      </c>
      <c r="AC58" t="e">
        <f t="shared" ref="AC58:AC68" si="218">(R58-S58)/(R58-Q58)</f>
        <v>#DIV/0!</v>
      </c>
      <c r="AD58" t="e">
        <f t="shared" ref="AD58:AD68" si="219">(P58-R58)/(P58-Q58)</f>
        <v>#DIV/0!</v>
      </c>
      <c r="AE58" t="e">
        <f t="shared" ref="AE58:AE68" si="220">(P58-R58)/R58</f>
        <v>#DIV/0!</v>
      </c>
      <c r="AF58" s="1">
        <v>0</v>
      </c>
      <c r="AG58" s="1">
        <v>0.5</v>
      </c>
      <c r="AH58" t="e">
        <f t="shared" ref="AH58:AH68" si="221">V58*AG58*AA58*AF58</f>
        <v>#DIV/0!</v>
      </c>
      <c r="AI58">
        <f t="shared" ref="AI58:AI68" si="222">BM58*1000</f>
        <v>9.5489381911646909</v>
      </c>
      <c r="AJ58">
        <f t="shared" ref="AJ58:AJ68" si="223">(BR58-BX58)</f>
        <v>1.6465027228142501</v>
      </c>
      <c r="AK58">
        <f t="shared" ref="AK58:AK68" si="224">(AQ58+BQ58*I58)</f>
        <v>31.334007263183594</v>
      </c>
      <c r="AL58" s="1">
        <v>2</v>
      </c>
      <c r="AM58">
        <f t="shared" ref="AM58:AM68" si="225">(AL58*BF58+BG58)</f>
        <v>4.644859790802002</v>
      </c>
      <c r="AN58" s="1">
        <v>1</v>
      </c>
      <c r="AO58">
        <f t="shared" ref="AO58:AO68" si="226">AM58*(AN58+1)*(AN58+1)/(AN58*AN58+1)</f>
        <v>9.2897195816040039</v>
      </c>
      <c r="AP58" s="1">
        <v>31.852140426635742</v>
      </c>
      <c r="AQ58" s="1">
        <v>31.334007263183594</v>
      </c>
      <c r="AR58" s="1">
        <v>31.063173294067383</v>
      </c>
      <c r="AS58" s="1">
        <v>400.02633666992188</v>
      </c>
      <c r="AT58" s="1">
        <v>401.09356689453125</v>
      </c>
      <c r="AU58" s="1">
        <v>23.656984329223633</v>
      </c>
      <c r="AV58" s="1">
        <v>29.829599380493164</v>
      </c>
      <c r="AW58" s="1">
        <v>49.427955627441406</v>
      </c>
      <c r="AX58" s="1">
        <v>62.329032897949219</v>
      </c>
      <c r="AY58" s="1">
        <v>300.16766357421875</v>
      </c>
      <c r="AZ58" s="1">
        <v>1698.2294921875</v>
      </c>
      <c r="BA58" s="1">
        <v>1931.105712890625</v>
      </c>
      <c r="BB58" s="1">
        <v>98.945594787597656</v>
      </c>
      <c r="BC58" s="1">
        <v>11.300764083862305</v>
      </c>
      <c r="BD58" s="1">
        <v>-0.23753002285957336</v>
      </c>
      <c r="BE58" s="1">
        <v>0.75</v>
      </c>
      <c r="BF58" s="1">
        <v>-1.355140209197998</v>
      </c>
      <c r="BG58" s="1">
        <v>7.355140209197998</v>
      </c>
      <c r="BH58" s="1">
        <v>1</v>
      </c>
      <c r="BI58" s="1">
        <v>0</v>
      </c>
      <c r="BJ58" s="1">
        <v>0.15999999642372131</v>
      </c>
      <c r="BK58" s="1">
        <v>111115</v>
      </c>
      <c r="BL58">
        <f t="shared" ref="BL58:BL68" si="227">AY58*0.000001/(AL58*0.0001)</f>
        <v>1.5008383178710936</v>
      </c>
      <c r="BM58">
        <f t="shared" ref="BM58:BM68" si="228">(AV58-AU58)/(1000-AV58)*BL58</f>
        <v>9.5489381911646916E-3</v>
      </c>
      <c r="BN58">
        <f t="shared" ref="BN58:BN68" si="229">(AQ58+273.15)</f>
        <v>304.48400726318357</v>
      </c>
      <c r="BO58">
        <f t="shared" ref="BO58:BO68" si="230">(AP58+273.15)</f>
        <v>305.00214042663572</v>
      </c>
      <c r="BP58">
        <f t="shared" ref="BP58:BP68" si="231">(AZ58*BH58+BA58*BI58)*BJ58</f>
        <v>271.71671267665806</v>
      </c>
      <c r="BQ58">
        <f t="shared" ref="BQ58:BQ68" si="232">((BP58+0.00000010773*(BO58^4-BN58^4))-BM58*44100)/(AM58*51.4+0.00000043092*BN58^3)</f>
        <v>-0.57021435519163854</v>
      </c>
      <c r="BR58">
        <f t="shared" ref="BR58:BR68" si="233">0.61365*EXP(17.502*AK58/(240.97+AK58))</f>
        <v>4.5980101757929006</v>
      </c>
      <c r="BS58">
        <f t="shared" ref="BS58:BS68" si="234">BR58*1000/BB58</f>
        <v>46.470084753780654</v>
      </c>
      <c r="BT58">
        <f t="shared" ref="BT58:BT68" si="235">(BS58-AV58)</f>
        <v>16.64048537328749</v>
      </c>
      <c r="BU58">
        <f t="shared" ref="BU58:BU68" si="236">IF(I58,AQ58,(AP58+AQ58)/2)</f>
        <v>31.593073844909668</v>
      </c>
      <c r="BV58">
        <f t="shared" ref="BV58:BV68" si="237">0.61365*EXP(17.502*BU58/(240.97+BU58))</f>
        <v>4.6661987331556052</v>
      </c>
      <c r="BW58">
        <f t="shared" ref="BW58:BW68" si="238">IF(BT58&lt;&gt;0,(1000-(BS58+AV58)/2)/BT58*BM58,0)</f>
        <v>0.55194590189098502</v>
      </c>
      <c r="BX58">
        <f t="shared" ref="BX58:BX68" si="239">AV58*BB58/1000</f>
        <v>2.9515074529786505</v>
      </c>
      <c r="BY58">
        <f t="shared" ref="BY58:BY68" si="240">(BV58-BX58)</f>
        <v>1.7146912801769547</v>
      </c>
      <c r="BZ58">
        <f t="shared" ref="BZ58:BZ68" si="241">1/(1.6/K58+1.37/AO58)</f>
        <v>0.34793787847722024</v>
      </c>
      <c r="CA58">
        <f t="shared" ref="CA58:CA68" si="242">L58*BB58*0.001</f>
        <v>40.135774034974169</v>
      </c>
      <c r="CB58">
        <f t="shared" ref="CB58:CB68" si="243">L58/AT58</f>
        <v>1.0113220655634181</v>
      </c>
      <c r="CC58">
        <f t="shared" ref="CC58:CC68" si="244">(1-BM58*BB58/BR58/K58)*100</f>
        <v>64.982648820862778</v>
      </c>
      <c r="CD58">
        <f t="shared" ref="CD58:CD68" si="245">(AT58-J58/(AO58/1.35))</f>
        <v>401.88292041837025</v>
      </c>
      <c r="CE58">
        <f t="shared" ref="CE58:CE68" si="246">J58*CC58/100/CD58</f>
        <v>-8.7829062841722431E-3</v>
      </c>
      <c r="CF58">
        <f t="shared" ref="CF58:CF68" si="247">(P58-O58)</f>
        <v>0</v>
      </c>
      <c r="CG58">
        <f t="shared" ref="CG58:CG68" si="248">AZ58*AA58</f>
        <v>1485.9685187682687</v>
      </c>
      <c r="CH58">
        <f t="shared" ref="CH58:CH68" si="249">(R58-Q58)</f>
        <v>0</v>
      </c>
      <c r="CI58" t="e">
        <f t="shared" ref="CI58:CI68" si="250">(R58-S58)/(R58-O58)</f>
        <v>#DIV/0!</v>
      </c>
      <c r="CJ58" t="e">
        <f t="shared" ref="CJ58:CJ68" si="251">(P58-R58)/(P58-O58)</f>
        <v>#DIV/0!</v>
      </c>
    </row>
    <row r="59" spans="1:88" x14ac:dyDescent="0.35">
      <c r="A59" t="s">
        <v>185</v>
      </c>
      <c r="B59" s="1">
        <v>58</v>
      </c>
      <c r="C59" s="1" t="s">
        <v>148</v>
      </c>
      <c r="D59" s="1" t="s">
        <v>0</v>
      </c>
      <c r="E59" s="1">
        <v>0</v>
      </c>
      <c r="F59" s="1" t="s">
        <v>91</v>
      </c>
      <c r="G59" s="1" t="s">
        <v>0</v>
      </c>
      <c r="H59" s="1">
        <v>12909.99999869056</v>
      </c>
      <c r="I59" s="1">
        <v>0</v>
      </c>
      <c r="J59">
        <f t="shared" si="210"/>
        <v>-5.5423705810730981</v>
      </c>
      <c r="K59">
        <f t="shared" si="211"/>
        <v>0.54055910690806563</v>
      </c>
      <c r="L59">
        <f t="shared" si="212"/>
        <v>68.937410821958423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t="e">
        <f t="shared" si="213"/>
        <v>#DIV/0!</v>
      </c>
      <c r="U59" t="e">
        <f t="shared" si="214"/>
        <v>#DIV/0!</v>
      </c>
      <c r="V59" t="e">
        <f t="shared" si="215"/>
        <v>#DIV/0!</v>
      </c>
      <c r="W59" s="1">
        <v>-1</v>
      </c>
      <c r="X59" s="1">
        <v>0.87</v>
      </c>
      <c r="Y59" s="1">
        <v>0.92</v>
      </c>
      <c r="Z59" s="1">
        <v>10.02086067199707</v>
      </c>
      <c r="AA59">
        <f t="shared" si="216"/>
        <v>0.87501043033599857</v>
      </c>
      <c r="AB59">
        <f t="shared" si="217"/>
        <v>-3.0524230141819337E-3</v>
      </c>
      <c r="AC59" t="e">
        <f t="shared" si="218"/>
        <v>#DIV/0!</v>
      </c>
      <c r="AD59" t="e">
        <f t="shared" si="219"/>
        <v>#DIV/0!</v>
      </c>
      <c r="AE59" t="e">
        <f t="shared" si="220"/>
        <v>#DIV/0!</v>
      </c>
      <c r="AF59" s="1">
        <v>0</v>
      </c>
      <c r="AG59" s="1">
        <v>0.5</v>
      </c>
      <c r="AH59" t="e">
        <f t="shared" si="221"/>
        <v>#DIV/0!</v>
      </c>
      <c r="AI59">
        <f t="shared" si="222"/>
        <v>9.0074667708273122</v>
      </c>
      <c r="AJ59">
        <f t="shared" si="223"/>
        <v>1.6768428071754395</v>
      </c>
      <c r="AK59">
        <f t="shared" si="224"/>
        <v>31.69959831237793</v>
      </c>
      <c r="AL59" s="1">
        <v>2</v>
      </c>
      <c r="AM59">
        <f t="shared" si="225"/>
        <v>4.644859790802002</v>
      </c>
      <c r="AN59" s="1">
        <v>1</v>
      </c>
      <c r="AO59">
        <f t="shared" si="226"/>
        <v>9.2897195816040039</v>
      </c>
      <c r="AP59" s="1">
        <v>31.903919219970703</v>
      </c>
      <c r="AQ59" s="1">
        <v>31.69959831237793</v>
      </c>
      <c r="AR59" s="1">
        <v>31.061311721801758</v>
      </c>
      <c r="AS59" s="1">
        <v>50.055454254150391</v>
      </c>
      <c r="AT59" s="1">
        <v>53.427669525146484</v>
      </c>
      <c r="AU59" s="1">
        <v>24.676931381225586</v>
      </c>
      <c r="AV59" s="1">
        <v>30.495563507080078</v>
      </c>
      <c r="AW59" s="1">
        <v>51.415626525878906</v>
      </c>
      <c r="AX59" s="1">
        <v>63.538524627685547</v>
      </c>
      <c r="AY59" s="1">
        <v>300.16604614257813</v>
      </c>
      <c r="AZ59" s="1">
        <v>1700.6878662109375</v>
      </c>
      <c r="BA59" s="1">
        <v>1600.1304931640625</v>
      </c>
      <c r="BB59" s="1">
        <v>98.953689575195313</v>
      </c>
      <c r="BC59" s="1">
        <v>7.0473785400390625</v>
      </c>
      <c r="BD59" s="1">
        <v>-0.24667070806026459</v>
      </c>
      <c r="BE59" s="1">
        <v>1</v>
      </c>
      <c r="BF59" s="1">
        <v>-1.355140209197998</v>
      </c>
      <c r="BG59" s="1">
        <v>7.355140209197998</v>
      </c>
      <c r="BH59" s="1">
        <v>1</v>
      </c>
      <c r="BI59" s="1">
        <v>0</v>
      </c>
      <c r="BJ59" s="1">
        <v>0.15999999642372131</v>
      </c>
      <c r="BK59" s="1">
        <v>111115</v>
      </c>
      <c r="BL59">
        <f t="shared" si="227"/>
        <v>1.5008302307128907</v>
      </c>
      <c r="BM59">
        <f t="shared" si="228"/>
        <v>9.0074667708273121E-3</v>
      </c>
      <c r="BN59">
        <f t="shared" si="229"/>
        <v>304.84959831237791</v>
      </c>
      <c r="BO59">
        <f t="shared" si="230"/>
        <v>305.05391921997068</v>
      </c>
      <c r="BP59">
        <f t="shared" si="231"/>
        <v>272.11005251161623</v>
      </c>
      <c r="BQ59">
        <f t="shared" si="232"/>
        <v>-0.48862460471367147</v>
      </c>
      <c r="BR59">
        <f t="shared" si="233"/>
        <v>4.694491331875696</v>
      </c>
      <c r="BS59">
        <f t="shared" si="234"/>
        <v>47.441296550224465</v>
      </c>
      <c r="BT59">
        <f t="shared" si="235"/>
        <v>16.945733043144386</v>
      </c>
      <c r="BU59">
        <f t="shared" si="236"/>
        <v>31.801758766174316</v>
      </c>
      <c r="BV59">
        <f t="shared" si="237"/>
        <v>4.7217650541040346</v>
      </c>
      <c r="BW59">
        <f t="shared" si="238"/>
        <v>0.51083419703315813</v>
      </c>
      <c r="BX59">
        <f t="shared" si="239"/>
        <v>3.0176485247002565</v>
      </c>
      <c r="BY59">
        <f t="shared" si="240"/>
        <v>1.7041165294037781</v>
      </c>
      <c r="BZ59">
        <f t="shared" si="241"/>
        <v>0.32181522489552944</v>
      </c>
      <c r="CA59">
        <f t="shared" si="242"/>
        <v>6.8216111505937835</v>
      </c>
      <c r="CB59">
        <f t="shared" si="243"/>
        <v>1.2902941759327919</v>
      </c>
      <c r="CC59">
        <f t="shared" si="244"/>
        <v>64.876083934491803</v>
      </c>
      <c r="CD59">
        <f t="shared" si="245"/>
        <v>54.233097527436819</v>
      </c>
      <c r="CE59">
        <f t="shared" si="246"/>
        <v>-6.6300343407796211E-2</v>
      </c>
      <c r="CF59">
        <f t="shared" si="247"/>
        <v>0</v>
      </c>
      <c r="CG59">
        <f t="shared" si="248"/>
        <v>1488.1196216804435</v>
      </c>
      <c r="CH59">
        <f t="shared" si="249"/>
        <v>0</v>
      </c>
      <c r="CI59" t="e">
        <f t="shared" si="250"/>
        <v>#DIV/0!</v>
      </c>
      <c r="CJ59" t="e">
        <f t="shared" si="251"/>
        <v>#DIV/0!</v>
      </c>
    </row>
    <row r="60" spans="1:88" x14ac:dyDescent="0.35">
      <c r="A60" t="s">
        <v>185</v>
      </c>
      <c r="B60" s="1">
        <v>59</v>
      </c>
      <c r="C60" s="1" t="s">
        <v>149</v>
      </c>
      <c r="D60" s="1" t="s">
        <v>0</v>
      </c>
      <c r="E60" s="1">
        <v>0</v>
      </c>
      <c r="F60" s="1" t="s">
        <v>91</v>
      </c>
      <c r="G60" s="1" t="s">
        <v>0</v>
      </c>
      <c r="H60" s="1">
        <v>13058.99999869056</v>
      </c>
      <c r="I60" s="1">
        <v>0</v>
      </c>
      <c r="J60">
        <f t="shared" si="210"/>
        <v>0.39310489951763389</v>
      </c>
      <c r="K60">
        <f t="shared" si="211"/>
        <v>0.54272606823042779</v>
      </c>
      <c r="L60">
        <f t="shared" si="212"/>
        <v>95.106562257380432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t="e">
        <f t="shared" si="213"/>
        <v>#DIV/0!</v>
      </c>
      <c r="U60" t="e">
        <f t="shared" si="214"/>
        <v>#DIV/0!</v>
      </c>
      <c r="V60" t="e">
        <f t="shared" si="215"/>
        <v>#DIV/0!</v>
      </c>
      <c r="W60" s="1">
        <v>-1</v>
      </c>
      <c r="X60" s="1">
        <v>0.87</v>
      </c>
      <c r="Y60" s="1">
        <v>0.92</v>
      </c>
      <c r="Z60" s="1">
        <v>10.02086067199707</v>
      </c>
      <c r="AA60">
        <f t="shared" si="216"/>
        <v>0.87501043033599857</v>
      </c>
      <c r="AB60">
        <f t="shared" si="217"/>
        <v>9.3605030537537636E-4</v>
      </c>
      <c r="AC60" t="e">
        <f t="shared" si="218"/>
        <v>#DIV/0!</v>
      </c>
      <c r="AD60" t="e">
        <f t="shared" si="219"/>
        <v>#DIV/0!</v>
      </c>
      <c r="AE60" t="e">
        <f t="shared" si="220"/>
        <v>#DIV/0!</v>
      </c>
      <c r="AF60" s="1">
        <v>0</v>
      </c>
      <c r="AG60" s="1">
        <v>0.5</v>
      </c>
      <c r="AH60" t="e">
        <f t="shared" si="221"/>
        <v>#DIV/0!</v>
      </c>
      <c r="AI60">
        <f t="shared" si="222"/>
        <v>8.9338776525986656</v>
      </c>
      <c r="AJ60">
        <f t="shared" si="223"/>
        <v>1.6563646268239536</v>
      </c>
      <c r="AK60">
        <f t="shared" si="224"/>
        <v>31.778573989868164</v>
      </c>
      <c r="AL60" s="1">
        <v>2</v>
      </c>
      <c r="AM60">
        <f t="shared" si="225"/>
        <v>4.644859790802002</v>
      </c>
      <c r="AN60" s="1">
        <v>1</v>
      </c>
      <c r="AO60">
        <f t="shared" si="226"/>
        <v>9.2897195816040039</v>
      </c>
      <c r="AP60" s="1">
        <v>31.907777786254883</v>
      </c>
      <c r="AQ60" s="1">
        <v>31.778573989868164</v>
      </c>
      <c r="AR60" s="1">
        <v>31.06236457824707</v>
      </c>
      <c r="AS60" s="1">
        <v>99.858856201171875</v>
      </c>
      <c r="AT60" s="1">
        <v>99.007583618164063</v>
      </c>
      <c r="AU60" s="1">
        <v>25.146152496337891</v>
      </c>
      <c r="AV60" s="1">
        <v>30.914703369140625</v>
      </c>
      <c r="AW60" s="1">
        <v>52.381500244140625</v>
      </c>
      <c r="AX60" s="1">
        <v>64.398780822753906</v>
      </c>
      <c r="AY60" s="1">
        <v>300.16860961914063</v>
      </c>
      <c r="AZ60" s="1">
        <v>1700.87109375</v>
      </c>
      <c r="BA60" s="1">
        <v>1887.3006591796875</v>
      </c>
      <c r="BB60" s="1">
        <v>98.956108093261719</v>
      </c>
      <c r="BC60" s="1">
        <v>7.8557696342468262</v>
      </c>
      <c r="BD60" s="1">
        <v>-0.25277251005172729</v>
      </c>
      <c r="BE60" s="1">
        <v>1</v>
      </c>
      <c r="BF60" s="1">
        <v>-1.355140209197998</v>
      </c>
      <c r="BG60" s="1">
        <v>7.355140209197998</v>
      </c>
      <c r="BH60" s="1">
        <v>1</v>
      </c>
      <c r="BI60" s="1">
        <v>0</v>
      </c>
      <c r="BJ60" s="1">
        <v>0.15999999642372131</v>
      </c>
      <c r="BK60" s="1">
        <v>111115</v>
      </c>
      <c r="BL60">
        <f t="shared" si="227"/>
        <v>1.5008430480957029</v>
      </c>
      <c r="BM60">
        <f t="shared" si="228"/>
        <v>8.9338776525986659E-3</v>
      </c>
      <c r="BN60">
        <f t="shared" si="229"/>
        <v>304.92857398986814</v>
      </c>
      <c r="BO60">
        <f t="shared" si="230"/>
        <v>305.05777778625486</v>
      </c>
      <c r="BP60">
        <f t="shared" si="231"/>
        <v>272.13936891721096</v>
      </c>
      <c r="BQ60">
        <f t="shared" si="232"/>
        <v>-0.47921325307996576</v>
      </c>
      <c r="BR60">
        <f t="shared" si="233"/>
        <v>4.7155633550917555</v>
      </c>
      <c r="BS60">
        <f t="shared" si="234"/>
        <v>47.653080198420369</v>
      </c>
      <c r="BT60">
        <f t="shared" si="235"/>
        <v>16.738376829279744</v>
      </c>
      <c r="BU60">
        <f t="shared" si="236"/>
        <v>31.843175888061523</v>
      </c>
      <c r="BV60">
        <f t="shared" si="237"/>
        <v>4.7328614005530358</v>
      </c>
      <c r="BW60">
        <f t="shared" si="238"/>
        <v>0.51276896542744221</v>
      </c>
      <c r="BX60">
        <f t="shared" si="239"/>
        <v>3.0591987282678019</v>
      </c>
      <c r="BY60">
        <f t="shared" si="240"/>
        <v>1.6736626722852339</v>
      </c>
      <c r="BZ60">
        <f t="shared" si="241"/>
        <v>0.3230438385012826</v>
      </c>
      <c r="CA60">
        <f t="shared" si="242"/>
        <v>9.4113752551198626</v>
      </c>
      <c r="CB60">
        <f t="shared" si="243"/>
        <v>0.9605987620521228</v>
      </c>
      <c r="CC60">
        <f t="shared" si="244"/>
        <v>65.456340773291259</v>
      </c>
      <c r="CD60">
        <f t="shared" si="245"/>
        <v>98.95045685457481</v>
      </c>
      <c r="CE60">
        <f t="shared" si="246"/>
        <v>2.6004132856398249E-3</v>
      </c>
      <c r="CF60">
        <f t="shared" si="247"/>
        <v>0</v>
      </c>
      <c r="CG60">
        <f t="shared" si="248"/>
        <v>1488.2799476882481</v>
      </c>
      <c r="CH60">
        <f t="shared" si="249"/>
        <v>0</v>
      </c>
      <c r="CI60" t="e">
        <f t="shared" si="250"/>
        <v>#DIV/0!</v>
      </c>
      <c r="CJ60" t="e">
        <f t="shared" si="251"/>
        <v>#DIV/0!</v>
      </c>
    </row>
    <row r="61" spans="1:88" x14ac:dyDescent="0.35">
      <c r="A61" t="s">
        <v>185</v>
      </c>
      <c r="B61" s="1">
        <v>57</v>
      </c>
      <c r="C61" s="1" t="s">
        <v>147</v>
      </c>
      <c r="D61" s="1" t="s">
        <v>0</v>
      </c>
      <c r="E61" s="1">
        <v>0</v>
      </c>
      <c r="F61" s="1" t="s">
        <v>91</v>
      </c>
      <c r="G61" s="1" t="s">
        <v>0</v>
      </c>
      <c r="H61" s="1">
        <v>12762.99999869056</v>
      </c>
      <c r="I61" s="1">
        <v>0</v>
      </c>
      <c r="J61">
        <f t="shared" si="210"/>
        <v>-2.6217234723766767</v>
      </c>
      <c r="K61">
        <f t="shared" si="211"/>
        <v>0.54032625717203331</v>
      </c>
      <c r="L61">
        <f t="shared" si="212"/>
        <v>202.94852756359913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t="e">
        <f t="shared" si="213"/>
        <v>#DIV/0!</v>
      </c>
      <c r="U61" t="e">
        <f t="shared" si="214"/>
        <v>#DIV/0!</v>
      </c>
      <c r="V61" t="e">
        <f t="shared" si="215"/>
        <v>#DIV/0!</v>
      </c>
      <c r="W61" s="1">
        <v>-1</v>
      </c>
      <c r="X61" s="1">
        <v>0.87</v>
      </c>
      <c r="Y61" s="1">
        <v>0.92</v>
      </c>
      <c r="Z61" s="1">
        <v>10.02086067199707</v>
      </c>
      <c r="AA61">
        <f t="shared" si="216"/>
        <v>0.87501043033599857</v>
      </c>
      <c r="AB61">
        <f t="shared" si="217"/>
        <v>-1.0899168296182092E-3</v>
      </c>
      <c r="AC61" t="e">
        <f t="shared" si="218"/>
        <v>#DIV/0!</v>
      </c>
      <c r="AD61" t="e">
        <f t="shared" si="219"/>
        <v>#DIV/0!</v>
      </c>
      <c r="AE61" t="e">
        <f t="shared" si="220"/>
        <v>#DIV/0!</v>
      </c>
      <c r="AF61" s="1">
        <v>0</v>
      </c>
      <c r="AG61" s="1">
        <v>0.5</v>
      </c>
      <c r="AH61" t="e">
        <f t="shared" si="221"/>
        <v>#DIV/0!</v>
      </c>
      <c r="AI61">
        <f t="shared" si="222"/>
        <v>9.0254538505658246</v>
      </c>
      <c r="AJ61">
        <f t="shared" si="223"/>
        <v>1.6814246642794082</v>
      </c>
      <c r="AK61">
        <f t="shared" si="224"/>
        <v>31.58329963684082</v>
      </c>
      <c r="AL61" s="1">
        <v>2</v>
      </c>
      <c r="AM61">
        <f t="shared" si="225"/>
        <v>4.644859790802002</v>
      </c>
      <c r="AN61" s="1">
        <v>1</v>
      </c>
      <c r="AO61">
        <f t="shared" si="226"/>
        <v>9.2897195816040039</v>
      </c>
      <c r="AP61" s="1">
        <v>31.884786605834961</v>
      </c>
      <c r="AQ61" s="1">
        <v>31.58329963684082</v>
      </c>
      <c r="AR61" s="1">
        <v>31.062808990478516</v>
      </c>
      <c r="AS61" s="1">
        <v>199.91633605957031</v>
      </c>
      <c r="AT61" s="1">
        <v>200.45768737792969</v>
      </c>
      <c r="AU61" s="1">
        <v>24.305604934692383</v>
      </c>
      <c r="AV61" s="1">
        <v>30.137825012207031</v>
      </c>
      <c r="AW61" s="1">
        <v>50.693012237548828</v>
      </c>
      <c r="AX61" s="1">
        <v>62.858280181884766</v>
      </c>
      <c r="AY61" s="1">
        <v>300.17544555664063</v>
      </c>
      <c r="AZ61" s="1">
        <v>1700.474853515625</v>
      </c>
      <c r="BA61" s="1">
        <v>1941.9925537109375</v>
      </c>
      <c r="BB61" s="1">
        <v>98.951583862304688</v>
      </c>
      <c r="BC61" s="1">
        <v>9.3490524291992188</v>
      </c>
      <c r="BD61" s="1">
        <v>-0.251201331615448</v>
      </c>
      <c r="BE61" s="1">
        <v>1</v>
      </c>
      <c r="BF61" s="1">
        <v>-1.355140209197998</v>
      </c>
      <c r="BG61" s="1">
        <v>7.355140209197998</v>
      </c>
      <c r="BH61" s="1">
        <v>1</v>
      </c>
      <c r="BI61" s="1">
        <v>0</v>
      </c>
      <c r="BJ61" s="1">
        <v>0.15999999642372131</v>
      </c>
      <c r="BK61" s="1">
        <v>111115</v>
      </c>
      <c r="BL61">
        <f t="shared" si="227"/>
        <v>1.500877227783203</v>
      </c>
      <c r="BM61">
        <f t="shared" si="228"/>
        <v>9.0254538505658254E-3</v>
      </c>
      <c r="BN61">
        <f t="shared" si="229"/>
        <v>304.7332996368408</v>
      </c>
      <c r="BO61">
        <f t="shared" si="230"/>
        <v>305.03478660583494</v>
      </c>
      <c r="BP61">
        <f t="shared" si="231"/>
        <v>272.07597048112802</v>
      </c>
      <c r="BQ61">
        <f t="shared" si="232"/>
        <v>-0.4872265383402784</v>
      </c>
      <c r="BR61">
        <f t="shared" si="233"/>
        <v>4.6636101834022758</v>
      </c>
      <c r="BS61">
        <f t="shared" si="234"/>
        <v>47.130222694483457</v>
      </c>
      <c r="BT61">
        <f t="shared" si="235"/>
        <v>16.992397682276426</v>
      </c>
      <c r="BU61">
        <f t="shared" si="236"/>
        <v>31.734043121337891</v>
      </c>
      <c r="BV61">
        <f t="shared" si="237"/>
        <v>4.7036716764439612</v>
      </c>
      <c r="BW61">
        <f t="shared" si="238"/>
        <v>0.51062624671654899</v>
      </c>
      <c r="BX61">
        <f t="shared" si="239"/>
        <v>2.9821855191228677</v>
      </c>
      <c r="BY61">
        <f t="shared" si="240"/>
        <v>1.7214861573210936</v>
      </c>
      <c r="BZ61">
        <f t="shared" si="241"/>
        <v>0.32168317702334703</v>
      </c>
      <c r="CA61">
        <f t="shared" si="242"/>
        <v>20.082078244940735</v>
      </c>
      <c r="CB61">
        <f t="shared" si="243"/>
        <v>1.0124257653485416</v>
      </c>
      <c r="CC61">
        <f t="shared" si="244"/>
        <v>64.558386477870982</v>
      </c>
      <c r="CD61">
        <f t="shared" si="245"/>
        <v>200.83868129885678</v>
      </c>
      <c r="CE61">
        <f t="shared" si="246"/>
        <v>-8.4273724599865131E-3</v>
      </c>
      <c r="CF61">
        <f t="shared" si="247"/>
        <v>0</v>
      </c>
      <c r="CG61">
        <f t="shared" si="248"/>
        <v>1487.9332333502512</v>
      </c>
      <c r="CH61">
        <f t="shared" si="249"/>
        <v>0</v>
      </c>
      <c r="CI61" t="e">
        <f t="shared" si="250"/>
        <v>#DIV/0!</v>
      </c>
      <c r="CJ61" t="e">
        <f t="shared" si="251"/>
        <v>#DIV/0!</v>
      </c>
    </row>
    <row r="62" spans="1:88" x14ac:dyDescent="0.35">
      <c r="A62" t="s">
        <v>185</v>
      </c>
      <c r="B62" s="1">
        <v>60</v>
      </c>
      <c r="C62" s="1" t="s">
        <v>150</v>
      </c>
      <c r="D62" s="1" t="s">
        <v>0</v>
      </c>
      <c r="E62" s="1">
        <v>0</v>
      </c>
      <c r="F62" s="1" t="s">
        <v>91</v>
      </c>
      <c r="G62" s="1" t="s">
        <v>0</v>
      </c>
      <c r="H62" s="1">
        <v>13210.99999869056</v>
      </c>
      <c r="I62" s="1">
        <v>0</v>
      </c>
      <c r="J62">
        <f t="shared" si="210"/>
        <v>6.4933948863982733</v>
      </c>
      <c r="K62">
        <f t="shared" si="211"/>
        <v>0.55212961325148979</v>
      </c>
      <c r="L62">
        <f t="shared" si="212"/>
        <v>266.44004365926952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t="e">
        <f t="shared" si="213"/>
        <v>#DIV/0!</v>
      </c>
      <c r="U62" t="e">
        <f t="shared" si="214"/>
        <v>#DIV/0!</v>
      </c>
      <c r="V62" t="e">
        <f t="shared" si="215"/>
        <v>#DIV/0!</v>
      </c>
      <c r="W62" s="1">
        <v>-1</v>
      </c>
      <c r="X62" s="1">
        <v>0.87</v>
      </c>
      <c r="Y62" s="1">
        <v>0.92</v>
      </c>
      <c r="Z62" s="1">
        <v>10.02086067199707</v>
      </c>
      <c r="AA62">
        <f t="shared" si="216"/>
        <v>0.87501043033599857</v>
      </c>
      <c r="AB62">
        <f t="shared" si="217"/>
        <v>5.0357336756960639E-3</v>
      </c>
      <c r="AC62" t="e">
        <f t="shared" si="218"/>
        <v>#DIV/0!</v>
      </c>
      <c r="AD62" t="e">
        <f t="shared" si="219"/>
        <v>#DIV/0!</v>
      </c>
      <c r="AE62" t="e">
        <f t="shared" si="220"/>
        <v>#DIV/0!</v>
      </c>
      <c r="AF62" s="1">
        <v>0</v>
      </c>
      <c r="AG62" s="1">
        <v>0.5</v>
      </c>
      <c r="AH62" t="e">
        <f t="shared" si="221"/>
        <v>#DIV/0!</v>
      </c>
      <c r="AI62">
        <f t="shared" si="222"/>
        <v>8.9132879326694852</v>
      </c>
      <c r="AJ62">
        <f t="shared" si="223"/>
        <v>1.6256590005434171</v>
      </c>
      <c r="AK62">
        <f t="shared" si="224"/>
        <v>31.79493522644043</v>
      </c>
      <c r="AL62" s="1">
        <v>2</v>
      </c>
      <c r="AM62">
        <f t="shared" si="225"/>
        <v>4.644859790802002</v>
      </c>
      <c r="AN62" s="1">
        <v>1</v>
      </c>
      <c r="AO62">
        <f t="shared" si="226"/>
        <v>9.2897195816040039</v>
      </c>
      <c r="AP62" s="1">
        <v>31.903873443603516</v>
      </c>
      <c r="AQ62" s="1">
        <v>31.79493522644043</v>
      </c>
      <c r="AR62" s="1">
        <v>31.058507919311523</v>
      </c>
      <c r="AS62" s="1">
        <v>299.889892578125</v>
      </c>
      <c r="AT62" s="1">
        <v>293.81851196289063</v>
      </c>
      <c r="AU62" s="1">
        <v>25.51536750793457</v>
      </c>
      <c r="AV62" s="1">
        <v>31.268463134765625</v>
      </c>
      <c r="AW62" s="1">
        <v>53.164535522460938</v>
      </c>
      <c r="AX62" s="1">
        <v>65.152595520019531</v>
      </c>
      <c r="AY62" s="1">
        <v>300.17172241210938</v>
      </c>
      <c r="AZ62" s="1">
        <v>1700.601806640625</v>
      </c>
      <c r="BA62" s="1">
        <v>1869.92822265625</v>
      </c>
      <c r="BB62" s="1">
        <v>98.95849609375</v>
      </c>
      <c r="BC62" s="1">
        <v>10.453038215637207</v>
      </c>
      <c r="BD62" s="1">
        <v>-0.25950774550437927</v>
      </c>
      <c r="BE62" s="1">
        <v>1</v>
      </c>
      <c r="BF62" s="1">
        <v>-1.355140209197998</v>
      </c>
      <c r="BG62" s="1">
        <v>7.355140209197998</v>
      </c>
      <c r="BH62" s="1">
        <v>1</v>
      </c>
      <c r="BI62" s="1">
        <v>0</v>
      </c>
      <c r="BJ62" s="1">
        <v>0.15999999642372131</v>
      </c>
      <c r="BK62" s="1">
        <v>111115</v>
      </c>
      <c r="BL62">
        <f t="shared" si="227"/>
        <v>1.5008586120605467</v>
      </c>
      <c r="BM62">
        <f t="shared" si="228"/>
        <v>8.9132879326694857E-3</v>
      </c>
      <c r="BN62">
        <f t="shared" si="229"/>
        <v>304.94493522644041</v>
      </c>
      <c r="BO62">
        <f t="shared" si="230"/>
        <v>305.05387344360349</v>
      </c>
      <c r="BP62">
        <f t="shared" si="231"/>
        <v>272.096282980674</v>
      </c>
      <c r="BQ62">
        <f t="shared" si="232"/>
        <v>-0.47675001525672117</v>
      </c>
      <c r="BR62">
        <f t="shared" si="233"/>
        <v>4.719939087522687</v>
      </c>
      <c r="BS62">
        <f t="shared" si="234"/>
        <v>47.69614812103827</v>
      </c>
      <c r="BT62">
        <f t="shared" si="235"/>
        <v>16.427684986272645</v>
      </c>
      <c r="BU62">
        <f t="shared" si="236"/>
        <v>31.849404335021973</v>
      </c>
      <c r="BV62">
        <f t="shared" si="237"/>
        <v>4.7345320689474981</v>
      </c>
      <c r="BW62">
        <f t="shared" si="238"/>
        <v>0.52115503684885722</v>
      </c>
      <c r="BX62">
        <f t="shared" si="239"/>
        <v>3.0942800869792699</v>
      </c>
      <c r="BY62">
        <f t="shared" si="240"/>
        <v>1.6402519819682282</v>
      </c>
      <c r="BZ62">
        <f t="shared" si="241"/>
        <v>0.32837000588196263</v>
      </c>
      <c r="CA62">
        <f t="shared" si="242"/>
        <v>26.366506019674404</v>
      </c>
      <c r="CB62">
        <f t="shared" si="243"/>
        <v>0.90681843658959438</v>
      </c>
      <c r="CC62">
        <f t="shared" si="244"/>
        <v>66.15351387906432</v>
      </c>
      <c r="CD62">
        <f t="shared" si="245"/>
        <v>292.87487927089887</v>
      </c>
      <c r="CE62">
        <f t="shared" si="246"/>
        <v>1.4667044500674461E-2</v>
      </c>
      <c r="CF62">
        <f t="shared" si="247"/>
        <v>0</v>
      </c>
      <c r="CG62">
        <f t="shared" si="248"/>
        <v>1488.04431865879</v>
      </c>
      <c r="CH62">
        <f t="shared" si="249"/>
        <v>0</v>
      </c>
      <c r="CI62" t="e">
        <f t="shared" si="250"/>
        <v>#DIV/0!</v>
      </c>
      <c r="CJ62" t="e">
        <f t="shared" si="251"/>
        <v>#DIV/0!</v>
      </c>
    </row>
    <row r="63" spans="1:88" x14ac:dyDescent="0.35">
      <c r="A63" t="s">
        <v>185</v>
      </c>
      <c r="B63" s="1">
        <v>61</v>
      </c>
      <c r="C63" s="1" t="s">
        <v>151</v>
      </c>
      <c r="D63" s="1" t="s">
        <v>0</v>
      </c>
      <c r="E63" s="1">
        <v>0</v>
      </c>
      <c r="F63" s="1" t="s">
        <v>91</v>
      </c>
      <c r="G63" s="1" t="s">
        <v>0</v>
      </c>
      <c r="H63" s="1">
        <v>13352.99999869056</v>
      </c>
      <c r="I63" s="1">
        <v>0</v>
      </c>
      <c r="J63">
        <f t="shared" si="210"/>
        <v>5.8139227967622826</v>
      </c>
      <c r="K63">
        <f t="shared" si="211"/>
        <v>0.55085815618944289</v>
      </c>
      <c r="L63">
        <f t="shared" si="212"/>
        <v>365.92089028801513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t="e">
        <f t="shared" si="213"/>
        <v>#DIV/0!</v>
      </c>
      <c r="U63" t="e">
        <f t="shared" si="214"/>
        <v>#DIV/0!</v>
      </c>
      <c r="V63" t="e">
        <f t="shared" si="215"/>
        <v>#DIV/0!</v>
      </c>
      <c r="W63" s="1">
        <v>-1</v>
      </c>
      <c r="X63" s="1">
        <v>0.87</v>
      </c>
      <c r="Y63" s="1">
        <v>0.92</v>
      </c>
      <c r="Z63" s="1">
        <v>10.02086067199707</v>
      </c>
      <c r="AA63">
        <f t="shared" si="216"/>
        <v>0.87501043033599857</v>
      </c>
      <c r="AB63">
        <f t="shared" si="217"/>
        <v>4.5794490831930629E-3</v>
      </c>
      <c r="AC63" t="e">
        <f t="shared" si="218"/>
        <v>#DIV/0!</v>
      </c>
      <c r="AD63" t="e">
        <f t="shared" si="219"/>
        <v>#DIV/0!</v>
      </c>
      <c r="AE63" t="e">
        <f t="shared" si="220"/>
        <v>#DIV/0!</v>
      </c>
      <c r="AF63" s="1">
        <v>0</v>
      </c>
      <c r="AG63" s="1">
        <v>0.5</v>
      </c>
      <c r="AH63" t="e">
        <f t="shared" si="221"/>
        <v>#DIV/0!</v>
      </c>
      <c r="AI63">
        <f t="shared" si="222"/>
        <v>8.8448657778798854</v>
      </c>
      <c r="AJ63">
        <f t="shared" si="223"/>
        <v>1.6162632644433756</v>
      </c>
      <c r="AK63">
        <f t="shared" si="224"/>
        <v>31.900962829589844</v>
      </c>
      <c r="AL63" s="1">
        <v>2</v>
      </c>
      <c r="AM63">
        <f t="shared" si="225"/>
        <v>4.644859790802002</v>
      </c>
      <c r="AN63" s="1">
        <v>1</v>
      </c>
      <c r="AO63">
        <f t="shared" si="226"/>
        <v>9.2897195816040039</v>
      </c>
      <c r="AP63" s="1">
        <v>31.931402206420898</v>
      </c>
      <c r="AQ63" s="1">
        <v>31.900962829589844</v>
      </c>
      <c r="AR63" s="1">
        <v>31.065929412841797</v>
      </c>
      <c r="AS63" s="1">
        <v>400.11639404296875</v>
      </c>
      <c r="AT63" s="1">
        <v>393.92108154296875</v>
      </c>
      <c r="AU63" s="1">
        <v>25.941524505615234</v>
      </c>
      <c r="AV63" s="1">
        <v>31.648332595825195</v>
      </c>
      <c r="AW63" s="1">
        <v>53.970283508300781</v>
      </c>
      <c r="AX63" s="1">
        <v>65.84503173828125</v>
      </c>
      <c r="AY63" s="1">
        <v>300.16571044921875</v>
      </c>
      <c r="AZ63" s="1">
        <v>1700.4769287109375</v>
      </c>
      <c r="BA63" s="1">
        <v>1913.2745361328125</v>
      </c>
      <c r="BB63" s="1">
        <v>98.966293334960938</v>
      </c>
      <c r="BC63" s="1">
        <v>11.625880241394043</v>
      </c>
      <c r="BD63" s="1">
        <v>-0.26187953352928162</v>
      </c>
      <c r="BE63" s="1">
        <v>1</v>
      </c>
      <c r="BF63" s="1">
        <v>-1.355140209197998</v>
      </c>
      <c r="BG63" s="1">
        <v>7.355140209197998</v>
      </c>
      <c r="BH63" s="1">
        <v>1</v>
      </c>
      <c r="BI63" s="1">
        <v>0</v>
      </c>
      <c r="BJ63" s="1">
        <v>0.15999999642372131</v>
      </c>
      <c r="BK63" s="1">
        <v>111115</v>
      </c>
      <c r="BL63">
        <f t="shared" si="227"/>
        <v>1.5008285522460936</v>
      </c>
      <c r="BM63">
        <f t="shared" si="228"/>
        <v>8.8448657778798859E-3</v>
      </c>
      <c r="BN63">
        <f t="shared" si="229"/>
        <v>305.05096282958982</v>
      </c>
      <c r="BO63">
        <f t="shared" si="230"/>
        <v>305.08140220642088</v>
      </c>
      <c r="BP63">
        <f t="shared" si="231"/>
        <v>272.0763025123706</v>
      </c>
      <c r="BQ63">
        <f t="shared" si="232"/>
        <v>-0.46860583302565761</v>
      </c>
      <c r="BR63">
        <f t="shared" si="233"/>
        <v>4.7483814316842174</v>
      </c>
      <c r="BS63">
        <f t="shared" si="234"/>
        <v>47.979784547581907</v>
      </c>
      <c r="BT63">
        <f t="shared" si="235"/>
        <v>16.331451951756712</v>
      </c>
      <c r="BU63">
        <f t="shared" si="236"/>
        <v>31.916182518005371</v>
      </c>
      <c r="BV63">
        <f t="shared" si="237"/>
        <v>4.7524763981180937</v>
      </c>
      <c r="BW63">
        <f t="shared" si="238"/>
        <v>0.52002208981957609</v>
      </c>
      <c r="BX63">
        <f t="shared" si="239"/>
        <v>3.1321181672408418</v>
      </c>
      <c r="BY63">
        <f t="shared" si="240"/>
        <v>1.6203582308772519</v>
      </c>
      <c r="BZ63">
        <f t="shared" si="241"/>
        <v>0.32765036637960665</v>
      </c>
      <c r="CA63">
        <f t="shared" si="242"/>
        <v>36.213834165633763</v>
      </c>
      <c r="CB63">
        <f t="shared" si="243"/>
        <v>0.92891928722048001</v>
      </c>
      <c r="CC63">
        <f t="shared" si="244"/>
        <v>66.534819695708833</v>
      </c>
      <c r="CD63">
        <f t="shared" si="245"/>
        <v>393.07619104797772</v>
      </c>
      <c r="CE63">
        <f t="shared" si="246"/>
        <v>9.8410515268306988E-3</v>
      </c>
      <c r="CF63">
        <f t="shared" si="247"/>
        <v>0</v>
      </c>
      <c r="CG63">
        <f t="shared" si="248"/>
        <v>1487.9350491677947</v>
      </c>
      <c r="CH63">
        <f t="shared" si="249"/>
        <v>0</v>
      </c>
      <c r="CI63" t="e">
        <f t="shared" si="250"/>
        <v>#DIV/0!</v>
      </c>
      <c r="CJ63" t="e">
        <f t="shared" si="251"/>
        <v>#DIV/0!</v>
      </c>
    </row>
    <row r="64" spans="1:88" x14ac:dyDescent="0.35">
      <c r="A64" t="s">
        <v>185</v>
      </c>
      <c r="B64" s="1">
        <v>62</v>
      </c>
      <c r="C64" s="1" t="s">
        <v>152</v>
      </c>
      <c r="D64" s="1" t="s">
        <v>0</v>
      </c>
      <c r="E64" s="1">
        <v>0</v>
      </c>
      <c r="F64" s="1" t="s">
        <v>91</v>
      </c>
      <c r="G64" s="1" t="s">
        <v>0</v>
      </c>
      <c r="H64" s="1">
        <v>13498.99999869056</v>
      </c>
      <c r="I64" s="1">
        <v>0</v>
      </c>
      <c r="J64">
        <f t="shared" si="210"/>
        <v>11.45261870610126</v>
      </c>
      <c r="K64">
        <f t="shared" si="211"/>
        <v>0.54619581277898677</v>
      </c>
      <c r="L64">
        <f t="shared" si="212"/>
        <v>635.01313976182485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t="e">
        <f t="shared" si="213"/>
        <v>#DIV/0!</v>
      </c>
      <c r="U64" t="e">
        <f t="shared" si="214"/>
        <v>#DIV/0!</v>
      </c>
      <c r="V64" t="e">
        <f t="shared" si="215"/>
        <v>#DIV/0!</v>
      </c>
      <c r="W64" s="1">
        <v>-1</v>
      </c>
      <c r="X64" s="1">
        <v>0.87</v>
      </c>
      <c r="Y64" s="1">
        <v>0.92</v>
      </c>
      <c r="Z64" s="1">
        <v>10.02086067199707</v>
      </c>
      <c r="AA64">
        <f t="shared" si="216"/>
        <v>0.87501043033599857</v>
      </c>
      <c r="AB64">
        <f t="shared" si="217"/>
        <v>8.3735473061416973E-3</v>
      </c>
      <c r="AC64" t="e">
        <f t="shared" si="218"/>
        <v>#DIV/0!</v>
      </c>
      <c r="AD64" t="e">
        <f t="shared" si="219"/>
        <v>#DIV/0!</v>
      </c>
      <c r="AE64" t="e">
        <f t="shared" si="220"/>
        <v>#DIV/0!</v>
      </c>
      <c r="AF64" s="1">
        <v>0</v>
      </c>
      <c r="AG64" s="1">
        <v>0.5</v>
      </c>
      <c r="AH64" t="e">
        <f t="shared" si="221"/>
        <v>#DIV/0!</v>
      </c>
      <c r="AI64">
        <f t="shared" si="222"/>
        <v>8.7852837287269718</v>
      </c>
      <c r="AJ64">
        <f t="shared" si="223"/>
        <v>1.6177332353924418</v>
      </c>
      <c r="AK64">
        <f t="shared" si="224"/>
        <v>32.039928436279297</v>
      </c>
      <c r="AL64" s="1">
        <v>2</v>
      </c>
      <c r="AM64">
        <f t="shared" si="225"/>
        <v>4.644859790802002</v>
      </c>
      <c r="AN64" s="1">
        <v>1</v>
      </c>
      <c r="AO64">
        <f t="shared" si="226"/>
        <v>9.2897195816040039</v>
      </c>
      <c r="AP64" s="1">
        <v>31.96513557434082</v>
      </c>
      <c r="AQ64" s="1">
        <v>32.039928436279297</v>
      </c>
      <c r="AR64" s="1">
        <v>31.06196403503418</v>
      </c>
      <c r="AS64" s="1">
        <v>699.79241943359375</v>
      </c>
      <c r="AT64" s="1">
        <v>688.13372802734375</v>
      </c>
      <c r="AU64" s="1">
        <v>26.345417022705078</v>
      </c>
      <c r="AV64" s="1">
        <v>32.01153564453125</v>
      </c>
      <c r="AW64" s="1">
        <v>54.708995819091797</v>
      </c>
      <c r="AX64" s="1">
        <v>66.477188110351563</v>
      </c>
      <c r="AY64" s="1">
        <v>300.17208862304688</v>
      </c>
      <c r="AZ64" s="1">
        <v>1699.5657958984375</v>
      </c>
      <c r="BA64" s="1">
        <v>1985.216064453125</v>
      </c>
      <c r="BB64" s="1">
        <v>98.969078063964844</v>
      </c>
      <c r="BC64" s="1">
        <v>14.20539379119873</v>
      </c>
      <c r="BD64" s="1">
        <v>-0.25241374969482422</v>
      </c>
      <c r="BE64" s="1">
        <v>1</v>
      </c>
      <c r="BF64" s="1">
        <v>-1.355140209197998</v>
      </c>
      <c r="BG64" s="1">
        <v>7.355140209197998</v>
      </c>
      <c r="BH64" s="1">
        <v>1</v>
      </c>
      <c r="BI64" s="1">
        <v>0</v>
      </c>
      <c r="BJ64" s="1">
        <v>0.15999999642372131</v>
      </c>
      <c r="BK64" s="1">
        <v>111115</v>
      </c>
      <c r="BL64">
        <f t="shared" si="227"/>
        <v>1.5008604431152341</v>
      </c>
      <c r="BM64">
        <f t="shared" si="228"/>
        <v>8.7852837287269725E-3</v>
      </c>
      <c r="BN64">
        <f t="shared" si="229"/>
        <v>305.18992843627927</v>
      </c>
      <c r="BO64">
        <f t="shared" si="230"/>
        <v>305.1151355743408</v>
      </c>
      <c r="BP64">
        <f t="shared" si="231"/>
        <v>271.93052126562907</v>
      </c>
      <c r="BQ64">
        <f t="shared" si="232"/>
        <v>-0.46381926171343502</v>
      </c>
      <c r="BR64">
        <f t="shared" si="233"/>
        <v>4.7858854055434481</v>
      </c>
      <c r="BS64">
        <f t="shared" si="234"/>
        <v>48.357380902854082</v>
      </c>
      <c r="BT64">
        <f t="shared" si="235"/>
        <v>16.345845258322832</v>
      </c>
      <c r="BU64">
        <f t="shared" si="236"/>
        <v>32.002532005310059</v>
      </c>
      <c r="BV64">
        <f t="shared" si="237"/>
        <v>4.7757676019342892</v>
      </c>
      <c r="BW64">
        <f t="shared" si="238"/>
        <v>0.51586514665027394</v>
      </c>
      <c r="BX64">
        <f t="shared" si="239"/>
        <v>3.1681521701510063</v>
      </c>
      <c r="BY64">
        <f t="shared" si="240"/>
        <v>1.6076154317832829</v>
      </c>
      <c r="BZ64">
        <f t="shared" si="241"/>
        <v>0.32501012496241649</v>
      </c>
      <c r="CA64">
        <f t="shared" si="242"/>
        <v>62.846665000731463</v>
      </c>
      <c r="CB64">
        <f t="shared" si="243"/>
        <v>0.92280484722381151</v>
      </c>
      <c r="CC64">
        <f t="shared" si="244"/>
        <v>66.738283725870573</v>
      </c>
      <c r="CD64">
        <f t="shared" si="245"/>
        <v>686.46941134723068</v>
      </c>
      <c r="CE64">
        <f t="shared" si="246"/>
        <v>1.1134190453030768E-2</v>
      </c>
      <c r="CF64">
        <f t="shared" si="247"/>
        <v>0</v>
      </c>
      <c r="CG64">
        <f t="shared" si="248"/>
        <v>1487.1377984534356</v>
      </c>
      <c r="CH64">
        <f t="shared" si="249"/>
        <v>0</v>
      </c>
      <c r="CI64" t="e">
        <f t="shared" si="250"/>
        <v>#DIV/0!</v>
      </c>
      <c r="CJ64" t="e">
        <f t="shared" si="251"/>
        <v>#DIV/0!</v>
      </c>
    </row>
    <row r="65" spans="1:88" x14ac:dyDescent="0.35">
      <c r="A65" t="s">
        <v>185</v>
      </c>
      <c r="B65" s="1">
        <v>63</v>
      </c>
      <c r="C65" s="1" t="s">
        <v>153</v>
      </c>
      <c r="D65" s="1" t="s">
        <v>0</v>
      </c>
      <c r="E65" s="1">
        <v>0</v>
      </c>
      <c r="F65" s="1" t="s">
        <v>91</v>
      </c>
      <c r="G65" s="1" t="s">
        <v>0</v>
      </c>
      <c r="H65" s="1">
        <v>13643.99999869056</v>
      </c>
      <c r="I65" s="1">
        <v>0</v>
      </c>
      <c r="J65">
        <f t="shared" si="210"/>
        <v>13.164917264201309</v>
      </c>
      <c r="K65">
        <f t="shared" si="211"/>
        <v>0.51718017725716781</v>
      </c>
      <c r="L65">
        <f t="shared" si="212"/>
        <v>916.19033683410589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t="e">
        <f t="shared" si="213"/>
        <v>#DIV/0!</v>
      </c>
      <c r="U65" t="e">
        <f t="shared" si="214"/>
        <v>#DIV/0!</v>
      </c>
      <c r="V65" t="e">
        <f t="shared" si="215"/>
        <v>#DIV/0!</v>
      </c>
      <c r="W65" s="1">
        <v>-1</v>
      </c>
      <c r="X65" s="1">
        <v>0.87</v>
      </c>
      <c r="Y65" s="1">
        <v>0.92</v>
      </c>
      <c r="Z65" s="1">
        <v>10.02086067199707</v>
      </c>
      <c r="AA65">
        <f t="shared" si="216"/>
        <v>0.87501043033599857</v>
      </c>
      <c r="AB65">
        <f t="shared" si="217"/>
        <v>9.5269309644056398E-3</v>
      </c>
      <c r="AC65" t="e">
        <f t="shared" si="218"/>
        <v>#DIV/0!</v>
      </c>
      <c r="AD65" t="e">
        <f t="shared" si="219"/>
        <v>#DIV/0!</v>
      </c>
      <c r="AE65" t="e">
        <f t="shared" si="220"/>
        <v>#DIV/0!</v>
      </c>
      <c r="AF65" s="1">
        <v>0</v>
      </c>
      <c r="AG65" s="1">
        <v>0.5</v>
      </c>
      <c r="AH65" t="e">
        <f t="shared" si="221"/>
        <v>#DIV/0!</v>
      </c>
      <c r="AI65">
        <f t="shared" si="222"/>
        <v>8.5275034827808618</v>
      </c>
      <c r="AJ65">
        <f t="shared" si="223"/>
        <v>1.652653161183276</v>
      </c>
      <c r="AK65">
        <f t="shared" si="224"/>
        <v>32.271194458007813</v>
      </c>
      <c r="AL65" s="1">
        <v>2</v>
      </c>
      <c r="AM65">
        <f t="shared" si="225"/>
        <v>4.644859790802002</v>
      </c>
      <c r="AN65" s="1">
        <v>1</v>
      </c>
      <c r="AO65">
        <f t="shared" si="226"/>
        <v>9.2897195816040039</v>
      </c>
      <c r="AP65" s="1">
        <v>32.016902923583984</v>
      </c>
      <c r="AQ65" s="1">
        <v>32.271194458007813</v>
      </c>
      <c r="AR65" s="1">
        <v>31.06391716003418</v>
      </c>
      <c r="AS65" s="1">
        <v>999.50421142578125</v>
      </c>
      <c r="AT65" s="1">
        <v>985.1356201171875</v>
      </c>
      <c r="AU65" s="1">
        <v>26.797443389892578</v>
      </c>
      <c r="AV65" s="1">
        <v>32.295585632324219</v>
      </c>
      <c r="AW65" s="1">
        <v>55.487327575683594</v>
      </c>
      <c r="AX65" s="1">
        <v>66.871002197265625</v>
      </c>
      <c r="AY65" s="1">
        <v>300.1778564453125</v>
      </c>
      <c r="AZ65" s="1">
        <v>1699.212890625</v>
      </c>
      <c r="BA65" s="1">
        <v>2006.251220703125</v>
      </c>
      <c r="BB65" s="1">
        <v>98.967643737792969</v>
      </c>
      <c r="BC65" s="1">
        <v>16.391828536987305</v>
      </c>
      <c r="BD65" s="1">
        <v>-0.24566154181957245</v>
      </c>
      <c r="BE65" s="1">
        <v>1</v>
      </c>
      <c r="BF65" s="1">
        <v>-1.355140209197998</v>
      </c>
      <c r="BG65" s="1">
        <v>7.355140209197998</v>
      </c>
      <c r="BH65" s="1">
        <v>1</v>
      </c>
      <c r="BI65" s="1">
        <v>0</v>
      </c>
      <c r="BJ65" s="1">
        <v>0.15999999642372131</v>
      </c>
      <c r="BK65" s="1">
        <v>111115</v>
      </c>
      <c r="BL65">
        <f t="shared" si="227"/>
        <v>1.5008892822265625</v>
      </c>
      <c r="BM65">
        <f t="shared" si="228"/>
        <v>8.5275034827808609E-3</v>
      </c>
      <c r="BN65">
        <f t="shared" si="229"/>
        <v>305.42119445800779</v>
      </c>
      <c r="BO65">
        <f t="shared" si="230"/>
        <v>305.16690292358396</v>
      </c>
      <c r="BP65">
        <f t="shared" si="231"/>
        <v>271.87405642314116</v>
      </c>
      <c r="BQ65">
        <f t="shared" si="232"/>
        <v>-0.42747862372487333</v>
      </c>
      <c r="BR65">
        <f t="shared" si="233"/>
        <v>4.8488711743465247</v>
      </c>
      <c r="BS65">
        <f t="shared" si="234"/>
        <v>48.99450963178662</v>
      </c>
      <c r="BT65">
        <f t="shared" si="235"/>
        <v>16.698923999462401</v>
      </c>
      <c r="BU65">
        <f t="shared" si="236"/>
        <v>32.144048690795898</v>
      </c>
      <c r="BV65">
        <f t="shared" si="237"/>
        <v>4.8141540617617933</v>
      </c>
      <c r="BW65">
        <f t="shared" si="238"/>
        <v>0.48990597824171711</v>
      </c>
      <c r="BX65">
        <f t="shared" si="239"/>
        <v>3.1962180131632487</v>
      </c>
      <c r="BY65">
        <f t="shared" si="240"/>
        <v>1.6179360485985446</v>
      </c>
      <c r="BZ65">
        <f t="shared" si="241"/>
        <v>0.30853015770149256</v>
      </c>
      <c r="CA65">
        <f t="shared" si="242"/>
        <v>90.673198851806333</v>
      </c>
      <c r="CB65">
        <f t="shared" si="243"/>
        <v>0.93001442453691785</v>
      </c>
      <c r="CC65">
        <f t="shared" si="244"/>
        <v>66.346315460526398</v>
      </c>
      <c r="CD65">
        <f t="shared" si="245"/>
        <v>983.22246890195959</v>
      </c>
      <c r="CE65">
        <f t="shared" si="246"/>
        <v>8.8834804070117759E-3</v>
      </c>
      <c r="CF65">
        <f t="shared" si="247"/>
        <v>0</v>
      </c>
      <c r="CG65">
        <f t="shared" si="248"/>
        <v>1486.8290026582574</v>
      </c>
      <c r="CH65">
        <f t="shared" si="249"/>
        <v>0</v>
      </c>
      <c r="CI65" t="e">
        <f t="shared" si="250"/>
        <v>#DIV/0!</v>
      </c>
      <c r="CJ65" t="e">
        <f t="shared" si="251"/>
        <v>#DIV/0!</v>
      </c>
    </row>
    <row r="66" spans="1:88" x14ac:dyDescent="0.35">
      <c r="A66" t="s">
        <v>185</v>
      </c>
      <c r="B66" s="1">
        <v>64</v>
      </c>
      <c r="C66" s="1" t="s">
        <v>154</v>
      </c>
      <c r="D66" s="1" t="s">
        <v>0</v>
      </c>
      <c r="E66" s="1">
        <v>0</v>
      </c>
      <c r="F66" s="1" t="s">
        <v>91</v>
      </c>
      <c r="G66" s="1" t="s">
        <v>0</v>
      </c>
      <c r="H66" s="1">
        <v>13865.99999869056</v>
      </c>
      <c r="I66" s="1">
        <v>0</v>
      </c>
      <c r="J66">
        <f t="shared" si="210"/>
        <v>14.524481193833797</v>
      </c>
      <c r="K66">
        <f t="shared" si="211"/>
        <v>0.42729824130405558</v>
      </c>
      <c r="L66">
        <f t="shared" si="212"/>
        <v>1190.1477546550357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t="e">
        <f t="shared" si="213"/>
        <v>#DIV/0!</v>
      </c>
      <c r="U66" t="e">
        <f t="shared" si="214"/>
        <v>#DIV/0!</v>
      </c>
      <c r="V66" t="e">
        <f t="shared" si="215"/>
        <v>#DIV/0!</v>
      </c>
      <c r="W66" s="1">
        <v>-1</v>
      </c>
      <c r="X66" s="1">
        <v>0.87</v>
      </c>
      <c r="Y66" s="1">
        <v>0.92</v>
      </c>
      <c r="Z66" s="1">
        <v>10.02086067199707</v>
      </c>
      <c r="AA66">
        <f t="shared" si="216"/>
        <v>0.87501043033599857</v>
      </c>
      <c r="AB66">
        <f t="shared" si="217"/>
        <v>1.0442664595294178E-2</v>
      </c>
      <c r="AC66" t="e">
        <f t="shared" si="218"/>
        <v>#DIV/0!</v>
      </c>
      <c r="AD66" t="e">
        <f t="shared" si="219"/>
        <v>#DIV/0!</v>
      </c>
      <c r="AE66" t="e">
        <f t="shared" si="220"/>
        <v>#DIV/0!</v>
      </c>
      <c r="AF66" s="1">
        <v>0</v>
      </c>
      <c r="AG66" s="1">
        <v>0.5</v>
      </c>
      <c r="AH66" t="e">
        <f t="shared" si="221"/>
        <v>#DIV/0!</v>
      </c>
      <c r="AI66">
        <f t="shared" si="222"/>
        <v>7.6915677088626158</v>
      </c>
      <c r="AJ66">
        <f t="shared" si="223"/>
        <v>1.7869486181397254</v>
      </c>
      <c r="AK66">
        <f t="shared" si="224"/>
        <v>32.64471435546875</v>
      </c>
      <c r="AL66" s="1">
        <v>2</v>
      </c>
      <c r="AM66">
        <f t="shared" si="225"/>
        <v>4.644859790802002</v>
      </c>
      <c r="AN66" s="1">
        <v>1</v>
      </c>
      <c r="AO66">
        <f t="shared" si="226"/>
        <v>9.2897195816040039</v>
      </c>
      <c r="AP66" s="1">
        <v>32.019283294677734</v>
      </c>
      <c r="AQ66" s="1">
        <v>32.64471435546875</v>
      </c>
      <c r="AR66" s="1">
        <v>31.057806015014648</v>
      </c>
      <c r="AS66" s="1">
        <v>1299.959228515625</v>
      </c>
      <c r="AT66" s="1">
        <v>1283.7034912109375</v>
      </c>
      <c r="AU66" s="1">
        <v>27.021841049194336</v>
      </c>
      <c r="AV66" s="1">
        <v>31.98259162902832</v>
      </c>
      <c r="AW66" s="1">
        <v>55.941246032714844</v>
      </c>
      <c r="AX66" s="1">
        <v>66.214805603027344</v>
      </c>
      <c r="AY66" s="1">
        <v>300.17922973632813</v>
      </c>
      <c r="AZ66" s="1">
        <v>1698.9967041015625</v>
      </c>
      <c r="BA66" s="1">
        <v>1946.466796875</v>
      </c>
      <c r="BB66" s="1">
        <v>98.965576171875</v>
      </c>
      <c r="BC66" s="1">
        <v>17.743488311767578</v>
      </c>
      <c r="BD66" s="1">
        <v>-0.2348138839006424</v>
      </c>
      <c r="BE66" s="1">
        <v>0.5</v>
      </c>
      <c r="BF66" s="1">
        <v>-1.355140209197998</v>
      </c>
      <c r="BG66" s="1">
        <v>7.355140209197998</v>
      </c>
      <c r="BH66" s="1">
        <v>1</v>
      </c>
      <c r="BI66" s="1">
        <v>0</v>
      </c>
      <c r="BJ66" s="1">
        <v>0.15999999642372131</v>
      </c>
      <c r="BK66" s="1">
        <v>111115</v>
      </c>
      <c r="BL66">
        <f t="shared" si="227"/>
        <v>1.5008961486816406</v>
      </c>
      <c r="BM66">
        <f t="shared" si="228"/>
        <v>7.691567708862616E-3</v>
      </c>
      <c r="BN66">
        <f t="shared" si="229"/>
        <v>305.79471435546873</v>
      </c>
      <c r="BO66">
        <f t="shared" si="230"/>
        <v>305.16928329467771</v>
      </c>
      <c r="BP66">
        <f t="shared" si="231"/>
        <v>271.8394665801643</v>
      </c>
      <c r="BQ66">
        <f t="shared" si="232"/>
        <v>-0.29889006744541607</v>
      </c>
      <c r="BR66">
        <f t="shared" si="233"/>
        <v>4.9521242261762994</v>
      </c>
      <c r="BS66">
        <f t="shared" si="234"/>
        <v>50.038856112714086</v>
      </c>
      <c r="BT66">
        <f t="shared" si="235"/>
        <v>18.056264483685766</v>
      </c>
      <c r="BU66">
        <f t="shared" si="236"/>
        <v>32.331998825073242</v>
      </c>
      <c r="BV66">
        <f t="shared" si="237"/>
        <v>4.8655506726076059</v>
      </c>
      <c r="BW66">
        <f t="shared" si="238"/>
        <v>0.40850813611446812</v>
      </c>
      <c r="BX66">
        <f t="shared" si="239"/>
        <v>3.1651756080365741</v>
      </c>
      <c r="BY66">
        <f t="shared" si="240"/>
        <v>1.7003750645710318</v>
      </c>
      <c r="BZ66">
        <f t="shared" si="241"/>
        <v>0.25694178955115637</v>
      </c>
      <c r="CA66">
        <f t="shared" si="242"/>
        <v>117.78365826909894</v>
      </c>
      <c r="CB66">
        <f t="shared" si="243"/>
        <v>0.92712044705304242</v>
      </c>
      <c r="CC66">
        <f t="shared" si="244"/>
        <v>64.027022257581805</v>
      </c>
      <c r="CD66">
        <f t="shared" si="245"/>
        <v>1281.5927655383882</v>
      </c>
      <c r="CE66">
        <f t="shared" si="246"/>
        <v>7.2562775452837047E-3</v>
      </c>
      <c r="CF66">
        <f t="shared" si="247"/>
        <v>0</v>
      </c>
      <c r="CG66">
        <f t="shared" si="248"/>
        <v>1486.6398371953514</v>
      </c>
      <c r="CH66">
        <f t="shared" si="249"/>
        <v>0</v>
      </c>
      <c r="CI66" t="e">
        <f t="shared" si="250"/>
        <v>#DIV/0!</v>
      </c>
      <c r="CJ66" t="e">
        <f t="shared" si="251"/>
        <v>#DIV/0!</v>
      </c>
    </row>
    <row r="67" spans="1:88" x14ac:dyDescent="0.35">
      <c r="A67" t="s">
        <v>185</v>
      </c>
      <c r="B67" s="1">
        <v>65</v>
      </c>
      <c r="C67" s="1" t="s">
        <v>155</v>
      </c>
      <c r="D67" s="1" t="s">
        <v>0</v>
      </c>
      <c r="E67" s="1">
        <v>0</v>
      </c>
      <c r="F67" s="1" t="s">
        <v>91</v>
      </c>
      <c r="G67" s="1" t="s">
        <v>0</v>
      </c>
      <c r="H67" s="1">
        <v>14087.99999869056</v>
      </c>
      <c r="I67" s="1">
        <v>0</v>
      </c>
      <c r="J67">
        <f t="shared" si="210"/>
        <v>15.796081670965808</v>
      </c>
      <c r="K67">
        <f t="shared" si="211"/>
        <v>0.32599447783626745</v>
      </c>
      <c r="L67">
        <f t="shared" si="212"/>
        <v>1548.9463507434673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t="e">
        <f t="shared" si="213"/>
        <v>#DIV/0!</v>
      </c>
      <c r="U67" t="e">
        <f t="shared" si="214"/>
        <v>#DIV/0!</v>
      </c>
      <c r="V67" t="e">
        <f t="shared" si="215"/>
        <v>#DIV/0!</v>
      </c>
      <c r="W67" s="1">
        <v>-1</v>
      </c>
      <c r="X67" s="1">
        <v>0.87</v>
      </c>
      <c r="Y67" s="1">
        <v>0.92</v>
      </c>
      <c r="Z67" s="1">
        <v>10.02086067199707</v>
      </c>
      <c r="AA67">
        <f t="shared" si="216"/>
        <v>0.87501043033599857</v>
      </c>
      <c r="AB67">
        <f t="shared" si="217"/>
        <v>1.1292071336811555E-2</v>
      </c>
      <c r="AC67" t="e">
        <f t="shared" si="218"/>
        <v>#DIV/0!</v>
      </c>
      <c r="AD67" t="e">
        <f t="shared" si="219"/>
        <v>#DIV/0!</v>
      </c>
      <c r="AE67" t="e">
        <f t="shared" si="220"/>
        <v>#DIV/0!</v>
      </c>
      <c r="AF67" s="1">
        <v>0</v>
      </c>
      <c r="AG67" s="1">
        <v>0.5</v>
      </c>
      <c r="AH67" t="e">
        <f t="shared" si="221"/>
        <v>#DIV/0!</v>
      </c>
      <c r="AI67">
        <f t="shared" si="222"/>
        <v>6.5296262156781628</v>
      </c>
      <c r="AJ67">
        <f t="shared" si="223"/>
        <v>1.9676717927208016</v>
      </c>
      <c r="AK67">
        <f t="shared" si="224"/>
        <v>32.983860015869141</v>
      </c>
      <c r="AL67" s="1">
        <v>2</v>
      </c>
      <c r="AM67">
        <f t="shared" si="225"/>
        <v>4.644859790802002</v>
      </c>
      <c r="AN67" s="1">
        <v>1</v>
      </c>
      <c r="AO67">
        <f t="shared" si="226"/>
        <v>9.2897195816040039</v>
      </c>
      <c r="AP67" s="1">
        <v>31.919370651245117</v>
      </c>
      <c r="AQ67" s="1">
        <v>32.983860015869141</v>
      </c>
      <c r="AR67" s="1">
        <v>31.061361312866211</v>
      </c>
      <c r="AS67" s="1">
        <v>1699.9766845703125</v>
      </c>
      <c r="AT67" s="1">
        <v>1682.1341552734375</v>
      </c>
      <c r="AU67" s="1">
        <v>26.903940200805664</v>
      </c>
      <c r="AV67" s="1">
        <v>31.119041442871094</v>
      </c>
      <c r="AW67" s="1">
        <v>56.018707275390625</v>
      </c>
      <c r="AX67" s="1">
        <v>64.795761108398438</v>
      </c>
      <c r="AY67" s="1">
        <v>300.17929077148438</v>
      </c>
      <c r="AZ67" s="1">
        <v>1699.8912353515625</v>
      </c>
      <c r="BA67" s="1">
        <v>2060.622314453125</v>
      </c>
      <c r="BB67" s="1">
        <v>98.970123291015625</v>
      </c>
      <c r="BC67" s="1">
        <v>18.299762725830078</v>
      </c>
      <c r="BD67" s="1">
        <v>-0.21482706069946289</v>
      </c>
      <c r="BE67" s="1">
        <v>0.5</v>
      </c>
      <c r="BF67" s="1">
        <v>-1.355140209197998</v>
      </c>
      <c r="BG67" s="1">
        <v>7.355140209197998</v>
      </c>
      <c r="BH67" s="1">
        <v>1</v>
      </c>
      <c r="BI67" s="1">
        <v>0</v>
      </c>
      <c r="BJ67" s="1">
        <v>0.15999999642372131</v>
      </c>
      <c r="BK67" s="1">
        <v>111115</v>
      </c>
      <c r="BL67">
        <f t="shared" si="227"/>
        <v>1.5008964538574217</v>
      </c>
      <c r="BM67">
        <f t="shared" si="228"/>
        <v>6.529626215678163E-3</v>
      </c>
      <c r="BN67">
        <f t="shared" si="229"/>
        <v>306.13386001586912</v>
      </c>
      <c r="BO67">
        <f t="shared" si="230"/>
        <v>305.06937065124509</v>
      </c>
      <c r="BP67">
        <f t="shared" si="231"/>
        <v>271.98259157696521</v>
      </c>
      <c r="BQ67">
        <f t="shared" si="232"/>
        <v>-0.11575026329988342</v>
      </c>
      <c r="BR67">
        <f t="shared" si="233"/>
        <v>5.0475271610199783</v>
      </c>
      <c r="BS67">
        <f t="shared" si="234"/>
        <v>51.000514025611864</v>
      </c>
      <c r="BT67">
        <f t="shared" si="235"/>
        <v>19.88147258274077</v>
      </c>
      <c r="BU67">
        <f t="shared" si="236"/>
        <v>32.451615333557129</v>
      </c>
      <c r="BV67">
        <f t="shared" si="237"/>
        <v>4.8985089803796731</v>
      </c>
      <c r="BW67">
        <f t="shared" si="238"/>
        <v>0.31494252694392499</v>
      </c>
      <c r="BX67">
        <f t="shared" si="239"/>
        <v>3.0798553682991767</v>
      </c>
      <c r="BY67">
        <f t="shared" si="240"/>
        <v>1.8186536120804964</v>
      </c>
      <c r="BZ67">
        <f t="shared" si="241"/>
        <v>0.19780306276889595</v>
      </c>
      <c r="CA67">
        <f t="shared" si="242"/>
        <v>153.2994113042497</v>
      </c>
      <c r="CB67">
        <f t="shared" si="243"/>
        <v>0.9208221269912209</v>
      </c>
      <c r="CC67">
        <f t="shared" si="244"/>
        <v>60.726145724972788</v>
      </c>
      <c r="CD67">
        <f t="shared" si="245"/>
        <v>1679.8386381624548</v>
      </c>
      <c r="CE67">
        <f t="shared" si="246"/>
        <v>5.7102815451603815E-3</v>
      </c>
      <c r="CF67">
        <f t="shared" si="247"/>
        <v>0</v>
      </c>
      <c r="CG67">
        <f t="shared" si="248"/>
        <v>1487.4225613693629</v>
      </c>
      <c r="CH67">
        <f t="shared" si="249"/>
        <v>0</v>
      </c>
      <c r="CI67" t="e">
        <f t="shared" si="250"/>
        <v>#DIV/0!</v>
      </c>
      <c r="CJ67" t="e">
        <f t="shared" si="251"/>
        <v>#DIV/0!</v>
      </c>
    </row>
    <row r="68" spans="1:88" x14ac:dyDescent="0.35">
      <c r="A68" t="s">
        <v>185</v>
      </c>
      <c r="B68" s="1">
        <v>66</v>
      </c>
      <c r="C68" s="1" t="s">
        <v>156</v>
      </c>
      <c r="D68" s="1" t="s">
        <v>0</v>
      </c>
      <c r="E68" s="1">
        <v>0</v>
      </c>
      <c r="F68" s="1" t="s">
        <v>91</v>
      </c>
      <c r="G68" s="1" t="s">
        <v>0</v>
      </c>
      <c r="H68" s="1">
        <v>14229.99999869056</v>
      </c>
      <c r="I68" s="1">
        <v>0</v>
      </c>
      <c r="J68">
        <f t="shared" si="210"/>
        <v>17.811675780808844</v>
      </c>
      <c r="K68">
        <f t="shared" si="211"/>
        <v>0.29776739415087217</v>
      </c>
      <c r="L68">
        <f t="shared" si="212"/>
        <v>1816.2360127390721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t="e">
        <f t="shared" si="213"/>
        <v>#DIV/0!</v>
      </c>
      <c r="U68" t="e">
        <f t="shared" si="214"/>
        <v>#DIV/0!</v>
      </c>
      <c r="V68" t="e">
        <f t="shared" si="215"/>
        <v>#DIV/0!</v>
      </c>
      <c r="W68" s="1">
        <v>-1</v>
      </c>
      <c r="X68" s="1">
        <v>0.87</v>
      </c>
      <c r="Y68" s="1">
        <v>0.92</v>
      </c>
      <c r="Z68" s="1">
        <v>10.02086067199707</v>
      </c>
      <c r="AA68">
        <f t="shared" si="216"/>
        <v>0.87501043033599857</v>
      </c>
      <c r="AB68">
        <f t="shared" si="217"/>
        <v>1.2650358991616822E-2</v>
      </c>
      <c r="AC68" t="e">
        <f t="shared" si="218"/>
        <v>#DIV/0!</v>
      </c>
      <c r="AD68" t="e">
        <f t="shared" si="219"/>
        <v>#DIV/0!</v>
      </c>
      <c r="AE68" t="e">
        <f t="shared" si="220"/>
        <v>#DIV/0!</v>
      </c>
      <c r="AF68" s="1">
        <v>0</v>
      </c>
      <c r="AG68" s="1">
        <v>0.5</v>
      </c>
      <c r="AH68" t="e">
        <f t="shared" si="221"/>
        <v>#DIV/0!</v>
      </c>
      <c r="AI68">
        <f t="shared" si="222"/>
        <v>6.2400257732349447</v>
      </c>
      <c r="AJ68">
        <f t="shared" si="223"/>
        <v>2.0516464813095068</v>
      </c>
      <c r="AK68">
        <f t="shared" si="224"/>
        <v>33.290332794189453</v>
      </c>
      <c r="AL68" s="1">
        <v>2</v>
      </c>
      <c r="AM68">
        <f t="shared" si="225"/>
        <v>4.644859790802002</v>
      </c>
      <c r="AN68" s="1">
        <v>1</v>
      </c>
      <c r="AO68">
        <f t="shared" si="226"/>
        <v>9.2897195816040039</v>
      </c>
      <c r="AP68" s="1">
        <v>31.960058212280273</v>
      </c>
      <c r="AQ68" s="1">
        <v>33.290332794189453</v>
      </c>
      <c r="AR68" s="1">
        <v>31.059015274047852</v>
      </c>
      <c r="AS68" s="1">
        <v>2000.0601806640625</v>
      </c>
      <c r="AT68" s="1">
        <v>1979.9599609375</v>
      </c>
      <c r="AU68" s="1">
        <v>27.126991271972656</v>
      </c>
      <c r="AV68" s="1">
        <v>31.155218124389648</v>
      </c>
      <c r="AW68" s="1">
        <v>56.353092193603516</v>
      </c>
      <c r="AX68" s="1">
        <v>64.721672058105469</v>
      </c>
      <c r="AY68" s="1">
        <v>300.16265869140625</v>
      </c>
      <c r="AZ68" s="1">
        <v>1699.4617919921875</v>
      </c>
      <c r="BA68" s="1">
        <v>2002.979736328125</v>
      </c>
      <c r="BB68" s="1">
        <v>98.971031188964844</v>
      </c>
      <c r="BC68" s="1">
        <v>18.79541015625</v>
      </c>
      <c r="BD68" s="1">
        <v>-0.20792827010154724</v>
      </c>
      <c r="BE68" s="1">
        <v>1</v>
      </c>
      <c r="BF68" s="1">
        <v>-1.355140209197998</v>
      </c>
      <c r="BG68" s="1">
        <v>7.355140209197998</v>
      </c>
      <c r="BH68" s="1">
        <v>1</v>
      </c>
      <c r="BI68" s="1">
        <v>0</v>
      </c>
      <c r="BJ68" s="1">
        <v>0.15999999642372131</v>
      </c>
      <c r="BK68" s="1">
        <v>111115</v>
      </c>
      <c r="BL68">
        <f t="shared" si="227"/>
        <v>1.5008132934570311</v>
      </c>
      <c r="BM68">
        <f t="shared" si="228"/>
        <v>6.2400257732349446E-3</v>
      </c>
      <c r="BN68">
        <f t="shared" si="229"/>
        <v>306.44033279418943</v>
      </c>
      <c r="BO68">
        <f t="shared" si="230"/>
        <v>305.11005821228025</v>
      </c>
      <c r="BP68">
        <f t="shared" si="231"/>
        <v>271.91388064100101</v>
      </c>
      <c r="BQ68">
        <f t="shared" si="232"/>
        <v>-7.8281273105792359E-2</v>
      </c>
      <c r="BR68">
        <f t="shared" si="233"/>
        <v>5.1351105459974775</v>
      </c>
      <c r="BS68">
        <f t="shared" si="234"/>
        <v>51.884985781274118</v>
      </c>
      <c r="BT68">
        <f t="shared" si="235"/>
        <v>20.729767656884469</v>
      </c>
      <c r="BU68">
        <f t="shared" si="236"/>
        <v>32.625195503234863</v>
      </c>
      <c r="BV68">
        <f t="shared" si="237"/>
        <v>4.9466815839982541</v>
      </c>
      <c r="BW68">
        <f t="shared" si="238"/>
        <v>0.28851935853490518</v>
      </c>
      <c r="BX68">
        <f t="shared" si="239"/>
        <v>3.0834640646879707</v>
      </c>
      <c r="BY68">
        <f t="shared" si="240"/>
        <v>1.8632175193102833</v>
      </c>
      <c r="BZ68">
        <f t="shared" si="241"/>
        <v>0.18113328236418572</v>
      </c>
      <c r="CA68">
        <f t="shared" si="242"/>
        <v>179.75475106331984</v>
      </c>
      <c r="CB68">
        <f t="shared" si="243"/>
        <v>0.91730946512630207</v>
      </c>
      <c r="CC68">
        <f t="shared" si="244"/>
        <v>59.610587027714736</v>
      </c>
      <c r="CD68">
        <f t="shared" si="245"/>
        <v>1977.3715337957692</v>
      </c>
      <c r="CE68">
        <f t="shared" si="246"/>
        <v>5.369574867921648E-3</v>
      </c>
      <c r="CF68">
        <f t="shared" si="247"/>
        <v>0</v>
      </c>
      <c r="CG68">
        <f t="shared" si="248"/>
        <v>1487.0467939506714</v>
      </c>
      <c r="CH68">
        <f t="shared" si="249"/>
        <v>0</v>
      </c>
      <c r="CI68" t="e">
        <f t="shared" si="250"/>
        <v>#DIV/0!</v>
      </c>
      <c r="CJ68" t="e">
        <f t="shared" si="251"/>
        <v>#DIV/0!</v>
      </c>
    </row>
    <row r="69" spans="1:88" x14ac:dyDescent="0.35">
      <c r="A69" t="s">
        <v>186</v>
      </c>
      <c r="B69" s="1">
        <v>67</v>
      </c>
      <c r="C69" s="1" t="s">
        <v>157</v>
      </c>
      <c r="D69" s="1" t="s">
        <v>0</v>
      </c>
      <c r="E69" s="1">
        <v>0</v>
      </c>
      <c r="F69" s="1" t="s">
        <v>91</v>
      </c>
      <c r="G69" s="1" t="s">
        <v>0</v>
      </c>
      <c r="H69" s="1">
        <v>14557.99999869056</v>
      </c>
      <c r="I69" s="1">
        <v>0</v>
      </c>
      <c r="J69">
        <f t="shared" ref="J69:J79" si="252">(AS69-AT69*(1000-AU69)/(1000-AV69))*BL69</f>
        <v>-5.9326345110647631</v>
      </c>
      <c r="K69">
        <f t="shared" ref="K69:K79" si="253">IF(BW69&lt;&gt;0,1/(1/BW69-1/AO69),0)</f>
        <v>0.29170312836449108</v>
      </c>
      <c r="L69">
        <f t="shared" ref="L69:L79" si="254">((BZ69-BM69/2)*AT69-J69)/(BZ69+BM69/2)</f>
        <v>421.67543628091374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t="e">
        <f t="shared" ref="T69:T79" si="255">CF69/P69</f>
        <v>#DIV/0!</v>
      </c>
      <c r="U69" t="e">
        <f t="shared" ref="U69:U79" si="256">CH69/R69</f>
        <v>#DIV/0!</v>
      </c>
      <c r="V69" t="e">
        <f t="shared" ref="V69:V79" si="257">(R69-S69)/R69</f>
        <v>#DIV/0!</v>
      </c>
      <c r="W69" s="1">
        <v>-1</v>
      </c>
      <c r="X69" s="1">
        <v>0.87</v>
      </c>
      <c r="Y69" s="1">
        <v>0.92</v>
      </c>
      <c r="Z69" s="1">
        <v>9.9950742721557617</v>
      </c>
      <c r="AA69">
        <f t="shared" ref="AA69:AA79" si="258">(Z69*Y69+(100-Z69)*X69)/100</f>
        <v>0.87499753713607786</v>
      </c>
      <c r="AB69">
        <f t="shared" ref="AB69:AB79" si="259">(J69-W69)/CG69</f>
        <v>-3.3168261427438291E-3</v>
      </c>
      <c r="AC69" t="e">
        <f t="shared" ref="AC69:AC79" si="260">(R69-S69)/(R69-Q69)</f>
        <v>#DIV/0!</v>
      </c>
      <c r="AD69" t="e">
        <f t="shared" ref="AD69:AD79" si="261">(P69-R69)/(P69-Q69)</f>
        <v>#DIV/0!</v>
      </c>
      <c r="AE69" t="e">
        <f t="shared" ref="AE69:AE79" si="262">(P69-R69)/R69</f>
        <v>#DIV/0!</v>
      </c>
      <c r="AF69" s="1">
        <v>0</v>
      </c>
      <c r="AG69" s="1">
        <v>0.5</v>
      </c>
      <c r="AH69" t="e">
        <f t="shared" ref="AH69:AH79" si="263">V69*AG69*AA69*AF69</f>
        <v>#DIV/0!</v>
      </c>
      <c r="AI69">
        <f t="shared" ref="AI69:AI79" si="264">BM69*1000</f>
        <v>6.0157210703604713</v>
      </c>
      <c r="AJ69">
        <f t="shared" ref="AJ69:AJ79" si="265">(BR69-BX69)</f>
        <v>2.016528346618164</v>
      </c>
      <c r="AK69">
        <f t="shared" ref="AK69:AK79" si="266">(AQ69+BQ69*I69)</f>
        <v>33.451183319091797</v>
      </c>
      <c r="AL69" s="1">
        <v>2</v>
      </c>
      <c r="AM69">
        <f t="shared" ref="AM69:AM79" si="267">(AL69*BF69+BG69)</f>
        <v>4.644859790802002</v>
      </c>
      <c r="AN69" s="1">
        <v>1</v>
      </c>
      <c r="AO69">
        <f t="shared" ref="AO69:AO79" si="268">AM69*(AN69+1)*(AN69+1)/(AN69*AN69+1)</f>
        <v>9.2897195816040039</v>
      </c>
      <c r="AP69" s="1">
        <v>31.99308967590332</v>
      </c>
      <c r="AQ69" s="1">
        <v>33.451183319091797</v>
      </c>
      <c r="AR69" s="1">
        <v>31.06451416015625</v>
      </c>
      <c r="AS69" s="1">
        <v>399.87741088867188</v>
      </c>
      <c r="AT69" s="1">
        <v>402.21807861328125</v>
      </c>
      <c r="AU69" s="1">
        <v>28.097507476806641</v>
      </c>
      <c r="AV69" s="1">
        <v>31.977531433105469</v>
      </c>
      <c r="AW69" s="1">
        <v>58.259654998779297</v>
      </c>
      <c r="AX69" s="1">
        <v>66.307670593261719</v>
      </c>
      <c r="AY69" s="1">
        <v>300.17098999023438</v>
      </c>
      <c r="AZ69" s="1">
        <v>1699.6104736328125</v>
      </c>
      <c r="BA69" s="1">
        <v>1978.415771484375</v>
      </c>
      <c r="BB69" s="1">
        <v>98.978141784667969</v>
      </c>
      <c r="BC69" s="1">
        <v>11.758090019226074</v>
      </c>
      <c r="BD69" s="1">
        <v>-0.24842891097068787</v>
      </c>
      <c r="BE69" s="1">
        <v>1</v>
      </c>
      <c r="BF69" s="1">
        <v>-1.355140209197998</v>
      </c>
      <c r="BG69" s="1">
        <v>7.355140209197998</v>
      </c>
      <c r="BH69" s="1">
        <v>1</v>
      </c>
      <c r="BI69" s="1">
        <v>0</v>
      </c>
      <c r="BJ69" s="1">
        <v>0.15999999642372131</v>
      </c>
      <c r="BK69" s="1">
        <v>111115</v>
      </c>
      <c r="BL69">
        <f t="shared" ref="BL69:BL79" si="269">AY69*0.000001/(AL69*0.0001)</f>
        <v>1.5008549499511719</v>
      </c>
      <c r="BM69">
        <f t="shared" ref="BM69:BM79" si="270">(AV69-AU69)/(1000-AV69)*BL69</f>
        <v>6.0157210703604717E-3</v>
      </c>
      <c r="BN69">
        <f t="shared" ref="BN69:BN79" si="271">(AQ69+273.15)</f>
        <v>306.60118331909177</v>
      </c>
      <c r="BO69">
        <f t="shared" ref="BO69:BO79" si="272">(AP69+273.15)</f>
        <v>305.1430896759033</v>
      </c>
      <c r="BP69">
        <f t="shared" ref="BP69:BP79" si="273">(AZ69*BH69+BA69*BI69)*BJ69</f>
        <v>271.93766970296929</v>
      </c>
      <c r="BQ69">
        <f t="shared" ref="BQ69:BQ79" si="274">((BP69+0.00000010773*(BO69^4-BN69^4))-BM69*44100)/(AM69*51.4+0.00000043092*BN69^3)</f>
        <v>-4.5134483393068379E-2</v>
      </c>
      <c r="BR69">
        <f t="shared" ref="BR69:BR79" si="275">0.61365*EXP(17.502*AK69/(240.97+AK69))</f>
        <v>5.1816049867277538</v>
      </c>
      <c r="BS69">
        <f t="shared" ref="BS69:BS79" si="276">BR69*1000/BB69</f>
        <v>52.351002891129248</v>
      </c>
      <c r="BT69">
        <f t="shared" ref="BT69:BT79" si="277">(BS69-AV69)</f>
        <v>20.373471458023779</v>
      </c>
      <c r="BU69">
        <f t="shared" ref="BU69:BU79" si="278">IF(I69,AQ69,(AP69+AQ69)/2)</f>
        <v>32.722136497497559</v>
      </c>
      <c r="BV69">
        <f t="shared" ref="BV69:BV79" si="279">0.61365*EXP(17.502*BU69/(240.97+BU69))</f>
        <v>4.9737640025195082</v>
      </c>
      <c r="BW69">
        <f t="shared" ref="BW69:BW79" si="280">IF(BT69&lt;&gt;0,(1000-(BS69+AV69)/2)/BT69*BM69,0)</f>
        <v>0.28282232666381019</v>
      </c>
      <c r="BX69">
        <f t="shared" ref="BX69:BX79" si="281">AV69*BB69/1000</f>
        <v>3.1650766401095898</v>
      </c>
      <c r="BY69">
        <f t="shared" ref="BY69:BY79" si="282">(BV69-BX69)</f>
        <v>1.8086873624099185</v>
      </c>
      <c r="BZ69">
        <f t="shared" ref="BZ69:BZ79" si="283">1/(1.6/K69+1.37/AO69)</f>
        <v>0.17754094782202359</v>
      </c>
      <c r="CA69">
        <f t="shared" ref="CA69:CA79" si="284">L69*BB69*0.001</f>
        <v>41.736651119324009</v>
      </c>
      <c r="CB69">
        <f t="shared" ref="CB69:CB79" si="285">L69/AT69</f>
        <v>1.0483751444855867</v>
      </c>
      <c r="CC69">
        <f t="shared" ref="CC69:CC79" si="286">(1-BM69*BB69/BR69/K69)*100</f>
        <v>60.606769377128614</v>
      </c>
      <c r="CD69">
        <f t="shared" ref="CD69:CD79" si="287">(AT69-J69/(AO69/1.35))</f>
        <v>403.08022052397973</v>
      </c>
      <c r="CE69">
        <f t="shared" ref="CE69:CE79" si="288">J69*CC69/100/CD69</f>
        <v>-8.9202544134637275E-3</v>
      </c>
      <c r="CF69">
        <f t="shared" ref="CF69:CF79" si="289">(P69-O69)</f>
        <v>0</v>
      </c>
      <c r="CG69">
        <f t="shared" ref="CG69:CG79" si="290">AZ69*AA69</f>
        <v>1487.1549785193938</v>
      </c>
      <c r="CH69">
        <f t="shared" ref="CH69:CH79" si="291">(R69-Q69)</f>
        <v>0</v>
      </c>
      <c r="CI69" t="e">
        <f t="shared" ref="CI69:CI79" si="292">(R69-S69)/(R69-O69)</f>
        <v>#DIV/0!</v>
      </c>
      <c r="CJ69" t="e">
        <f t="shared" ref="CJ69:CJ79" si="293">(P69-R69)/(P69-O69)</f>
        <v>#DIV/0!</v>
      </c>
    </row>
    <row r="70" spans="1:88" x14ac:dyDescent="0.35">
      <c r="A70" t="s">
        <v>186</v>
      </c>
      <c r="B70" s="1">
        <v>69</v>
      </c>
      <c r="C70" s="1" t="s">
        <v>159</v>
      </c>
      <c r="D70" s="1" t="s">
        <v>0</v>
      </c>
      <c r="E70" s="1">
        <v>0</v>
      </c>
      <c r="F70" s="1" t="s">
        <v>91</v>
      </c>
      <c r="G70" s="1" t="s">
        <v>0</v>
      </c>
      <c r="H70" s="1">
        <v>15001.99999869056</v>
      </c>
      <c r="I70" s="1">
        <v>0</v>
      </c>
      <c r="J70">
        <f t="shared" si="252"/>
        <v>-5.8323666225673989</v>
      </c>
      <c r="K70">
        <f t="shared" si="253"/>
        <v>0.40834031835512441</v>
      </c>
      <c r="L70">
        <f t="shared" si="254"/>
        <v>75.522105955137491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t="e">
        <f t="shared" si="255"/>
        <v>#DIV/0!</v>
      </c>
      <c r="U70" t="e">
        <f t="shared" si="256"/>
        <v>#DIV/0!</v>
      </c>
      <c r="V70" t="e">
        <f t="shared" si="257"/>
        <v>#DIV/0!</v>
      </c>
      <c r="W70" s="1">
        <v>-1</v>
      </c>
      <c r="X70" s="1">
        <v>0.87</v>
      </c>
      <c r="Y70" s="1">
        <v>0.92</v>
      </c>
      <c r="Z70" s="1">
        <v>9.9950742721557617</v>
      </c>
      <c r="AA70">
        <f t="shared" si="258"/>
        <v>0.87499753713607786</v>
      </c>
      <c r="AB70">
        <f t="shared" si="259"/>
        <v>-3.2506584242731141E-3</v>
      </c>
      <c r="AC70" t="e">
        <f t="shared" si="260"/>
        <v>#DIV/0!</v>
      </c>
      <c r="AD70" t="e">
        <f t="shared" si="261"/>
        <v>#DIV/0!</v>
      </c>
      <c r="AE70" t="e">
        <f t="shared" si="262"/>
        <v>#DIV/0!</v>
      </c>
      <c r="AF70" s="1">
        <v>0</v>
      </c>
      <c r="AG70" s="1">
        <v>0.5</v>
      </c>
      <c r="AH70" t="e">
        <f t="shared" si="263"/>
        <v>#DIV/0!</v>
      </c>
      <c r="AI70">
        <f t="shared" si="264"/>
        <v>7.2383551928616958</v>
      </c>
      <c r="AJ70">
        <f t="shared" si="265"/>
        <v>1.7539540066456731</v>
      </c>
      <c r="AK70">
        <f t="shared" si="266"/>
        <v>33.101558685302734</v>
      </c>
      <c r="AL70" s="1">
        <v>2</v>
      </c>
      <c r="AM70">
        <f t="shared" si="267"/>
        <v>4.644859790802002</v>
      </c>
      <c r="AN70" s="1">
        <v>1</v>
      </c>
      <c r="AO70">
        <f t="shared" si="268"/>
        <v>9.2897195816040039</v>
      </c>
      <c r="AP70" s="1">
        <v>32.021213531494141</v>
      </c>
      <c r="AQ70" s="1">
        <v>33.101558685302734</v>
      </c>
      <c r="AR70" s="1">
        <v>31.056482315063477</v>
      </c>
      <c r="AS70" s="1">
        <v>50.083820343017578</v>
      </c>
      <c r="AT70" s="1">
        <v>53.710643768310547</v>
      </c>
      <c r="AU70" s="1">
        <v>28.951408386230469</v>
      </c>
      <c r="AV70" s="1">
        <v>33.611907958984375</v>
      </c>
      <c r="AW70" s="1">
        <v>59.944564819335938</v>
      </c>
      <c r="AX70" s="1">
        <v>69.588996887207031</v>
      </c>
      <c r="AY70" s="1">
        <v>300.18499755859375</v>
      </c>
      <c r="AZ70" s="1">
        <v>1698.954345703125</v>
      </c>
      <c r="BA70" s="1">
        <v>1041.9244384765625</v>
      </c>
      <c r="BB70" s="1">
        <v>98.984382629394531</v>
      </c>
      <c r="BC70" s="1">
        <v>7.2294235229492188</v>
      </c>
      <c r="BD70" s="1">
        <v>-0.2813451886177063</v>
      </c>
      <c r="BE70" s="1">
        <v>0.25</v>
      </c>
      <c r="BF70" s="1">
        <v>-1.355140209197998</v>
      </c>
      <c r="BG70" s="1">
        <v>7.355140209197998</v>
      </c>
      <c r="BH70" s="1">
        <v>1</v>
      </c>
      <c r="BI70" s="1">
        <v>0</v>
      </c>
      <c r="BJ70" s="1">
        <v>0.15999999642372131</v>
      </c>
      <c r="BK70" s="1">
        <v>111115</v>
      </c>
      <c r="BL70">
        <f t="shared" si="269"/>
        <v>1.5009249877929685</v>
      </c>
      <c r="BM70">
        <f t="shared" si="270"/>
        <v>7.2383551928616955E-3</v>
      </c>
      <c r="BN70">
        <f t="shared" si="271"/>
        <v>306.25155868530271</v>
      </c>
      <c r="BO70">
        <f t="shared" si="272"/>
        <v>305.17121353149412</v>
      </c>
      <c r="BP70">
        <f t="shared" si="273"/>
        <v>271.83268923656578</v>
      </c>
      <c r="BQ70">
        <f t="shared" si="274"/>
        <v>-0.24163478756342907</v>
      </c>
      <c r="BR70">
        <f t="shared" si="275"/>
        <v>5.0810079649617741</v>
      </c>
      <c r="BS70">
        <f t="shared" si="276"/>
        <v>51.331410369911332</v>
      </c>
      <c r="BT70">
        <f t="shared" si="277"/>
        <v>17.719502410926957</v>
      </c>
      <c r="BU70">
        <f t="shared" si="278"/>
        <v>32.561386108398438</v>
      </c>
      <c r="BV70">
        <f t="shared" si="279"/>
        <v>4.9289252633688152</v>
      </c>
      <c r="BW70">
        <f t="shared" si="280"/>
        <v>0.39114700161812765</v>
      </c>
      <c r="BX70">
        <f t="shared" si="281"/>
        <v>3.327053958316101</v>
      </c>
      <c r="BY70">
        <f t="shared" si="282"/>
        <v>1.6018713050527142</v>
      </c>
      <c r="BZ70">
        <f t="shared" si="283"/>
        <v>0.24595555786641049</v>
      </c>
      <c r="CA70">
        <f t="shared" si="284"/>
        <v>7.4755090328410052</v>
      </c>
      <c r="CB70">
        <f t="shared" si="285"/>
        <v>1.4060919895303094</v>
      </c>
      <c r="CC70">
        <f t="shared" si="286"/>
        <v>65.466990310290882</v>
      </c>
      <c r="CD70">
        <f t="shared" si="287"/>
        <v>54.558214555706314</v>
      </c>
      <c r="CE70">
        <f t="shared" si="288"/>
        <v>-6.9985334431320392E-2</v>
      </c>
      <c r="CF70">
        <f t="shared" si="289"/>
        <v>0</v>
      </c>
      <c r="CG70">
        <f t="shared" si="290"/>
        <v>1486.5808681968711</v>
      </c>
      <c r="CH70">
        <f t="shared" si="291"/>
        <v>0</v>
      </c>
      <c r="CI70" t="e">
        <f t="shared" si="292"/>
        <v>#DIV/0!</v>
      </c>
      <c r="CJ70" t="e">
        <f t="shared" si="293"/>
        <v>#DIV/0!</v>
      </c>
    </row>
    <row r="71" spans="1:88" x14ac:dyDescent="0.35">
      <c r="A71" t="s">
        <v>186</v>
      </c>
      <c r="B71" s="1">
        <v>70</v>
      </c>
      <c r="C71" s="1" t="s">
        <v>160</v>
      </c>
      <c r="D71" s="1" t="s">
        <v>0</v>
      </c>
      <c r="E71" s="1">
        <v>0</v>
      </c>
      <c r="F71" s="1" t="s">
        <v>91</v>
      </c>
      <c r="G71" s="1" t="s">
        <v>0</v>
      </c>
      <c r="H71" s="1">
        <v>15182.99999869056</v>
      </c>
      <c r="I71" s="1">
        <v>0</v>
      </c>
      <c r="J71">
        <f t="shared" si="252"/>
        <v>0.5365586472838102</v>
      </c>
      <c r="K71">
        <f t="shared" si="253"/>
        <v>0.46374904891101321</v>
      </c>
      <c r="L71">
        <f t="shared" si="254"/>
        <v>94.432533127311856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t="e">
        <f t="shared" si="255"/>
        <v>#DIV/0!</v>
      </c>
      <c r="U71" t="e">
        <f t="shared" si="256"/>
        <v>#DIV/0!</v>
      </c>
      <c r="V71" t="e">
        <f t="shared" si="257"/>
        <v>#DIV/0!</v>
      </c>
      <c r="W71" s="1">
        <v>-1</v>
      </c>
      <c r="X71" s="1">
        <v>0.87</v>
      </c>
      <c r="Y71" s="1">
        <v>0.92</v>
      </c>
      <c r="Z71" s="1">
        <v>9.9950742721557617</v>
      </c>
      <c r="AA71">
        <f t="shared" si="258"/>
        <v>0.87499753713607786</v>
      </c>
      <c r="AB71">
        <f t="shared" si="259"/>
        <v>1.0329293662224421E-3</v>
      </c>
      <c r="AC71" t="e">
        <f t="shared" si="260"/>
        <v>#DIV/0!</v>
      </c>
      <c r="AD71" t="e">
        <f t="shared" si="261"/>
        <v>#DIV/0!</v>
      </c>
      <c r="AE71" t="e">
        <f t="shared" si="262"/>
        <v>#DIV/0!</v>
      </c>
      <c r="AF71" s="1">
        <v>0</v>
      </c>
      <c r="AG71" s="1">
        <v>0.5</v>
      </c>
      <c r="AH71" t="e">
        <f t="shared" si="263"/>
        <v>#DIV/0!</v>
      </c>
      <c r="AI71">
        <f t="shared" si="264"/>
        <v>7.7418488440604714</v>
      </c>
      <c r="AJ71">
        <f t="shared" si="265"/>
        <v>1.66213347291355</v>
      </c>
      <c r="AK71">
        <f t="shared" si="266"/>
        <v>32.769577026367188</v>
      </c>
      <c r="AL71" s="1">
        <v>2</v>
      </c>
      <c r="AM71">
        <f t="shared" si="267"/>
        <v>4.644859790802002</v>
      </c>
      <c r="AN71" s="1">
        <v>1</v>
      </c>
      <c r="AO71">
        <f t="shared" si="268"/>
        <v>9.2897195816040039</v>
      </c>
      <c r="AP71" s="1">
        <v>31.949806213378906</v>
      </c>
      <c r="AQ71" s="1">
        <v>32.769577026367188</v>
      </c>
      <c r="AR71" s="1">
        <v>31.058341979980469</v>
      </c>
      <c r="AS71" s="1">
        <v>99.925865173339844</v>
      </c>
      <c r="AT71" s="1">
        <v>99.057426452636719</v>
      </c>
      <c r="AU71" s="1">
        <v>28.604911804199219</v>
      </c>
      <c r="AV71" s="1">
        <v>33.589763641357422</v>
      </c>
      <c r="AW71" s="1">
        <v>59.466579437255859</v>
      </c>
      <c r="AX71" s="1">
        <v>69.828536987304688</v>
      </c>
      <c r="AY71" s="1">
        <v>300.1815185546875</v>
      </c>
      <c r="AZ71" s="1">
        <v>1700.089111328125</v>
      </c>
      <c r="BA71" s="1">
        <v>1920.1990966796875</v>
      </c>
      <c r="BB71" s="1">
        <v>98.986434936523438</v>
      </c>
      <c r="BC71" s="1">
        <v>7.986823558807373</v>
      </c>
      <c r="BD71" s="1">
        <v>-0.29609033465385437</v>
      </c>
      <c r="BE71" s="1">
        <v>1</v>
      </c>
      <c r="BF71" s="1">
        <v>-1.355140209197998</v>
      </c>
      <c r="BG71" s="1">
        <v>7.355140209197998</v>
      </c>
      <c r="BH71" s="1">
        <v>1</v>
      </c>
      <c r="BI71" s="1">
        <v>0</v>
      </c>
      <c r="BJ71" s="1">
        <v>0.15999999642372131</v>
      </c>
      <c r="BK71" s="1">
        <v>111115</v>
      </c>
      <c r="BL71">
        <f t="shared" si="269"/>
        <v>1.5009075927734372</v>
      </c>
      <c r="BM71">
        <f t="shared" si="270"/>
        <v>7.7418488440604716E-3</v>
      </c>
      <c r="BN71">
        <f t="shared" si="271"/>
        <v>305.91957702636716</v>
      </c>
      <c r="BO71">
        <f t="shared" si="272"/>
        <v>305.09980621337888</v>
      </c>
      <c r="BP71">
        <f t="shared" si="273"/>
        <v>272.01425173250755</v>
      </c>
      <c r="BQ71">
        <f t="shared" si="274"/>
        <v>-0.31652643750062859</v>
      </c>
      <c r="BR71">
        <f t="shared" si="275"/>
        <v>4.987064426131977</v>
      </c>
      <c r="BS71">
        <f t="shared" si="276"/>
        <v>50.381291429780333</v>
      </c>
      <c r="BT71">
        <f t="shared" si="277"/>
        <v>16.791527788422911</v>
      </c>
      <c r="BU71">
        <f t="shared" si="278"/>
        <v>32.359691619873047</v>
      </c>
      <c r="BV71">
        <f t="shared" si="279"/>
        <v>4.873163734691432</v>
      </c>
      <c r="BW71">
        <f t="shared" si="280"/>
        <v>0.4416991312342376</v>
      </c>
      <c r="BX71">
        <f t="shared" si="281"/>
        <v>3.324930953218427</v>
      </c>
      <c r="BY71">
        <f t="shared" si="282"/>
        <v>1.548232781473005</v>
      </c>
      <c r="BZ71">
        <f t="shared" si="283"/>
        <v>0.27796179648082592</v>
      </c>
      <c r="CA71">
        <f t="shared" si="284"/>
        <v>9.3475397962977489</v>
      </c>
      <c r="CB71">
        <f t="shared" si="285"/>
        <v>0.9533109884745874</v>
      </c>
      <c r="CC71">
        <f t="shared" si="286"/>
        <v>66.864589129412707</v>
      </c>
      <c r="CD71">
        <f t="shared" si="287"/>
        <v>98.979452713228312</v>
      </c>
      <c r="CE71">
        <f t="shared" si="288"/>
        <v>3.6246688086274512E-3</v>
      </c>
      <c r="CF71">
        <f t="shared" si="289"/>
        <v>0</v>
      </c>
      <c r="CG71">
        <f t="shared" si="290"/>
        <v>1487.5737853239727</v>
      </c>
      <c r="CH71">
        <f t="shared" si="291"/>
        <v>0</v>
      </c>
      <c r="CI71" t="e">
        <f t="shared" si="292"/>
        <v>#DIV/0!</v>
      </c>
      <c r="CJ71" t="e">
        <f t="shared" si="293"/>
        <v>#DIV/0!</v>
      </c>
    </row>
    <row r="72" spans="1:88" x14ac:dyDescent="0.35">
      <c r="A72" t="s">
        <v>186</v>
      </c>
      <c r="B72" s="1">
        <v>68</v>
      </c>
      <c r="C72" s="1" t="s">
        <v>158</v>
      </c>
      <c r="D72" s="1" t="s">
        <v>0</v>
      </c>
      <c r="E72" s="1">
        <v>0</v>
      </c>
      <c r="F72" s="1" t="s">
        <v>91</v>
      </c>
      <c r="G72" s="1" t="s">
        <v>0</v>
      </c>
      <c r="H72" s="1">
        <v>14779.99999869056</v>
      </c>
      <c r="I72" s="1">
        <v>0</v>
      </c>
      <c r="J72">
        <f t="shared" si="252"/>
        <v>-2.151093443244763</v>
      </c>
      <c r="K72">
        <f t="shared" si="253"/>
        <v>0.32118169366611127</v>
      </c>
      <c r="L72">
        <f t="shared" si="254"/>
        <v>205.20925960078134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t="e">
        <f t="shared" si="255"/>
        <v>#DIV/0!</v>
      </c>
      <c r="U72" t="e">
        <f t="shared" si="256"/>
        <v>#DIV/0!</v>
      </c>
      <c r="V72" t="e">
        <f t="shared" si="257"/>
        <v>#DIV/0!</v>
      </c>
      <c r="W72" s="1">
        <v>-1</v>
      </c>
      <c r="X72" s="1">
        <v>0.87</v>
      </c>
      <c r="Y72" s="1">
        <v>0.92</v>
      </c>
      <c r="Z72" s="1">
        <v>9.9950742721557617</v>
      </c>
      <c r="AA72">
        <f t="shared" si="258"/>
        <v>0.87499753713607786</v>
      </c>
      <c r="AB72">
        <f t="shared" si="259"/>
        <v>-7.7441459765444163E-4</v>
      </c>
      <c r="AC72" t="e">
        <f t="shared" si="260"/>
        <v>#DIV/0!</v>
      </c>
      <c r="AD72" t="e">
        <f t="shared" si="261"/>
        <v>#DIV/0!</v>
      </c>
      <c r="AE72" t="e">
        <f t="shared" si="262"/>
        <v>#DIV/0!</v>
      </c>
      <c r="AF72" s="1">
        <v>0</v>
      </c>
      <c r="AG72" s="1">
        <v>0.5</v>
      </c>
      <c r="AH72" t="e">
        <f t="shared" si="263"/>
        <v>#DIV/0!</v>
      </c>
      <c r="AI72">
        <f t="shared" si="264"/>
        <v>6.2816089133096877</v>
      </c>
      <c r="AJ72">
        <f t="shared" si="265"/>
        <v>1.9177717203114844</v>
      </c>
      <c r="AK72">
        <f t="shared" si="266"/>
        <v>33.38714599609375</v>
      </c>
      <c r="AL72" s="1">
        <v>2</v>
      </c>
      <c r="AM72">
        <f t="shared" si="267"/>
        <v>4.644859790802002</v>
      </c>
      <c r="AN72" s="1">
        <v>1</v>
      </c>
      <c r="AO72">
        <f t="shared" si="268"/>
        <v>9.2897195816040039</v>
      </c>
      <c r="AP72" s="1">
        <v>32.0286865234375</v>
      </c>
      <c r="AQ72" s="1">
        <v>33.38714599609375</v>
      </c>
      <c r="AR72" s="1">
        <v>31.062673568725586</v>
      </c>
      <c r="AS72" s="1">
        <v>200.12217712402344</v>
      </c>
      <c r="AT72" s="1">
        <v>200.71534729003906</v>
      </c>
      <c r="AU72" s="1">
        <v>28.737884521484375</v>
      </c>
      <c r="AV72" s="1">
        <v>32.785945892333984</v>
      </c>
      <c r="AW72" s="1">
        <v>59.473114013671875</v>
      </c>
      <c r="AX72" s="1">
        <v>67.847694396972656</v>
      </c>
      <c r="AY72" s="1">
        <v>300.17630004882813</v>
      </c>
      <c r="AZ72" s="1">
        <v>1698.7529296875</v>
      </c>
      <c r="BA72" s="1">
        <v>1773.0111083984375</v>
      </c>
      <c r="BB72" s="1">
        <v>98.983856201171875</v>
      </c>
      <c r="BC72" s="1">
        <v>9.5893983840942383</v>
      </c>
      <c r="BD72" s="1">
        <v>-0.26392650604248047</v>
      </c>
      <c r="BE72" s="1">
        <v>0.5</v>
      </c>
      <c r="BF72" s="1">
        <v>-1.355140209197998</v>
      </c>
      <c r="BG72" s="1">
        <v>7.355140209197998</v>
      </c>
      <c r="BH72" s="1">
        <v>1</v>
      </c>
      <c r="BI72" s="1">
        <v>0</v>
      </c>
      <c r="BJ72" s="1">
        <v>0.15999999642372131</v>
      </c>
      <c r="BK72" s="1">
        <v>111115</v>
      </c>
      <c r="BL72">
        <f t="shared" si="269"/>
        <v>1.5008815002441405</v>
      </c>
      <c r="BM72">
        <f t="shared" si="270"/>
        <v>6.2816089133096876E-3</v>
      </c>
      <c r="BN72">
        <f t="shared" si="271"/>
        <v>306.53714599609373</v>
      </c>
      <c r="BO72">
        <f t="shared" si="272"/>
        <v>305.17868652343748</v>
      </c>
      <c r="BP72">
        <f t="shared" si="273"/>
        <v>271.8004626747861</v>
      </c>
      <c r="BQ72">
        <f t="shared" si="274"/>
        <v>-8.7467276682406586E-2</v>
      </c>
      <c r="BR72">
        <f t="shared" si="275"/>
        <v>5.1630510739376732</v>
      </c>
      <c r="BS72">
        <f t="shared" si="276"/>
        <v>52.160536799500314</v>
      </c>
      <c r="BT72">
        <f t="shared" si="277"/>
        <v>19.374590907166329</v>
      </c>
      <c r="BU72">
        <f t="shared" si="278"/>
        <v>32.707916259765625</v>
      </c>
      <c r="BV72">
        <f t="shared" si="279"/>
        <v>4.9697832354856732</v>
      </c>
      <c r="BW72">
        <f t="shared" si="280"/>
        <v>0.31044829027431209</v>
      </c>
      <c r="BX72">
        <f t="shared" si="281"/>
        <v>3.2452793536261888</v>
      </c>
      <c r="BY72">
        <f t="shared" si="282"/>
        <v>1.7245038818594844</v>
      </c>
      <c r="BZ72">
        <f t="shared" si="283"/>
        <v>0.19496678356669686</v>
      </c>
      <c r="CA72">
        <f t="shared" si="284"/>
        <v>20.312403843472691</v>
      </c>
      <c r="CB72">
        <f t="shared" si="285"/>
        <v>1.0223894802834805</v>
      </c>
      <c r="CC72">
        <f t="shared" si="286"/>
        <v>62.504594211039041</v>
      </c>
      <c r="CD72">
        <f t="shared" si="287"/>
        <v>201.02794834574058</v>
      </c>
      <c r="CE72">
        <f t="shared" si="288"/>
        <v>-6.688285081077357E-3</v>
      </c>
      <c r="CF72">
        <f t="shared" si="289"/>
        <v>0</v>
      </c>
      <c r="CG72">
        <f t="shared" si="290"/>
        <v>1486.4046296792594</v>
      </c>
      <c r="CH72">
        <f t="shared" si="291"/>
        <v>0</v>
      </c>
      <c r="CI72" t="e">
        <f t="shared" si="292"/>
        <v>#DIV/0!</v>
      </c>
      <c r="CJ72" t="e">
        <f t="shared" si="293"/>
        <v>#DIV/0!</v>
      </c>
    </row>
    <row r="73" spans="1:88" x14ac:dyDescent="0.35">
      <c r="A73" t="s">
        <v>186</v>
      </c>
      <c r="B73" s="1">
        <v>71</v>
      </c>
      <c r="C73" s="1" t="s">
        <v>161</v>
      </c>
      <c r="D73" s="1" t="s">
        <v>0</v>
      </c>
      <c r="E73" s="1">
        <v>0</v>
      </c>
      <c r="F73" s="1" t="s">
        <v>91</v>
      </c>
      <c r="G73" s="1" t="s">
        <v>0</v>
      </c>
      <c r="H73" s="1">
        <v>15324.99999869056</v>
      </c>
      <c r="I73" s="1">
        <v>0</v>
      </c>
      <c r="J73">
        <f t="shared" si="252"/>
        <v>9.1684867248742652</v>
      </c>
      <c r="K73">
        <f t="shared" si="253"/>
        <v>0.49488537340923244</v>
      </c>
      <c r="L73">
        <f t="shared" si="254"/>
        <v>254.03337118627553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t="e">
        <f t="shared" si="255"/>
        <v>#DIV/0!</v>
      </c>
      <c r="U73" t="e">
        <f t="shared" si="256"/>
        <v>#DIV/0!</v>
      </c>
      <c r="V73" t="e">
        <f t="shared" si="257"/>
        <v>#DIV/0!</v>
      </c>
      <c r="W73" s="1">
        <v>-1</v>
      </c>
      <c r="X73" s="1">
        <v>0.87</v>
      </c>
      <c r="Y73" s="1">
        <v>0.92</v>
      </c>
      <c r="Z73" s="1">
        <v>9.9950742721557617</v>
      </c>
      <c r="AA73">
        <f t="shared" si="258"/>
        <v>0.87499753713607786</v>
      </c>
      <c r="AB73">
        <f t="shared" si="259"/>
        <v>6.8346290548843202E-3</v>
      </c>
      <c r="AC73" t="e">
        <f t="shared" si="260"/>
        <v>#DIV/0!</v>
      </c>
      <c r="AD73" t="e">
        <f t="shared" si="261"/>
        <v>#DIV/0!</v>
      </c>
      <c r="AE73" t="e">
        <f t="shared" si="262"/>
        <v>#DIV/0!</v>
      </c>
      <c r="AF73" s="1">
        <v>0</v>
      </c>
      <c r="AG73" s="1">
        <v>0.5</v>
      </c>
      <c r="AH73" t="e">
        <f t="shared" si="263"/>
        <v>#DIV/0!</v>
      </c>
      <c r="AI73">
        <f t="shared" si="264"/>
        <v>7.9997817977847649</v>
      </c>
      <c r="AJ73">
        <f t="shared" si="265"/>
        <v>1.6153549742450677</v>
      </c>
      <c r="AK73">
        <f t="shared" si="266"/>
        <v>32.554531097412109</v>
      </c>
      <c r="AL73" s="1">
        <v>2</v>
      </c>
      <c r="AM73">
        <f t="shared" si="267"/>
        <v>4.644859790802002</v>
      </c>
      <c r="AN73" s="1">
        <v>1</v>
      </c>
      <c r="AO73">
        <f t="shared" si="268"/>
        <v>9.2897195816040039</v>
      </c>
      <c r="AP73" s="1">
        <v>31.898645401000977</v>
      </c>
      <c r="AQ73" s="1">
        <v>32.554531097412109</v>
      </c>
      <c r="AR73" s="1">
        <v>31.050626754760742</v>
      </c>
      <c r="AS73" s="1">
        <v>300.08404541015625</v>
      </c>
      <c r="AT73" s="1">
        <v>292.4168701171875</v>
      </c>
      <c r="AU73" s="1">
        <v>28.301294326782227</v>
      </c>
      <c r="AV73" s="1">
        <v>33.452938079833984</v>
      </c>
      <c r="AW73" s="1">
        <v>59.012958526611328</v>
      </c>
      <c r="AX73" s="1">
        <v>69.753646850585938</v>
      </c>
      <c r="AY73" s="1">
        <v>300.18246459960938</v>
      </c>
      <c r="AZ73" s="1">
        <v>1700.335205078125</v>
      </c>
      <c r="BA73" s="1">
        <v>794.18511962890625</v>
      </c>
      <c r="BB73" s="1">
        <v>98.994773864746094</v>
      </c>
      <c r="BC73" s="1">
        <v>10.569863319396973</v>
      </c>
      <c r="BD73" s="1">
        <v>-0.28957903385162354</v>
      </c>
      <c r="BE73" s="1">
        <v>1</v>
      </c>
      <c r="BF73" s="1">
        <v>-1.355140209197998</v>
      </c>
      <c r="BG73" s="1">
        <v>7.355140209197998</v>
      </c>
      <c r="BH73" s="1">
        <v>1</v>
      </c>
      <c r="BI73" s="1">
        <v>0</v>
      </c>
      <c r="BJ73" s="1">
        <v>0.15999999642372131</v>
      </c>
      <c r="BK73" s="1">
        <v>111115</v>
      </c>
      <c r="BL73">
        <f t="shared" si="269"/>
        <v>1.5009123229980466</v>
      </c>
      <c r="BM73">
        <f t="shared" si="270"/>
        <v>7.9997817977847645E-3</v>
      </c>
      <c r="BN73">
        <f t="shared" si="271"/>
        <v>305.70453109741209</v>
      </c>
      <c r="BO73">
        <f t="shared" si="272"/>
        <v>305.04864540100095</v>
      </c>
      <c r="BP73">
        <f t="shared" si="273"/>
        <v>272.05362673162745</v>
      </c>
      <c r="BQ73">
        <f t="shared" si="274"/>
        <v>-0.35364701948982924</v>
      </c>
      <c r="BR73">
        <f t="shared" si="275"/>
        <v>4.9270210145695863</v>
      </c>
      <c r="BS73">
        <f t="shared" si="276"/>
        <v>49.770516384039055</v>
      </c>
      <c r="BT73">
        <f t="shared" si="277"/>
        <v>16.317578304205071</v>
      </c>
      <c r="BU73">
        <f t="shared" si="278"/>
        <v>32.226588249206543</v>
      </c>
      <c r="BV73">
        <f t="shared" si="279"/>
        <v>4.8366667291081242</v>
      </c>
      <c r="BW73">
        <f t="shared" si="280"/>
        <v>0.46985508001052834</v>
      </c>
      <c r="BX73">
        <f t="shared" si="281"/>
        <v>3.3116660403245186</v>
      </c>
      <c r="BY73">
        <f t="shared" si="282"/>
        <v>1.5250006887836056</v>
      </c>
      <c r="BZ73">
        <f t="shared" si="283"/>
        <v>0.29581013685590402</v>
      </c>
      <c r="CA73">
        <f t="shared" si="284"/>
        <v>25.147976134684455</v>
      </c>
      <c r="CB73">
        <f t="shared" si="285"/>
        <v>0.86873705708042903</v>
      </c>
      <c r="CC73">
        <f t="shared" si="286"/>
        <v>67.521095187609404</v>
      </c>
      <c r="CD73">
        <f t="shared" si="287"/>
        <v>291.08448791018412</v>
      </c>
      <c r="CE73">
        <f t="shared" si="288"/>
        <v>2.1267580052825936E-2</v>
      </c>
      <c r="CF73">
        <f t="shared" si="289"/>
        <v>0</v>
      </c>
      <c r="CG73">
        <f t="shared" si="290"/>
        <v>1487.7891167491273</v>
      </c>
      <c r="CH73">
        <f t="shared" si="291"/>
        <v>0</v>
      </c>
      <c r="CI73" t="e">
        <f t="shared" si="292"/>
        <v>#DIV/0!</v>
      </c>
      <c r="CJ73" t="e">
        <f t="shared" si="293"/>
        <v>#DIV/0!</v>
      </c>
    </row>
    <row r="74" spans="1:88" x14ac:dyDescent="0.35">
      <c r="A74" t="s">
        <v>186</v>
      </c>
      <c r="B74" s="1">
        <v>72</v>
      </c>
      <c r="C74" s="1" t="s">
        <v>162</v>
      </c>
      <c r="D74" s="1" t="s">
        <v>0</v>
      </c>
      <c r="E74" s="1">
        <v>0</v>
      </c>
      <c r="F74" s="1" t="s">
        <v>91</v>
      </c>
      <c r="G74" s="1" t="s">
        <v>0</v>
      </c>
      <c r="H74" s="1">
        <v>15478.99999869056</v>
      </c>
      <c r="I74" s="1">
        <v>0</v>
      </c>
      <c r="J74">
        <f t="shared" si="252"/>
        <v>8.3219811878230718</v>
      </c>
      <c r="K74">
        <f t="shared" si="253"/>
        <v>0.50992908751651866</v>
      </c>
      <c r="L74">
        <f t="shared" si="254"/>
        <v>355.09557706109445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t="e">
        <f t="shared" si="255"/>
        <v>#DIV/0!</v>
      </c>
      <c r="U74" t="e">
        <f t="shared" si="256"/>
        <v>#DIV/0!</v>
      </c>
      <c r="V74" t="e">
        <f t="shared" si="257"/>
        <v>#DIV/0!</v>
      </c>
      <c r="W74" s="1">
        <v>-1</v>
      </c>
      <c r="X74" s="1">
        <v>0.87</v>
      </c>
      <c r="Y74" s="1">
        <v>0.92</v>
      </c>
      <c r="Z74" s="1">
        <v>9.9950742721557617</v>
      </c>
      <c r="AA74">
        <f t="shared" si="258"/>
        <v>0.87499753713607786</v>
      </c>
      <c r="AB74">
        <f t="shared" si="259"/>
        <v>6.2597677476285626E-3</v>
      </c>
      <c r="AC74" t="e">
        <f t="shared" si="260"/>
        <v>#DIV/0!</v>
      </c>
      <c r="AD74" t="e">
        <f t="shared" si="261"/>
        <v>#DIV/0!</v>
      </c>
      <c r="AE74" t="e">
        <f t="shared" si="262"/>
        <v>#DIV/0!</v>
      </c>
      <c r="AF74" s="1">
        <v>0</v>
      </c>
      <c r="AG74" s="1">
        <v>0.5</v>
      </c>
      <c r="AH74" t="e">
        <f t="shared" si="263"/>
        <v>#DIV/0!</v>
      </c>
      <c r="AI74">
        <f t="shared" si="264"/>
        <v>8.0264343658735697</v>
      </c>
      <c r="AJ74">
        <f t="shared" si="265"/>
        <v>1.5764330428054469</v>
      </c>
      <c r="AK74">
        <f t="shared" si="266"/>
        <v>32.24298095703125</v>
      </c>
      <c r="AL74" s="1">
        <v>2</v>
      </c>
      <c r="AM74">
        <f t="shared" si="267"/>
        <v>4.644859790802002</v>
      </c>
      <c r="AN74" s="1">
        <v>1</v>
      </c>
      <c r="AO74">
        <f t="shared" si="268"/>
        <v>9.2897195816040039</v>
      </c>
      <c r="AP74" s="1">
        <v>31.798194885253906</v>
      </c>
      <c r="AQ74" s="1">
        <v>32.24298095703125</v>
      </c>
      <c r="AR74" s="1">
        <v>31.053594589233398</v>
      </c>
      <c r="AS74" s="1">
        <v>399.93063354492188</v>
      </c>
      <c r="AT74" s="1">
        <v>392.28823852539063</v>
      </c>
      <c r="AU74" s="1">
        <v>27.807577133178711</v>
      </c>
      <c r="AV74" s="1">
        <v>32.978878021240234</v>
      </c>
      <c r="AW74" s="1">
        <v>58.314151763916016</v>
      </c>
      <c r="AX74" s="1">
        <v>69.158218383789063</v>
      </c>
      <c r="AY74" s="1">
        <v>300.18487548828125</v>
      </c>
      <c r="AZ74" s="1">
        <v>1701.935791015625</v>
      </c>
      <c r="BA74" s="1">
        <v>793.465576171875</v>
      </c>
      <c r="BB74" s="1">
        <v>98.994140625</v>
      </c>
      <c r="BC74" s="1">
        <v>11.162527084350586</v>
      </c>
      <c r="BD74" s="1">
        <v>-0.2816808819770813</v>
      </c>
      <c r="BE74" s="1">
        <v>1</v>
      </c>
      <c r="BF74" s="1">
        <v>-1.355140209197998</v>
      </c>
      <c r="BG74" s="1">
        <v>7.355140209197998</v>
      </c>
      <c r="BH74" s="1">
        <v>1</v>
      </c>
      <c r="BI74" s="1">
        <v>0</v>
      </c>
      <c r="BJ74" s="1">
        <v>0.15999999642372131</v>
      </c>
      <c r="BK74" s="1">
        <v>111115</v>
      </c>
      <c r="BL74">
        <f t="shared" si="269"/>
        <v>1.5009243774414063</v>
      </c>
      <c r="BM74">
        <f t="shared" si="270"/>
        <v>8.02643436587357E-3</v>
      </c>
      <c r="BN74">
        <f t="shared" si="271"/>
        <v>305.39298095703123</v>
      </c>
      <c r="BO74">
        <f t="shared" si="272"/>
        <v>304.94819488525388</v>
      </c>
      <c r="BP74">
        <f t="shared" si="273"/>
        <v>272.3097204759033</v>
      </c>
      <c r="BQ74">
        <f t="shared" si="274"/>
        <v>-0.34699809663776549</v>
      </c>
      <c r="BR74">
        <f t="shared" si="275"/>
        <v>4.8411487312948243</v>
      </c>
      <c r="BS74">
        <f t="shared" si="276"/>
        <v>48.903386611876293</v>
      </c>
      <c r="BT74">
        <f t="shared" si="277"/>
        <v>15.924508590636059</v>
      </c>
      <c r="BU74">
        <f t="shared" si="278"/>
        <v>32.020587921142578</v>
      </c>
      <c r="BV74">
        <f t="shared" si="279"/>
        <v>4.7806503988436706</v>
      </c>
      <c r="BW74">
        <f t="shared" si="280"/>
        <v>0.48339470010375385</v>
      </c>
      <c r="BX74">
        <f t="shared" si="281"/>
        <v>3.2647156884893773</v>
      </c>
      <c r="BY74">
        <f t="shared" si="282"/>
        <v>1.5159347103542933</v>
      </c>
      <c r="BZ74">
        <f t="shared" si="283"/>
        <v>0.30439861825031816</v>
      </c>
      <c r="CA74">
        <f t="shared" si="284"/>
        <v>35.152381490901504</v>
      </c>
      <c r="CB74">
        <f t="shared" si="285"/>
        <v>0.90519047523804641</v>
      </c>
      <c r="CC74">
        <f t="shared" si="286"/>
        <v>67.813486375447539</v>
      </c>
      <c r="CD74">
        <f t="shared" si="287"/>
        <v>391.07887213872289</v>
      </c>
      <c r="CE74">
        <f t="shared" si="288"/>
        <v>1.4430402614462587E-2</v>
      </c>
      <c r="CF74">
        <f t="shared" si="289"/>
        <v>0</v>
      </c>
      <c r="CG74">
        <f t="shared" si="290"/>
        <v>1489.1896255024144</v>
      </c>
      <c r="CH74">
        <f t="shared" si="291"/>
        <v>0</v>
      </c>
      <c r="CI74" t="e">
        <f t="shared" si="292"/>
        <v>#DIV/0!</v>
      </c>
      <c r="CJ74" t="e">
        <f t="shared" si="293"/>
        <v>#DIV/0!</v>
      </c>
    </row>
    <row r="75" spans="1:88" x14ac:dyDescent="0.35">
      <c r="A75" t="s">
        <v>186</v>
      </c>
      <c r="B75" s="1">
        <v>73</v>
      </c>
      <c r="C75" s="1" t="s">
        <v>163</v>
      </c>
      <c r="D75" s="1" t="s">
        <v>0</v>
      </c>
      <c r="E75" s="1">
        <v>0</v>
      </c>
      <c r="F75" s="1" t="s">
        <v>91</v>
      </c>
      <c r="G75" s="1" t="s">
        <v>0</v>
      </c>
      <c r="H75" s="1">
        <v>15631.99999869056</v>
      </c>
      <c r="I75" s="1">
        <v>0</v>
      </c>
      <c r="J75">
        <f t="shared" si="252"/>
        <v>16.327961448728399</v>
      </c>
      <c r="K75">
        <f t="shared" si="253"/>
        <v>0.50407622855567713</v>
      </c>
      <c r="L75">
        <f t="shared" si="254"/>
        <v>613.9612039823337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t="e">
        <f t="shared" si="255"/>
        <v>#DIV/0!</v>
      </c>
      <c r="U75" t="e">
        <f t="shared" si="256"/>
        <v>#DIV/0!</v>
      </c>
      <c r="V75" t="e">
        <f t="shared" si="257"/>
        <v>#DIV/0!</v>
      </c>
      <c r="W75" s="1">
        <v>-1</v>
      </c>
      <c r="X75" s="1">
        <v>0.87</v>
      </c>
      <c r="Y75" s="1">
        <v>0.92</v>
      </c>
      <c r="Z75" s="1">
        <v>9.9950742721557617</v>
      </c>
      <c r="AA75">
        <f t="shared" si="258"/>
        <v>0.87499753713607786</v>
      </c>
      <c r="AB75">
        <f t="shared" si="259"/>
        <v>1.1649253145478931E-2</v>
      </c>
      <c r="AC75" t="e">
        <f t="shared" si="260"/>
        <v>#DIV/0!</v>
      </c>
      <c r="AD75" t="e">
        <f t="shared" si="261"/>
        <v>#DIV/0!</v>
      </c>
      <c r="AE75" t="e">
        <f t="shared" si="262"/>
        <v>#DIV/0!</v>
      </c>
      <c r="AF75" s="1">
        <v>0</v>
      </c>
      <c r="AG75" s="1">
        <v>0.5</v>
      </c>
      <c r="AH75" t="e">
        <f t="shared" si="263"/>
        <v>#DIV/0!</v>
      </c>
      <c r="AI75">
        <f t="shared" si="264"/>
        <v>7.9693841405618429</v>
      </c>
      <c r="AJ75">
        <f t="shared" si="265"/>
        <v>1.5830438885912961</v>
      </c>
      <c r="AK75">
        <f t="shared" si="266"/>
        <v>32.117549896240234</v>
      </c>
      <c r="AL75" s="1">
        <v>2</v>
      </c>
      <c r="AM75">
        <f t="shared" si="267"/>
        <v>4.644859790802002</v>
      </c>
      <c r="AN75" s="1">
        <v>1</v>
      </c>
      <c r="AO75">
        <f t="shared" si="268"/>
        <v>9.2897195816040039</v>
      </c>
      <c r="AP75" s="1">
        <v>31.763446807861328</v>
      </c>
      <c r="AQ75" s="1">
        <v>32.117549896240234</v>
      </c>
      <c r="AR75" s="1">
        <v>31.059488296508789</v>
      </c>
      <c r="AS75" s="1">
        <v>699.9122314453125</v>
      </c>
      <c r="AT75" s="1">
        <v>685.393798828125</v>
      </c>
      <c r="AU75" s="1">
        <v>27.430385589599609</v>
      </c>
      <c r="AV75" s="1">
        <v>32.567337036132813</v>
      </c>
      <c r="AW75" s="1">
        <v>57.635215759277344</v>
      </c>
      <c r="AX75" s="1">
        <v>68.428848266601563</v>
      </c>
      <c r="AY75" s="1">
        <v>300.17190551757813</v>
      </c>
      <c r="AZ75" s="1">
        <v>1699.97509765625</v>
      </c>
      <c r="BA75" s="1">
        <v>776.5682373046875</v>
      </c>
      <c r="BB75" s="1">
        <v>98.99188232421875</v>
      </c>
      <c r="BC75" s="1">
        <v>13.191048622131348</v>
      </c>
      <c r="BD75" s="1">
        <v>-0.27177354693412781</v>
      </c>
      <c r="BE75" s="1">
        <v>1</v>
      </c>
      <c r="BF75" s="1">
        <v>-1.355140209197998</v>
      </c>
      <c r="BG75" s="1">
        <v>7.355140209197998</v>
      </c>
      <c r="BH75" s="1">
        <v>1</v>
      </c>
      <c r="BI75" s="1">
        <v>0</v>
      </c>
      <c r="BJ75" s="1">
        <v>0.15999999642372131</v>
      </c>
      <c r="BK75" s="1">
        <v>111115</v>
      </c>
      <c r="BL75">
        <f t="shared" si="269"/>
        <v>1.5008595275878904</v>
      </c>
      <c r="BM75">
        <f t="shared" si="270"/>
        <v>7.9693841405618429E-3</v>
      </c>
      <c r="BN75">
        <f t="shared" si="271"/>
        <v>305.26754989624021</v>
      </c>
      <c r="BO75">
        <f t="shared" si="272"/>
        <v>304.91344680786131</v>
      </c>
      <c r="BP75">
        <f t="shared" si="273"/>
        <v>271.99600954541529</v>
      </c>
      <c r="BQ75">
        <f t="shared" si="274"/>
        <v>-0.33380726846640585</v>
      </c>
      <c r="BR75">
        <f t="shared" si="275"/>
        <v>4.8069458840853265</v>
      </c>
      <c r="BS75">
        <f t="shared" si="276"/>
        <v>48.558990608357071</v>
      </c>
      <c r="BT75">
        <f t="shared" si="277"/>
        <v>15.991653572224259</v>
      </c>
      <c r="BU75">
        <f t="shared" si="278"/>
        <v>31.940498352050781</v>
      </c>
      <c r="BV75">
        <f t="shared" si="279"/>
        <v>4.7590251276954625</v>
      </c>
      <c r="BW75">
        <f t="shared" si="280"/>
        <v>0.47813196249988194</v>
      </c>
      <c r="BX75">
        <f t="shared" si="281"/>
        <v>3.2239019954940304</v>
      </c>
      <c r="BY75">
        <f t="shared" si="282"/>
        <v>1.535123132201432</v>
      </c>
      <c r="BZ75">
        <f t="shared" si="283"/>
        <v>0.30105991629357848</v>
      </c>
      <c r="CA75">
        <f t="shared" si="284"/>
        <v>60.777175256254843</v>
      </c>
      <c r="CB75">
        <f t="shared" si="285"/>
        <v>0.89577875526751838</v>
      </c>
      <c r="CC75">
        <f t="shared" si="286"/>
        <v>67.441911944188291</v>
      </c>
      <c r="CD75">
        <f t="shared" si="287"/>
        <v>683.0209879200936</v>
      </c>
      <c r="CE75">
        <f t="shared" si="288"/>
        <v>1.6122329441245069E-2</v>
      </c>
      <c r="CF75">
        <f t="shared" si="289"/>
        <v>0</v>
      </c>
      <c r="CG75">
        <f t="shared" si="290"/>
        <v>1487.4740236418822</v>
      </c>
      <c r="CH75">
        <f t="shared" si="291"/>
        <v>0</v>
      </c>
      <c r="CI75" t="e">
        <f t="shared" si="292"/>
        <v>#DIV/0!</v>
      </c>
      <c r="CJ75" t="e">
        <f t="shared" si="293"/>
        <v>#DIV/0!</v>
      </c>
    </row>
    <row r="76" spans="1:88" x14ac:dyDescent="0.35">
      <c r="A76" t="s">
        <v>186</v>
      </c>
      <c r="B76" s="1">
        <v>74</v>
      </c>
      <c r="C76" s="1" t="s">
        <v>164</v>
      </c>
      <c r="D76" s="1" t="s">
        <v>0</v>
      </c>
      <c r="E76" s="1">
        <v>0</v>
      </c>
      <c r="F76" s="1" t="s">
        <v>91</v>
      </c>
      <c r="G76" s="1" t="s">
        <v>0</v>
      </c>
      <c r="H76" s="1">
        <v>15853.99999869056</v>
      </c>
      <c r="I76" s="1">
        <v>0</v>
      </c>
      <c r="J76">
        <f t="shared" si="252"/>
        <v>19.247636412943663</v>
      </c>
      <c r="K76">
        <f t="shared" si="253"/>
        <v>0.44416295994801636</v>
      </c>
      <c r="L76">
        <f t="shared" si="254"/>
        <v>884.61054932621778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t="e">
        <f t="shared" si="255"/>
        <v>#DIV/0!</v>
      </c>
      <c r="U76" t="e">
        <f t="shared" si="256"/>
        <v>#DIV/0!</v>
      </c>
      <c r="V76" t="e">
        <f t="shared" si="257"/>
        <v>#DIV/0!</v>
      </c>
      <c r="W76" s="1">
        <v>-1</v>
      </c>
      <c r="X76" s="1">
        <v>0.87</v>
      </c>
      <c r="Y76" s="1">
        <v>0.92</v>
      </c>
      <c r="Z76" s="1">
        <v>9.9950742721557617</v>
      </c>
      <c r="AA76">
        <f t="shared" si="258"/>
        <v>0.87499753713607786</v>
      </c>
      <c r="AB76">
        <f t="shared" si="259"/>
        <v>1.3603996897265793E-2</v>
      </c>
      <c r="AC76" t="e">
        <f t="shared" si="260"/>
        <v>#DIV/0!</v>
      </c>
      <c r="AD76" t="e">
        <f t="shared" si="261"/>
        <v>#DIV/0!</v>
      </c>
      <c r="AE76" t="e">
        <f t="shared" si="262"/>
        <v>#DIV/0!</v>
      </c>
      <c r="AF76" s="1">
        <v>0</v>
      </c>
      <c r="AG76" s="1">
        <v>0.5</v>
      </c>
      <c r="AH76" t="e">
        <f t="shared" si="263"/>
        <v>#DIV/0!</v>
      </c>
      <c r="AI76">
        <f t="shared" si="264"/>
        <v>7.3375057083848771</v>
      </c>
      <c r="AJ76">
        <f t="shared" si="265"/>
        <v>1.6449851261004405</v>
      </c>
      <c r="AK76">
        <f t="shared" si="266"/>
        <v>32.008499145507813</v>
      </c>
      <c r="AL76" s="1">
        <v>2</v>
      </c>
      <c r="AM76">
        <f t="shared" si="267"/>
        <v>4.644859790802002</v>
      </c>
      <c r="AN76" s="1">
        <v>1</v>
      </c>
      <c r="AO76">
        <f t="shared" si="268"/>
        <v>9.2897195816040039</v>
      </c>
      <c r="AP76" s="1">
        <v>31.678050994873047</v>
      </c>
      <c r="AQ76" s="1">
        <v>32.008499145507813</v>
      </c>
      <c r="AR76" s="1">
        <v>31.057106018066406</v>
      </c>
      <c r="AS76" s="1">
        <v>1000.097900390625</v>
      </c>
      <c r="AT76" s="1">
        <v>982.46978759765625</v>
      </c>
      <c r="AU76" s="1">
        <v>26.910068511962891</v>
      </c>
      <c r="AV76" s="1">
        <v>31.644376754760742</v>
      </c>
      <c r="AW76" s="1">
        <v>56.813323974609375</v>
      </c>
      <c r="AX76" s="1">
        <v>66.810890197753906</v>
      </c>
      <c r="AY76" s="1">
        <v>300.16275024414063</v>
      </c>
      <c r="AZ76" s="1">
        <v>1700.9869384765625</v>
      </c>
      <c r="BA76" s="1">
        <v>460.87319946289063</v>
      </c>
      <c r="BB76" s="1">
        <v>98.987434387207031</v>
      </c>
      <c r="BC76" s="1">
        <v>14.28408145904541</v>
      </c>
      <c r="BD76" s="1">
        <v>-0.25480347871780396</v>
      </c>
      <c r="BE76" s="1">
        <v>0.5</v>
      </c>
      <c r="BF76" s="1">
        <v>-1.355140209197998</v>
      </c>
      <c r="BG76" s="1">
        <v>7.355140209197998</v>
      </c>
      <c r="BH76" s="1">
        <v>1</v>
      </c>
      <c r="BI76" s="1">
        <v>0</v>
      </c>
      <c r="BJ76" s="1">
        <v>0.15999999642372131</v>
      </c>
      <c r="BK76" s="1">
        <v>111115</v>
      </c>
      <c r="BL76">
        <f t="shared" si="269"/>
        <v>1.5008137512207029</v>
      </c>
      <c r="BM76">
        <f t="shared" si="270"/>
        <v>7.337505708384877E-3</v>
      </c>
      <c r="BN76">
        <f t="shared" si="271"/>
        <v>305.15849914550779</v>
      </c>
      <c r="BO76">
        <f t="shared" si="272"/>
        <v>304.82805099487302</v>
      </c>
      <c r="BP76">
        <f t="shared" si="273"/>
        <v>272.15790407304667</v>
      </c>
      <c r="BQ76">
        <f t="shared" si="274"/>
        <v>-0.22098783234561106</v>
      </c>
      <c r="BR76">
        <f t="shared" si="275"/>
        <v>4.7773807938363788</v>
      </c>
      <c r="BS76">
        <f t="shared" si="276"/>
        <v>48.262497390818318</v>
      </c>
      <c r="BT76">
        <f t="shared" si="277"/>
        <v>16.618120636057576</v>
      </c>
      <c r="BU76">
        <f t="shared" si="278"/>
        <v>31.84327507019043</v>
      </c>
      <c r="BV76">
        <f t="shared" si="279"/>
        <v>4.7328880003455849</v>
      </c>
      <c r="BW76">
        <f t="shared" si="280"/>
        <v>0.42389553488431431</v>
      </c>
      <c r="BX76">
        <f t="shared" si="281"/>
        <v>3.1323956677359384</v>
      </c>
      <c r="BY76">
        <f t="shared" si="282"/>
        <v>1.6004923326096465</v>
      </c>
      <c r="BZ76">
        <f t="shared" si="283"/>
        <v>0.26668399620740396</v>
      </c>
      <c r="CA76">
        <f t="shared" si="284"/>
        <v>87.565328709660164</v>
      </c>
      <c r="CB76">
        <f t="shared" si="285"/>
        <v>0.90039465894343196</v>
      </c>
      <c r="CC76">
        <f t="shared" si="286"/>
        <v>65.770833626453893</v>
      </c>
      <c r="CD76">
        <f t="shared" si="287"/>
        <v>979.67268388217599</v>
      </c>
      <c r="CE76">
        <f t="shared" si="288"/>
        <v>1.2922000511452923E-2</v>
      </c>
      <c r="CF76">
        <f t="shared" si="289"/>
        <v>0</v>
      </c>
      <c r="CG76">
        <f t="shared" si="290"/>
        <v>1488.3593818676293</v>
      </c>
      <c r="CH76">
        <f t="shared" si="291"/>
        <v>0</v>
      </c>
      <c r="CI76" t="e">
        <f t="shared" si="292"/>
        <v>#DIV/0!</v>
      </c>
      <c r="CJ76" t="e">
        <f t="shared" si="293"/>
        <v>#DIV/0!</v>
      </c>
    </row>
    <row r="77" spans="1:88" x14ac:dyDescent="0.35">
      <c r="A77" t="s">
        <v>186</v>
      </c>
      <c r="B77" s="1">
        <v>75</v>
      </c>
      <c r="C77" s="1" t="s">
        <v>165</v>
      </c>
      <c r="D77" s="1" t="s">
        <v>0</v>
      </c>
      <c r="E77" s="1">
        <v>0</v>
      </c>
      <c r="F77" s="1" t="s">
        <v>91</v>
      </c>
      <c r="G77" s="1" t="s">
        <v>0</v>
      </c>
      <c r="H77" s="1">
        <v>16075.99999869056</v>
      </c>
      <c r="I77" s="1">
        <v>0</v>
      </c>
      <c r="J77">
        <f t="shared" si="252"/>
        <v>21.47529969794439</v>
      </c>
      <c r="K77">
        <f t="shared" si="253"/>
        <v>0.37441150576171534</v>
      </c>
      <c r="L77">
        <f t="shared" si="254"/>
        <v>1150.3405570865391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t="e">
        <f t="shared" si="255"/>
        <v>#DIV/0!</v>
      </c>
      <c r="U77" t="e">
        <f t="shared" si="256"/>
        <v>#DIV/0!</v>
      </c>
      <c r="V77" t="e">
        <f t="shared" si="257"/>
        <v>#DIV/0!</v>
      </c>
      <c r="W77" s="1">
        <v>-1</v>
      </c>
      <c r="X77" s="1">
        <v>0.87</v>
      </c>
      <c r="Y77" s="1">
        <v>0.92</v>
      </c>
      <c r="Z77" s="1">
        <v>9.9950742721557617</v>
      </c>
      <c r="AA77">
        <f t="shared" si="258"/>
        <v>0.87499753713607786</v>
      </c>
      <c r="AB77">
        <f t="shared" si="259"/>
        <v>1.5112586964786902E-2</v>
      </c>
      <c r="AC77" t="e">
        <f t="shared" si="260"/>
        <v>#DIV/0!</v>
      </c>
      <c r="AD77" t="e">
        <f t="shared" si="261"/>
        <v>#DIV/0!</v>
      </c>
      <c r="AE77" t="e">
        <f t="shared" si="262"/>
        <v>#DIV/0!</v>
      </c>
      <c r="AF77" s="1">
        <v>0</v>
      </c>
      <c r="AG77" s="1">
        <v>0.5</v>
      </c>
      <c r="AH77" t="e">
        <f t="shared" si="263"/>
        <v>#DIV/0!</v>
      </c>
      <c r="AI77">
        <f t="shared" si="264"/>
        <v>6.4989762034780769</v>
      </c>
      <c r="AJ77">
        <f t="shared" si="265"/>
        <v>1.7172243747764648</v>
      </c>
      <c r="AK77">
        <f t="shared" si="266"/>
        <v>31.855381011962891</v>
      </c>
      <c r="AL77" s="1">
        <v>2</v>
      </c>
      <c r="AM77">
        <f t="shared" si="267"/>
        <v>4.644859790802002</v>
      </c>
      <c r="AN77" s="1">
        <v>1</v>
      </c>
      <c r="AO77">
        <f t="shared" si="268"/>
        <v>9.2897195816040039</v>
      </c>
      <c r="AP77" s="1">
        <v>31.579078674316406</v>
      </c>
      <c r="AQ77" s="1">
        <v>31.855381011962891</v>
      </c>
      <c r="AR77" s="1">
        <v>31.058906555175781</v>
      </c>
      <c r="AS77" s="1">
        <v>1300.047119140625</v>
      </c>
      <c r="AT77" s="1">
        <v>1280.1954345703125</v>
      </c>
      <c r="AU77" s="1">
        <v>26.303617477416992</v>
      </c>
      <c r="AV77" s="1">
        <v>30.501615524291992</v>
      </c>
      <c r="AW77" s="1">
        <v>55.839534759521484</v>
      </c>
      <c r="AX77" s="1">
        <v>64.7537841796875</v>
      </c>
      <c r="AY77" s="1">
        <v>300.17864990234375</v>
      </c>
      <c r="AZ77" s="1">
        <v>1699.6513671875</v>
      </c>
      <c r="BA77" s="1">
        <v>370.0738525390625</v>
      </c>
      <c r="BB77" s="1">
        <v>98.975456237792969</v>
      </c>
      <c r="BC77" s="1">
        <v>14.539403915405273</v>
      </c>
      <c r="BD77" s="1">
        <v>-0.23902484774589539</v>
      </c>
      <c r="BE77" s="1">
        <v>0.5</v>
      </c>
      <c r="BF77" s="1">
        <v>-1.355140209197998</v>
      </c>
      <c r="BG77" s="1">
        <v>7.355140209197998</v>
      </c>
      <c r="BH77" s="1">
        <v>1</v>
      </c>
      <c r="BI77" s="1">
        <v>0</v>
      </c>
      <c r="BJ77" s="1">
        <v>0.15999999642372131</v>
      </c>
      <c r="BK77" s="1">
        <v>111115</v>
      </c>
      <c r="BL77">
        <f t="shared" si="269"/>
        <v>1.5008932495117187</v>
      </c>
      <c r="BM77">
        <f t="shared" si="270"/>
        <v>6.4989762034780773E-3</v>
      </c>
      <c r="BN77">
        <f t="shared" si="271"/>
        <v>305.00538101196287</v>
      </c>
      <c r="BO77">
        <f t="shared" si="272"/>
        <v>304.72907867431638</v>
      </c>
      <c r="BP77">
        <f t="shared" si="273"/>
        <v>271.94421267157304</v>
      </c>
      <c r="BQ77">
        <f t="shared" si="274"/>
        <v>-7.1857965714130223E-2</v>
      </c>
      <c r="BR77">
        <f t="shared" si="275"/>
        <v>4.7361356872830136</v>
      </c>
      <c r="BS77">
        <f t="shared" si="276"/>
        <v>47.851617636439435</v>
      </c>
      <c r="BT77">
        <f t="shared" si="277"/>
        <v>17.350002112147443</v>
      </c>
      <c r="BU77">
        <f t="shared" si="278"/>
        <v>31.717229843139648</v>
      </c>
      <c r="BV77">
        <f t="shared" si="279"/>
        <v>4.699188594954772</v>
      </c>
      <c r="BW77">
        <f t="shared" si="280"/>
        <v>0.35990591034093067</v>
      </c>
      <c r="BX77">
        <f t="shared" si="281"/>
        <v>3.0189113125065488</v>
      </c>
      <c r="BY77">
        <f t="shared" si="282"/>
        <v>1.6802772824482233</v>
      </c>
      <c r="BZ77">
        <f t="shared" si="283"/>
        <v>0.22620095642808818</v>
      </c>
      <c r="CA77">
        <f t="shared" si="284"/>
        <v>113.85548146647714</v>
      </c>
      <c r="CB77">
        <f t="shared" si="285"/>
        <v>0.89856636418379499</v>
      </c>
      <c r="CC77">
        <f t="shared" si="286"/>
        <v>63.7256919580812</v>
      </c>
      <c r="CD77">
        <f t="shared" si="287"/>
        <v>1277.0746025217718</v>
      </c>
      <c r="CE77">
        <f t="shared" si="288"/>
        <v>1.0716118937424E-2</v>
      </c>
      <c r="CF77">
        <f t="shared" si="289"/>
        <v>0</v>
      </c>
      <c r="CG77">
        <f t="shared" si="290"/>
        <v>1487.19076027903</v>
      </c>
      <c r="CH77">
        <f t="shared" si="291"/>
        <v>0</v>
      </c>
      <c r="CI77" t="e">
        <f t="shared" si="292"/>
        <v>#DIV/0!</v>
      </c>
      <c r="CJ77" t="e">
        <f t="shared" si="293"/>
        <v>#DIV/0!</v>
      </c>
    </row>
    <row r="78" spans="1:88" x14ac:dyDescent="0.35">
      <c r="A78" t="s">
        <v>186</v>
      </c>
      <c r="B78" s="1">
        <v>76</v>
      </c>
      <c r="C78" s="1" t="s">
        <v>166</v>
      </c>
      <c r="D78" s="1" t="s">
        <v>0</v>
      </c>
      <c r="E78" s="1">
        <v>0</v>
      </c>
      <c r="F78" s="1" t="s">
        <v>91</v>
      </c>
      <c r="G78" s="1" t="s">
        <v>0</v>
      </c>
      <c r="H78" s="1">
        <v>16274.99999869056</v>
      </c>
      <c r="I78" s="1">
        <v>0</v>
      </c>
      <c r="J78">
        <f t="shared" si="252"/>
        <v>25.414643318517925</v>
      </c>
      <c r="K78">
        <f t="shared" si="253"/>
        <v>0.32608660568740844</v>
      </c>
      <c r="L78">
        <f t="shared" si="254"/>
        <v>1500.1433606324674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t="e">
        <f t="shared" si="255"/>
        <v>#DIV/0!</v>
      </c>
      <c r="U78" t="e">
        <f t="shared" si="256"/>
        <v>#DIV/0!</v>
      </c>
      <c r="V78" t="e">
        <f t="shared" si="257"/>
        <v>#DIV/0!</v>
      </c>
      <c r="W78" s="1">
        <v>-1</v>
      </c>
      <c r="X78" s="1">
        <v>0.87</v>
      </c>
      <c r="Y78" s="1">
        <v>0.92</v>
      </c>
      <c r="Z78" s="1">
        <v>9.9950742721557617</v>
      </c>
      <c r="AA78">
        <f t="shared" si="258"/>
        <v>0.87499753713607786</v>
      </c>
      <c r="AB78">
        <f t="shared" si="259"/>
        <v>1.7753077983913186E-2</v>
      </c>
      <c r="AC78" t="e">
        <f t="shared" si="260"/>
        <v>#DIV/0!</v>
      </c>
      <c r="AD78" t="e">
        <f t="shared" si="261"/>
        <v>#DIV/0!</v>
      </c>
      <c r="AE78" t="e">
        <f t="shared" si="262"/>
        <v>#DIV/0!</v>
      </c>
      <c r="AF78" s="1">
        <v>0</v>
      </c>
      <c r="AG78" s="1">
        <v>0.5</v>
      </c>
      <c r="AH78" t="e">
        <f t="shared" si="263"/>
        <v>#DIV/0!</v>
      </c>
      <c r="AI78">
        <f t="shared" si="264"/>
        <v>5.9477004219084275</v>
      </c>
      <c r="AJ78">
        <f t="shared" si="265"/>
        <v>1.796266418134592</v>
      </c>
      <c r="AK78">
        <f t="shared" si="266"/>
        <v>31.840608596801758</v>
      </c>
      <c r="AL78" s="1">
        <v>2</v>
      </c>
      <c r="AM78">
        <f t="shared" si="267"/>
        <v>4.644859790802002</v>
      </c>
      <c r="AN78" s="1">
        <v>1</v>
      </c>
      <c r="AO78">
        <f t="shared" si="268"/>
        <v>9.2897195816040039</v>
      </c>
      <c r="AP78" s="1">
        <v>31.551582336425781</v>
      </c>
      <c r="AQ78" s="1">
        <v>31.840608596801758</v>
      </c>
      <c r="AR78" s="1">
        <v>31.062681198120117</v>
      </c>
      <c r="AS78" s="1">
        <v>1699.9130859375</v>
      </c>
      <c r="AT78" s="1">
        <v>1676.3360595703125</v>
      </c>
      <c r="AU78" s="1">
        <v>25.817447662353516</v>
      </c>
      <c r="AV78" s="1">
        <v>29.662849426269531</v>
      </c>
      <c r="AW78" s="1">
        <v>54.893566131591797</v>
      </c>
      <c r="AX78" s="1">
        <v>63.07049560546875</v>
      </c>
      <c r="AY78" s="1">
        <v>300.16497802734375</v>
      </c>
      <c r="AZ78" s="1">
        <v>1700.4515380859375</v>
      </c>
      <c r="BA78" s="1">
        <v>442.75143432617188</v>
      </c>
      <c r="BB78" s="1">
        <v>98.975875854492188</v>
      </c>
      <c r="BC78" s="1">
        <v>14.797661781311035</v>
      </c>
      <c r="BD78" s="1">
        <v>-0.22003519535064697</v>
      </c>
      <c r="BE78" s="1">
        <v>1</v>
      </c>
      <c r="BF78" s="1">
        <v>-1.355140209197998</v>
      </c>
      <c r="BG78" s="1">
        <v>7.355140209197998</v>
      </c>
      <c r="BH78" s="1">
        <v>1</v>
      </c>
      <c r="BI78" s="1">
        <v>0</v>
      </c>
      <c r="BJ78" s="1">
        <v>0.15999999642372131</v>
      </c>
      <c r="BK78" s="1">
        <v>111115</v>
      </c>
      <c r="BL78">
        <f t="shared" si="269"/>
        <v>1.5008248901367187</v>
      </c>
      <c r="BM78">
        <f t="shared" si="270"/>
        <v>5.9477004219084277E-3</v>
      </c>
      <c r="BN78">
        <f t="shared" si="271"/>
        <v>304.99060859680174</v>
      </c>
      <c r="BO78">
        <f t="shared" si="272"/>
        <v>304.70158233642576</v>
      </c>
      <c r="BP78">
        <f t="shared" si="273"/>
        <v>272.07224001246141</v>
      </c>
      <c r="BQ78">
        <f t="shared" si="274"/>
        <v>2.4904337762813176E-2</v>
      </c>
      <c r="BR78">
        <f t="shared" si="275"/>
        <v>4.73217292043954</v>
      </c>
      <c r="BS78">
        <f t="shared" si="276"/>
        <v>47.81137706117871</v>
      </c>
      <c r="BT78">
        <f t="shared" si="277"/>
        <v>18.148527634909179</v>
      </c>
      <c r="BU78">
        <f t="shared" si="278"/>
        <v>31.69609546661377</v>
      </c>
      <c r="BV78">
        <f t="shared" si="279"/>
        <v>4.6935586163430933</v>
      </c>
      <c r="BW78">
        <f t="shared" si="280"/>
        <v>0.31502851317413921</v>
      </c>
      <c r="BX78">
        <f t="shared" si="281"/>
        <v>2.935906502304948</v>
      </c>
      <c r="BY78">
        <f t="shared" si="282"/>
        <v>1.7576521140381454</v>
      </c>
      <c r="BZ78">
        <f t="shared" si="283"/>
        <v>0.19785733190157628</v>
      </c>
      <c r="CA78">
        <f t="shared" si="284"/>
        <v>148.4780030258998</v>
      </c>
      <c r="CB78">
        <f t="shared" si="285"/>
        <v>0.89489416639822938</v>
      </c>
      <c r="CC78">
        <f t="shared" si="286"/>
        <v>61.850849374778939</v>
      </c>
      <c r="CD78">
        <f t="shared" si="287"/>
        <v>1672.642754494889</v>
      </c>
      <c r="CE78">
        <f t="shared" si="288"/>
        <v>9.3978063850345475E-3</v>
      </c>
      <c r="CF78">
        <f t="shared" si="289"/>
        <v>0</v>
      </c>
      <c r="CG78">
        <f t="shared" si="290"/>
        <v>1487.8909078444508</v>
      </c>
      <c r="CH78">
        <f t="shared" si="291"/>
        <v>0</v>
      </c>
      <c r="CI78" t="e">
        <f t="shared" si="292"/>
        <v>#DIV/0!</v>
      </c>
      <c r="CJ78" t="e">
        <f t="shared" si="293"/>
        <v>#DIV/0!</v>
      </c>
    </row>
    <row r="79" spans="1:88" x14ac:dyDescent="0.35">
      <c r="A79" t="s">
        <v>186</v>
      </c>
      <c r="B79" s="1">
        <v>77</v>
      </c>
      <c r="C79" s="1" t="s">
        <v>167</v>
      </c>
      <c r="D79" s="1" t="s">
        <v>0</v>
      </c>
      <c r="E79" s="1">
        <v>0</v>
      </c>
      <c r="F79" s="1" t="s">
        <v>91</v>
      </c>
      <c r="G79" s="1" t="s">
        <v>0</v>
      </c>
      <c r="H79" s="1">
        <v>16420.99999869056</v>
      </c>
      <c r="I79" s="1">
        <v>0</v>
      </c>
      <c r="J79">
        <f t="shared" si="252"/>
        <v>27.048490990882993</v>
      </c>
      <c r="K79">
        <f t="shared" si="253"/>
        <v>0.3059827779904688</v>
      </c>
      <c r="L79">
        <f t="shared" si="254"/>
        <v>1771.1417006870638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t="e">
        <f t="shared" si="255"/>
        <v>#DIV/0!</v>
      </c>
      <c r="U79" t="e">
        <f t="shared" si="256"/>
        <v>#DIV/0!</v>
      </c>
      <c r="V79" t="e">
        <f t="shared" si="257"/>
        <v>#DIV/0!</v>
      </c>
      <c r="W79" s="1">
        <v>-1</v>
      </c>
      <c r="X79" s="1">
        <v>0.87</v>
      </c>
      <c r="Y79" s="1">
        <v>0.92</v>
      </c>
      <c r="Z79" s="1">
        <v>9.9950742721557617</v>
      </c>
      <c r="AA79">
        <f t="shared" si="258"/>
        <v>0.87499753713607786</v>
      </c>
      <c r="AB79">
        <f t="shared" si="259"/>
        <v>1.8853701291612266E-2</v>
      </c>
      <c r="AC79" t="e">
        <f t="shared" si="260"/>
        <v>#DIV/0!</v>
      </c>
      <c r="AD79" t="e">
        <f t="shared" si="261"/>
        <v>#DIV/0!</v>
      </c>
      <c r="AE79" t="e">
        <f t="shared" si="262"/>
        <v>#DIV/0!</v>
      </c>
      <c r="AF79" s="1">
        <v>0</v>
      </c>
      <c r="AG79" s="1">
        <v>0.5</v>
      </c>
      <c r="AH79" t="e">
        <f t="shared" si="263"/>
        <v>#DIV/0!</v>
      </c>
      <c r="AI79">
        <f t="shared" si="264"/>
        <v>5.7418339208670295</v>
      </c>
      <c r="AJ79">
        <f t="shared" si="265"/>
        <v>1.8441848028696497</v>
      </c>
      <c r="AK79">
        <f t="shared" si="266"/>
        <v>31.910587310791016</v>
      </c>
      <c r="AL79" s="1">
        <v>2</v>
      </c>
      <c r="AM79">
        <f t="shared" si="267"/>
        <v>4.644859790802002</v>
      </c>
      <c r="AN79" s="1">
        <v>1</v>
      </c>
      <c r="AO79">
        <f t="shared" si="268"/>
        <v>9.2897195816040039</v>
      </c>
      <c r="AP79" s="1">
        <v>31.571590423583984</v>
      </c>
      <c r="AQ79" s="1">
        <v>31.910587310791016</v>
      </c>
      <c r="AR79" s="1">
        <v>31.064952850341797</v>
      </c>
      <c r="AS79" s="1">
        <v>1999.96142578125</v>
      </c>
      <c r="AT79" s="1">
        <v>1974.3829345703125</v>
      </c>
      <c r="AU79" s="1">
        <v>25.656042098999023</v>
      </c>
      <c r="AV79" s="1">
        <v>29.369829177856445</v>
      </c>
      <c r="AW79" s="1">
        <v>54.484832763671875</v>
      </c>
      <c r="AX79" s="1">
        <v>62.372112274169922</v>
      </c>
      <c r="AY79" s="1">
        <v>300.13552856445313</v>
      </c>
      <c r="AZ79" s="1">
        <v>1700.2236328125</v>
      </c>
      <c r="BA79" s="1">
        <v>717.2071533203125</v>
      </c>
      <c r="BB79" s="1">
        <v>98.971832275390625</v>
      </c>
      <c r="BC79" s="1">
        <v>14.737750053405762</v>
      </c>
      <c r="BD79" s="1">
        <v>-0.21722996234893799</v>
      </c>
      <c r="BE79" s="1">
        <v>1</v>
      </c>
      <c r="BF79" s="1">
        <v>-1.355140209197998</v>
      </c>
      <c r="BG79" s="1">
        <v>7.355140209197998</v>
      </c>
      <c r="BH79" s="1">
        <v>1</v>
      </c>
      <c r="BI79" s="1">
        <v>0</v>
      </c>
      <c r="BJ79" s="1">
        <v>0.15999999642372131</v>
      </c>
      <c r="BK79" s="1">
        <v>111115</v>
      </c>
      <c r="BL79">
        <f t="shared" si="269"/>
        <v>1.5006776428222655</v>
      </c>
      <c r="BM79">
        <f t="shared" si="270"/>
        <v>5.7418339208670293E-3</v>
      </c>
      <c r="BN79">
        <f t="shared" si="271"/>
        <v>305.06058731079099</v>
      </c>
      <c r="BO79">
        <f t="shared" si="272"/>
        <v>304.72159042358396</v>
      </c>
      <c r="BP79">
        <f t="shared" si="273"/>
        <v>272.03577516952646</v>
      </c>
      <c r="BQ79">
        <f t="shared" si="274"/>
        <v>5.8493435522975083E-2</v>
      </c>
      <c r="BR79">
        <f t="shared" si="275"/>
        <v>4.7509706102173315</v>
      </c>
      <c r="BS79">
        <f t="shared" si="276"/>
        <v>48.003260129585996</v>
      </c>
      <c r="BT79">
        <f t="shared" si="277"/>
        <v>18.633430951729551</v>
      </c>
      <c r="BU79">
        <f t="shared" si="278"/>
        <v>31.7410888671875</v>
      </c>
      <c r="BV79">
        <f t="shared" si="279"/>
        <v>4.7055514564352272</v>
      </c>
      <c r="BW79">
        <f t="shared" si="280"/>
        <v>0.29622575792896688</v>
      </c>
      <c r="BX79">
        <f t="shared" si="281"/>
        <v>2.9067858073476818</v>
      </c>
      <c r="BY79">
        <f t="shared" si="282"/>
        <v>1.7987656490875454</v>
      </c>
      <c r="BZ79">
        <f t="shared" si="283"/>
        <v>0.18599366117645169</v>
      </c>
      <c r="CA79">
        <f t="shared" si="284"/>
        <v>175.29313933635018</v>
      </c>
      <c r="CB79">
        <f t="shared" si="285"/>
        <v>0.89706088402375683</v>
      </c>
      <c r="CC79">
        <f t="shared" si="286"/>
        <v>60.908448267514025</v>
      </c>
      <c r="CD79">
        <f t="shared" si="287"/>
        <v>1970.4521955940788</v>
      </c>
      <c r="CE79">
        <f t="shared" si="288"/>
        <v>8.3609316578005625E-3</v>
      </c>
      <c r="CF79">
        <f t="shared" si="289"/>
        <v>0</v>
      </c>
      <c r="CG79">
        <f t="shared" si="290"/>
        <v>1487.6914912914926</v>
      </c>
      <c r="CH79">
        <f t="shared" si="291"/>
        <v>0</v>
      </c>
      <c r="CI79" t="e">
        <f t="shared" si="292"/>
        <v>#DIV/0!</v>
      </c>
      <c r="CJ79" t="e">
        <f t="shared" si="293"/>
        <v>#DIV/0!</v>
      </c>
    </row>
    <row r="80" spans="1:88" x14ac:dyDescent="0.35">
      <c r="A80" t="s">
        <v>187</v>
      </c>
      <c r="B80" s="1">
        <v>78</v>
      </c>
      <c r="C80" s="1" t="s">
        <v>168</v>
      </c>
      <c r="D80" s="1" t="s">
        <v>0</v>
      </c>
      <c r="E80" s="1">
        <v>0</v>
      </c>
      <c r="F80" s="1" t="s">
        <v>91</v>
      </c>
      <c r="G80" s="1" t="s">
        <v>0</v>
      </c>
      <c r="H80" s="1">
        <v>16769.99999869056</v>
      </c>
      <c r="I80" s="1">
        <v>0</v>
      </c>
      <c r="J80">
        <f t="shared" ref="J80:J90" si="294">(AS80-AT80*(1000-AU80)/(1000-AV80))*BL80</f>
        <v>-7.4179460243458645E-2</v>
      </c>
      <c r="K80">
        <f t="shared" ref="K80:K90" si="295">IF(BW80&lt;&gt;0,1/(1/BW80-1/AO80),0)</f>
        <v>0.46405159267554469</v>
      </c>
      <c r="L80">
        <f t="shared" ref="L80:L90" si="296">((BZ80-BM80/2)*AT80-J80)/(BZ80+BM80/2)</f>
        <v>387.27562964393996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t="e">
        <f t="shared" ref="T80:T90" si="297">CF80/P80</f>
        <v>#DIV/0!</v>
      </c>
      <c r="U80" t="e">
        <f t="shared" ref="U80:U90" si="298">CH80/R80</f>
        <v>#DIV/0!</v>
      </c>
      <c r="V80" t="e">
        <f t="shared" ref="V80:V90" si="299">(R80-S80)/R80</f>
        <v>#DIV/0!</v>
      </c>
      <c r="W80" s="1">
        <v>-1</v>
      </c>
      <c r="X80" s="1">
        <v>0.87</v>
      </c>
      <c r="Y80" s="1">
        <v>0.92</v>
      </c>
      <c r="Z80" s="1">
        <v>10.046780586242676</v>
      </c>
      <c r="AA80">
        <f t="shared" ref="AA80:AA90" si="300">(Z80*Y80+(100-Z80)*X80)/100</f>
        <v>0.87502339029312137</v>
      </c>
      <c r="AB80">
        <f t="shared" ref="AB80:AB90" si="301">(J80-W80)/CG80</f>
        <v>6.227260226453115E-4</v>
      </c>
      <c r="AC80" t="e">
        <f t="shared" ref="AC80:AC90" si="302">(R80-S80)/(R80-Q80)</f>
        <v>#DIV/0!</v>
      </c>
      <c r="AD80" t="e">
        <f t="shared" ref="AD80:AD90" si="303">(P80-R80)/(P80-Q80)</f>
        <v>#DIV/0!</v>
      </c>
      <c r="AE80" t="e">
        <f t="shared" ref="AE80:AE90" si="304">(P80-R80)/R80</f>
        <v>#DIV/0!</v>
      </c>
      <c r="AF80" s="1">
        <v>0</v>
      </c>
      <c r="AG80" s="1">
        <v>0.5</v>
      </c>
      <c r="AH80" t="e">
        <f t="shared" ref="AH80:AH90" si="305">V80*AG80*AA80*AF80</f>
        <v>#DIV/0!</v>
      </c>
      <c r="AI80">
        <f t="shared" ref="AI80:AI90" si="306">BM80*1000</f>
        <v>7.7593935902743638</v>
      </c>
      <c r="AJ80">
        <f t="shared" ref="AJ80:AJ90" si="307">(BR80-BX80)</f>
        <v>1.6733391121459635</v>
      </c>
      <c r="AK80">
        <f t="shared" ref="AK80:AK90" si="308">(AQ80+BQ80*I80)</f>
        <v>30.916391372680664</v>
      </c>
      <c r="AL80" s="1">
        <v>2</v>
      </c>
      <c r="AM80">
        <f t="shared" ref="AM80:AM90" si="309">(AL80*BF80+BG80)</f>
        <v>4.644859790802002</v>
      </c>
      <c r="AN80" s="1">
        <v>1</v>
      </c>
      <c r="AO80">
        <f t="shared" ref="AO80:AO90" si="310">AM80*(AN80+1)*(AN80+1)/(AN80*AN80+1)</f>
        <v>9.2897195816040039</v>
      </c>
      <c r="AP80" s="1">
        <v>30.632240295410156</v>
      </c>
      <c r="AQ80" s="1">
        <v>30.916391372680664</v>
      </c>
      <c r="AR80" s="1">
        <v>30.041849136352539</v>
      </c>
      <c r="AS80" s="1">
        <v>399.9703369140625</v>
      </c>
      <c r="AT80" s="1">
        <v>397.962158203125</v>
      </c>
      <c r="AU80" s="1">
        <v>23.436746597290039</v>
      </c>
      <c r="AV80" s="1">
        <v>28.459957122802734</v>
      </c>
      <c r="AW80" s="1">
        <v>52.505119323730469</v>
      </c>
      <c r="AX80" s="1">
        <v>63.758987426757813</v>
      </c>
      <c r="AY80" s="1">
        <v>300.14913940429688</v>
      </c>
      <c r="AZ80" s="1">
        <v>1699.0655517578125</v>
      </c>
      <c r="BA80" s="1">
        <v>400.10787963867188</v>
      </c>
      <c r="BB80" s="1">
        <v>98.966323852539063</v>
      </c>
      <c r="BC80" s="1">
        <v>10.525147438049316</v>
      </c>
      <c r="BD80" s="1">
        <v>-0.22824499011039734</v>
      </c>
      <c r="BE80" s="1">
        <v>1</v>
      </c>
      <c r="BF80" s="1">
        <v>-1.355140209197998</v>
      </c>
      <c r="BG80" s="1">
        <v>7.355140209197998</v>
      </c>
      <c r="BH80" s="1">
        <v>1</v>
      </c>
      <c r="BI80" s="1">
        <v>0</v>
      </c>
      <c r="BJ80" s="1">
        <v>0.15999999642372131</v>
      </c>
      <c r="BK80" s="1">
        <v>111115</v>
      </c>
      <c r="BL80">
        <f t="shared" ref="BL80:BL90" si="311">AY80*0.000001/(AL80*0.0001)</f>
        <v>1.5007456970214841</v>
      </c>
      <c r="BM80">
        <f t="shared" ref="BM80:BM90" si="312">(AV80-AU80)/(1000-AV80)*BL80</f>
        <v>7.759393590274364E-3</v>
      </c>
      <c r="BN80">
        <f t="shared" ref="BN80:BN90" si="313">(AQ80+273.15)</f>
        <v>304.06639137268064</v>
      </c>
      <c r="BO80">
        <f t="shared" ref="BO80:BO90" si="314">(AP80+273.15)</f>
        <v>303.78224029541013</v>
      </c>
      <c r="BP80">
        <f t="shared" ref="BP80:BP90" si="315">(AZ80*BH80+BA80*BI80)*BJ80</f>
        <v>271.85048220491808</v>
      </c>
      <c r="BQ80">
        <f t="shared" ref="BQ80:BQ90" si="316">((BP80+0.00000010773*(BO80^4-BN80^4))-BM80*44100)/(AM80*51.4+0.00000043092*BN80^3)</f>
        <v>-0.29409318272965468</v>
      </c>
      <c r="BR80">
        <f t="shared" ref="BR80:BR90" si="317">0.61365*EXP(17.502*AK80/(240.97+AK80))</f>
        <v>4.4899164455906346</v>
      </c>
      <c r="BS80">
        <f t="shared" ref="BS80:BS90" si="318">BR80*1000/BB80</f>
        <v>45.368123931537163</v>
      </c>
      <c r="BT80">
        <f t="shared" ref="BT80:BT90" si="319">(BS80-AV80)</f>
        <v>16.908166808734428</v>
      </c>
      <c r="BU80">
        <f t="shared" ref="BU80:BU90" si="320">IF(I80,AQ80,(AP80+AQ80)/2)</f>
        <v>30.77431583404541</v>
      </c>
      <c r="BV80">
        <f t="shared" ref="BV80:BV90" si="321">0.61365*EXP(17.502*BU80/(240.97+BU80))</f>
        <v>4.4536503827543807</v>
      </c>
      <c r="BW80">
        <f t="shared" ref="BW80:BW90" si="322">IF(BT80&lt;&gt;0,(1000-(BS80+AV80)/2)/BT80*BM80,0)</f>
        <v>0.44197358030300044</v>
      </c>
      <c r="BX80">
        <f t="shared" ref="BX80:BX90" si="323">AV80*BB80/1000</f>
        <v>2.8165773334446711</v>
      </c>
      <c r="BY80">
        <f t="shared" ref="BY80:BY90" si="324">(BV80-BX80)</f>
        <v>1.6370730493097096</v>
      </c>
      <c r="BZ80">
        <f t="shared" ref="BZ80:BZ90" si="325">1/(1.6/K80+1.37/AO80)</f>
        <v>0.27813569694086632</v>
      </c>
      <c r="CA80">
        <f t="shared" ref="CA80:CA90" si="326">L80*BB80*0.001</f>
        <v>38.327245383538141</v>
      </c>
      <c r="CB80">
        <f t="shared" ref="CB80:CB90" si="327">L80/AT80</f>
        <v>0.9731468725382415</v>
      </c>
      <c r="CC80">
        <f t="shared" ref="CC80:CC90" si="328">(1-BM80*BB80/BR80/K80)*100</f>
        <v>63.143788323001104</v>
      </c>
      <c r="CD80">
        <f t="shared" ref="CD80:CD90" si="329">(AT80-J80/(AO80/1.35))</f>
        <v>397.97293810562354</v>
      </c>
      <c r="CE80">
        <f t="shared" ref="CE80:CE90" si="330">J80*CC80/100/CD80</f>
        <v>-1.1769574478665392E-4</v>
      </c>
      <c r="CF80">
        <f t="shared" ref="CF80:CF90" si="331">(P80-O80)</f>
        <v>0</v>
      </c>
      <c r="CG80">
        <f t="shared" ref="CG80:CG90" si="332">AZ80*AA80</f>
        <v>1486.7220994293739</v>
      </c>
      <c r="CH80">
        <f t="shared" ref="CH80:CH90" si="333">(R80-Q80)</f>
        <v>0</v>
      </c>
      <c r="CI80" t="e">
        <f t="shared" ref="CI80:CI90" si="334">(R80-S80)/(R80-O80)</f>
        <v>#DIV/0!</v>
      </c>
      <c r="CJ80" t="e">
        <f t="shared" ref="CJ80:CJ90" si="335">(P80-R80)/(P80-O80)</f>
        <v>#DIV/0!</v>
      </c>
    </row>
    <row r="81" spans="1:88" x14ac:dyDescent="0.35">
      <c r="A81" t="s">
        <v>187</v>
      </c>
      <c r="B81" s="1">
        <v>80</v>
      </c>
      <c r="C81" s="1" t="s">
        <v>170</v>
      </c>
      <c r="D81" s="1" t="s">
        <v>0</v>
      </c>
      <c r="E81" s="1">
        <v>0</v>
      </c>
      <c r="F81" s="1" t="s">
        <v>91</v>
      </c>
      <c r="G81" s="1" t="s">
        <v>0</v>
      </c>
      <c r="H81" s="1">
        <v>17058.499998656102</v>
      </c>
      <c r="I81" s="1">
        <v>0</v>
      </c>
      <c r="J81">
        <f t="shared" si="294"/>
        <v>-5.0463293272701248</v>
      </c>
      <c r="K81">
        <f t="shared" si="295"/>
        <v>0.4383553497449984</v>
      </c>
      <c r="L81">
        <f t="shared" si="296"/>
        <v>70.577819694563672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t="e">
        <f t="shared" si="297"/>
        <v>#DIV/0!</v>
      </c>
      <c r="U81" t="e">
        <f t="shared" si="298"/>
        <v>#DIV/0!</v>
      </c>
      <c r="V81" t="e">
        <f t="shared" si="299"/>
        <v>#DIV/0!</v>
      </c>
      <c r="W81" s="1">
        <v>-1</v>
      </c>
      <c r="X81" s="1">
        <v>0.87</v>
      </c>
      <c r="Y81" s="1">
        <v>0.92</v>
      </c>
      <c r="Z81" s="1">
        <v>10.046780586242676</v>
      </c>
      <c r="AA81">
        <f t="shared" si="300"/>
        <v>0.87502339029312137</v>
      </c>
      <c r="AB81">
        <f t="shared" si="301"/>
        <v>-2.7226248975705603E-3</v>
      </c>
      <c r="AC81" t="e">
        <f t="shared" si="302"/>
        <v>#DIV/0!</v>
      </c>
      <c r="AD81" t="e">
        <f t="shared" si="303"/>
        <v>#DIV/0!</v>
      </c>
      <c r="AE81" t="e">
        <f t="shared" si="304"/>
        <v>#DIV/0!</v>
      </c>
      <c r="AF81" s="1">
        <v>0</v>
      </c>
      <c r="AG81" s="1">
        <v>0.5</v>
      </c>
      <c r="AH81" t="e">
        <f t="shared" si="305"/>
        <v>#DIV/0!</v>
      </c>
      <c r="AI81">
        <f t="shared" si="306"/>
        <v>7.5851531658335212</v>
      </c>
      <c r="AJ81">
        <f t="shared" si="307"/>
        <v>1.726572225871172</v>
      </c>
      <c r="AK81">
        <f t="shared" si="308"/>
        <v>31.144668579101563</v>
      </c>
      <c r="AL81" s="1">
        <v>2</v>
      </c>
      <c r="AM81">
        <f t="shared" si="309"/>
        <v>4.644859790802002</v>
      </c>
      <c r="AN81" s="1">
        <v>1</v>
      </c>
      <c r="AO81">
        <f t="shared" si="310"/>
        <v>9.2897195816040039</v>
      </c>
      <c r="AP81" s="1">
        <v>30.730976104736328</v>
      </c>
      <c r="AQ81" s="1">
        <v>31.144668579101563</v>
      </c>
      <c r="AR81" s="1">
        <v>30.061487197875977</v>
      </c>
      <c r="AS81" s="1">
        <v>50.103302001953125</v>
      </c>
      <c r="AT81" s="1">
        <v>53.197113037109375</v>
      </c>
      <c r="AU81" s="1">
        <v>23.604896545410156</v>
      </c>
      <c r="AV81" s="1">
        <v>28.515243530273438</v>
      </c>
      <c r="AW81" s="1">
        <v>52.583477020263672</v>
      </c>
      <c r="AX81" s="1">
        <v>63.520610809326172</v>
      </c>
      <c r="AY81" s="1">
        <v>300.13604736328125</v>
      </c>
      <c r="AZ81" s="1">
        <v>1698.453857421875</v>
      </c>
      <c r="BA81" s="1">
        <v>1961.6666259765625</v>
      </c>
      <c r="BB81" s="1">
        <v>98.969970703125</v>
      </c>
      <c r="BC81" s="1">
        <v>6.5460400581359863</v>
      </c>
      <c r="BD81" s="1">
        <v>-0.24066630005836487</v>
      </c>
      <c r="BE81" s="1">
        <v>1</v>
      </c>
      <c r="BF81" s="1">
        <v>-1.355140209197998</v>
      </c>
      <c r="BG81" s="1">
        <v>7.355140209197998</v>
      </c>
      <c r="BH81" s="1">
        <v>1</v>
      </c>
      <c r="BI81" s="1">
        <v>0</v>
      </c>
      <c r="BJ81" s="1">
        <v>0.15999999642372131</v>
      </c>
      <c r="BK81" s="1">
        <v>111115</v>
      </c>
      <c r="BL81">
        <f t="shared" si="311"/>
        <v>1.5006802368164061</v>
      </c>
      <c r="BM81">
        <f t="shared" si="312"/>
        <v>7.5851531658335213E-3</v>
      </c>
      <c r="BN81">
        <f t="shared" si="313"/>
        <v>304.29466857910154</v>
      </c>
      <c r="BO81">
        <f t="shared" si="314"/>
        <v>303.88097610473631</v>
      </c>
      <c r="BP81">
        <f t="shared" si="315"/>
        <v>271.75261111335567</v>
      </c>
      <c r="BQ81">
        <f t="shared" si="316"/>
        <v>-0.27010250469092234</v>
      </c>
      <c r="BR81">
        <f t="shared" si="317"/>
        <v>4.5487250426548087</v>
      </c>
      <c r="BS81">
        <f t="shared" si="318"/>
        <v>45.960658675947066</v>
      </c>
      <c r="BT81">
        <f t="shared" si="319"/>
        <v>17.445415145673628</v>
      </c>
      <c r="BU81">
        <f t="shared" si="320"/>
        <v>30.937822341918945</v>
      </c>
      <c r="BV81">
        <f t="shared" si="321"/>
        <v>4.4954091606177764</v>
      </c>
      <c r="BW81">
        <f t="shared" si="322"/>
        <v>0.4186026839805897</v>
      </c>
      <c r="BX81">
        <f t="shared" si="323"/>
        <v>2.8221528167836367</v>
      </c>
      <c r="BY81">
        <f t="shared" si="324"/>
        <v>1.6732563438341397</v>
      </c>
      <c r="BZ81">
        <f t="shared" si="325"/>
        <v>0.2633324125447411</v>
      </c>
      <c r="CA81">
        <f t="shared" si="326"/>
        <v>6.9850847474614062</v>
      </c>
      <c r="CB81">
        <f t="shared" si="327"/>
        <v>1.3267227423662975</v>
      </c>
      <c r="CC81">
        <f t="shared" si="328"/>
        <v>62.351142661842694</v>
      </c>
      <c r="CD81">
        <f t="shared" si="329"/>
        <v>53.930455365903157</v>
      </c>
      <c r="CE81">
        <f t="shared" si="330"/>
        <v>-5.8342618779775805E-2</v>
      </c>
      <c r="CF81">
        <f t="shared" si="331"/>
        <v>0</v>
      </c>
      <c r="CG81">
        <f t="shared" si="332"/>
        <v>1486.1868525777188</v>
      </c>
      <c r="CH81">
        <f t="shared" si="333"/>
        <v>0</v>
      </c>
      <c r="CI81" t="e">
        <f t="shared" si="334"/>
        <v>#DIV/0!</v>
      </c>
      <c r="CJ81" t="e">
        <f t="shared" si="335"/>
        <v>#DIV/0!</v>
      </c>
    </row>
    <row r="82" spans="1:88" x14ac:dyDescent="0.35">
      <c r="A82" t="s">
        <v>187</v>
      </c>
      <c r="B82" s="1">
        <v>81</v>
      </c>
      <c r="C82" s="1" t="s">
        <v>171</v>
      </c>
      <c r="D82" s="1" t="s">
        <v>0</v>
      </c>
      <c r="E82" s="1">
        <v>0</v>
      </c>
      <c r="F82" s="1" t="s">
        <v>91</v>
      </c>
      <c r="G82" s="1" t="s">
        <v>0</v>
      </c>
      <c r="H82" s="1">
        <v>17209.499998656102</v>
      </c>
      <c r="I82" s="1">
        <v>0</v>
      </c>
      <c r="J82">
        <f t="shared" si="294"/>
        <v>0.76983977077735244</v>
      </c>
      <c r="K82">
        <f t="shared" si="295"/>
        <v>0.45295171554730035</v>
      </c>
      <c r="L82">
        <f t="shared" si="296"/>
        <v>93.236736561047579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t="e">
        <f t="shared" si="297"/>
        <v>#DIV/0!</v>
      </c>
      <c r="U82" t="e">
        <f t="shared" si="298"/>
        <v>#DIV/0!</v>
      </c>
      <c r="V82" t="e">
        <f t="shared" si="299"/>
        <v>#DIV/0!</v>
      </c>
      <c r="W82" s="1">
        <v>-1</v>
      </c>
      <c r="X82" s="1">
        <v>0.87</v>
      </c>
      <c r="Y82" s="1">
        <v>0.92</v>
      </c>
      <c r="Z82" s="1">
        <v>10.046780586242676</v>
      </c>
      <c r="AA82">
        <f t="shared" si="300"/>
        <v>0.87502339029312137</v>
      </c>
      <c r="AB82">
        <f t="shared" si="301"/>
        <v>1.1904459335070894E-3</v>
      </c>
      <c r="AC82" t="e">
        <f t="shared" si="302"/>
        <v>#DIV/0!</v>
      </c>
      <c r="AD82" t="e">
        <f t="shared" si="303"/>
        <v>#DIV/0!</v>
      </c>
      <c r="AE82" t="e">
        <f t="shared" si="304"/>
        <v>#DIV/0!</v>
      </c>
      <c r="AF82" s="1">
        <v>0</v>
      </c>
      <c r="AG82" s="1">
        <v>0.5</v>
      </c>
      <c r="AH82" t="e">
        <f t="shared" si="305"/>
        <v>#DIV/0!</v>
      </c>
      <c r="AI82">
        <f t="shared" si="306"/>
        <v>7.9178217983700874</v>
      </c>
      <c r="AJ82">
        <f t="shared" si="307"/>
        <v>1.7445182277875224</v>
      </c>
      <c r="AK82">
        <f t="shared" si="308"/>
        <v>31.643476486206055</v>
      </c>
      <c r="AL82" s="1">
        <v>2</v>
      </c>
      <c r="AM82">
        <f t="shared" si="309"/>
        <v>4.644859790802002</v>
      </c>
      <c r="AN82" s="1">
        <v>1</v>
      </c>
      <c r="AO82">
        <f t="shared" si="310"/>
        <v>9.2897195816040039</v>
      </c>
      <c r="AP82" s="1">
        <v>30.944055557250977</v>
      </c>
      <c r="AQ82" s="1">
        <v>31.643476486206055</v>
      </c>
      <c r="AR82" s="1">
        <v>30.066118240356445</v>
      </c>
      <c r="AS82" s="1">
        <v>99.902839660644531</v>
      </c>
      <c r="AT82" s="1">
        <v>98.868270874023438</v>
      </c>
      <c r="AU82" s="1">
        <v>24.537952423095703</v>
      </c>
      <c r="AV82" s="1">
        <v>29.65728759765625</v>
      </c>
      <c r="AW82" s="1">
        <v>53.995147705078125</v>
      </c>
      <c r="AX82" s="1">
        <v>65.259910583496094</v>
      </c>
      <c r="AY82" s="1">
        <v>300.15618896484375</v>
      </c>
      <c r="AZ82" s="1">
        <v>1699.0439453125</v>
      </c>
      <c r="BA82" s="1">
        <v>2121.2080078125</v>
      </c>
      <c r="BB82" s="1">
        <v>98.96551513671875</v>
      </c>
      <c r="BC82" s="1">
        <v>7.4851236343383789</v>
      </c>
      <c r="BD82" s="1">
        <v>-0.24690333008766174</v>
      </c>
      <c r="BE82" s="1">
        <v>1</v>
      </c>
      <c r="BF82" s="1">
        <v>-1.355140209197998</v>
      </c>
      <c r="BG82" s="1">
        <v>7.355140209197998</v>
      </c>
      <c r="BH82" s="1">
        <v>1</v>
      </c>
      <c r="BI82" s="1">
        <v>0</v>
      </c>
      <c r="BJ82" s="1">
        <v>0.15999999642372131</v>
      </c>
      <c r="BK82" s="1">
        <v>111115</v>
      </c>
      <c r="BL82">
        <f t="shared" si="311"/>
        <v>1.5007809448242186</v>
      </c>
      <c r="BM82">
        <f t="shared" si="312"/>
        <v>7.9178217983700873E-3</v>
      </c>
      <c r="BN82">
        <f t="shared" si="313"/>
        <v>304.79347648620603</v>
      </c>
      <c r="BO82">
        <f t="shared" si="314"/>
        <v>304.09405555725095</v>
      </c>
      <c r="BP82">
        <f t="shared" si="315"/>
        <v>271.84702517374535</v>
      </c>
      <c r="BQ82">
        <f t="shared" si="316"/>
        <v>-0.34203825754506095</v>
      </c>
      <c r="BR82">
        <f t="shared" si="317"/>
        <v>4.6795669724473932</v>
      </c>
      <c r="BS82">
        <f t="shared" si="318"/>
        <v>47.284824072129275</v>
      </c>
      <c r="BT82">
        <f t="shared" si="319"/>
        <v>17.627536474473025</v>
      </c>
      <c r="BU82">
        <f t="shared" si="320"/>
        <v>31.293766021728516</v>
      </c>
      <c r="BV82">
        <f t="shared" si="321"/>
        <v>4.5874965846653337</v>
      </c>
      <c r="BW82">
        <f t="shared" si="322"/>
        <v>0.43189329631506873</v>
      </c>
      <c r="BX82">
        <f t="shared" si="323"/>
        <v>2.9350487446598708</v>
      </c>
      <c r="BY82">
        <f t="shared" si="324"/>
        <v>1.652447840005463</v>
      </c>
      <c r="BZ82">
        <f t="shared" si="325"/>
        <v>0.27174945466884498</v>
      </c>
      <c r="CA82">
        <f t="shared" si="326"/>
        <v>9.2272216634306137</v>
      </c>
      <c r="CB82">
        <f t="shared" si="327"/>
        <v>0.9430400242343524</v>
      </c>
      <c r="CC82">
        <f t="shared" si="328"/>
        <v>63.03148235335432</v>
      </c>
      <c r="CD82">
        <f t="shared" si="329"/>
        <v>98.756396270982947</v>
      </c>
      <c r="CE82">
        <f t="shared" si="330"/>
        <v>4.9135188968940343E-3</v>
      </c>
      <c r="CF82">
        <f t="shared" si="331"/>
        <v>0</v>
      </c>
      <c r="CG82">
        <f t="shared" si="332"/>
        <v>1486.7031932843445</v>
      </c>
      <c r="CH82">
        <f t="shared" si="333"/>
        <v>0</v>
      </c>
      <c r="CI82" t="e">
        <f t="shared" si="334"/>
        <v>#DIV/0!</v>
      </c>
      <c r="CJ82" t="e">
        <f t="shared" si="335"/>
        <v>#DIV/0!</v>
      </c>
    </row>
    <row r="83" spans="1:88" x14ac:dyDescent="0.35">
      <c r="A83" t="s">
        <v>187</v>
      </c>
      <c r="B83" s="1">
        <v>79</v>
      </c>
      <c r="C83" s="1" t="s">
        <v>169</v>
      </c>
      <c r="D83" s="1" t="s">
        <v>0</v>
      </c>
      <c r="E83" s="1">
        <v>0</v>
      </c>
      <c r="F83" s="1" t="s">
        <v>91</v>
      </c>
      <c r="G83" s="1" t="s">
        <v>0</v>
      </c>
      <c r="H83" s="1">
        <v>16915.99999869056</v>
      </c>
      <c r="I83" s="1">
        <v>0</v>
      </c>
      <c r="J83">
        <f t="shared" si="294"/>
        <v>-1.0632133137896809</v>
      </c>
      <c r="K83">
        <f t="shared" si="295"/>
        <v>0.43818464852124633</v>
      </c>
      <c r="L83">
        <f t="shared" si="296"/>
        <v>198.03345356684761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t="e">
        <f t="shared" si="297"/>
        <v>#DIV/0!</v>
      </c>
      <c r="U83" t="e">
        <f t="shared" si="298"/>
        <v>#DIV/0!</v>
      </c>
      <c r="V83" t="e">
        <f t="shared" si="299"/>
        <v>#DIV/0!</v>
      </c>
      <c r="W83" s="1">
        <v>-1</v>
      </c>
      <c r="X83" s="1">
        <v>0.87</v>
      </c>
      <c r="Y83" s="1">
        <v>0.92</v>
      </c>
      <c r="Z83" s="1">
        <v>10.046780586242676</v>
      </c>
      <c r="AA83">
        <f t="shared" si="300"/>
        <v>0.87502339029312137</v>
      </c>
      <c r="AB83">
        <f t="shared" si="301"/>
        <v>-4.2496390362901591E-5</v>
      </c>
      <c r="AC83" t="e">
        <f t="shared" si="302"/>
        <v>#DIV/0!</v>
      </c>
      <c r="AD83" t="e">
        <f t="shared" si="303"/>
        <v>#DIV/0!</v>
      </c>
      <c r="AE83" t="e">
        <f t="shared" si="304"/>
        <v>#DIV/0!</v>
      </c>
      <c r="AF83" s="1">
        <v>0</v>
      </c>
      <c r="AG83" s="1">
        <v>0.5</v>
      </c>
      <c r="AH83" t="e">
        <f t="shared" si="305"/>
        <v>#DIV/0!</v>
      </c>
      <c r="AI83">
        <f t="shared" si="306"/>
        <v>7.43266004841285</v>
      </c>
      <c r="AJ83">
        <f t="shared" si="307"/>
        <v>1.693426214035715</v>
      </c>
      <c r="AK83">
        <f t="shared" si="308"/>
        <v>30.870290756225586</v>
      </c>
      <c r="AL83" s="1">
        <v>2</v>
      </c>
      <c r="AM83">
        <f t="shared" si="309"/>
        <v>4.644859790802002</v>
      </c>
      <c r="AN83" s="1">
        <v>1</v>
      </c>
      <c r="AO83">
        <f t="shared" si="310"/>
        <v>9.2897195816040039</v>
      </c>
      <c r="AP83" s="1">
        <v>30.593320846557617</v>
      </c>
      <c r="AQ83" s="1">
        <v>30.870290756225586</v>
      </c>
      <c r="AR83" s="1">
        <v>30.049810409545898</v>
      </c>
      <c r="AS83" s="1">
        <v>199.88844299316406</v>
      </c>
      <c r="AT83" s="1">
        <v>199.60830688476563</v>
      </c>
      <c r="AU83" s="1">
        <v>23.323787689208984</v>
      </c>
      <c r="AV83" s="1">
        <v>28.137144088745117</v>
      </c>
      <c r="AW83" s="1">
        <v>52.369361877441406</v>
      </c>
      <c r="AX83" s="1">
        <v>63.177299499511719</v>
      </c>
      <c r="AY83" s="1">
        <v>300.14508056640625</v>
      </c>
      <c r="AZ83" s="1">
        <v>1699.9527587890625</v>
      </c>
      <c r="BA83" s="1">
        <v>726.74969482421875</v>
      </c>
      <c r="BB83" s="1">
        <v>98.9686279296875</v>
      </c>
      <c r="BC83" s="1">
        <v>8.5202741622924805</v>
      </c>
      <c r="BD83" s="1">
        <v>-0.23524028062820435</v>
      </c>
      <c r="BE83" s="1">
        <v>1</v>
      </c>
      <c r="BF83" s="1">
        <v>-1.355140209197998</v>
      </c>
      <c r="BG83" s="1">
        <v>7.355140209197998</v>
      </c>
      <c r="BH83" s="1">
        <v>1</v>
      </c>
      <c r="BI83" s="1">
        <v>0</v>
      </c>
      <c r="BJ83" s="1">
        <v>0.15999999642372131</v>
      </c>
      <c r="BK83" s="1">
        <v>111115</v>
      </c>
      <c r="BL83">
        <f t="shared" si="311"/>
        <v>1.5007254028320312</v>
      </c>
      <c r="BM83">
        <f t="shared" si="312"/>
        <v>7.4326600484128499E-3</v>
      </c>
      <c r="BN83">
        <f t="shared" si="313"/>
        <v>304.02029075622556</v>
      </c>
      <c r="BO83">
        <f t="shared" si="314"/>
        <v>303.74332084655759</v>
      </c>
      <c r="BP83">
        <f t="shared" si="315"/>
        <v>271.99243532674518</v>
      </c>
      <c r="BQ83">
        <f t="shared" si="316"/>
        <v>-0.23574242241811943</v>
      </c>
      <c r="BR83">
        <f t="shared" si="317"/>
        <v>4.4781207583587364</v>
      </c>
      <c r="BS83">
        <f t="shared" si="318"/>
        <v>45.247881596784673</v>
      </c>
      <c r="BT83">
        <f t="shared" si="319"/>
        <v>17.110737508039556</v>
      </c>
      <c r="BU83">
        <f t="shared" si="320"/>
        <v>30.731805801391602</v>
      </c>
      <c r="BV83">
        <f t="shared" si="321"/>
        <v>4.4428490325335623</v>
      </c>
      <c r="BW83">
        <f t="shared" si="322"/>
        <v>0.41844701730515282</v>
      </c>
      <c r="BX83">
        <f t="shared" si="323"/>
        <v>2.7846945443230213</v>
      </c>
      <c r="BY83">
        <f t="shared" si="324"/>
        <v>1.658154488210541</v>
      </c>
      <c r="BZ83">
        <f t="shared" si="325"/>
        <v>0.26323384834531038</v>
      </c>
      <c r="CA83">
        <f t="shared" si="326"/>
        <v>19.599099183688388</v>
      </c>
      <c r="CB83">
        <f t="shared" si="327"/>
        <v>0.99211028166865234</v>
      </c>
      <c r="CC83">
        <f t="shared" si="328"/>
        <v>62.512294450659887</v>
      </c>
      <c r="CD83">
        <f t="shared" si="329"/>
        <v>199.76281509795845</v>
      </c>
      <c r="CE83">
        <f t="shared" si="330"/>
        <v>-3.3271409247456899E-3</v>
      </c>
      <c r="CF83">
        <f t="shared" si="331"/>
        <v>0</v>
      </c>
      <c r="CG83">
        <f t="shared" si="332"/>
        <v>1487.4984263337503</v>
      </c>
      <c r="CH83">
        <f t="shared" si="333"/>
        <v>0</v>
      </c>
      <c r="CI83" t="e">
        <f t="shared" si="334"/>
        <v>#DIV/0!</v>
      </c>
      <c r="CJ83" t="e">
        <f t="shared" si="335"/>
        <v>#DIV/0!</v>
      </c>
    </row>
    <row r="84" spans="1:88" x14ac:dyDescent="0.35">
      <c r="A84" t="s">
        <v>187</v>
      </c>
      <c r="B84" s="1">
        <v>82</v>
      </c>
      <c r="C84" s="1" t="s">
        <v>172</v>
      </c>
      <c r="D84" s="1" t="s">
        <v>0</v>
      </c>
      <c r="E84" s="1">
        <v>0</v>
      </c>
      <c r="F84" s="1" t="s">
        <v>91</v>
      </c>
      <c r="G84" s="1" t="s">
        <v>0</v>
      </c>
      <c r="H84" s="1">
        <v>17354.499998656102</v>
      </c>
      <c r="I84" s="1">
        <v>0</v>
      </c>
      <c r="J84">
        <f t="shared" si="294"/>
        <v>9.1450212164704752</v>
      </c>
      <c r="K84">
        <f t="shared" si="295"/>
        <v>0.46492069052325696</v>
      </c>
      <c r="L84">
        <f t="shared" si="296"/>
        <v>251.54086065475497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t="e">
        <f t="shared" si="297"/>
        <v>#DIV/0!</v>
      </c>
      <c r="U84" t="e">
        <f t="shared" si="298"/>
        <v>#DIV/0!</v>
      </c>
      <c r="V84" t="e">
        <f t="shared" si="299"/>
        <v>#DIV/0!</v>
      </c>
      <c r="W84" s="1">
        <v>-1</v>
      </c>
      <c r="X84" s="1">
        <v>0.87</v>
      </c>
      <c r="Y84" s="1">
        <v>0.92</v>
      </c>
      <c r="Z84" s="1">
        <v>10.046780586242676</v>
      </c>
      <c r="AA84">
        <f t="shared" si="300"/>
        <v>0.87502339029312137</v>
      </c>
      <c r="AB84">
        <f t="shared" si="301"/>
        <v>6.8221329160495833E-3</v>
      </c>
      <c r="AC84" t="e">
        <f t="shared" si="302"/>
        <v>#DIV/0!</v>
      </c>
      <c r="AD84" t="e">
        <f t="shared" si="303"/>
        <v>#DIV/0!</v>
      </c>
      <c r="AE84" t="e">
        <f t="shared" si="304"/>
        <v>#DIV/0!</v>
      </c>
      <c r="AF84" s="1">
        <v>0</v>
      </c>
      <c r="AG84" s="1">
        <v>0.5</v>
      </c>
      <c r="AH84" t="e">
        <f t="shared" si="305"/>
        <v>#DIV/0!</v>
      </c>
      <c r="AI84">
        <f t="shared" si="306"/>
        <v>8.078576875991974</v>
      </c>
      <c r="AJ84">
        <f t="shared" si="307"/>
        <v>1.734179510868497</v>
      </c>
      <c r="AK84">
        <f t="shared" si="308"/>
        <v>32.038562774658203</v>
      </c>
      <c r="AL84" s="1">
        <v>2</v>
      </c>
      <c r="AM84">
        <f t="shared" si="309"/>
        <v>4.644859790802002</v>
      </c>
      <c r="AN84" s="1">
        <v>1</v>
      </c>
      <c r="AO84">
        <f t="shared" si="310"/>
        <v>9.2897195816040039</v>
      </c>
      <c r="AP84" s="1">
        <v>31.073619842529297</v>
      </c>
      <c r="AQ84" s="1">
        <v>32.038562774658203</v>
      </c>
      <c r="AR84" s="1">
        <v>30.057765960693359</v>
      </c>
      <c r="AS84" s="1">
        <v>299.91116333007813</v>
      </c>
      <c r="AT84" s="1">
        <v>292.24472045898438</v>
      </c>
      <c r="AU84" s="1">
        <v>25.616146087646484</v>
      </c>
      <c r="AV84" s="1">
        <v>30.832958221435547</v>
      </c>
      <c r="AW84" s="1">
        <v>55.949993133544922</v>
      </c>
      <c r="AX84" s="1">
        <v>67.346237182617188</v>
      </c>
      <c r="AY84" s="1">
        <v>300.16378784179688</v>
      </c>
      <c r="AZ84" s="1">
        <v>1699.468505859375</v>
      </c>
      <c r="BA84" s="1">
        <v>2022.0345458984375</v>
      </c>
      <c r="BB84" s="1">
        <v>98.963455200195313</v>
      </c>
      <c r="BC84" s="1">
        <v>10.28071403503418</v>
      </c>
      <c r="BD84" s="1">
        <v>-0.24123679101467133</v>
      </c>
      <c r="BE84" s="1">
        <v>1</v>
      </c>
      <c r="BF84" s="1">
        <v>-1.355140209197998</v>
      </c>
      <c r="BG84" s="1">
        <v>7.355140209197998</v>
      </c>
      <c r="BH84" s="1">
        <v>1</v>
      </c>
      <c r="BI84" s="1">
        <v>0</v>
      </c>
      <c r="BJ84" s="1">
        <v>0.15999999642372131</v>
      </c>
      <c r="BK84" s="1">
        <v>111115</v>
      </c>
      <c r="BL84">
        <f t="shared" si="311"/>
        <v>1.5008189392089841</v>
      </c>
      <c r="BM84">
        <f t="shared" si="312"/>
        <v>8.0785768759919739E-3</v>
      </c>
      <c r="BN84">
        <f t="shared" si="313"/>
        <v>305.18856277465818</v>
      </c>
      <c r="BO84">
        <f t="shared" si="314"/>
        <v>304.22361984252927</v>
      </c>
      <c r="BP84">
        <f t="shared" si="315"/>
        <v>271.914954859727</v>
      </c>
      <c r="BQ84">
        <f t="shared" si="316"/>
        <v>-0.38293202910917606</v>
      </c>
      <c r="BR84">
        <f t="shared" si="317"/>
        <v>4.7855155905050273</v>
      </c>
      <c r="BS84">
        <f t="shared" si="318"/>
        <v>48.356391567213414</v>
      </c>
      <c r="BT84">
        <f t="shared" si="319"/>
        <v>17.523433345777867</v>
      </c>
      <c r="BU84">
        <f t="shared" si="320"/>
        <v>31.55609130859375</v>
      </c>
      <c r="BV84">
        <f t="shared" si="321"/>
        <v>4.6564110569156814</v>
      </c>
      <c r="BW84">
        <f t="shared" si="322"/>
        <v>0.44276187764583608</v>
      </c>
      <c r="BX84">
        <f t="shared" si="323"/>
        <v>3.0513360796365303</v>
      </c>
      <c r="BY84">
        <f t="shared" si="324"/>
        <v>1.605074977279151</v>
      </c>
      <c r="BZ84">
        <f t="shared" si="325"/>
        <v>0.27863519778126022</v>
      </c>
      <c r="CA84">
        <f t="shared" si="326"/>
        <v>24.893352694425417</v>
      </c>
      <c r="CB84">
        <f t="shared" si="327"/>
        <v>0.86071994819854392</v>
      </c>
      <c r="CC84">
        <f t="shared" si="328"/>
        <v>64.066286380438214</v>
      </c>
      <c r="CD84">
        <f t="shared" si="329"/>
        <v>290.91574830500429</v>
      </c>
      <c r="CE84">
        <f t="shared" si="330"/>
        <v>2.0139423583054702E-2</v>
      </c>
      <c r="CF84">
        <f t="shared" si="331"/>
        <v>0</v>
      </c>
      <c r="CG84">
        <f t="shared" si="332"/>
        <v>1487.0746936934556</v>
      </c>
      <c r="CH84">
        <f t="shared" si="333"/>
        <v>0</v>
      </c>
      <c r="CI84" t="e">
        <f t="shared" si="334"/>
        <v>#DIV/0!</v>
      </c>
      <c r="CJ84" t="e">
        <f t="shared" si="335"/>
        <v>#DIV/0!</v>
      </c>
    </row>
    <row r="85" spans="1:88" x14ac:dyDescent="0.35">
      <c r="A85" t="s">
        <v>187</v>
      </c>
      <c r="B85" s="1">
        <v>83</v>
      </c>
      <c r="C85" s="1" t="s">
        <v>173</v>
      </c>
      <c r="D85" s="1" t="s">
        <v>0</v>
      </c>
      <c r="E85" s="1">
        <v>0</v>
      </c>
      <c r="F85" s="1" t="s">
        <v>91</v>
      </c>
      <c r="G85" s="1" t="s">
        <v>0</v>
      </c>
      <c r="H85" s="1">
        <v>17505.99999869056</v>
      </c>
      <c r="I85" s="1">
        <v>0</v>
      </c>
      <c r="J85">
        <f t="shared" si="294"/>
        <v>8.9508829420272047</v>
      </c>
      <c r="K85">
        <f t="shared" si="295"/>
        <v>0.4758167993448244</v>
      </c>
      <c r="L85">
        <f t="shared" si="296"/>
        <v>350.25923799251245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t="e">
        <f t="shared" si="297"/>
        <v>#DIV/0!</v>
      </c>
      <c r="U85" t="e">
        <f t="shared" si="298"/>
        <v>#DIV/0!</v>
      </c>
      <c r="V85" t="e">
        <f t="shared" si="299"/>
        <v>#DIV/0!</v>
      </c>
      <c r="W85" s="1">
        <v>-1</v>
      </c>
      <c r="X85" s="1">
        <v>0.87</v>
      </c>
      <c r="Y85" s="1">
        <v>0.92</v>
      </c>
      <c r="Z85" s="1">
        <v>10.046780586242676</v>
      </c>
      <c r="AA85">
        <f t="shared" si="300"/>
        <v>0.87502339029312137</v>
      </c>
      <c r="AB85">
        <f t="shared" si="301"/>
        <v>6.6883161430618633E-3</v>
      </c>
      <c r="AC85" t="e">
        <f t="shared" si="302"/>
        <v>#DIV/0!</v>
      </c>
      <c r="AD85" t="e">
        <f t="shared" si="303"/>
        <v>#DIV/0!</v>
      </c>
      <c r="AE85" t="e">
        <f t="shared" si="304"/>
        <v>#DIV/0!</v>
      </c>
      <c r="AF85" s="1">
        <v>0</v>
      </c>
      <c r="AG85" s="1">
        <v>0.5</v>
      </c>
      <c r="AH85" t="e">
        <f t="shared" si="305"/>
        <v>#DIV/0!</v>
      </c>
      <c r="AI85">
        <f t="shared" si="306"/>
        <v>7.8873422194787546</v>
      </c>
      <c r="AJ85">
        <f t="shared" si="307"/>
        <v>1.6561736869427159</v>
      </c>
      <c r="AK85">
        <f t="shared" si="308"/>
        <v>31.914257049560547</v>
      </c>
      <c r="AL85" s="1">
        <v>2</v>
      </c>
      <c r="AM85">
        <f t="shared" si="309"/>
        <v>4.644859790802002</v>
      </c>
      <c r="AN85" s="1">
        <v>1</v>
      </c>
      <c r="AO85">
        <f t="shared" si="310"/>
        <v>9.2897195816040039</v>
      </c>
      <c r="AP85" s="1">
        <v>30.954591751098633</v>
      </c>
      <c r="AQ85" s="1">
        <v>31.914257049560547</v>
      </c>
      <c r="AR85" s="1">
        <v>30.034652709960938</v>
      </c>
      <c r="AS85" s="1">
        <v>399.97592163085938</v>
      </c>
      <c r="AT85" s="1">
        <v>391.95208740234375</v>
      </c>
      <c r="AU85" s="1">
        <v>26.189968109130859</v>
      </c>
      <c r="AV85" s="1">
        <v>31.280925750732422</v>
      </c>
      <c r="AW85" s="1">
        <v>57.598453521728516</v>
      </c>
      <c r="AX85" s="1">
        <v>68.7972412109375</v>
      </c>
      <c r="AY85" s="1">
        <v>300.164306640625</v>
      </c>
      <c r="AZ85" s="1">
        <v>1700.2984619140625</v>
      </c>
      <c r="BA85" s="1">
        <v>1039.8165283203125</v>
      </c>
      <c r="BB85" s="1">
        <v>98.9671630859375</v>
      </c>
      <c r="BC85" s="1">
        <v>11.20514965057373</v>
      </c>
      <c r="BD85" s="1">
        <v>-0.24034911394119263</v>
      </c>
      <c r="BE85" s="1">
        <v>1</v>
      </c>
      <c r="BF85" s="1">
        <v>-1.355140209197998</v>
      </c>
      <c r="BG85" s="1">
        <v>7.355140209197998</v>
      </c>
      <c r="BH85" s="1">
        <v>1</v>
      </c>
      <c r="BI85" s="1">
        <v>0</v>
      </c>
      <c r="BJ85" s="1">
        <v>0.15999999642372131</v>
      </c>
      <c r="BK85" s="1">
        <v>111115</v>
      </c>
      <c r="BL85">
        <f t="shared" si="311"/>
        <v>1.5008215332031249</v>
      </c>
      <c r="BM85">
        <f t="shared" si="312"/>
        <v>7.8873422194787549E-3</v>
      </c>
      <c r="BN85">
        <f t="shared" si="313"/>
        <v>305.06425704956052</v>
      </c>
      <c r="BO85">
        <f t="shared" si="314"/>
        <v>304.10459175109861</v>
      </c>
      <c r="BP85">
        <f t="shared" si="315"/>
        <v>272.04774782550885</v>
      </c>
      <c r="BQ85">
        <f t="shared" si="316"/>
        <v>-0.3485114929508058</v>
      </c>
      <c r="BR85">
        <f t="shared" si="317"/>
        <v>4.7519581671945534</v>
      </c>
      <c r="BS85">
        <f t="shared" si="318"/>
        <v>48.015503516739393</v>
      </c>
      <c r="BT85">
        <f t="shared" si="319"/>
        <v>16.734577766006971</v>
      </c>
      <c r="BU85">
        <f t="shared" si="320"/>
        <v>31.43442440032959</v>
      </c>
      <c r="BV85">
        <f t="shared" si="321"/>
        <v>4.6243371289721216</v>
      </c>
      <c r="BW85">
        <f t="shared" si="322"/>
        <v>0.45263306240432927</v>
      </c>
      <c r="BX85">
        <f t="shared" si="323"/>
        <v>3.0957844802518375</v>
      </c>
      <c r="BY85">
        <f t="shared" si="324"/>
        <v>1.5285526487202841</v>
      </c>
      <c r="BZ85">
        <f t="shared" si="325"/>
        <v>0.28489106576888029</v>
      </c>
      <c r="CA85">
        <f t="shared" si="326"/>
        <v>34.664163128761174</v>
      </c>
      <c r="CB85">
        <f t="shared" si="327"/>
        <v>0.89362768881740118</v>
      </c>
      <c r="CC85">
        <f t="shared" si="328"/>
        <v>65.476928652084936</v>
      </c>
      <c r="CD85">
        <f t="shared" si="329"/>
        <v>390.65132779753657</v>
      </c>
      <c r="CE85">
        <f t="shared" si="330"/>
        <v>1.5002542729664701E-2</v>
      </c>
      <c r="CF85">
        <f t="shared" si="331"/>
        <v>0</v>
      </c>
      <c r="CG85">
        <f t="shared" si="332"/>
        <v>1487.8009246542226</v>
      </c>
      <c r="CH85">
        <f t="shared" si="333"/>
        <v>0</v>
      </c>
      <c r="CI85" t="e">
        <f t="shared" si="334"/>
        <v>#DIV/0!</v>
      </c>
      <c r="CJ85" t="e">
        <f t="shared" si="335"/>
        <v>#DIV/0!</v>
      </c>
    </row>
    <row r="86" spans="1:88" x14ac:dyDescent="0.35">
      <c r="A86" t="s">
        <v>187</v>
      </c>
      <c r="B86" s="1">
        <v>84</v>
      </c>
      <c r="C86" s="1" t="s">
        <v>174</v>
      </c>
      <c r="D86" s="1" t="s">
        <v>0</v>
      </c>
      <c r="E86" s="1">
        <v>0</v>
      </c>
      <c r="F86" s="1" t="s">
        <v>91</v>
      </c>
      <c r="G86" s="1" t="s">
        <v>0</v>
      </c>
      <c r="H86" s="1">
        <v>17662.99999869056</v>
      </c>
      <c r="I86" s="1">
        <v>0</v>
      </c>
      <c r="J86">
        <f t="shared" si="294"/>
        <v>16.678423835028049</v>
      </c>
      <c r="K86">
        <f t="shared" si="295"/>
        <v>0.46769759816355583</v>
      </c>
      <c r="L86">
        <f t="shared" si="296"/>
        <v>608.06555381756141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t="e">
        <f t="shared" si="297"/>
        <v>#DIV/0!</v>
      </c>
      <c r="U86" t="e">
        <f t="shared" si="298"/>
        <v>#DIV/0!</v>
      </c>
      <c r="V86" t="e">
        <f t="shared" si="299"/>
        <v>#DIV/0!</v>
      </c>
      <c r="W86" s="1">
        <v>-1</v>
      </c>
      <c r="X86" s="1">
        <v>0.87</v>
      </c>
      <c r="Y86" s="1">
        <v>0.92</v>
      </c>
      <c r="Z86" s="1">
        <v>10.046780586242676</v>
      </c>
      <c r="AA86">
        <f t="shared" si="300"/>
        <v>0.87502339029312137</v>
      </c>
      <c r="AB86">
        <f t="shared" si="301"/>
        <v>1.1883825844583659E-2</v>
      </c>
      <c r="AC86" t="e">
        <f t="shared" si="302"/>
        <v>#DIV/0!</v>
      </c>
      <c r="AD86" t="e">
        <f t="shared" si="303"/>
        <v>#DIV/0!</v>
      </c>
      <c r="AE86" t="e">
        <f t="shared" si="304"/>
        <v>#DIV/0!</v>
      </c>
      <c r="AF86" s="1">
        <v>0</v>
      </c>
      <c r="AG86" s="1">
        <v>0.5</v>
      </c>
      <c r="AH86" t="e">
        <f t="shared" si="305"/>
        <v>#DIV/0!</v>
      </c>
      <c r="AI86">
        <f t="shared" si="306"/>
        <v>7.6757910145478112</v>
      </c>
      <c r="AJ86">
        <f t="shared" si="307"/>
        <v>1.6380772678544062</v>
      </c>
      <c r="AK86">
        <f t="shared" si="308"/>
        <v>31.939521789550781</v>
      </c>
      <c r="AL86" s="1">
        <v>2</v>
      </c>
      <c r="AM86">
        <f t="shared" si="309"/>
        <v>4.644859790802002</v>
      </c>
      <c r="AN86" s="1">
        <v>1</v>
      </c>
      <c r="AO86">
        <f t="shared" si="310"/>
        <v>9.2897195816040039</v>
      </c>
      <c r="AP86" s="1">
        <v>30.987319946289063</v>
      </c>
      <c r="AQ86" s="1">
        <v>31.939521789550781</v>
      </c>
      <c r="AR86" s="1">
        <v>30.058435440063477</v>
      </c>
      <c r="AS86" s="1">
        <v>699.9139404296875</v>
      </c>
      <c r="AT86" s="1">
        <v>685.2955322265625</v>
      </c>
      <c r="AU86" s="1">
        <v>26.579519271850586</v>
      </c>
      <c r="AV86" s="1">
        <v>31.532869338989258</v>
      </c>
      <c r="AW86" s="1">
        <v>58.34765625</v>
      </c>
      <c r="AX86" s="1">
        <v>69.222419738769531</v>
      </c>
      <c r="AY86" s="1">
        <v>300.15045166015625</v>
      </c>
      <c r="AZ86" s="1">
        <v>1700.0731201171875</v>
      </c>
      <c r="BA86" s="1">
        <v>2089.9072265625</v>
      </c>
      <c r="BB86" s="1">
        <v>98.966087341308594</v>
      </c>
      <c r="BC86" s="1">
        <v>13.63099479675293</v>
      </c>
      <c r="BD86" s="1">
        <v>-0.25106620788574219</v>
      </c>
      <c r="BE86" s="1">
        <v>1</v>
      </c>
      <c r="BF86" s="1">
        <v>-1.355140209197998</v>
      </c>
      <c r="BG86" s="1">
        <v>7.355140209197998</v>
      </c>
      <c r="BH86" s="1">
        <v>1</v>
      </c>
      <c r="BI86" s="1">
        <v>0</v>
      </c>
      <c r="BJ86" s="1">
        <v>0.15999999642372131</v>
      </c>
      <c r="BK86" s="1">
        <v>111115</v>
      </c>
      <c r="BL86">
        <f t="shared" si="311"/>
        <v>1.5007522583007811</v>
      </c>
      <c r="BM86">
        <f t="shared" si="312"/>
        <v>7.6757910145478113E-3</v>
      </c>
      <c r="BN86">
        <f t="shared" si="313"/>
        <v>305.08952178955076</v>
      </c>
      <c r="BO86">
        <f t="shared" si="314"/>
        <v>304.13731994628904</v>
      </c>
      <c r="BP86">
        <f t="shared" si="315"/>
        <v>272.01169313881473</v>
      </c>
      <c r="BQ86">
        <f t="shared" si="316"/>
        <v>-0.3111305388020621</v>
      </c>
      <c r="BR86">
        <f t="shared" si="317"/>
        <v>4.7587619689788889</v>
      </c>
      <c r="BS86">
        <f t="shared" si="318"/>
        <v>48.084774257742879</v>
      </c>
      <c r="BT86">
        <f t="shared" si="319"/>
        <v>16.551904918753621</v>
      </c>
      <c r="BU86">
        <f t="shared" si="320"/>
        <v>31.463420867919922</v>
      </c>
      <c r="BV86">
        <f t="shared" si="321"/>
        <v>4.631963686963398</v>
      </c>
      <c r="BW86">
        <f t="shared" si="322"/>
        <v>0.44527967349169406</v>
      </c>
      <c r="BX86">
        <f t="shared" si="323"/>
        <v>3.1206847011244827</v>
      </c>
      <c r="BY86">
        <f t="shared" si="324"/>
        <v>1.5112789858389153</v>
      </c>
      <c r="BZ86">
        <f t="shared" si="325"/>
        <v>0.28023066925935264</v>
      </c>
      <c r="CA86">
        <f t="shared" si="326"/>
        <v>60.177868708349962</v>
      </c>
      <c r="CB86">
        <f t="shared" si="327"/>
        <v>0.8873041267931856</v>
      </c>
      <c r="CC86">
        <f t="shared" si="328"/>
        <v>65.868889350836099</v>
      </c>
      <c r="CD86">
        <f t="shared" si="329"/>
        <v>682.87179144736024</v>
      </c>
      <c r="CE86">
        <f t="shared" si="330"/>
        <v>1.6087782038958272E-2</v>
      </c>
      <c r="CF86">
        <f t="shared" si="331"/>
        <v>0</v>
      </c>
      <c r="CG86">
        <f t="shared" si="332"/>
        <v>1487.6037453111464</v>
      </c>
      <c r="CH86">
        <f t="shared" si="333"/>
        <v>0</v>
      </c>
      <c r="CI86" t="e">
        <f t="shared" si="334"/>
        <v>#DIV/0!</v>
      </c>
      <c r="CJ86" t="e">
        <f t="shared" si="335"/>
        <v>#DIV/0!</v>
      </c>
    </row>
    <row r="87" spans="1:88" x14ac:dyDescent="0.35">
      <c r="A87" t="s">
        <v>187</v>
      </c>
      <c r="B87" s="1">
        <v>85</v>
      </c>
      <c r="C87" s="1" t="s">
        <v>175</v>
      </c>
      <c r="D87" s="1" t="s">
        <v>0</v>
      </c>
      <c r="E87" s="1">
        <v>0</v>
      </c>
      <c r="F87" s="1" t="s">
        <v>91</v>
      </c>
      <c r="G87" s="1" t="s">
        <v>0</v>
      </c>
      <c r="H87" s="1">
        <v>17807.99999869056</v>
      </c>
      <c r="I87" s="1">
        <v>0</v>
      </c>
      <c r="J87">
        <f t="shared" si="294"/>
        <v>21.007999294524634</v>
      </c>
      <c r="K87">
        <f t="shared" si="295"/>
        <v>0.44675536396416526</v>
      </c>
      <c r="L87">
        <f t="shared" si="296"/>
        <v>876.65730078603247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t="e">
        <f t="shared" si="297"/>
        <v>#DIV/0!</v>
      </c>
      <c r="U87" t="e">
        <f t="shared" si="298"/>
        <v>#DIV/0!</v>
      </c>
      <c r="V87" t="e">
        <f t="shared" si="299"/>
        <v>#DIV/0!</v>
      </c>
      <c r="W87" s="1">
        <v>-1</v>
      </c>
      <c r="X87" s="1">
        <v>0.87</v>
      </c>
      <c r="Y87" s="1">
        <v>0.92</v>
      </c>
      <c r="Z87" s="1">
        <v>10.046780586242676</v>
      </c>
      <c r="AA87">
        <f t="shared" si="300"/>
        <v>0.87502339029312137</v>
      </c>
      <c r="AB87">
        <f t="shared" si="301"/>
        <v>1.4804242222005434E-2</v>
      </c>
      <c r="AC87" t="e">
        <f t="shared" si="302"/>
        <v>#DIV/0!</v>
      </c>
      <c r="AD87" t="e">
        <f t="shared" si="303"/>
        <v>#DIV/0!</v>
      </c>
      <c r="AE87" t="e">
        <f t="shared" si="304"/>
        <v>#DIV/0!</v>
      </c>
      <c r="AF87" s="1">
        <v>0</v>
      </c>
      <c r="AG87" s="1">
        <v>0.5</v>
      </c>
      <c r="AH87" t="e">
        <f t="shared" si="305"/>
        <v>#DIV/0!</v>
      </c>
      <c r="AI87">
        <f t="shared" si="306"/>
        <v>7.5586467966341324</v>
      </c>
      <c r="AJ87">
        <f t="shared" si="307"/>
        <v>1.6840628701875202</v>
      </c>
      <c r="AK87">
        <f t="shared" si="308"/>
        <v>32.223350524902344</v>
      </c>
      <c r="AL87" s="1">
        <v>2</v>
      </c>
      <c r="AM87">
        <f t="shared" si="309"/>
        <v>4.644859790802002</v>
      </c>
      <c r="AN87" s="1">
        <v>1</v>
      </c>
      <c r="AO87">
        <f t="shared" si="310"/>
        <v>9.2897195816040039</v>
      </c>
      <c r="AP87" s="1">
        <v>31.068731307983398</v>
      </c>
      <c r="AQ87" s="1">
        <v>32.223350524902344</v>
      </c>
      <c r="AR87" s="1">
        <v>30.054052352905273</v>
      </c>
      <c r="AS87" s="1">
        <v>1000.1146850585938</v>
      </c>
      <c r="AT87" s="1">
        <v>981.17462158203125</v>
      </c>
      <c r="AU87" s="1">
        <v>26.971147537231445</v>
      </c>
      <c r="AV87" s="1">
        <v>31.847316741943359</v>
      </c>
      <c r="AW87" s="1">
        <v>58.933967590332031</v>
      </c>
      <c r="AX87" s="1">
        <v>69.588294982910156</v>
      </c>
      <c r="AY87" s="1">
        <v>300.15054321289063</v>
      </c>
      <c r="AZ87" s="1">
        <v>1698.927001953125</v>
      </c>
      <c r="BA87" s="1">
        <v>738.6124267578125</v>
      </c>
      <c r="BB87" s="1">
        <v>98.963409423828125</v>
      </c>
      <c r="BC87" s="1">
        <v>15.744685173034668</v>
      </c>
      <c r="BD87" s="1">
        <v>-0.23232965171337128</v>
      </c>
      <c r="BE87" s="1">
        <v>1</v>
      </c>
      <c r="BF87" s="1">
        <v>-1.355140209197998</v>
      </c>
      <c r="BG87" s="1">
        <v>7.355140209197998</v>
      </c>
      <c r="BH87" s="1">
        <v>1</v>
      </c>
      <c r="BI87" s="1">
        <v>0</v>
      </c>
      <c r="BJ87" s="1">
        <v>0.15999999642372131</v>
      </c>
      <c r="BK87" s="1">
        <v>111115</v>
      </c>
      <c r="BL87">
        <f t="shared" si="311"/>
        <v>1.5007527160644532</v>
      </c>
      <c r="BM87">
        <f t="shared" si="312"/>
        <v>7.5586467966341324E-3</v>
      </c>
      <c r="BN87">
        <f t="shared" si="313"/>
        <v>305.37335052490232</v>
      </c>
      <c r="BO87">
        <f t="shared" si="314"/>
        <v>304.21873130798338</v>
      </c>
      <c r="BP87">
        <f t="shared" si="315"/>
        <v>271.82831423666357</v>
      </c>
      <c r="BQ87">
        <f t="shared" si="316"/>
        <v>-0.30116084683279071</v>
      </c>
      <c r="BR87">
        <f t="shared" si="317"/>
        <v>4.8357819159707969</v>
      </c>
      <c r="BS87">
        <f t="shared" si="318"/>
        <v>48.864342327381976</v>
      </c>
      <c r="BT87">
        <f t="shared" si="319"/>
        <v>17.017025585438617</v>
      </c>
      <c r="BU87">
        <f t="shared" si="320"/>
        <v>31.646040916442871</v>
      </c>
      <c r="BV87">
        <f t="shared" si="321"/>
        <v>4.6802480241559739</v>
      </c>
      <c r="BW87">
        <f t="shared" si="322"/>
        <v>0.4262561220571543</v>
      </c>
      <c r="BX87">
        <f t="shared" si="323"/>
        <v>3.1517190457832767</v>
      </c>
      <c r="BY87">
        <f t="shared" si="324"/>
        <v>1.5285289783726972</v>
      </c>
      <c r="BZ87">
        <f t="shared" si="325"/>
        <v>0.26817896531790614</v>
      </c>
      <c r="CA87">
        <f t="shared" si="326"/>
        <v>86.75699538207617</v>
      </c>
      <c r="CB87">
        <f t="shared" si="327"/>
        <v>0.89347735000781348</v>
      </c>
      <c r="CC87">
        <f t="shared" si="328"/>
        <v>65.375603018666951</v>
      </c>
      <c r="CD87">
        <f t="shared" si="329"/>
        <v>978.121698531074</v>
      </c>
      <c r="CE87">
        <f t="shared" si="330"/>
        <v>1.4041306149918173E-2</v>
      </c>
      <c r="CF87">
        <f t="shared" si="331"/>
        <v>0</v>
      </c>
      <c r="CG87">
        <f t="shared" si="332"/>
        <v>1486.6008651095519</v>
      </c>
      <c r="CH87">
        <f t="shared" si="333"/>
        <v>0</v>
      </c>
      <c r="CI87" t="e">
        <f t="shared" si="334"/>
        <v>#DIV/0!</v>
      </c>
      <c r="CJ87" t="e">
        <f t="shared" si="335"/>
        <v>#DIV/0!</v>
      </c>
    </row>
    <row r="88" spans="1:88" x14ac:dyDescent="0.35">
      <c r="A88" t="s">
        <v>187</v>
      </c>
      <c r="B88" s="1">
        <v>86</v>
      </c>
      <c r="C88" s="1" t="s">
        <v>176</v>
      </c>
      <c r="D88" s="1" t="s">
        <v>0</v>
      </c>
      <c r="E88" s="1">
        <v>0</v>
      </c>
      <c r="F88" s="1" t="s">
        <v>91</v>
      </c>
      <c r="G88" s="1" t="s">
        <v>0</v>
      </c>
      <c r="H88" s="1">
        <v>18029.99999869056</v>
      </c>
      <c r="I88" s="1">
        <v>0</v>
      </c>
      <c r="J88">
        <f t="shared" si="294"/>
        <v>22.027135926619732</v>
      </c>
      <c r="K88">
        <f t="shared" si="295"/>
        <v>0.38084968430216753</v>
      </c>
      <c r="L88">
        <f t="shared" si="296"/>
        <v>1149.2929851376066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t="e">
        <f t="shared" si="297"/>
        <v>#DIV/0!</v>
      </c>
      <c r="U88" t="e">
        <f t="shared" si="298"/>
        <v>#DIV/0!</v>
      </c>
      <c r="V88" t="e">
        <f t="shared" si="299"/>
        <v>#DIV/0!</v>
      </c>
      <c r="W88" s="1">
        <v>-1</v>
      </c>
      <c r="X88" s="1">
        <v>0.87</v>
      </c>
      <c r="Y88" s="1">
        <v>0.92</v>
      </c>
      <c r="Z88" s="1">
        <v>10.046780586242676</v>
      </c>
      <c r="AA88">
        <f t="shared" si="300"/>
        <v>0.87502339029312137</v>
      </c>
      <c r="AB88">
        <f t="shared" si="301"/>
        <v>1.5467299031389306E-2</v>
      </c>
      <c r="AC88" t="e">
        <f t="shared" si="302"/>
        <v>#DIV/0!</v>
      </c>
      <c r="AD88" t="e">
        <f t="shared" si="303"/>
        <v>#DIV/0!</v>
      </c>
      <c r="AE88" t="e">
        <f t="shared" si="304"/>
        <v>#DIV/0!</v>
      </c>
      <c r="AF88" s="1">
        <v>0</v>
      </c>
      <c r="AG88" s="1">
        <v>0.5</v>
      </c>
      <c r="AH88" t="e">
        <f t="shared" si="305"/>
        <v>#DIV/0!</v>
      </c>
      <c r="AI88">
        <f t="shared" si="306"/>
        <v>6.597987393797573</v>
      </c>
      <c r="AJ88">
        <f t="shared" si="307"/>
        <v>1.7139585800970605</v>
      </c>
      <c r="AK88">
        <f t="shared" si="308"/>
        <v>32.030925750732422</v>
      </c>
      <c r="AL88" s="1">
        <v>2</v>
      </c>
      <c r="AM88">
        <f t="shared" si="309"/>
        <v>4.644859790802002</v>
      </c>
      <c r="AN88" s="1">
        <v>1</v>
      </c>
      <c r="AO88">
        <f t="shared" si="310"/>
        <v>9.2897195816040039</v>
      </c>
      <c r="AP88" s="1">
        <v>30.883747100830078</v>
      </c>
      <c r="AQ88" s="1">
        <v>32.030925750732422</v>
      </c>
      <c r="AR88" s="1">
        <v>30.04423713684082</v>
      </c>
      <c r="AS88" s="1">
        <v>1300.23388671875</v>
      </c>
      <c r="AT88" s="1">
        <v>1279.9300537109375</v>
      </c>
      <c r="AU88" s="1">
        <v>26.756427764892578</v>
      </c>
      <c r="AV88" s="1">
        <v>31.016368865966797</v>
      </c>
      <c r="AW88" s="1">
        <v>59.083778381347656</v>
      </c>
      <c r="AX88" s="1">
        <v>68.493927001953125</v>
      </c>
      <c r="AY88" s="1">
        <v>300.16104125976563</v>
      </c>
      <c r="AZ88" s="1">
        <v>1701.3974609375</v>
      </c>
      <c r="BA88" s="1">
        <v>2130.457275390625</v>
      </c>
      <c r="BB88" s="1">
        <v>98.963531494140625</v>
      </c>
      <c r="BC88" s="1">
        <v>16.321901321411133</v>
      </c>
      <c r="BD88" s="1">
        <v>-0.2245078980922699</v>
      </c>
      <c r="BE88" s="1">
        <v>0.75</v>
      </c>
      <c r="BF88" s="1">
        <v>-1.355140209197998</v>
      </c>
      <c r="BG88" s="1">
        <v>7.355140209197998</v>
      </c>
      <c r="BH88" s="1">
        <v>1</v>
      </c>
      <c r="BI88" s="1">
        <v>0</v>
      </c>
      <c r="BJ88" s="1">
        <v>0.15999999642372131</v>
      </c>
      <c r="BK88" s="1">
        <v>111115</v>
      </c>
      <c r="BL88">
        <f t="shared" si="311"/>
        <v>1.5008052062988277</v>
      </c>
      <c r="BM88">
        <f t="shared" si="312"/>
        <v>6.5979873937975731E-3</v>
      </c>
      <c r="BN88">
        <f t="shared" si="313"/>
        <v>305.1809257507324</v>
      </c>
      <c r="BO88">
        <f t="shared" si="314"/>
        <v>304.03374710083006</v>
      </c>
      <c r="BP88">
        <f t="shared" si="315"/>
        <v>272.22358766532852</v>
      </c>
      <c r="BQ88">
        <f t="shared" si="316"/>
        <v>-0.13035930935645781</v>
      </c>
      <c r="BR88">
        <f t="shared" si="317"/>
        <v>4.7834479771980485</v>
      </c>
      <c r="BS88">
        <f t="shared" si="318"/>
        <v>48.335461608716585</v>
      </c>
      <c r="BT88">
        <f t="shared" si="319"/>
        <v>17.319092742749788</v>
      </c>
      <c r="BU88">
        <f t="shared" si="320"/>
        <v>31.45733642578125</v>
      </c>
      <c r="BV88">
        <f t="shared" si="321"/>
        <v>4.6303624691075544</v>
      </c>
      <c r="BW88">
        <f t="shared" si="322"/>
        <v>0.36585093107008787</v>
      </c>
      <c r="BX88">
        <f t="shared" si="323"/>
        <v>3.069489397100988</v>
      </c>
      <c r="BY88">
        <f t="shared" si="324"/>
        <v>1.5608730720065664</v>
      </c>
      <c r="BZ88">
        <f t="shared" si="325"/>
        <v>0.22995867672336326</v>
      </c>
      <c r="CA88">
        <f t="shared" si="326"/>
        <v>113.73809253066042</v>
      </c>
      <c r="CB88">
        <f t="shared" si="327"/>
        <v>0.8979342127371952</v>
      </c>
      <c r="CC88">
        <f t="shared" si="328"/>
        <v>64.158018527145629</v>
      </c>
      <c r="CD88">
        <f t="shared" si="329"/>
        <v>1276.72902775534</v>
      </c>
      <c r="CE88">
        <f t="shared" si="330"/>
        <v>1.1069047261850455E-2</v>
      </c>
      <c r="CF88">
        <f t="shared" si="331"/>
        <v>0</v>
      </c>
      <c r="CG88">
        <f t="shared" si="332"/>
        <v>1488.7625745056398</v>
      </c>
      <c r="CH88">
        <f t="shared" si="333"/>
        <v>0</v>
      </c>
      <c r="CI88" t="e">
        <f t="shared" si="334"/>
        <v>#DIV/0!</v>
      </c>
      <c r="CJ88" t="e">
        <f t="shared" si="335"/>
        <v>#DIV/0!</v>
      </c>
    </row>
    <row r="89" spans="1:88" x14ac:dyDescent="0.35">
      <c r="A89" t="s">
        <v>187</v>
      </c>
      <c r="B89" s="1">
        <v>87</v>
      </c>
      <c r="C89" s="1" t="s">
        <v>177</v>
      </c>
      <c r="D89" s="1" t="s">
        <v>0</v>
      </c>
      <c r="E89" s="1">
        <v>0</v>
      </c>
      <c r="F89" s="1" t="s">
        <v>91</v>
      </c>
      <c r="G89" s="1" t="s">
        <v>0</v>
      </c>
      <c r="H89" s="1">
        <v>18194.99999869056</v>
      </c>
      <c r="I89" s="1">
        <v>0</v>
      </c>
      <c r="J89">
        <f t="shared" si="294"/>
        <v>27.425517541889683</v>
      </c>
      <c r="K89">
        <f t="shared" si="295"/>
        <v>0.34589801377271656</v>
      </c>
      <c r="L89">
        <f t="shared" si="296"/>
        <v>1495.6054712517835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t="e">
        <f t="shared" si="297"/>
        <v>#DIV/0!</v>
      </c>
      <c r="U89" t="e">
        <f t="shared" si="298"/>
        <v>#DIV/0!</v>
      </c>
      <c r="V89" t="e">
        <f t="shared" si="299"/>
        <v>#DIV/0!</v>
      </c>
      <c r="W89" s="1">
        <v>-1</v>
      </c>
      <c r="X89" s="1">
        <v>0.87</v>
      </c>
      <c r="Y89" s="1">
        <v>0.92</v>
      </c>
      <c r="Z89" s="1">
        <v>10.046780586242676</v>
      </c>
      <c r="AA89">
        <f t="shared" si="300"/>
        <v>0.87502339029312137</v>
      </c>
      <c r="AB89">
        <f t="shared" si="301"/>
        <v>1.9116832467891694E-2</v>
      </c>
      <c r="AC89" t="e">
        <f t="shared" si="302"/>
        <v>#DIV/0!</v>
      </c>
      <c r="AD89" t="e">
        <f t="shared" si="303"/>
        <v>#DIV/0!</v>
      </c>
      <c r="AE89" t="e">
        <f t="shared" si="304"/>
        <v>#DIV/0!</v>
      </c>
      <c r="AF89" s="1">
        <v>0</v>
      </c>
      <c r="AG89" s="1">
        <v>0.5</v>
      </c>
      <c r="AH89" t="e">
        <f t="shared" si="305"/>
        <v>#DIV/0!</v>
      </c>
      <c r="AI89">
        <f t="shared" si="306"/>
        <v>6.3756714226177476</v>
      </c>
      <c r="AJ89">
        <f t="shared" si="307"/>
        <v>1.8156254880400047</v>
      </c>
      <c r="AK89">
        <f t="shared" si="308"/>
        <v>32.466239929199219</v>
      </c>
      <c r="AL89" s="1">
        <v>2</v>
      </c>
      <c r="AM89">
        <f t="shared" si="309"/>
        <v>4.644859790802002</v>
      </c>
      <c r="AN89" s="1">
        <v>1</v>
      </c>
      <c r="AO89">
        <f t="shared" si="310"/>
        <v>9.2897195816040039</v>
      </c>
      <c r="AP89" s="1">
        <v>31.045871734619141</v>
      </c>
      <c r="AQ89" s="1">
        <v>32.466239929199219</v>
      </c>
      <c r="AR89" s="1">
        <v>30.059152603149414</v>
      </c>
      <c r="AS89" s="1">
        <v>1700.1387939453125</v>
      </c>
      <c r="AT89" s="1">
        <v>1674.75048828125</v>
      </c>
      <c r="AU89" s="1">
        <v>27.077592849731445</v>
      </c>
      <c r="AV89" s="1">
        <v>31.193216323852539</v>
      </c>
      <c r="AW89" s="1">
        <v>59.240791320800781</v>
      </c>
      <c r="AX89" s="1">
        <v>68.245475769042969</v>
      </c>
      <c r="AY89" s="1">
        <v>300.1632080078125</v>
      </c>
      <c r="AZ89" s="1">
        <v>1699.3106689453125</v>
      </c>
      <c r="BA89" s="1">
        <v>2129.334228515625</v>
      </c>
      <c r="BB89" s="1">
        <v>98.961463928222656</v>
      </c>
      <c r="BC89" s="1">
        <v>17.917829513549805</v>
      </c>
      <c r="BD89" s="1">
        <v>-0.21567258238792419</v>
      </c>
      <c r="BE89" s="1">
        <v>1</v>
      </c>
      <c r="BF89" s="1">
        <v>-1.355140209197998</v>
      </c>
      <c r="BG89" s="1">
        <v>7.355140209197998</v>
      </c>
      <c r="BH89" s="1">
        <v>1</v>
      </c>
      <c r="BI89" s="1">
        <v>0</v>
      </c>
      <c r="BJ89" s="1">
        <v>0.15999999642372131</v>
      </c>
      <c r="BK89" s="1">
        <v>111115</v>
      </c>
      <c r="BL89">
        <f t="shared" si="311"/>
        <v>1.5008160400390622</v>
      </c>
      <c r="BM89">
        <f t="shared" si="312"/>
        <v>6.3756714226177475E-3</v>
      </c>
      <c r="BN89">
        <f t="shared" si="313"/>
        <v>305.6162399291992</v>
      </c>
      <c r="BO89">
        <f t="shared" si="314"/>
        <v>304.19587173461912</v>
      </c>
      <c r="BP89">
        <f t="shared" si="315"/>
        <v>271.88970095404147</v>
      </c>
      <c r="BQ89">
        <f t="shared" si="316"/>
        <v>-0.10606547372869425</v>
      </c>
      <c r="BR89">
        <f t="shared" si="317"/>
        <v>4.9025518400781838</v>
      </c>
      <c r="BS89">
        <f t="shared" si="318"/>
        <v>49.540009266981279</v>
      </c>
      <c r="BT89">
        <f t="shared" si="319"/>
        <v>18.34679294312874</v>
      </c>
      <c r="BU89">
        <f t="shared" si="320"/>
        <v>31.75605583190918</v>
      </c>
      <c r="BV89">
        <f t="shared" si="321"/>
        <v>4.7095467601227403</v>
      </c>
      <c r="BW89">
        <f t="shared" si="322"/>
        <v>0.33348101665264429</v>
      </c>
      <c r="BX89">
        <f t="shared" si="323"/>
        <v>3.0869263520381791</v>
      </c>
      <c r="BY89">
        <f t="shared" si="324"/>
        <v>1.6226204080845612</v>
      </c>
      <c r="BZ89">
        <f t="shared" si="325"/>
        <v>0.20950675664663659</v>
      </c>
      <c r="CA89">
        <f t="shared" si="326"/>
        <v>148.00730689413581</v>
      </c>
      <c r="CB89">
        <f t="shared" si="327"/>
        <v>0.89303181680913069</v>
      </c>
      <c r="CC89">
        <f t="shared" si="328"/>
        <v>62.7932466370833</v>
      </c>
      <c r="CD89">
        <f t="shared" si="329"/>
        <v>1670.7649590781007</v>
      </c>
      <c r="CE89">
        <f t="shared" si="330"/>
        <v>1.0307477887899798E-2</v>
      </c>
      <c r="CF89">
        <f t="shared" si="331"/>
        <v>0</v>
      </c>
      <c r="CG89">
        <f t="shared" si="332"/>
        <v>1486.9365827017994</v>
      </c>
      <c r="CH89">
        <f t="shared" si="333"/>
        <v>0</v>
      </c>
      <c r="CI89" t="e">
        <f t="shared" si="334"/>
        <v>#DIV/0!</v>
      </c>
      <c r="CJ89" t="e">
        <f t="shared" si="335"/>
        <v>#DIV/0!</v>
      </c>
    </row>
    <row r="90" spans="1:88" x14ac:dyDescent="0.35">
      <c r="A90" t="s">
        <v>187</v>
      </c>
      <c r="B90" s="1">
        <v>88</v>
      </c>
      <c r="C90" s="1" t="s">
        <v>178</v>
      </c>
      <c r="D90" s="1" t="s">
        <v>0</v>
      </c>
      <c r="E90" s="1">
        <v>0</v>
      </c>
      <c r="F90" s="1" t="s">
        <v>91</v>
      </c>
      <c r="G90" s="1" t="s">
        <v>0</v>
      </c>
      <c r="H90" s="1">
        <v>18352.99999869056</v>
      </c>
      <c r="I90" s="1">
        <v>0</v>
      </c>
      <c r="J90">
        <f t="shared" si="294"/>
        <v>28.109863381057433</v>
      </c>
      <c r="K90">
        <f t="shared" si="295"/>
        <v>0.32695014844757192</v>
      </c>
      <c r="L90">
        <f t="shared" si="296"/>
        <v>1773.6186626216395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t="e">
        <f t="shared" si="297"/>
        <v>#DIV/0!</v>
      </c>
      <c r="U90" t="e">
        <f t="shared" si="298"/>
        <v>#DIV/0!</v>
      </c>
      <c r="V90" t="e">
        <f t="shared" si="299"/>
        <v>#DIV/0!</v>
      </c>
      <c r="W90" s="1">
        <v>-1</v>
      </c>
      <c r="X90" s="1">
        <v>0.87</v>
      </c>
      <c r="Y90" s="1">
        <v>0.92</v>
      </c>
      <c r="Z90" s="1">
        <v>10.046780586242676</v>
      </c>
      <c r="AA90">
        <f t="shared" si="300"/>
        <v>0.87502339029312137</v>
      </c>
      <c r="AB90">
        <f t="shared" si="301"/>
        <v>1.9574454404513233E-2</v>
      </c>
      <c r="AC90" t="e">
        <f t="shared" si="302"/>
        <v>#DIV/0!</v>
      </c>
      <c r="AD90" t="e">
        <f t="shared" si="303"/>
        <v>#DIV/0!</v>
      </c>
      <c r="AE90" t="e">
        <f t="shared" si="304"/>
        <v>#DIV/0!</v>
      </c>
      <c r="AF90" s="1">
        <v>0</v>
      </c>
      <c r="AG90" s="1">
        <v>0.5</v>
      </c>
      <c r="AH90" t="e">
        <f t="shared" si="305"/>
        <v>#DIV/0!</v>
      </c>
      <c r="AI90">
        <f t="shared" si="306"/>
        <v>6.133890013551655</v>
      </c>
      <c r="AJ90">
        <f t="shared" si="307"/>
        <v>1.8439899584196868</v>
      </c>
      <c r="AK90">
        <f t="shared" si="308"/>
        <v>32.557914733886719</v>
      </c>
      <c r="AL90" s="1">
        <v>2</v>
      </c>
      <c r="AM90">
        <f t="shared" si="309"/>
        <v>4.644859790802002</v>
      </c>
      <c r="AN90" s="1">
        <v>1</v>
      </c>
      <c r="AO90">
        <f t="shared" si="310"/>
        <v>9.2897195816040039</v>
      </c>
      <c r="AP90" s="1">
        <v>30.987663269042969</v>
      </c>
      <c r="AQ90" s="1">
        <v>32.557914733886719</v>
      </c>
      <c r="AR90" s="1">
        <v>30.031505584716797</v>
      </c>
      <c r="AS90" s="1">
        <v>2000.0489501953125</v>
      </c>
      <c r="AT90" s="1">
        <v>1973.25634765625</v>
      </c>
      <c r="AU90" s="1">
        <v>27.206594467163086</v>
      </c>
      <c r="AV90" s="1">
        <v>31.165975570678711</v>
      </c>
      <c r="AW90" s="1">
        <v>59.716510772705078</v>
      </c>
      <c r="AX90" s="1">
        <v>68.409141540527344</v>
      </c>
      <c r="AY90" s="1">
        <v>300.18435668945313</v>
      </c>
      <c r="AZ90" s="1">
        <v>1699.537841796875</v>
      </c>
      <c r="BA90" s="1">
        <v>493.54522705078125</v>
      </c>
      <c r="BB90" s="1">
        <v>98.953132629394531</v>
      </c>
      <c r="BC90" s="1">
        <v>18.030866622924805</v>
      </c>
      <c r="BD90" s="1">
        <v>-0.20406512916088104</v>
      </c>
      <c r="BE90" s="1">
        <v>1</v>
      </c>
      <c r="BF90" s="1">
        <v>-1.355140209197998</v>
      </c>
      <c r="BG90" s="1">
        <v>7.355140209197998</v>
      </c>
      <c r="BH90" s="1">
        <v>1</v>
      </c>
      <c r="BI90" s="1">
        <v>0</v>
      </c>
      <c r="BJ90" s="1">
        <v>0.15999999642372131</v>
      </c>
      <c r="BK90" s="1">
        <v>111115</v>
      </c>
      <c r="BL90">
        <f t="shared" si="311"/>
        <v>1.5009217834472655</v>
      </c>
      <c r="BM90">
        <f t="shared" si="312"/>
        <v>6.1338900135516549E-3</v>
      </c>
      <c r="BN90">
        <f t="shared" si="313"/>
        <v>305.7079147338867</v>
      </c>
      <c r="BO90">
        <f t="shared" si="314"/>
        <v>304.13766326904295</v>
      </c>
      <c r="BP90">
        <f t="shared" si="315"/>
        <v>271.92604860947904</v>
      </c>
      <c r="BQ90">
        <f t="shared" si="316"/>
        <v>-7.0750604006809784E-2</v>
      </c>
      <c r="BR90">
        <f t="shared" si="317"/>
        <v>4.9279608725895274</v>
      </c>
      <c r="BS90">
        <f t="shared" si="318"/>
        <v>49.800958712909427</v>
      </c>
      <c r="BT90">
        <f t="shared" si="319"/>
        <v>18.634983142230716</v>
      </c>
      <c r="BU90">
        <f t="shared" si="320"/>
        <v>31.772789001464844</v>
      </c>
      <c r="BV90">
        <f t="shared" si="321"/>
        <v>4.7140170337433132</v>
      </c>
      <c r="BW90">
        <f t="shared" si="322"/>
        <v>0.31583440853234496</v>
      </c>
      <c r="BX90">
        <f t="shared" si="323"/>
        <v>3.0839709141698406</v>
      </c>
      <c r="BY90">
        <f t="shared" si="324"/>
        <v>1.6300461195734726</v>
      </c>
      <c r="BZ90">
        <f t="shared" si="325"/>
        <v>0.19836596972148188</v>
      </c>
      <c r="CA90">
        <f t="shared" si="326"/>
        <v>175.50512275636845</v>
      </c>
      <c r="CB90">
        <f t="shared" si="327"/>
        <v>0.89882830719296469</v>
      </c>
      <c r="CC90">
        <f t="shared" si="328"/>
        <v>62.328167874236605</v>
      </c>
      <c r="CD90">
        <f t="shared" si="329"/>
        <v>1969.1713679934005</v>
      </c>
      <c r="CE90">
        <f t="shared" si="330"/>
        <v>8.8973276384865449E-3</v>
      </c>
      <c r="CF90">
        <f t="shared" si="331"/>
        <v>0</v>
      </c>
      <c r="CG90">
        <f t="shared" si="332"/>
        <v>1487.1353642605561</v>
      </c>
      <c r="CH90">
        <f t="shared" si="333"/>
        <v>0</v>
      </c>
      <c r="CI90" t="e">
        <f t="shared" si="334"/>
        <v>#DIV/0!</v>
      </c>
      <c r="CJ90" t="e">
        <f t="shared" si="335"/>
        <v>#DIV/0!</v>
      </c>
    </row>
  </sheetData>
  <sortState xmlns:xlrd2="http://schemas.microsoft.com/office/spreadsheetml/2017/richdata2" ref="B81:CJ90">
    <sortCondition ref="AS81"/>
  </sortState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2017-07-12-hubern-katherineripe</vt:lpstr>
    </vt:vector>
  </TitlesOfParts>
  <Company>University of Illinois at Urbana-Champaign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Ainsworth</dc:creator>
  <cp:lastModifiedBy>PengFu</cp:lastModifiedBy>
  <dcterms:created xsi:type="dcterms:W3CDTF">2017-10-26T17:55:08Z</dcterms:created>
  <dcterms:modified xsi:type="dcterms:W3CDTF">2022-10-21T22:34:27Z</dcterms:modified>
</cp:coreProperties>
</file>