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9AD27086-83D1-47D4-8B6B-581D891075AB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7-31 hubern tobacco kat_.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  <c r="BL47" i="1"/>
  <c r="J47" i="1"/>
  <c r="BP47" i="1"/>
  <c r="BO47" i="1"/>
  <c r="BN47" i="1"/>
  <c r="BM47" i="1"/>
  <c r="AM47" i="1"/>
  <c r="BQ47" i="1"/>
  <c r="AK47" i="1"/>
  <c r="BR47" i="1"/>
  <c r="BS47" i="1"/>
  <c r="BT47" i="1"/>
  <c r="BW47" i="1"/>
  <c r="AO47" i="1"/>
  <c r="K47" i="1"/>
  <c r="BZ47" i="1"/>
  <c r="L47" i="1"/>
  <c r="CF47" i="1"/>
  <c r="T47" i="1"/>
  <c r="CH47" i="1"/>
  <c r="U47" i="1"/>
  <c r="V47" i="1"/>
  <c r="AA47" i="1"/>
  <c r="CG47" i="1"/>
  <c r="AB47" i="1"/>
  <c r="AC47" i="1"/>
  <c r="AD47" i="1"/>
  <c r="AE47" i="1"/>
  <c r="AH47" i="1"/>
  <c r="AI47" i="1"/>
  <c r="BX47" i="1"/>
  <c r="AJ47" i="1"/>
  <c r="BU47" i="1"/>
  <c r="BV47" i="1"/>
  <c r="BY47" i="1"/>
  <c r="CA47" i="1"/>
  <c r="CB47" i="1"/>
  <c r="CC47" i="1"/>
  <c r="CD47" i="1"/>
  <c r="CE47" i="1"/>
  <c r="CI47" i="1"/>
  <c r="CJ47" i="1"/>
  <c r="BL48" i="1"/>
  <c r="J48" i="1"/>
  <c r="BP48" i="1"/>
  <c r="BO48" i="1"/>
  <c r="BN48" i="1"/>
  <c r="BM48" i="1"/>
  <c r="AM48" i="1"/>
  <c r="BQ48" i="1"/>
  <c r="AK48" i="1"/>
  <c r="BR48" i="1"/>
  <c r="BS48" i="1"/>
  <c r="BT48" i="1"/>
  <c r="BW48" i="1"/>
  <c r="AO48" i="1"/>
  <c r="K48" i="1"/>
  <c r="BZ48" i="1"/>
  <c r="L48" i="1"/>
  <c r="CF48" i="1"/>
  <c r="T48" i="1"/>
  <c r="CH48" i="1"/>
  <c r="U48" i="1"/>
  <c r="V48" i="1"/>
  <c r="AA48" i="1"/>
  <c r="CG48" i="1"/>
  <c r="AB48" i="1"/>
  <c r="AC48" i="1"/>
  <c r="AD48" i="1"/>
  <c r="AE48" i="1"/>
  <c r="AH48" i="1"/>
  <c r="AI48" i="1"/>
  <c r="BX48" i="1"/>
  <c r="AJ48" i="1"/>
  <c r="BU48" i="1"/>
  <c r="BV48" i="1"/>
  <c r="BY48" i="1"/>
  <c r="CA48" i="1"/>
  <c r="CB48" i="1"/>
  <c r="CC48" i="1"/>
  <c r="CD48" i="1"/>
  <c r="CE48" i="1"/>
  <c r="CI48" i="1"/>
  <c r="CJ48" i="1"/>
  <c r="BL49" i="1"/>
  <c r="J49" i="1"/>
  <c r="BP49" i="1"/>
  <c r="BO49" i="1"/>
  <c r="BN49" i="1"/>
  <c r="BM49" i="1"/>
  <c r="AM49" i="1"/>
  <c r="BQ49" i="1"/>
  <c r="AK49" i="1"/>
  <c r="BR49" i="1"/>
  <c r="BS49" i="1"/>
  <c r="BT49" i="1"/>
  <c r="BW49" i="1"/>
  <c r="AO49" i="1"/>
  <c r="K49" i="1"/>
  <c r="BZ49" i="1"/>
  <c r="L49" i="1"/>
  <c r="CF49" i="1"/>
  <c r="T49" i="1"/>
  <c r="CH49" i="1"/>
  <c r="U49" i="1"/>
  <c r="V49" i="1"/>
  <c r="AA49" i="1"/>
  <c r="CG49" i="1"/>
  <c r="AB49" i="1"/>
  <c r="AC49" i="1"/>
  <c r="AD49" i="1"/>
  <c r="AE49" i="1"/>
  <c r="AH49" i="1"/>
  <c r="AI49" i="1"/>
  <c r="BX49" i="1"/>
  <c r="AJ49" i="1"/>
  <c r="BU49" i="1"/>
  <c r="BV49" i="1"/>
  <c r="BY49" i="1"/>
  <c r="CA49" i="1"/>
  <c r="CB49" i="1"/>
  <c r="CC49" i="1"/>
  <c r="CD49" i="1"/>
  <c r="CE49" i="1"/>
  <c r="CI49" i="1"/>
  <c r="CJ49" i="1"/>
  <c r="BL50" i="1"/>
  <c r="J50" i="1"/>
  <c r="BP50" i="1"/>
  <c r="BO50" i="1"/>
  <c r="BN50" i="1"/>
  <c r="BM50" i="1"/>
  <c r="AM50" i="1"/>
  <c r="BQ50" i="1"/>
  <c r="AK50" i="1"/>
  <c r="BR50" i="1"/>
  <c r="BS50" i="1"/>
  <c r="BT50" i="1"/>
  <c r="BW50" i="1"/>
  <c r="AO50" i="1"/>
  <c r="K50" i="1"/>
  <c r="BZ50" i="1"/>
  <c r="L50" i="1"/>
  <c r="CF50" i="1"/>
  <c r="T50" i="1"/>
  <c r="CH50" i="1"/>
  <c r="U50" i="1"/>
  <c r="V50" i="1"/>
  <c r="AA50" i="1"/>
  <c r="CG50" i="1"/>
  <c r="AB50" i="1"/>
  <c r="AC50" i="1"/>
  <c r="AD50" i="1"/>
  <c r="AE50" i="1"/>
  <c r="AH50" i="1"/>
  <c r="AI50" i="1"/>
  <c r="BX50" i="1"/>
  <c r="AJ50" i="1"/>
  <c r="BU50" i="1"/>
  <c r="BV50" i="1"/>
  <c r="BY50" i="1"/>
  <c r="CA50" i="1"/>
  <c r="CB50" i="1"/>
  <c r="CC50" i="1"/>
  <c r="CD50" i="1"/>
  <c r="CE50" i="1"/>
  <c r="CI50" i="1"/>
  <c r="CJ50" i="1"/>
  <c r="BL51" i="1"/>
  <c r="J51" i="1"/>
  <c r="BP51" i="1"/>
  <c r="BO51" i="1"/>
  <c r="BN51" i="1"/>
  <c r="BM51" i="1"/>
  <c r="AM51" i="1"/>
  <c r="BQ51" i="1"/>
  <c r="AK51" i="1"/>
  <c r="BR51" i="1"/>
  <c r="BS51" i="1"/>
  <c r="BT51" i="1"/>
  <c r="BW51" i="1"/>
  <c r="AO51" i="1"/>
  <c r="K51" i="1"/>
  <c r="BZ51" i="1"/>
  <c r="L51" i="1"/>
  <c r="CF51" i="1"/>
  <c r="T51" i="1"/>
  <c r="CH51" i="1"/>
  <c r="U51" i="1"/>
  <c r="V51" i="1"/>
  <c r="AA51" i="1"/>
  <c r="CG51" i="1"/>
  <c r="AB51" i="1"/>
  <c r="AC51" i="1"/>
  <c r="AD51" i="1"/>
  <c r="AE51" i="1"/>
  <c r="AH51" i="1"/>
  <c r="AI51" i="1"/>
  <c r="BX51" i="1"/>
  <c r="AJ51" i="1"/>
  <c r="BU51" i="1"/>
  <c r="BV51" i="1"/>
  <c r="BY51" i="1"/>
  <c r="CA51" i="1"/>
  <c r="CB51" i="1"/>
  <c r="CC51" i="1"/>
  <c r="CD51" i="1"/>
  <c r="CE51" i="1"/>
  <c r="CI51" i="1"/>
  <c r="CJ51" i="1"/>
  <c r="BL52" i="1"/>
  <c r="J52" i="1"/>
  <c r="BP52" i="1"/>
  <c r="BO52" i="1"/>
  <c r="BN52" i="1"/>
  <c r="BM52" i="1"/>
  <c r="AM52" i="1"/>
  <c r="BQ52" i="1"/>
  <c r="AK52" i="1"/>
  <c r="BR52" i="1"/>
  <c r="BS52" i="1"/>
  <c r="BT52" i="1"/>
  <c r="BW52" i="1"/>
  <c r="AO52" i="1"/>
  <c r="K52" i="1"/>
  <c r="BZ52" i="1"/>
  <c r="L52" i="1"/>
  <c r="CF52" i="1"/>
  <c r="T52" i="1"/>
  <c r="CH52" i="1"/>
  <c r="U52" i="1"/>
  <c r="V52" i="1"/>
  <c r="AA52" i="1"/>
  <c r="CG52" i="1"/>
  <c r="AB52" i="1"/>
  <c r="AC52" i="1"/>
  <c r="AD52" i="1"/>
  <c r="AE52" i="1"/>
  <c r="AH52" i="1"/>
  <c r="AI52" i="1"/>
  <c r="BX52" i="1"/>
  <c r="AJ52" i="1"/>
  <c r="BU52" i="1"/>
  <c r="BV52" i="1"/>
  <c r="BY52" i="1"/>
  <c r="CA52" i="1"/>
  <c r="CB52" i="1"/>
  <c r="CC52" i="1"/>
  <c r="CD52" i="1"/>
  <c r="CE52" i="1"/>
  <c r="CI52" i="1"/>
  <c r="CJ52" i="1"/>
  <c r="BL53" i="1"/>
  <c r="J53" i="1"/>
  <c r="BP53" i="1"/>
  <c r="BO53" i="1"/>
  <c r="BN53" i="1"/>
  <c r="BM53" i="1"/>
  <c r="AM53" i="1"/>
  <c r="BQ53" i="1"/>
  <c r="AK53" i="1"/>
  <c r="BR53" i="1"/>
  <c r="BS53" i="1"/>
  <c r="BT53" i="1"/>
  <c r="BW53" i="1"/>
  <c r="AO53" i="1"/>
  <c r="K53" i="1"/>
  <c r="BZ53" i="1"/>
  <c r="L53" i="1"/>
  <c r="CF53" i="1"/>
  <c r="T53" i="1"/>
  <c r="CH53" i="1"/>
  <c r="U53" i="1"/>
  <c r="V53" i="1"/>
  <c r="AA53" i="1"/>
  <c r="CG53" i="1"/>
  <c r="AB53" i="1"/>
  <c r="AC53" i="1"/>
  <c r="AD53" i="1"/>
  <c r="AE53" i="1"/>
  <c r="AH53" i="1"/>
  <c r="AI53" i="1"/>
  <c r="BX53" i="1"/>
  <c r="AJ53" i="1"/>
  <c r="BU53" i="1"/>
  <c r="BV53" i="1"/>
  <c r="BY53" i="1"/>
  <c r="CA53" i="1"/>
  <c r="CB53" i="1"/>
  <c r="CC53" i="1"/>
  <c r="CD53" i="1"/>
  <c r="CE53" i="1"/>
  <c r="CI53" i="1"/>
  <c r="CJ53" i="1"/>
  <c r="BL54" i="1"/>
  <c r="J54" i="1"/>
  <c r="BP54" i="1"/>
  <c r="BO54" i="1"/>
  <c r="BN54" i="1"/>
  <c r="BM54" i="1"/>
  <c r="AM54" i="1"/>
  <c r="BQ54" i="1"/>
  <c r="AK54" i="1"/>
  <c r="BR54" i="1"/>
  <c r="BS54" i="1"/>
  <c r="BT54" i="1"/>
  <c r="BW54" i="1"/>
  <c r="AO54" i="1"/>
  <c r="K54" i="1"/>
  <c r="BZ54" i="1"/>
  <c r="L54" i="1"/>
  <c r="CF54" i="1"/>
  <c r="T54" i="1"/>
  <c r="CH54" i="1"/>
  <c r="U54" i="1"/>
  <c r="V54" i="1"/>
  <c r="AA54" i="1"/>
  <c r="CG54" i="1"/>
  <c r="AB54" i="1"/>
  <c r="AC54" i="1"/>
  <c r="AD54" i="1"/>
  <c r="AE54" i="1"/>
  <c r="AH54" i="1"/>
  <c r="AI54" i="1"/>
  <c r="BX54" i="1"/>
  <c r="AJ54" i="1"/>
  <c r="BU54" i="1"/>
  <c r="BV54" i="1"/>
  <c r="BY54" i="1"/>
  <c r="CA54" i="1"/>
  <c r="CB54" i="1"/>
  <c r="CC54" i="1"/>
  <c r="CD54" i="1"/>
  <c r="CE54" i="1"/>
  <c r="CI54" i="1"/>
  <c r="CJ54" i="1"/>
  <c r="BL55" i="1"/>
  <c r="J55" i="1"/>
  <c r="BP55" i="1"/>
  <c r="BO55" i="1"/>
  <c r="BN55" i="1"/>
  <c r="BM55" i="1"/>
  <c r="AM55" i="1"/>
  <c r="BQ55" i="1"/>
  <c r="AK55" i="1"/>
  <c r="BR55" i="1"/>
  <c r="BS55" i="1"/>
  <c r="BT55" i="1"/>
  <c r="BW55" i="1"/>
  <c r="AO55" i="1"/>
  <c r="K55" i="1"/>
  <c r="BZ55" i="1"/>
  <c r="L55" i="1"/>
  <c r="CF55" i="1"/>
  <c r="T55" i="1"/>
  <c r="CH55" i="1"/>
  <c r="U55" i="1"/>
  <c r="V55" i="1"/>
  <c r="AA55" i="1"/>
  <c r="CG55" i="1"/>
  <c r="AB55" i="1"/>
  <c r="AC55" i="1"/>
  <c r="AD55" i="1"/>
  <c r="AE55" i="1"/>
  <c r="AH55" i="1"/>
  <c r="AI55" i="1"/>
  <c r="BX55" i="1"/>
  <c r="AJ55" i="1"/>
  <c r="BU55" i="1"/>
  <c r="BV55" i="1"/>
  <c r="BY55" i="1"/>
  <c r="CA55" i="1"/>
  <c r="CB55" i="1"/>
  <c r="CC55" i="1"/>
  <c r="CD55" i="1"/>
  <c r="CE55" i="1"/>
  <c r="CI55" i="1"/>
  <c r="CJ55" i="1"/>
  <c r="BL56" i="1"/>
  <c r="J56" i="1"/>
  <c r="BP56" i="1"/>
  <c r="BO56" i="1"/>
  <c r="BN56" i="1"/>
  <c r="BM56" i="1"/>
  <c r="AM56" i="1"/>
  <c r="BQ56" i="1"/>
  <c r="AK56" i="1"/>
  <c r="BR56" i="1"/>
  <c r="BS56" i="1"/>
  <c r="BT56" i="1"/>
  <c r="BW56" i="1"/>
  <c r="AO56" i="1"/>
  <c r="K56" i="1"/>
  <c r="BZ56" i="1"/>
  <c r="L56" i="1"/>
  <c r="CF56" i="1"/>
  <c r="T56" i="1"/>
  <c r="CH56" i="1"/>
  <c r="U56" i="1"/>
  <c r="V56" i="1"/>
  <c r="AA56" i="1"/>
  <c r="CG56" i="1"/>
  <c r="AB56" i="1"/>
  <c r="AC56" i="1"/>
  <c r="AD56" i="1"/>
  <c r="AE56" i="1"/>
  <c r="AH56" i="1"/>
  <c r="AI56" i="1"/>
  <c r="BX56" i="1"/>
  <c r="AJ56" i="1"/>
  <c r="BU56" i="1"/>
  <c r="BV56" i="1"/>
  <c r="BY56" i="1"/>
  <c r="CA56" i="1"/>
  <c r="CB56" i="1"/>
  <c r="CC56" i="1"/>
  <c r="CD56" i="1"/>
  <c r="CE56" i="1"/>
  <c r="CI56" i="1"/>
  <c r="CJ56" i="1"/>
  <c r="BL57" i="1"/>
  <c r="J57" i="1"/>
  <c r="BP57" i="1"/>
  <c r="BO57" i="1"/>
  <c r="BN57" i="1"/>
  <c r="BM57" i="1"/>
  <c r="AM57" i="1"/>
  <c r="BQ57" i="1"/>
  <c r="AK57" i="1"/>
  <c r="BR57" i="1"/>
  <c r="BS57" i="1"/>
  <c r="BT57" i="1"/>
  <c r="BW57" i="1"/>
  <c r="AO57" i="1"/>
  <c r="K57" i="1"/>
  <c r="BZ57" i="1"/>
  <c r="L57" i="1"/>
  <c r="CF57" i="1"/>
  <c r="T57" i="1"/>
  <c r="CH57" i="1"/>
  <c r="U57" i="1"/>
  <c r="V57" i="1"/>
  <c r="AA57" i="1"/>
  <c r="CG57" i="1"/>
  <c r="AB57" i="1"/>
  <c r="AC57" i="1"/>
  <c r="AD57" i="1"/>
  <c r="AE57" i="1"/>
  <c r="AH57" i="1"/>
  <c r="AI57" i="1"/>
  <c r="BX57" i="1"/>
  <c r="AJ57" i="1"/>
  <c r="BU57" i="1"/>
  <c r="BV57" i="1"/>
  <c r="BY57" i="1"/>
  <c r="CA57" i="1"/>
  <c r="CB57" i="1"/>
  <c r="CC57" i="1"/>
  <c r="CD57" i="1"/>
  <c r="CE57" i="1"/>
  <c r="CI57" i="1"/>
  <c r="CJ57" i="1"/>
  <c r="BL58" i="1"/>
  <c r="J58" i="1"/>
  <c r="BP58" i="1"/>
  <c r="BO58" i="1"/>
  <c r="BN58" i="1"/>
  <c r="BM58" i="1"/>
  <c r="AM58" i="1"/>
  <c r="BQ58" i="1"/>
  <c r="AK58" i="1"/>
  <c r="BR58" i="1"/>
  <c r="BS58" i="1"/>
  <c r="BT58" i="1"/>
  <c r="BW58" i="1"/>
  <c r="AO58" i="1"/>
  <c r="K58" i="1"/>
  <c r="BZ58" i="1"/>
  <c r="L58" i="1"/>
  <c r="CF58" i="1"/>
  <c r="T58" i="1"/>
  <c r="CH58" i="1"/>
  <c r="U58" i="1"/>
  <c r="V58" i="1"/>
  <c r="AA58" i="1"/>
  <c r="CG58" i="1"/>
  <c r="AB58" i="1"/>
  <c r="AC58" i="1"/>
  <c r="AD58" i="1"/>
  <c r="AE58" i="1"/>
  <c r="AH58" i="1"/>
  <c r="AI58" i="1"/>
  <c r="BX58" i="1"/>
  <c r="AJ58" i="1"/>
  <c r="BU58" i="1"/>
  <c r="BV58" i="1"/>
  <c r="BY58" i="1"/>
  <c r="CA58" i="1"/>
  <c r="CB58" i="1"/>
  <c r="CC58" i="1"/>
  <c r="CD58" i="1"/>
  <c r="CE58" i="1"/>
  <c r="CI58" i="1"/>
  <c r="CJ58" i="1"/>
  <c r="BL59" i="1"/>
  <c r="J59" i="1"/>
  <c r="BP59" i="1"/>
  <c r="BO59" i="1"/>
  <c r="BN59" i="1"/>
  <c r="BM59" i="1"/>
  <c r="AM59" i="1"/>
  <c r="BQ59" i="1"/>
  <c r="AK59" i="1"/>
  <c r="BR59" i="1"/>
  <c r="BS59" i="1"/>
  <c r="BT59" i="1"/>
  <c r="BW59" i="1"/>
  <c r="AO59" i="1"/>
  <c r="K59" i="1"/>
  <c r="BZ59" i="1"/>
  <c r="L59" i="1"/>
  <c r="CF59" i="1"/>
  <c r="T59" i="1"/>
  <c r="CH59" i="1"/>
  <c r="U59" i="1"/>
  <c r="V59" i="1"/>
  <c r="AA59" i="1"/>
  <c r="CG59" i="1"/>
  <c r="AB59" i="1"/>
  <c r="AC59" i="1"/>
  <c r="AD59" i="1"/>
  <c r="AE59" i="1"/>
  <c r="AH59" i="1"/>
  <c r="AI59" i="1"/>
  <c r="BX59" i="1"/>
  <c r="AJ59" i="1"/>
  <c r="BU59" i="1"/>
  <c r="BV59" i="1"/>
  <c r="BY59" i="1"/>
  <c r="CA59" i="1"/>
  <c r="CB59" i="1"/>
  <c r="CC59" i="1"/>
  <c r="CD59" i="1"/>
  <c r="CE59" i="1"/>
  <c r="CI59" i="1"/>
  <c r="CJ59" i="1"/>
  <c r="BL60" i="1"/>
  <c r="J60" i="1"/>
  <c r="BP60" i="1"/>
  <c r="BO60" i="1"/>
  <c r="BN60" i="1"/>
  <c r="BM60" i="1"/>
  <c r="AM60" i="1"/>
  <c r="BQ60" i="1"/>
  <c r="AK60" i="1"/>
  <c r="BR60" i="1"/>
  <c r="BS60" i="1"/>
  <c r="BT60" i="1"/>
  <c r="BW60" i="1"/>
  <c r="AO60" i="1"/>
  <c r="K60" i="1"/>
  <c r="BZ60" i="1"/>
  <c r="L60" i="1"/>
  <c r="CF60" i="1"/>
  <c r="T60" i="1"/>
  <c r="CH60" i="1"/>
  <c r="U60" i="1"/>
  <c r="V60" i="1"/>
  <c r="AA60" i="1"/>
  <c r="CG60" i="1"/>
  <c r="AB60" i="1"/>
  <c r="AC60" i="1"/>
  <c r="AD60" i="1"/>
  <c r="AE60" i="1"/>
  <c r="AH60" i="1"/>
  <c r="AI60" i="1"/>
  <c r="BX60" i="1"/>
  <c r="AJ60" i="1"/>
  <c r="BU60" i="1"/>
  <c r="BV60" i="1"/>
  <c r="BY60" i="1"/>
  <c r="CA60" i="1"/>
  <c r="CB60" i="1"/>
  <c r="CC60" i="1"/>
  <c r="CD60" i="1"/>
  <c r="CE60" i="1"/>
  <c r="CI60" i="1"/>
  <c r="CJ60" i="1"/>
  <c r="BL61" i="1"/>
  <c r="J61" i="1"/>
  <c r="BP61" i="1"/>
  <c r="BO61" i="1"/>
  <c r="BN61" i="1"/>
  <c r="BM61" i="1"/>
  <c r="AM61" i="1"/>
  <c r="BQ61" i="1"/>
  <c r="AK61" i="1"/>
  <c r="BR61" i="1"/>
  <c r="BS61" i="1"/>
  <c r="BT61" i="1"/>
  <c r="BW61" i="1"/>
  <c r="AO61" i="1"/>
  <c r="K61" i="1"/>
  <c r="BZ61" i="1"/>
  <c r="L61" i="1"/>
  <c r="CF61" i="1"/>
  <c r="T61" i="1"/>
  <c r="CH61" i="1"/>
  <c r="U61" i="1"/>
  <c r="V61" i="1"/>
  <c r="AA61" i="1"/>
  <c r="CG61" i="1"/>
  <c r="AB61" i="1"/>
  <c r="AC61" i="1"/>
  <c r="AD61" i="1"/>
  <c r="AE61" i="1"/>
  <c r="AH61" i="1"/>
  <c r="AI61" i="1"/>
  <c r="BX61" i="1"/>
  <c r="AJ61" i="1"/>
  <c r="BU61" i="1"/>
  <c r="BV61" i="1"/>
  <c r="BY61" i="1"/>
  <c r="CA61" i="1"/>
  <c r="CB61" i="1"/>
  <c r="CC61" i="1"/>
  <c r="CD61" i="1"/>
  <c r="CE61" i="1"/>
  <c r="CI61" i="1"/>
  <c r="CJ61" i="1"/>
  <c r="BL62" i="1"/>
  <c r="J62" i="1"/>
  <c r="BP62" i="1"/>
  <c r="BO62" i="1"/>
  <c r="BN62" i="1"/>
  <c r="BM62" i="1"/>
  <c r="AM62" i="1"/>
  <c r="BQ62" i="1"/>
  <c r="AK62" i="1"/>
  <c r="BR62" i="1"/>
  <c r="BS62" i="1"/>
  <c r="BT62" i="1"/>
  <c r="BW62" i="1"/>
  <c r="AO62" i="1"/>
  <c r="K62" i="1"/>
  <c r="BZ62" i="1"/>
  <c r="L62" i="1"/>
  <c r="CF62" i="1"/>
  <c r="T62" i="1"/>
  <c r="CH62" i="1"/>
  <c r="U62" i="1"/>
  <c r="V62" i="1"/>
  <c r="AA62" i="1"/>
  <c r="CG62" i="1"/>
  <c r="AB62" i="1"/>
  <c r="AC62" i="1"/>
  <c r="AD62" i="1"/>
  <c r="AE62" i="1"/>
  <c r="AH62" i="1"/>
  <c r="AI62" i="1"/>
  <c r="BX62" i="1"/>
  <c r="AJ62" i="1"/>
  <c r="BU62" i="1"/>
  <c r="BV62" i="1"/>
  <c r="BY62" i="1"/>
  <c r="CA62" i="1"/>
  <c r="CB62" i="1"/>
  <c r="CC62" i="1"/>
  <c r="CD62" i="1"/>
  <c r="CE62" i="1"/>
  <c r="CI62" i="1"/>
  <c r="CJ62" i="1"/>
  <c r="BL63" i="1"/>
  <c r="J63" i="1"/>
  <c r="BP63" i="1"/>
  <c r="BO63" i="1"/>
  <c r="BN63" i="1"/>
  <c r="BM63" i="1"/>
  <c r="AM63" i="1"/>
  <c r="BQ63" i="1"/>
  <c r="AK63" i="1"/>
  <c r="BR63" i="1"/>
  <c r="BS63" i="1"/>
  <c r="BT63" i="1"/>
  <c r="BW63" i="1"/>
  <c r="AO63" i="1"/>
  <c r="K63" i="1"/>
  <c r="BZ63" i="1"/>
  <c r="L63" i="1"/>
  <c r="CF63" i="1"/>
  <c r="T63" i="1"/>
  <c r="CH63" i="1"/>
  <c r="U63" i="1"/>
  <c r="V63" i="1"/>
  <c r="AA63" i="1"/>
  <c r="CG63" i="1"/>
  <c r="AB63" i="1"/>
  <c r="AC63" i="1"/>
  <c r="AD63" i="1"/>
  <c r="AE63" i="1"/>
  <c r="AH63" i="1"/>
  <c r="AI63" i="1"/>
  <c r="BX63" i="1"/>
  <c r="AJ63" i="1"/>
  <c r="BU63" i="1"/>
  <c r="BV63" i="1"/>
  <c r="BY63" i="1"/>
  <c r="CA63" i="1"/>
  <c r="CB63" i="1"/>
  <c r="CC63" i="1"/>
  <c r="CD63" i="1"/>
  <c r="CE63" i="1"/>
  <c r="CI63" i="1"/>
  <c r="CJ63" i="1"/>
  <c r="BL64" i="1"/>
  <c r="J64" i="1"/>
  <c r="BP64" i="1"/>
  <c r="BO64" i="1"/>
  <c r="BN64" i="1"/>
  <c r="BM64" i="1"/>
  <c r="AM64" i="1"/>
  <c r="BQ64" i="1"/>
  <c r="AK64" i="1"/>
  <c r="BR64" i="1"/>
  <c r="BS64" i="1"/>
  <c r="BT64" i="1"/>
  <c r="BW64" i="1"/>
  <c r="AO64" i="1"/>
  <c r="K64" i="1"/>
  <c r="BZ64" i="1"/>
  <c r="L64" i="1"/>
  <c r="CF64" i="1"/>
  <c r="T64" i="1"/>
  <c r="CH64" i="1"/>
  <c r="U64" i="1"/>
  <c r="V64" i="1"/>
  <c r="AA64" i="1"/>
  <c r="CG64" i="1"/>
  <c r="AB64" i="1"/>
  <c r="AC64" i="1"/>
  <c r="AD64" i="1"/>
  <c r="AE64" i="1"/>
  <c r="AH64" i="1"/>
  <c r="AI64" i="1"/>
  <c r="BX64" i="1"/>
  <c r="AJ64" i="1"/>
  <c r="BU64" i="1"/>
  <c r="BV64" i="1"/>
  <c r="BY64" i="1"/>
  <c r="CA64" i="1"/>
  <c r="CB64" i="1"/>
  <c r="CC64" i="1"/>
  <c r="CD64" i="1"/>
  <c r="CE64" i="1"/>
  <c r="CI64" i="1"/>
  <c r="CJ64" i="1"/>
  <c r="BL65" i="1"/>
  <c r="J65" i="1"/>
  <c r="BP65" i="1"/>
  <c r="BO65" i="1"/>
  <c r="BN65" i="1"/>
  <c r="BM65" i="1"/>
  <c r="AM65" i="1"/>
  <c r="BQ65" i="1"/>
  <c r="AK65" i="1"/>
  <c r="BR65" i="1"/>
  <c r="BS65" i="1"/>
  <c r="BT65" i="1"/>
  <c r="BW65" i="1"/>
  <c r="AO65" i="1"/>
  <c r="K65" i="1"/>
  <c r="BZ65" i="1"/>
  <c r="L65" i="1"/>
  <c r="CF65" i="1"/>
  <c r="T65" i="1"/>
  <c r="CH65" i="1"/>
  <c r="U65" i="1"/>
  <c r="V65" i="1"/>
  <c r="AA65" i="1"/>
  <c r="CG65" i="1"/>
  <c r="AB65" i="1"/>
  <c r="AC65" i="1"/>
  <c r="AD65" i="1"/>
  <c r="AE65" i="1"/>
  <c r="AH65" i="1"/>
  <c r="AI65" i="1"/>
  <c r="BX65" i="1"/>
  <c r="AJ65" i="1"/>
  <c r="BU65" i="1"/>
  <c r="BV65" i="1"/>
  <c r="BY65" i="1"/>
  <c r="CA65" i="1"/>
  <c r="CB65" i="1"/>
  <c r="CC65" i="1"/>
  <c r="CD65" i="1"/>
  <c r="CE65" i="1"/>
  <c r="CI65" i="1"/>
  <c r="CJ65" i="1"/>
  <c r="BL66" i="1"/>
  <c r="J66" i="1"/>
  <c r="BP66" i="1"/>
  <c r="BO66" i="1"/>
  <c r="BN66" i="1"/>
  <c r="BM66" i="1"/>
  <c r="AM66" i="1"/>
  <c r="BQ66" i="1"/>
  <c r="AK66" i="1"/>
  <c r="BR66" i="1"/>
  <c r="BS66" i="1"/>
  <c r="BT66" i="1"/>
  <c r="BW66" i="1"/>
  <c r="AO66" i="1"/>
  <c r="K66" i="1"/>
  <c r="BZ66" i="1"/>
  <c r="L66" i="1"/>
  <c r="CF66" i="1"/>
  <c r="T66" i="1"/>
  <c r="CH66" i="1"/>
  <c r="U66" i="1"/>
  <c r="V66" i="1"/>
  <c r="AA66" i="1"/>
  <c r="CG66" i="1"/>
  <c r="AB66" i="1"/>
  <c r="AC66" i="1"/>
  <c r="AD66" i="1"/>
  <c r="AE66" i="1"/>
  <c r="AH66" i="1"/>
  <c r="AI66" i="1"/>
  <c r="BX66" i="1"/>
  <c r="AJ66" i="1"/>
  <c r="BU66" i="1"/>
  <c r="BV66" i="1"/>
  <c r="BY66" i="1"/>
  <c r="CA66" i="1"/>
  <c r="CB66" i="1"/>
  <c r="CC66" i="1"/>
  <c r="CD66" i="1"/>
  <c r="CE66" i="1"/>
  <c r="CI66" i="1"/>
  <c r="CJ66" i="1"/>
  <c r="BL67" i="1"/>
  <c r="J67" i="1"/>
  <c r="BP67" i="1"/>
  <c r="BO67" i="1"/>
  <c r="BN67" i="1"/>
  <c r="BM67" i="1"/>
  <c r="AM67" i="1"/>
  <c r="BQ67" i="1"/>
  <c r="AK67" i="1"/>
  <c r="BR67" i="1"/>
  <c r="BS67" i="1"/>
  <c r="BT67" i="1"/>
  <c r="BW67" i="1"/>
  <c r="AO67" i="1"/>
  <c r="K67" i="1"/>
  <c r="BZ67" i="1"/>
  <c r="L67" i="1"/>
  <c r="CF67" i="1"/>
  <c r="T67" i="1"/>
  <c r="CH67" i="1"/>
  <c r="U67" i="1"/>
  <c r="V67" i="1"/>
  <c r="AA67" i="1"/>
  <c r="CG67" i="1"/>
  <c r="AB67" i="1"/>
  <c r="AC67" i="1"/>
  <c r="AD67" i="1"/>
  <c r="AE67" i="1"/>
  <c r="AH67" i="1"/>
  <c r="AI67" i="1"/>
  <c r="BX67" i="1"/>
  <c r="AJ67" i="1"/>
  <c r="BU67" i="1"/>
  <c r="BV67" i="1"/>
  <c r="BY67" i="1"/>
  <c r="CA67" i="1"/>
  <c r="CB67" i="1"/>
  <c r="CC67" i="1"/>
  <c r="CD67" i="1"/>
  <c r="CE67" i="1"/>
  <c r="CI67" i="1"/>
  <c r="CJ67" i="1"/>
  <c r="BL68" i="1"/>
  <c r="J68" i="1"/>
  <c r="BP68" i="1"/>
  <c r="BO68" i="1"/>
  <c r="BN68" i="1"/>
  <c r="BM68" i="1"/>
  <c r="AM68" i="1"/>
  <c r="BQ68" i="1"/>
  <c r="AK68" i="1"/>
  <c r="BR68" i="1"/>
  <c r="BS68" i="1"/>
  <c r="BT68" i="1"/>
  <c r="BW68" i="1"/>
  <c r="AO68" i="1"/>
  <c r="K68" i="1"/>
  <c r="BZ68" i="1"/>
  <c r="L68" i="1"/>
  <c r="CF68" i="1"/>
  <c r="T68" i="1"/>
  <c r="CH68" i="1"/>
  <c r="U68" i="1"/>
  <c r="V68" i="1"/>
  <c r="AA68" i="1"/>
  <c r="CG68" i="1"/>
  <c r="AB68" i="1"/>
  <c r="AC68" i="1"/>
  <c r="AD68" i="1"/>
  <c r="AE68" i="1"/>
  <c r="AH68" i="1"/>
  <c r="AI68" i="1"/>
  <c r="BX68" i="1"/>
  <c r="AJ68" i="1"/>
  <c r="BU68" i="1"/>
  <c r="BV68" i="1"/>
  <c r="BY68" i="1"/>
  <c r="CA68" i="1"/>
  <c r="CB68" i="1"/>
  <c r="CC68" i="1"/>
  <c r="CD68" i="1"/>
  <c r="CE68" i="1"/>
  <c r="CI68" i="1"/>
  <c r="CJ68" i="1"/>
</calcChain>
</file>

<file path=xl/sharedStrings.xml><?xml version="1.0" encoding="utf-8"?>
<sst xmlns="http://schemas.openxmlformats.org/spreadsheetml/2006/main" count="505" uniqueCount="164">
  <si>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</si>
  <si>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</si>
  <si>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</si>
  <si>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</si>
  <si>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</si>
  <si>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</si>
  <si>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</si>
  <si>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</si>
  <si>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</si>
  <si>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</si>
  <si>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</si>
  <si>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</si>
  <si>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</si>
  <si>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</si>
  <si>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</si>
  <si>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</si>
  <si>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</si>
  <si>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</si>
  <si>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</si>
  <si>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</si>
  <si>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</si>
  <si>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</si>
  <si>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</si>
  <si>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</si>
  <si>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</si>
  <si>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</si>
  <si>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</si>
  <si>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</si>
  <si>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</si>
  <si>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</si>
  <si>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</si>
  <si>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</si>
  <si>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</si>
  <si>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</si>
  <si>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</si>
  <si>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</si>
  <si>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</si>
  <si>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</si>
  <si>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</si>
  <si>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</si>
  <si>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</si>
  <si>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</si>
  <si>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</si>
  <si>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</si>
  <si>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</si>
  <si>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</si>
  <si>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</si>
  <si>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</si>
  <si>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</si>
  <si>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</si>
  <si>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</si>
  <si>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</si>
  <si>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</si>
  <si>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</si>
  <si>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</si>
  <si>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</si>
  <si>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</si>
  <si>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</si>
  <si>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</si>
  <si>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</si>
  <si>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</si>
  <si>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</si>
  <si>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</si>
  <si>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</si>
  <si>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</si>
  <si>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</si>
  <si>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</si>
  <si>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</si>
  <si>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</si>
  <si>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</si>
  <si>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</si>
  <si>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</si>
  <si>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</si>
  <si>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</si>
  <si>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</si>
  <si>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</si>
  <si>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</si>
  <si>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</si>
  <si>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</si>
  <si>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</si>
  <si>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</si>
  <si>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</si>
  <si>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</si>
  <si>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</si>
  <si>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</si>
  <si>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</si>
  <si>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</si>
  <si>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</si>
  <si>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</si>
  <si>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09:09:53</t>
  </si>
  <si>
    <t/>
  </si>
  <si>
    <t>0</t>
  </si>
  <si>
    <t>09:13:29</t>
  </si>
  <si>
    <t>09:15:53</t>
  </si>
  <si>
    <t>09:18:15</t>
  </si>
  <si>
    <t>09:20:37</t>
  </si>
  <si>
    <t>09:23:08</t>
  </si>
  <si>
    <t>09:26:06</t>
  </si>
  <si>
    <t>09:29:17</t>
  </si>
  <si>
    <t>09:32:59</t>
  </si>
  <si>
    <t>09:36:41</t>
  </si>
  <si>
    <t>09:39:12</t>
  </si>
  <si>
    <t>09:52:44</t>
  </si>
  <si>
    <t>09:55:20</t>
  </si>
  <si>
    <t>09:57:42</t>
  </si>
  <si>
    <t>10:00:04</t>
  </si>
  <si>
    <t>10:02:42</t>
  </si>
  <si>
    <t>10:05:33</t>
  </si>
  <si>
    <t>10:08:18</t>
  </si>
  <si>
    <t>10:12:00</t>
  </si>
  <si>
    <t>10:15:42</t>
  </si>
  <si>
    <t>10:19:24</t>
  </si>
  <si>
    <t>10:21:46</t>
  </si>
  <si>
    <t>10:35:33</t>
  </si>
  <si>
    <t>10:39:15</t>
  </si>
  <si>
    <t>10:41:37</t>
  </si>
  <si>
    <t>10:43:59</t>
  </si>
  <si>
    <t>10:46:21</t>
  </si>
  <si>
    <t>10:49:14</t>
  </si>
  <si>
    <t>10:51:45</t>
  </si>
  <si>
    <t>10:55:27</t>
  </si>
  <si>
    <t>10:59:05</t>
  </si>
  <si>
    <t>11:01:44</t>
  </si>
  <si>
    <t>11:05:26</t>
  </si>
  <si>
    <t>11:22:34</t>
  </si>
  <si>
    <t>11:24:57</t>
  </si>
  <si>
    <t>11:28:39</t>
  </si>
  <si>
    <t>11:32:21</t>
  </si>
  <si>
    <t>11:36:03</t>
  </si>
  <si>
    <t>11:39:45</t>
  </si>
  <si>
    <t>11:43:27</t>
  </si>
  <si>
    <t>11:47:09</t>
  </si>
  <si>
    <t>11:50:51</t>
  </si>
  <si>
    <t>11:54:33</t>
  </si>
  <si>
    <t>11:58:15</t>
  </si>
  <si>
    <t>12:08:59</t>
  </si>
  <si>
    <t>12:12:41</t>
  </si>
  <si>
    <t>12:16:23</t>
  </si>
  <si>
    <t>12:20:17</t>
  </si>
  <si>
    <t>12:23:59</t>
  </si>
  <si>
    <t>12:27:41</t>
  </si>
  <si>
    <t>12:31:23</t>
  </si>
  <si>
    <t>12:35:05</t>
  </si>
  <si>
    <t>12:38:47</t>
  </si>
  <si>
    <t>12:42:29</t>
  </si>
  <si>
    <t>12:46:11</t>
  </si>
  <si>
    <t>12:56:00</t>
  </si>
  <si>
    <t>12:59:42</t>
  </si>
  <si>
    <t>13:03:24</t>
  </si>
  <si>
    <t>13:07:06</t>
  </si>
  <si>
    <t>13:10:48</t>
  </si>
  <si>
    <t>13:14:30</t>
  </si>
  <si>
    <t>13:18:12</t>
  </si>
  <si>
    <t>13:21:54</t>
  </si>
  <si>
    <t>13:25:36</t>
  </si>
  <si>
    <t>13:29:18</t>
  </si>
  <si>
    <t>13:33:00</t>
  </si>
  <si>
    <t>ID</t>
  </si>
  <si>
    <t>T3 SSuDouble Plot4 Leaf1</t>
  </si>
  <si>
    <t>T3 SSuDouble Plot4 Leaf3</t>
  </si>
  <si>
    <t>T3 SSuSingle Plot2 Leaf3</t>
  </si>
  <si>
    <t>T3 SSuDouble Plot3 Leaf3</t>
  </si>
  <si>
    <t>T3 SSuDouble Plot1 Leaf2</t>
  </si>
  <si>
    <t>T3 SSuDouble Plot2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</si>
</sst>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8"/>
  <sheetViews>
    <sheetView tabSelected="1" zoomScale="125" zoomScaleNormal="125" zoomScalePageLayoutView="125" workbookViewId="0">
      <selection activeCell="A5" sqref="A5"/>
    </sheetView>
  </sheetViews>
  <sheetFormatPr defaultColWidth="10.6640625" defaultRowHeight="15.5" x14ac:dyDescent="0.35"/>
  <cols>
    <col min="1" max="1" width="22.75" customWidth="1"/>
  </cols>
  <sheetData>
    <row r="1" spans="1:88" x14ac:dyDescent="0.35">
      <c r="A1" t="s">
        <v>157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5">
      <c r="B2" s="1" t="s">
        <v>87</v>
      </c>
      <c r="C2" s="1" t="s">
        <v>87</v>
      </c>
      <c r="D2" s="1" t="s">
        <v>87</v>
      </c>
      <c r="E2" s="1" t="s">
        <v>87</v>
      </c>
      <c r="F2" s="1" t="s">
        <v>87</v>
      </c>
      <c r="G2" s="1" t="s">
        <v>87</v>
      </c>
      <c r="H2" s="1" t="s">
        <v>87</v>
      </c>
      <c r="I2" s="1" t="s">
        <v>87</v>
      </c>
      <c r="J2" s="1" t="s">
        <v>88</v>
      </c>
      <c r="K2" s="1" t="s">
        <v>88</v>
      </c>
      <c r="L2" s="1" t="s">
        <v>88</v>
      </c>
      <c r="M2" s="1" t="s">
        <v>87</v>
      </c>
      <c r="N2" s="1" t="s">
        <v>87</v>
      </c>
      <c r="O2" s="1" t="s">
        <v>87</v>
      </c>
      <c r="P2" s="1" t="s">
        <v>87</v>
      </c>
      <c r="Q2" s="1" t="s">
        <v>87</v>
      </c>
      <c r="R2" s="1" t="s">
        <v>87</v>
      </c>
      <c r="S2" s="1" t="s">
        <v>87</v>
      </c>
      <c r="T2" s="1" t="s">
        <v>88</v>
      </c>
      <c r="U2" s="1" t="s">
        <v>88</v>
      </c>
      <c r="V2" s="1" t="s">
        <v>88</v>
      </c>
      <c r="W2" s="1" t="s">
        <v>87</v>
      </c>
      <c r="X2" s="1" t="s">
        <v>87</v>
      </c>
      <c r="Y2" s="1" t="s">
        <v>87</v>
      </c>
      <c r="Z2" s="1" t="s">
        <v>87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88</v>
      </c>
      <c r="AF2" s="1" t="s">
        <v>87</v>
      </c>
      <c r="AG2" s="1" t="s">
        <v>87</v>
      </c>
      <c r="AH2" s="1" t="s">
        <v>88</v>
      </c>
      <c r="AI2" s="1" t="s">
        <v>88</v>
      </c>
      <c r="AJ2" s="1" t="s">
        <v>88</v>
      </c>
      <c r="AK2" s="1" t="s">
        <v>88</v>
      </c>
      <c r="AL2" s="1" t="s">
        <v>87</v>
      </c>
      <c r="AM2" s="1" t="s">
        <v>88</v>
      </c>
      <c r="AN2" s="1" t="s">
        <v>87</v>
      </c>
      <c r="AO2" s="1" t="s">
        <v>88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87</v>
      </c>
      <c r="AX2" s="1" t="s">
        <v>87</v>
      </c>
      <c r="AY2" s="1" t="s">
        <v>87</v>
      </c>
      <c r="AZ2" s="1" t="s">
        <v>87</v>
      </c>
      <c r="BA2" s="1" t="s">
        <v>87</v>
      </c>
      <c r="BB2" s="1" t="s">
        <v>87</v>
      </c>
      <c r="BC2" s="1" t="s">
        <v>87</v>
      </c>
      <c r="BD2" s="1" t="s">
        <v>87</v>
      </c>
      <c r="BE2" s="1" t="s">
        <v>87</v>
      </c>
      <c r="BF2" s="1" t="s">
        <v>87</v>
      </c>
      <c r="BG2" s="1" t="s">
        <v>87</v>
      </c>
      <c r="BH2" s="1" t="s">
        <v>87</v>
      </c>
      <c r="BI2" s="1" t="s">
        <v>87</v>
      </c>
      <c r="BJ2" s="1" t="s">
        <v>87</v>
      </c>
      <c r="BK2" s="1" t="s">
        <v>87</v>
      </c>
      <c r="BL2" s="1" t="s">
        <v>88</v>
      </c>
      <c r="BM2" s="1" t="s">
        <v>88</v>
      </c>
      <c r="BN2" s="1" t="s">
        <v>88</v>
      </c>
      <c r="BO2" s="1" t="s">
        <v>88</v>
      </c>
      <c r="BP2" s="1" t="s">
        <v>88</v>
      </c>
      <c r="BQ2" s="1" t="s">
        <v>88</v>
      </c>
      <c r="BR2" s="1" t="s">
        <v>88</v>
      </c>
      <c r="BS2" s="1" t="s">
        <v>88</v>
      </c>
      <c r="BT2" s="1" t="s">
        <v>88</v>
      </c>
      <c r="BU2" s="1" t="s">
        <v>88</v>
      </c>
      <c r="BV2" s="1" t="s">
        <v>88</v>
      </c>
      <c r="BW2" s="1" t="s">
        <v>88</v>
      </c>
      <c r="BX2" s="1" t="s">
        <v>88</v>
      </c>
      <c r="BY2" s="1" t="s">
        <v>88</v>
      </c>
      <c r="BZ2" s="1" t="s">
        <v>88</v>
      </c>
      <c r="CA2" s="1" t="s">
        <v>88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88</v>
      </c>
      <c r="CG2" s="1" t="s">
        <v>88</v>
      </c>
      <c r="CH2" s="1" t="s">
        <v>88</v>
      </c>
      <c r="CI2" s="1" t="s">
        <v>88</v>
      </c>
      <c r="CJ2" s="1" t="s">
        <v>88</v>
      </c>
    </row>
    <row r="3" spans="1:88" x14ac:dyDescent="0.35">
      <c r="A3" t="s">
        <v>158</v>
      </c>
      <c r="B3" s="1">
        <v>1</v>
      </c>
      <c r="C3" s="1" t="s">
        <v>89</v>
      </c>
      <c r="D3" s="1" t="s">
        <v>90</v>
      </c>
      <c r="E3" s="1">
        <v>0</v>
      </c>
      <c r="F3" s="1" t="s">
        <v>91</v>
      </c>
      <c r="G3" s="1" t="s">
        <v>90</v>
      </c>
      <c r="H3" s="1">
        <v>231.50005730520934</v>
      </c>
      <c r="I3" s="1">
        <v>0</v>
      </c>
      <c r="J3">
        <f t="shared" ref="J3:J13" si="0">(AS3-AT3*(1000-AU3)/(1000-AV3))*BL3</f>
        <v>2.4729423699341315</v>
      </c>
      <c r="K3">
        <f t="shared" ref="K3:K13" si="1">IF(BW3&lt;&gt;0,1/(1/BW3-1/AO3),0)</f>
        <v>0.61699229521318955</v>
      </c>
      <c r="L3">
        <f t="shared" ref="L3:L13" si="2">((BZ3-BM3/2)*AT3-J3)/(BZ3+BM3/2)</f>
        <v>381.56058217902097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10.168883323669434</v>
      </c>
      <c r="AA3">
        <f t="shared" ref="AA3:AA13" si="6">(Z3*Y3+(100-Z3)*X3)/100</f>
        <v>0.87508444166183463</v>
      </c>
      <c r="AB3">
        <f t="shared" ref="AB3:AB13" si="7">(J3-W3)/CG3</f>
        <v>2.3361909933656338E-3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7.4220381884335334</v>
      </c>
      <c r="AJ3">
        <f t="shared" ref="AJ3:AJ13" si="13">(BR3-BX3)</f>
        <v>1.2493306079169091</v>
      </c>
      <c r="AK3">
        <f t="shared" ref="AK3:AK13" si="14">(AQ3+BQ3*I3)</f>
        <v>23.861888885498047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22.848348617553711</v>
      </c>
      <c r="AQ3" s="1">
        <v>23.861888885498047</v>
      </c>
      <c r="AR3" s="1">
        <v>22.055557250976563</v>
      </c>
      <c r="AS3" s="1">
        <v>399.85711669921875</v>
      </c>
      <c r="AT3" s="1">
        <v>396.24911499023438</v>
      </c>
      <c r="AU3" s="1">
        <v>12.393852233886719</v>
      </c>
      <c r="AV3" s="1">
        <v>17.254779815673828</v>
      </c>
      <c r="AW3" s="1">
        <v>44.242080688476563</v>
      </c>
      <c r="AX3" s="1">
        <v>61.593528747558594</v>
      </c>
      <c r="AY3" s="1">
        <v>300.106201171875</v>
      </c>
      <c r="AZ3" s="1">
        <v>1698.788330078125</v>
      </c>
      <c r="BA3" s="1">
        <v>171.87246704101563</v>
      </c>
      <c r="BB3" s="1">
        <v>99.733901977539063</v>
      </c>
      <c r="BC3" s="1">
        <v>1.1133946180343628</v>
      </c>
      <c r="BD3" s="1">
        <v>4.6650830656290054E-2</v>
      </c>
      <c r="BE3" s="1">
        <v>1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1.5005310058593748</v>
      </c>
      <c r="BM3">
        <f t="shared" ref="BM3:BM13" si="18">(AV3-AU3)/(1000-AV3)*BL3</f>
        <v>7.4220381884335333E-3</v>
      </c>
      <c r="BN3">
        <f t="shared" ref="BN3:BN13" si="19">(AQ3+273.15)</f>
        <v>297.01188888549802</v>
      </c>
      <c r="BO3">
        <f t="shared" ref="BO3:BO13" si="20">(AP3+273.15)</f>
        <v>295.99834861755369</v>
      </c>
      <c r="BP3">
        <f t="shared" ref="BP3:BP13" si="21">(AZ3*BH3+BA3*BI3)*BJ3</f>
        <v>271.8061267371595</v>
      </c>
      <c r="BQ3">
        <f t="shared" ref="BQ3:BQ13" si="22">((BP3+0.00000010773*(BO3^4-BN3^4))-BM3*44100)/(AM3*51.4+0.00000043092*BN3^3)</f>
        <v>-0.26752431361836865</v>
      </c>
      <c r="BR3">
        <f t="shared" ref="BR3:BR13" si="23">0.61365*EXP(17.502*AK3/(240.97+AK3))</f>
        <v>2.9702171266973423</v>
      </c>
      <c r="BS3">
        <f t="shared" ref="BS3:BS13" si="24">BR3*1000/BB3</f>
        <v>29.781419034083925</v>
      </c>
      <c r="BT3">
        <f t="shared" ref="BT3:BT13" si="25">(BS3-AV3)</f>
        <v>12.526639218410097</v>
      </c>
      <c r="BU3">
        <f t="shared" ref="BU3:BU13" si="26">IF(I3,AQ3,(AP3+AQ3)/2)</f>
        <v>23.355118751525879</v>
      </c>
      <c r="BV3">
        <f t="shared" ref="BV3:BV13" si="27">0.61365*EXP(17.502*BU3/(240.97+BU3))</f>
        <v>2.8809013627484221</v>
      </c>
      <c r="BW3">
        <f t="shared" ref="BW3:BW13" si="28">IF(BT3&lt;&gt;0,(1000-(BS3+AV3)/2)/BT3*BM3,0)</f>
        <v>0.5785658730979697</v>
      </c>
      <c r="BX3">
        <f t="shared" ref="BX3:BX13" si="29">AV3*BB3/1000</f>
        <v>1.7208865187804332</v>
      </c>
      <c r="BY3">
        <f t="shared" ref="BY3:BY13" si="30">(BV3-BX3)</f>
        <v>1.1600148439679889</v>
      </c>
      <c r="BZ3">
        <f t="shared" ref="BZ3:BZ13" si="31">1/(1.6/K3+1.37/AO3)</f>
        <v>0.36487027511044484</v>
      </c>
      <c r="CA3">
        <f t="shared" ref="CA3:CA13" si="32">L3*BB3*0.001</f>
        <v>38.054525701535219</v>
      </c>
      <c r="CB3">
        <f t="shared" ref="CB3:CB13" si="33">L3/AT3</f>
        <v>0.96293106468748735</v>
      </c>
      <c r="CC3">
        <f t="shared" ref="CC3:CC13" si="34">(1-BM3*BB3/BR3/K3)*100</f>
        <v>59.607748990477447</v>
      </c>
      <c r="CD3">
        <f t="shared" ref="CD3:CD13" si="35">(AT3-J3/(AO3/1.35))</f>
        <v>395.88974222660198</v>
      </c>
      <c r="CE3">
        <f t="shared" ref="CE3:CE13" si="36">J3*CC3/100/CD3</f>
        <v>3.7234237802144573E-3</v>
      </c>
      <c r="CF3">
        <f t="shared" ref="CF3:CF13" si="37">(P3-O3)</f>
        <v>0</v>
      </c>
      <c r="CG3">
        <f t="shared" ref="CG3:CG13" si="38">AZ3*AA3</f>
        <v>1486.5832373280564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158</v>
      </c>
      <c r="B4" s="1">
        <v>2</v>
      </c>
      <c r="C4" s="1" t="s">
        <v>92</v>
      </c>
      <c r="D4" s="1" t="s">
        <v>90</v>
      </c>
      <c r="E4" s="1">
        <v>0</v>
      </c>
      <c r="F4" s="1" t="s">
        <v>91</v>
      </c>
      <c r="G4" s="1" t="s">
        <v>90</v>
      </c>
      <c r="H4" s="1">
        <v>447.50005730520934</v>
      </c>
      <c r="I4" s="1">
        <v>0</v>
      </c>
      <c r="J4">
        <f t="shared" si="0"/>
        <v>0.36401090762876454</v>
      </c>
      <c r="K4">
        <f t="shared" si="1"/>
        <v>0.58025986836329968</v>
      </c>
      <c r="L4">
        <f t="shared" si="2"/>
        <v>193.91046944580904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10.168883323669434</v>
      </c>
      <c r="AA4">
        <f t="shared" si="6"/>
        <v>0.87508444166183463</v>
      </c>
      <c r="AB4">
        <f t="shared" si="7"/>
        <v>9.1599339105476825E-4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6.9767477204955375</v>
      </c>
      <c r="AJ4">
        <f t="shared" si="13"/>
        <v>1.2447282148324472</v>
      </c>
      <c r="AK4">
        <f t="shared" si="14"/>
        <v>23.57063102722168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22.663982391357422</v>
      </c>
      <c r="AQ4" s="1">
        <v>23.57063102722168</v>
      </c>
      <c r="AR4" s="1">
        <v>22.051355361938477</v>
      </c>
      <c r="AS4" s="1">
        <v>200.11630249023438</v>
      </c>
      <c r="AT4" s="1">
        <v>198.94880676269531</v>
      </c>
      <c r="AU4" s="1">
        <v>12.212116241455078</v>
      </c>
      <c r="AV4" s="1">
        <v>16.783176422119141</v>
      </c>
      <c r="AW4" s="1">
        <v>44.084110260009766</v>
      </c>
      <c r="AX4" s="1">
        <v>60.587211608886719</v>
      </c>
      <c r="AY4" s="1">
        <v>300.13412475585938</v>
      </c>
      <c r="AZ4" s="1">
        <v>1701.6707763671875</v>
      </c>
      <c r="BA4" s="1">
        <v>229.71218872070313</v>
      </c>
      <c r="BB4" s="1">
        <v>99.734687805175781</v>
      </c>
      <c r="BC4" s="1">
        <v>0.96846359968185425</v>
      </c>
      <c r="BD4" s="1">
        <v>4.6566810458898544E-2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1.5006706237792968</v>
      </c>
      <c r="BM4">
        <f t="shared" si="18"/>
        <v>6.9767477204955375E-3</v>
      </c>
      <c r="BN4">
        <f t="shared" si="19"/>
        <v>296.72063102722166</v>
      </c>
      <c r="BO4">
        <f t="shared" si="20"/>
        <v>295.8139823913574</v>
      </c>
      <c r="BP4">
        <f t="shared" si="21"/>
        <v>272.26731813310107</v>
      </c>
      <c r="BQ4">
        <f t="shared" si="22"/>
        <v>-0.18226611713308169</v>
      </c>
      <c r="BR4">
        <f t="shared" si="23"/>
        <v>2.9185930756716867</v>
      </c>
      <c r="BS4">
        <f t="shared" si="24"/>
        <v>29.263570578101561</v>
      </c>
      <c r="BT4">
        <f t="shared" si="25"/>
        <v>12.48039415598242</v>
      </c>
      <c r="BU4">
        <f t="shared" si="26"/>
        <v>23.117306709289551</v>
      </c>
      <c r="BV4">
        <f t="shared" si="27"/>
        <v>2.8398043104168669</v>
      </c>
      <c r="BW4">
        <f t="shared" si="28"/>
        <v>0.5461461686803577</v>
      </c>
      <c r="BX4">
        <f t="shared" si="29"/>
        <v>1.6738648608392395</v>
      </c>
      <c r="BY4">
        <f t="shared" si="30"/>
        <v>1.1659394495776274</v>
      </c>
      <c r="BZ4">
        <f t="shared" si="31"/>
        <v>0.34425065818782219</v>
      </c>
      <c r="CA4">
        <f t="shared" si="32"/>
        <v>19.339600132332841</v>
      </c>
      <c r="CB4">
        <f t="shared" si="33"/>
        <v>0.97467520716072475</v>
      </c>
      <c r="CC4">
        <f t="shared" si="34"/>
        <v>58.913119513714186</v>
      </c>
      <c r="CD4">
        <f t="shared" si="35"/>
        <v>198.89590799422527</v>
      </c>
      <c r="CE4">
        <f t="shared" si="36"/>
        <v>1.0782030822902406E-3</v>
      </c>
      <c r="CF4">
        <f t="shared" si="37"/>
        <v>0</v>
      </c>
      <c r="CG4">
        <f t="shared" si="38"/>
        <v>1489.1056212295409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158</v>
      </c>
      <c r="B5" s="1">
        <v>3</v>
      </c>
      <c r="C5" s="1" t="s">
        <v>93</v>
      </c>
      <c r="D5" s="1" t="s">
        <v>90</v>
      </c>
      <c r="E5" s="1">
        <v>0</v>
      </c>
      <c r="F5" s="1" t="s">
        <v>91</v>
      </c>
      <c r="G5" s="1" t="s">
        <v>90</v>
      </c>
      <c r="H5" s="1">
        <v>591.50005730520934</v>
      </c>
      <c r="I5" s="1">
        <v>0</v>
      </c>
      <c r="J5">
        <f t="shared" si="0"/>
        <v>-2.2042095345808304</v>
      </c>
      <c r="K5">
        <f t="shared" si="1"/>
        <v>0.55620512557642365</v>
      </c>
      <c r="L5">
        <f t="shared" si="2"/>
        <v>56.847315771844798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10.168883323669434</v>
      </c>
      <c r="AA5">
        <f t="shared" si="6"/>
        <v>0.87508444166183463</v>
      </c>
      <c r="AB5">
        <f t="shared" si="7"/>
        <v>-8.0925032530928663E-4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6.6860118379340392</v>
      </c>
      <c r="AJ5">
        <f t="shared" si="13"/>
        <v>1.241825484581389</v>
      </c>
      <c r="AK5">
        <f t="shared" si="14"/>
        <v>23.382726669311523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22.58485221862793</v>
      </c>
      <c r="AQ5" s="1">
        <v>23.382726669311523</v>
      </c>
      <c r="AR5" s="1">
        <v>22.05406379699707</v>
      </c>
      <c r="AS5" s="1">
        <v>50.034229278564453</v>
      </c>
      <c r="AT5" s="1">
        <v>51.274612426757813</v>
      </c>
      <c r="AU5" s="1">
        <v>12.100424766540527</v>
      </c>
      <c r="AV5" s="1">
        <v>16.482385635375977</v>
      </c>
      <c r="AW5" s="1">
        <v>43.891654968261719</v>
      </c>
      <c r="AX5" s="1">
        <v>59.787002563476563</v>
      </c>
      <c r="AY5" s="1">
        <v>300.13095092773438</v>
      </c>
      <c r="AZ5" s="1">
        <v>1700.470947265625</v>
      </c>
      <c r="BA5" s="1">
        <v>251.48432922363281</v>
      </c>
      <c r="BB5" s="1">
        <v>99.735588073730469</v>
      </c>
      <c r="BC5" s="1">
        <v>0.37994411587715149</v>
      </c>
      <c r="BD5" s="1">
        <v>4.0497530251741409E-2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1.5006547546386717</v>
      </c>
      <c r="BM5">
        <f t="shared" si="18"/>
        <v>6.6860118379340394E-3</v>
      </c>
      <c r="BN5">
        <f t="shared" si="19"/>
        <v>296.5327266693115</v>
      </c>
      <c r="BO5">
        <f t="shared" si="20"/>
        <v>295.73485221862791</v>
      </c>
      <c r="BP5">
        <f t="shared" si="21"/>
        <v>272.07534548114199</v>
      </c>
      <c r="BQ5">
        <f t="shared" si="22"/>
        <v>-0.12683573626359312</v>
      </c>
      <c r="BR5">
        <f t="shared" si="23"/>
        <v>2.8857059087836197</v>
      </c>
      <c r="BS5">
        <f t="shared" si="24"/>
        <v>28.933562878782389</v>
      </c>
      <c r="BT5">
        <f t="shared" si="25"/>
        <v>12.451177243406413</v>
      </c>
      <c r="BU5">
        <f t="shared" si="26"/>
        <v>22.983789443969727</v>
      </c>
      <c r="BV5">
        <f t="shared" si="27"/>
        <v>2.8169563151083001</v>
      </c>
      <c r="BW5">
        <f t="shared" si="28"/>
        <v>0.52478459871703453</v>
      </c>
      <c r="BX5">
        <f t="shared" si="29"/>
        <v>1.6438804242022307</v>
      </c>
      <c r="BY5">
        <f t="shared" si="30"/>
        <v>1.1730758909060695</v>
      </c>
      <c r="BZ5">
        <f t="shared" si="31"/>
        <v>0.33067564780159858</v>
      </c>
      <c r="CA5">
        <f t="shared" si="32"/>
        <v>5.669700468917994</v>
      </c>
      <c r="CB5">
        <f t="shared" si="33"/>
        <v>1.1086834806025536</v>
      </c>
      <c r="CC5">
        <f t="shared" si="34"/>
        <v>58.453902252981635</v>
      </c>
      <c r="CD5">
        <f t="shared" si="35"/>
        <v>51.594932415487797</v>
      </c>
      <c r="CE5">
        <f t="shared" si="36"/>
        <v>-2.4972345664087223E-2</v>
      </c>
      <c r="CF5">
        <f t="shared" si="37"/>
        <v>0</v>
      </c>
      <c r="CG5">
        <f t="shared" si="38"/>
        <v>1488.0556694501106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158</v>
      </c>
      <c r="B6" s="1">
        <v>4</v>
      </c>
      <c r="C6" s="1" t="s">
        <v>94</v>
      </c>
      <c r="D6" s="1" t="s">
        <v>90</v>
      </c>
      <c r="E6" s="1">
        <v>0</v>
      </c>
      <c r="F6" s="1" t="s">
        <v>91</v>
      </c>
      <c r="G6" s="1" t="s">
        <v>90</v>
      </c>
      <c r="H6" s="1">
        <v>733.50005730520934</v>
      </c>
      <c r="I6" s="1">
        <v>0</v>
      </c>
      <c r="J6">
        <f t="shared" si="0"/>
        <v>-7.617356662657282E-2</v>
      </c>
      <c r="K6">
        <f t="shared" si="1"/>
        <v>0.54012846133989179</v>
      </c>
      <c r="L6">
        <f t="shared" si="2"/>
        <v>97.85105240464074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10.168883323669434</v>
      </c>
      <c r="AA6">
        <f t="shared" si="6"/>
        <v>0.87508444166183463</v>
      </c>
      <c r="AB6">
        <f t="shared" si="7"/>
        <v>6.2068573538284343E-4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6.5602197811623171</v>
      </c>
      <c r="AJ6">
        <f t="shared" si="13"/>
        <v>1.2526205364343495</v>
      </c>
      <c r="AK6">
        <f t="shared" si="14"/>
        <v>23.429880142211914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22.625709533691406</v>
      </c>
      <c r="AQ6" s="1">
        <v>23.429880142211914</v>
      </c>
      <c r="AR6" s="1">
        <v>22.067775726318359</v>
      </c>
      <c r="AS6" s="1">
        <v>100.0133056640625</v>
      </c>
      <c r="AT6" s="1">
        <v>99.628517150878906</v>
      </c>
      <c r="AU6" s="1">
        <v>12.157079696655273</v>
      </c>
      <c r="AV6" s="1">
        <v>16.456882476806641</v>
      </c>
      <c r="AW6" s="1">
        <v>43.985179901123047</v>
      </c>
      <c r="AX6" s="1">
        <v>59.541580200195313</v>
      </c>
      <c r="AY6" s="1">
        <v>300.11883544921875</v>
      </c>
      <c r="AZ6" s="1">
        <v>1700.8603515625</v>
      </c>
      <c r="BA6" s="1">
        <v>749.45489501953125</v>
      </c>
      <c r="BB6" s="1">
        <v>99.733810424804688</v>
      </c>
      <c r="BC6" s="1">
        <v>0.59311282634735107</v>
      </c>
      <c r="BD6" s="1">
        <v>3.847888857126236E-2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1.5005941772460936</v>
      </c>
      <c r="BM6">
        <f t="shared" si="18"/>
        <v>6.5602197811623171E-3</v>
      </c>
      <c r="BN6">
        <f t="shared" si="19"/>
        <v>296.57988014221189</v>
      </c>
      <c r="BO6">
        <f t="shared" si="20"/>
        <v>295.77570953369138</v>
      </c>
      <c r="BP6">
        <f t="shared" si="21"/>
        <v>272.13765016724938</v>
      </c>
      <c r="BQ6">
        <f t="shared" si="22"/>
        <v>-0.10469083466569153</v>
      </c>
      <c r="BR6">
        <f t="shared" si="23"/>
        <v>2.8939281335594731</v>
      </c>
      <c r="BS6">
        <f t="shared" si="24"/>
        <v>29.016520287684983</v>
      </c>
      <c r="BT6">
        <f t="shared" si="25"/>
        <v>12.559637810878343</v>
      </c>
      <c r="BU6">
        <f t="shared" si="26"/>
        <v>23.02779483795166</v>
      </c>
      <c r="BV6">
        <f t="shared" si="27"/>
        <v>2.8244688577466444</v>
      </c>
      <c r="BW6">
        <f t="shared" si="28"/>
        <v>0.51044959413107305</v>
      </c>
      <c r="BX6">
        <f t="shared" si="29"/>
        <v>1.6413075971251236</v>
      </c>
      <c r="BY6">
        <f t="shared" si="30"/>
        <v>1.1831612606215207</v>
      </c>
      <c r="BZ6">
        <f t="shared" si="31"/>
        <v>0.32157100379621645</v>
      </c>
      <c r="CA6">
        <f t="shared" si="32"/>
        <v>9.7590583103920689</v>
      </c>
      <c r="CB6">
        <f t="shared" si="33"/>
        <v>0.98215907656693968</v>
      </c>
      <c r="CC6">
        <f t="shared" si="34"/>
        <v>58.142238694360948</v>
      </c>
      <c r="CD6">
        <f t="shared" si="35"/>
        <v>99.639586840770249</v>
      </c>
      <c r="CE6">
        <f t="shared" si="36"/>
        <v>-4.444921776001181E-4</v>
      </c>
      <c r="CF6">
        <f t="shared" si="37"/>
        <v>0</v>
      </c>
      <c r="CG6">
        <f t="shared" si="38"/>
        <v>1488.396431091822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158</v>
      </c>
      <c r="B7" s="1">
        <v>5</v>
      </c>
      <c r="C7" s="1" t="s">
        <v>95</v>
      </c>
      <c r="D7" s="1" t="s">
        <v>90</v>
      </c>
      <c r="E7" s="1">
        <v>0</v>
      </c>
      <c r="F7" s="1" t="s">
        <v>91</v>
      </c>
      <c r="G7" s="1" t="s">
        <v>90</v>
      </c>
      <c r="H7" s="1">
        <v>875.50005730520934</v>
      </c>
      <c r="I7" s="1">
        <v>0</v>
      </c>
      <c r="J7">
        <f t="shared" si="0"/>
        <v>2.3973393057033481</v>
      </c>
      <c r="K7">
        <f t="shared" si="1"/>
        <v>0.54304245983392319</v>
      </c>
      <c r="L7">
        <f t="shared" si="2"/>
        <v>283.72961675389814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10.168883323669434</v>
      </c>
      <c r="AA7">
        <f t="shared" si="6"/>
        <v>0.87508444166183463</v>
      </c>
      <c r="AB7">
        <f t="shared" si="7"/>
        <v>2.2843516386843589E-3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6.7133647764755313</v>
      </c>
      <c r="AJ7">
        <f t="shared" si="13"/>
        <v>1.2748897911797856</v>
      </c>
      <c r="AK7">
        <f t="shared" si="14"/>
        <v>23.701347351074219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22.743465423583984</v>
      </c>
      <c r="AQ7" s="1">
        <v>23.701347351074219</v>
      </c>
      <c r="AR7" s="1">
        <v>22.06578254699707</v>
      </c>
      <c r="AS7" s="1">
        <v>300.10635375976563</v>
      </c>
      <c r="AT7" s="1">
        <v>297.17935180664063</v>
      </c>
      <c r="AU7" s="1">
        <v>12.313272476196289</v>
      </c>
      <c r="AV7" s="1">
        <v>16.712139129638672</v>
      </c>
      <c r="AW7" s="1">
        <v>44.233245849609375</v>
      </c>
      <c r="AX7" s="1">
        <v>60.035381317138672</v>
      </c>
      <c r="AY7" s="1">
        <v>300.1304931640625</v>
      </c>
      <c r="AZ7" s="1">
        <v>1699.5189208984375</v>
      </c>
      <c r="BA7" s="1">
        <v>765.86505126953125</v>
      </c>
      <c r="BB7" s="1">
        <v>99.734344482421875</v>
      </c>
      <c r="BC7" s="1">
        <v>0.81833559274673462</v>
      </c>
      <c r="BD7" s="1">
        <v>4.819120466709137E-2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1.5006524658203124</v>
      </c>
      <c r="BM7">
        <f t="shared" si="18"/>
        <v>6.7133647764755318E-3</v>
      </c>
      <c r="BN7">
        <f t="shared" si="19"/>
        <v>296.8513473510742</v>
      </c>
      <c r="BO7">
        <f t="shared" si="20"/>
        <v>295.89346542358396</v>
      </c>
      <c r="BP7">
        <f t="shared" si="21"/>
        <v>271.92302126579671</v>
      </c>
      <c r="BQ7">
        <f t="shared" si="22"/>
        <v>-0.13951699428866016</v>
      </c>
      <c r="BR7">
        <f t="shared" si="23"/>
        <v>2.9416640321733309</v>
      </c>
      <c r="BS7">
        <f t="shared" si="24"/>
        <v>29.494995404434601</v>
      </c>
      <c r="BT7">
        <f t="shared" si="25"/>
        <v>12.782856274795929</v>
      </c>
      <c r="BU7">
        <f t="shared" si="26"/>
        <v>23.222406387329102</v>
      </c>
      <c r="BV7">
        <f t="shared" si="27"/>
        <v>2.8579032396709843</v>
      </c>
      <c r="BW7">
        <f t="shared" si="28"/>
        <v>0.51305138388398053</v>
      </c>
      <c r="BX7">
        <f t="shared" si="29"/>
        <v>1.6667742409935453</v>
      </c>
      <c r="BY7">
        <f t="shared" si="30"/>
        <v>1.1911289986774389</v>
      </c>
      <c r="BZ7">
        <f t="shared" si="31"/>
        <v>0.32322318563096614</v>
      </c>
      <c r="CA7">
        <f t="shared" si="32"/>
        <v>28.297587337198813</v>
      </c>
      <c r="CB7">
        <f t="shared" si="33"/>
        <v>0.95474202709246925</v>
      </c>
      <c r="CC7">
        <f t="shared" si="34"/>
        <v>58.08609498373113</v>
      </c>
      <c r="CD7">
        <f t="shared" si="35"/>
        <v>296.83096582638905</v>
      </c>
      <c r="CE7">
        <f t="shared" si="36"/>
        <v>4.6912921713418093E-3</v>
      </c>
      <c r="CF7">
        <f t="shared" si="37"/>
        <v>0</v>
      </c>
      <c r="CG7">
        <f t="shared" si="38"/>
        <v>1487.2225659881328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158</v>
      </c>
      <c r="B8" s="1">
        <v>6</v>
      </c>
      <c r="C8" s="1" t="s">
        <v>96</v>
      </c>
      <c r="D8" s="1" t="s">
        <v>90</v>
      </c>
      <c r="E8" s="1">
        <v>0</v>
      </c>
      <c r="F8" s="1" t="s">
        <v>91</v>
      </c>
      <c r="G8" s="1" t="s">
        <v>90</v>
      </c>
      <c r="H8" s="1">
        <v>1026.5000573052093</v>
      </c>
      <c r="I8" s="1">
        <v>0</v>
      </c>
      <c r="J8">
        <f t="shared" si="0"/>
        <v>3.1565528686978985</v>
      </c>
      <c r="K8">
        <f t="shared" si="1"/>
        <v>0.54142908052197547</v>
      </c>
      <c r="L8">
        <f t="shared" si="2"/>
        <v>378.16639709243509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10.168883323669434</v>
      </c>
      <c r="AA8">
        <f t="shared" si="6"/>
        <v>0.87508444166183463</v>
      </c>
      <c r="AB8">
        <f t="shared" si="7"/>
        <v>2.79698790801359E-3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6.8054593329486801</v>
      </c>
      <c r="AJ8">
        <f t="shared" si="13"/>
        <v>1.2956880631601524</v>
      </c>
      <c r="AK8">
        <f t="shared" si="14"/>
        <v>23.920373916625977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22.82072639465332</v>
      </c>
      <c r="AQ8" s="1">
        <v>23.920373916625977</v>
      </c>
      <c r="AR8" s="1">
        <v>22.063302993774414</v>
      </c>
      <c r="AS8" s="1">
        <v>400.03482055664063</v>
      </c>
      <c r="AT8" s="1">
        <v>396.13455200195313</v>
      </c>
      <c r="AU8" s="1">
        <v>12.435357093811035</v>
      </c>
      <c r="AV8" s="1">
        <v>16.894136428833008</v>
      </c>
      <c r="AW8" s="1">
        <v>44.464534759521484</v>
      </c>
      <c r="AX8" s="1">
        <v>60.407451629638672</v>
      </c>
      <c r="AY8" s="1">
        <v>300.10397338867188</v>
      </c>
      <c r="AZ8" s="1">
        <v>1698.21533203125</v>
      </c>
      <c r="BA8" s="1">
        <v>798.69061279296875</v>
      </c>
      <c r="BB8" s="1">
        <v>99.738212585449219</v>
      </c>
      <c r="BC8" s="1">
        <v>0.88520264625549316</v>
      </c>
      <c r="BD8" s="1">
        <v>4.6326197683811188E-2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1.5005198669433593</v>
      </c>
      <c r="BM8">
        <f t="shared" si="18"/>
        <v>6.8054593329486797E-3</v>
      </c>
      <c r="BN8">
        <f t="shared" si="19"/>
        <v>297.07037391662595</v>
      </c>
      <c r="BO8">
        <f t="shared" si="20"/>
        <v>295.9707263946533</v>
      </c>
      <c r="BP8">
        <f t="shared" si="21"/>
        <v>271.7144470517087</v>
      </c>
      <c r="BQ8">
        <f t="shared" si="22"/>
        <v>-0.16301409882211471</v>
      </c>
      <c r="BR8">
        <f t="shared" si="23"/>
        <v>2.9806790337466809</v>
      </c>
      <c r="BS8">
        <f t="shared" si="24"/>
        <v>29.885025573252868</v>
      </c>
      <c r="BT8">
        <f t="shared" si="25"/>
        <v>12.99088914441986</v>
      </c>
      <c r="BU8">
        <f t="shared" si="26"/>
        <v>23.370550155639648</v>
      </c>
      <c r="BV8">
        <f t="shared" si="27"/>
        <v>2.8835859933734778</v>
      </c>
      <c r="BW8">
        <f t="shared" si="28"/>
        <v>0.51161105423536257</v>
      </c>
      <c r="BX8">
        <f t="shared" si="29"/>
        <v>1.6849909705865285</v>
      </c>
      <c r="BY8">
        <f t="shared" si="30"/>
        <v>1.1985950227869493</v>
      </c>
      <c r="BZ8">
        <f t="shared" si="31"/>
        <v>0.32230853463384013</v>
      </c>
      <c r="CA8">
        <f t="shared" si="32"/>
        <v>37.717640505878698</v>
      </c>
      <c r="CB8">
        <f t="shared" si="33"/>
        <v>0.95464128332478948</v>
      </c>
      <c r="CC8">
        <f t="shared" si="34"/>
        <v>57.940681343110498</v>
      </c>
      <c r="CD8">
        <f t="shared" si="35"/>
        <v>395.67583563970891</v>
      </c>
      <c r="CE8">
        <f t="shared" si="36"/>
        <v>4.6222894459100414E-3</v>
      </c>
      <c r="CF8">
        <f t="shared" si="37"/>
        <v>0</v>
      </c>
      <c r="CG8">
        <f t="shared" si="38"/>
        <v>1486.0818156521336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158</v>
      </c>
      <c r="B9" s="1">
        <v>7</v>
      </c>
      <c r="C9" s="1" t="s">
        <v>97</v>
      </c>
      <c r="D9" s="1" t="s">
        <v>90</v>
      </c>
      <c r="E9" s="1">
        <v>0</v>
      </c>
      <c r="F9" s="1" t="s">
        <v>91</v>
      </c>
      <c r="G9" s="1" t="s">
        <v>90</v>
      </c>
      <c r="H9" s="1">
        <v>1204.5000573052093</v>
      </c>
      <c r="I9" s="1">
        <v>0</v>
      </c>
      <c r="J9">
        <f t="shared" si="0"/>
        <v>4.671674824820836</v>
      </c>
      <c r="K9">
        <f t="shared" si="1"/>
        <v>0.51059077801554531</v>
      </c>
      <c r="L9">
        <f t="shared" si="2"/>
        <v>663.53864466564391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10.168883323669434</v>
      </c>
      <c r="AA9">
        <f t="shared" si="6"/>
        <v>0.87508444166183463</v>
      </c>
      <c r="AB9">
        <f t="shared" si="7"/>
        <v>3.8131144040139445E-3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6.7290461323405273</v>
      </c>
      <c r="AJ9">
        <f t="shared" si="13"/>
        <v>1.3535410801248018</v>
      </c>
      <c r="AK9">
        <f t="shared" si="14"/>
        <v>24.361984252929688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22.944568634033203</v>
      </c>
      <c r="AQ9" s="1">
        <v>24.361984252929688</v>
      </c>
      <c r="AR9" s="1">
        <v>22.060495376586914</v>
      </c>
      <c r="AS9" s="1">
        <v>700.0765380859375</v>
      </c>
      <c r="AT9" s="1">
        <v>693.8515625</v>
      </c>
      <c r="AU9" s="1">
        <v>12.708907127380371</v>
      </c>
      <c r="AV9" s="1">
        <v>17.116655349731445</v>
      </c>
      <c r="AW9" s="1">
        <v>45.102500915527344</v>
      </c>
      <c r="AX9" s="1">
        <v>60.745609283447266</v>
      </c>
      <c r="AY9" s="1">
        <v>300.10186767578125</v>
      </c>
      <c r="AZ9" s="1">
        <v>1699.7362060546875</v>
      </c>
      <c r="BA9" s="1">
        <v>825.14752197265625</v>
      </c>
      <c r="BB9" s="1">
        <v>99.737922668457031</v>
      </c>
      <c r="BC9" s="1">
        <v>0.2181982547044754</v>
      </c>
      <c r="BD9" s="1">
        <v>5.92154860496521E-2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1.5005093383789063</v>
      </c>
      <c r="BM9">
        <f t="shared" si="18"/>
        <v>6.7290461323405272E-3</v>
      </c>
      <c r="BN9">
        <f t="shared" si="19"/>
        <v>297.51198425292966</v>
      </c>
      <c r="BO9">
        <f t="shared" si="20"/>
        <v>296.09456863403318</v>
      </c>
      <c r="BP9">
        <f t="shared" si="21"/>
        <v>271.95778689001963</v>
      </c>
      <c r="BQ9">
        <f t="shared" si="22"/>
        <v>-0.16299123036984928</v>
      </c>
      <c r="BR9">
        <f t="shared" si="23"/>
        <v>3.0607207277389481</v>
      </c>
      <c r="BS9">
        <f t="shared" si="24"/>
        <v>30.687632606037091</v>
      </c>
      <c r="BT9">
        <f t="shared" si="25"/>
        <v>13.570977256305646</v>
      </c>
      <c r="BU9">
        <f t="shared" si="26"/>
        <v>23.653276443481445</v>
      </c>
      <c r="BV9">
        <f t="shared" si="27"/>
        <v>2.9331612184988227</v>
      </c>
      <c r="BW9">
        <f t="shared" si="28"/>
        <v>0.48398927938661407</v>
      </c>
      <c r="BX9">
        <f t="shared" si="29"/>
        <v>1.7071796476141463</v>
      </c>
      <c r="BY9">
        <f t="shared" si="30"/>
        <v>1.2259815708846764</v>
      </c>
      <c r="BZ9">
        <f t="shared" si="31"/>
        <v>0.30477585619132674</v>
      </c>
      <c r="CA9">
        <f t="shared" si="32"/>
        <v>66.179966029194787</v>
      </c>
      <c r="CB9">
        <f t="shared" si="33"/>
        <v>0.95631209977370901</v>
      </c>
      <c r="CC9">
        <f t="shared" si="34"/>
        <v>57.054550475383294</v>
      </c>
      <c r="CD9">
        <f t="shared" si="35"/>
        <v>693.17266568744208</v>
      </c>
      <c r="CE9">
        <f t="shared" si="36"/>
        <v>3.845222414143827E-3</v>
      </c>
      <c r="CF9">
        <f t="shared" si="37"/>
        <v>0</v>
      </c>
      <c r="CG9">
        <f t="shared" si="38"/>
        <v>1487.4127088477712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158</v>
      </c>
      <c r="B10" s="1">
        <v>8</v>
      </c>
      <c r="C10" s="1" t="s">
        <v>98</v>
      </c>
      <c r="D10" s="1" t="s">
        <v>90</v>
      </c>
      <c r="E10" s="1">
        <v>0</v>
      </c>
      <c r="F10" s="1" t="s">
        <v>91</v>
      </c>
      <c r="G10" s="1" t="s">
        <v>90</v>
      </c>
      <c r="H10" s="1">
        <v>1395.5000573052093</v>
      </c>
      <c r="I10" s="1">
        <v>0</v>
      </c>
      <c r="J10">
        <f t="shared" si="0"/>
        <v>5.988561105820323</v>
      </c>
      <c r="K10">
        <f t="shared" si="1"/>
        <v>0.46632482522190211</v>
      </c>
      <c r="L10">
        <f t="shared" si="2"/>
        <v>948.1160561604645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10.168883323669434</v>
      </c>
      <c r="AA10">
        <f t="shared" si="6"/>
        <v>0.87508444166183463</v>
      </c>
      <c r="AB10">
        <f t="shared" si="7"/>
        <v>4.7022496529055685E-3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6.430064085495486</v>
      </c>
      <c r="AJ10">
        <f t="shared" si="13"/>
        <v>1.4091696498260924</v>
      </c>
      <c r="AK10">
        <f t="shared" si="14"/>
        <v>24.716920852661133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23.011056900024414</v>
      </c>
      <c r="AQ10" s="1">
        <v>24.716920852661133</v>
      </c>
      <c r="AR10" s="1">
        <v>22.058595657348633</v>
      </c>
      <c r="AS10" s="1">
        <v>1000.1077270507813</v>
      </c>
      <c r="AT10" s="1">
        <v>991.8663330078125</v>
      </c>
      <c r="AU10" s="1">
        <v>13.006802558898926</v>
      </c>
      <c r="AV10" s="1">
        <v>17.218259811401367</v>
      </c>
      <c r="AW10" s="1">
        <v>45.971961975097656</v>
      </c>
      <c r="AX10" s="1">
        <v>60.859062194824219</v>
      </c>
      <c r="AY10" s="1">
        <v>300.10275268554688</v>
      </c>
      <c r="AZ10" s="1">
        <v>1698.3692626953125</v>
      </c>
      <c r="BA10" s="1">
        <v>855.86920166015625</v>
      </c>
      <c r="BB10" s="1">
        <v>99.733589172363281</v>
      </c>
      <c r="BC10" s="1">
        <v>-0.61201107501983643</v>
      </c>
      <c r="BD10" s="1">
        <v>5.3434409201145172E-2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1.5005137634277343</v>
      </c>
      <c r="BM10">
        <f t="shared" si="18"/>
        <v>6.4300640854954858E-3</v>
      </c>
      <c r="BN10">
        <f t="shared" si="19"/>
        <v>297.86692085266111</v>
      </c>
      <c r="BO10">
        <f t="shared" si="20"/>
        <v>296.16105690002439</v>
      </c>
      <c r="BP10">
        <f t="shared" si="21"/>
        <v>271.7390759574082</v>
      </c>
      <c r="BQ10">
        <f t="shared" si="22"/>
        <v>-0.12428365900078937</v>
      </c>
      <c r="BR10">
        <f t="shared" si="23"/>
        <v>3.1264085001194095</v>
      </c>
      <c r="BS10">
        <f t="shared" si="24"/>
        <v>31.347598397529186</v>
      </c>
      <c r="BT10">
        <f t="shared" si="25"/>
        <v>14.129338586127819</v>
      </c>
      <c r="BU10">
        <f t="shared" si="26"/>
        <v>23.863988876342773</v>
      </c>
      <c r="BV10">
        <f t="shared" si="27"/>
        <v>2.9705922203175734</v>
      </c>
      <c r="BW10">
        <f t="shared" si="28"/>
        <v>0.44403517241280965</v>
      </c>
      <c r="BX10">
        <f t="shared" si="29"/>
        <v>1.7172388502933171</v>
      </c>
      <c r="BY10">
        <f t="shared" si="30"/>
        <v>1.2533533700242563</v>
      </c>
      <c r="BZ10">
        <f t="shared" si="31"/>
        <v>0.27944204083599516</v>
      </c>
      <c r="CA10">
        <f t="shared" si="32"/>
        <v>94.559017232829078</v>
      </c>
      <c r="CB10">
        <f t="shared" si="33"/>
        <v>0.95589095486820663</v>
      </c>
      <c r="CC10">
        <f t="shared" si="34"/>
        <v>56.01318760609665</v>
      </c>
      <c r="CD10">
        <f t="shared" si="35"/>
        <v>990.99606373629786</v>
      </c>
      <c r="CE10">
        <f t="shared" si="36"/>
        <v>3.384861040176108E-3</v>
      </c>
      <c r="CF10">
        <f t="shared" si="37"/>
        <v>0</v>
      </c>
      <c r="CG10">
        <f t="shared" si="38"/>
        <v>1486.2165179813494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158</v>
      </c>
      <c r="B11" s="1">
        <v>9</v>
      </c>
      <c r="C11" s="1" t="s">
        <v>99</v>
      </c>
      <c r="D11" s="1" t="s">
        <v>90</v>
      </c>
      <c r="E11" s="1">
        <v>0</v>
      </c>
      <c r="F11" s="1" t="s">
        <v>91</v>
      </c>
      <c r="G11" s="1" t="s">
        <v>90</v>
      </c>
      <c r="H11" s="1">
        <v>1617.5000573052093</v>
      </c>
      <c r="I11" s="1">
        <v>0</v>
      </c>
      <c r="J11">
        <f t="shared" si="0"/>
        <v>6.9130990658716112</v>
      </c>
      <c r="K11">
        <f t="shared" si="1"/>
        <v>0.40179051064361282</v>
      </c>
      <c r="L11">
        <f t="shared" si="2"/>
        <v>1230.8169098767576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10.168883323669434</v>
      </c>
      <c r="AA11">
        <f t="shared" si="6"/>
        <v>0.87508444166183463</v>
      </c>
      <c r="AB11">
        <f t="shared" si="7"/>
        <v>5.3206834708048045E-3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5.9135075783443556</v>
      </c>
      <c r="AJ11">
        <f t="shared" si="13"/>
        <v>1.4934345708509809</v>
      </c>
      <c r="AK11">
        <f t="shared" si="14"/>
        <v>25.17900276184082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23.075788497924805</v>
      </c>
      <c r="AQ11" s="1">
        <v>25.17900276184082</v>
      </c>
      <c r="AR11" s="1">
        <v>22.054039001464844</v>
      </c>
      <c r="AS11" s="1">
        <v>1299.8389892578125</v>
      </c>
      <c r="AT11" s="1">
        <v>1290.1474609375</v>
      </c>
      <c r="AU11" s="1">
        <v>13.376779556274414</v>
      </c>
      <c r="AV11" s="1">
        <v>17.249753952026367</v>
      </c>
      <c r="AW11" s="1">
        <v>47.093006134033203</v>
      </c>
      <c r="AX11" s="1">
        <v>60.732776641845703</v>
      </c>
      <c r="AY11" s="1">
        <v>300.10531616210938</v>
      </c>
      <c r="AZ11" s="1">
        <v>1699.531494140625</v>
      </c>
      <c r="BA11" s="1">
        <v>856.9915771484375</v>
      </c>
      <c r="BB11" s="1">
        <v>99.730995178222656</v>
      </c>
      <c r="BC11" s="1">
        <v>-1.9250543117523193</v>
      </c>
      <c r="BD11" s="1">
        <v>7.1921102702617645E-2</v>
      </c>
      <c r="BE11" s="1">
        <v>0.5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1.5005265808105468</v>
      </c>
      <c r="BM11">
        <f t="shared" si="18"/>
        <v>5.9135075783443552E-3</v>
      </c>
      <c r="BN11">
        <f t="shared" si="19"/>
        <v>298.3290027618408</v>
      </c>
      <c r="BO11">
        <f t="shared" si="20"/>
        <v>296.22578849792478</v>
      </c>
      <c r="BP11">
        <f t="shared" si="21"/>
        <v>271.92503298450174</v>
      </c>
      <c r="BQ11">
        <f t="shared" si="22"/>
        <v>-5.0647264155112462E-2</v>
      </c>
      <c r="BR11">
        <f t="shared" si="23"/>
        <v>3.2137696990660496</v>
      </c>
      <c r="BS11">
        <f t="shared" si="24"/>
        <v>32.224382132384569</v>
      </c>
      <c r="BT11">
        <f t="shared" si="25"/>
        <v>14.974628180358202</v>
      </c>
      <c r="BU11">
        <f t="shared" si="26"/>
        <v>24.127395629882813</v>
      </c>
      <c r="BV11">
        <f t="shared" si="27"/>
        <v>3.017970790080168</v>
      </c>
      <c r="BW11">
        <f t="shared" si="28"/>
        <v>0.38513308441110139</v>
      </c>
      <c r="BX11">
        <f t="shared" si="29"/>
        <v>1.7203351282150687</v>
      </c>
      <c r="BY11">
        <f t="shared" si="30"/>
        <v>1.2976356618650993</v>
      </c>
      <c r="BZ11">
        <f t="shared" si="31"/>
        <v>0.24215129920057349</v>
      </c>
      <c r="CA11">
        <f t="shared" si="32"/>
        <v>122.75059530419382</v>
      </c>
      <c r="CB11">
        <f t="shared" si="33"/>
        <v>0.95401258161789571</v>
      </c>
      <c r="CC11">
        <f t="shared" si="34"/>
        <v>54.326858621045069</v>
      </c>
      <c r="CD11">
        <f t="shared" si="35"/>
        <v>1289.1428360231585</v>
      </c>
      <c r="CE11">
        <f t="shared" si="36"/>
        <v>2.9133075489405193E-3</v>
      </c>
      <c r="CF11">
        <f t="shared" si="37"/>
        <v>0</v>
      </c>
      <c r="CG11">
        <f t="shared" si="38"/>
        <v>1487.2335686367524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158</v>
      </c>
      <c r="B12" s="1">
        <v>10</v>
      </c>
      <c r="C12" s="1" t="s">
        <v>100</v>
      </c>
      <c r="D12" s="1" t="s">
        <v>90</v>
      </c>
      <c r="E12" s="1">
        <v>0</v>
      </c>
      <c r="F12" s="1" t="s">
        <v>91</v>
      </c>
      <c r="G12" s="1" t="s">
        <v>90</v>
      </c>
      <c r="H12" s="1">
        <v>1839.5000573052093</v>
      </c>
      <c r="I12" s="1">
        <v>0</v>
      </c>
      <c r="J12">
        <f t="shared" si="0"/>
        <v>7.6800253030583274</v>
      </c>
      <c r="K12">
        <f t="shared" si="1"/>
        <v>0.34042227530295649</v>
      </c>
      <c r="L12">
        <f t="shared" si="2"/>
        <v>1609.3319706443833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10.168883323669434</v>
      </c>
      <c r="AA12">
        <f t="shared" si="6"/>
        <v>0.87508444166183463</v>
      </c>
      <c r="AB12">
        <f t="shared" si="7"/>
        <v>5.8386248397265432E-3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5.3037249758408445</v>
      </c>
      <c r="AJ12">
        <f t="shared" si="13"/>
        <v>1.5703211860370656</v>
      </c>
      <c r="AK12">
        <f t="shared" si="14"/>
        <v>25.550655364990234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23.101276397705078</v>
      </c>
      <c r="AQ12" s="1">
        <v>25.550655364990234</v>
      </c>
      <c r="AR12" s="1">
        <v>22.053304672241211</v>
      </c>
      <c r="AS12" s="1">
        <v>1700.0484619140625</v>
      </c>
      <c r="AT12" s="1">
        <v>1688.96044921875</v>
      </c>
      <c r="AU12" s="1">
        <v>13.72529411315918</v>
      </c>
      <c r="AV12" s="1">
        <v>17.199089050292969</v>
      </c>
      <c r="AW12" s="1">
        <v>48.244827270507813</v>
      </c>
      <c r="AX12" s="1">
        <v>60.460025787353516</v>
      </c>
      <c r="AY12" s="1">
        <v>300.10440063476563</v>
      </c>
      <c r="AZ12" s="1">
        <v>1698.8712158203125</v>
      </c>
      <c r="BA12" s="1">
        <v>864.70904541015625</v>
      </c>
      <c r="BB12" s="1">
        <v>99.729316711425781</v>
      </c>
      <c r="BC12" s="1">
        <v>-3.6983819007873535</v>
      </c>
      <c r="BD12" s="1">
        <v>7.6530113816261292E-2</v>
      </c>
      <c r="BE12" s="1">
        <v>0.5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1.500522003173828</v>
      </c>
      <c r="BM12">
        <f t="shared" si="18"/>
        <v>5.3037249758408449E-3</v>
      </c>
      <c r="BN12">
        <f t="shared" si="19"/>
        <v>298.70065536499021</v>
      </c>
      <c r="BO12">
        <f t="shared" si="20"/>
        <v>296.25127639770506</v>
      </c>
      <c r="BP12">
        <f t="shared" si="21"/>
        <v>271.81938845561308</v>
      </c>
      <c r="BQ12">
        <f t="shared" si="22"/>
        <v>4.0521827822512124E-2</v>
      </c>
      <c r="BR12">
        <f t="shared" si="23"/>
        <v>3.2855745850817484</v>
      </c>
      <c r="BS12">
        <f t="shared" si="24"/>
        <v>32.944922249781413</v>
      </c>
      <c r="BT12">
        <f t="shared" si="25"/>
        <v>15.745833199488445</v>
      </c>
      <c r="BU12">
        <f t="shared" si="26"/>
        <v>24.325965881347656</v>
      </c>
      <c r="BV12">
        <f t="shared" si="27"/>
        <v>3.0541227679829941</v>
      </c>
      <c r="BW12">
        <f t="shared" si="28"/>
        <v>0.32838846238053054</v>
      </c>
      <c r="BX12">
        <f t="shared" si="29"/>
        <v>1.7152533990446828</v>
      </c>
      <c r="BY12">
        <f t="shared" si="30"/>
        <v>1.3388693689383113</v>
      </c>
      <c r="BZ12">
        <f t="shared" si="31"/>
        <v>0.20629105992706445</v>
      </c>
      <c r="CA12">
        <f t="shared" si="32"/>
        <v>160.49757779421668</v>
      </c>
      <c r="CB12">
        <f t="shared" si="33"/>
        <v>0.95285355639251357</v>
      </c>
      <c r="CC12">
        <f t="shared" si="34"/>
        <v>52.70943109288293</v>
      </c>
      <c r="CD12">
        <f t="shared" si="35"/>
        <v>1687.8443731016991</v>
      </c>
      <c r="CE12">
        <f t="shared" si="36"/>
        <v>2.3983832333975431E-3</v>
      </c>
      <c r="CF12">
        <f t="shared" si="37"/>
        <v>0</v>
      </c>
      <c r="CG12">
        <f t="shared" si="38"/>
        <v>1486.6557693514803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158</v>
      </c>
      <c r="B13" s="1">
        <v>11</v>
      </c>
      <c r="C13" s="1" t="s">
        <v>101</v>
      </c>
      <c r="D13" s="1" t="s">
        <v>90</v>
      </c>
      <c r="E13" s="1">
        <v>0</v>
      </c>
      <c r="F13" s="1" t="s">
        <v>91</v>
      </c>
      <c r="G13" s="1" t="s">
        <v>90</v>
      </c>
      <c r="H13" s="1">
        <v>1990.5000573052093</v>
      </c>
      <c r="I13" s="1">
        <v>0</v>
      </c>
      <c r="J13">
        <f t="shared" si="0"/>
        <v>8.6817733126512557</v>
      </c>
      <c r="K13">
        <f t="shared" si="1"/>
        <v>0.31106931090740964</v>
      </c>
      <c r="L13">
        <f t="shared" si="2"/>
        <v>1890.4721099147048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10.168883323669434</v>
      </c>
      <c r="AA13">
        <f t="shared" si="6"/>
        <v>0.87508444166183463</v>
      </c>
      <c r="AB13">
        <f t="shared" si="7"/>
        <v>6.5134603540697635E-3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4.9981349863619764</v>
      </c>
      <c r="AJ13">
        <f t="shared" si="13"/>
        <v>1.6141927281007373</v>
      </c>
      <c r="AK13">
        <f t="shared" si="14"/>
        <v>25.769571304321289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23.126369476318359</v>
      </c>
      <c r="AQ13" s="1">
        <v>25.769571304321289</v>
      </c>
      <c r="AR13" s="1">
        <v>22.053239822387695</v>
      </c>
      <c r="AS13" s="1">
        <v>2000.093017578125</v>
      </c>
      <c r="AT13" s="1">
        <v>1987.68701171875</v>
      </c>
      <c r="AU13" s="1">
        <v>13.916384696960449</v>
      </c>
      <c r="AV13" s="1">
        <v>17.189878463745117</v>
      </c>
      <c r="AW13" s="1">
        <v>48.842971801757813</v>
      </c>
      <c r="AX13" s="1">
        <v>60.334335327148438</v>
      </c>
      <c r="AY13" s="1">
        <v>300.12078857421875</v>
      </c>
      <c r="AZ13" s="1">
        <v>1698.6080322265625</v>
      </c>
      <c r="BA13" s="1">
        <v>879.9793701171875</v>
      </c>
      <c r="BB13" s="1">
        <v>99.729034423828125</v>
      </c>
      <c r="BC13" s="1">
        <v>-5.7315239906311035</v>
      </c>
      <c r="BD13" s="1">
        <v>8.6087167263031006E-2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1.5006039428710938</v>
      </c>
      <c r="BM13">
        <f t="shared" si="18"/>
        <v>4.998134986361976E-3</v>
      </c>
      <c r="BN13">
        <f t="shared" si="19"/>
        <v>298.91957130432127</v>
      </c>
      <c r="BO13">
        <f t="shared" si="20"/>
        <v>296.27636947631834</v>
      </c>
      <c r="BP13">
        <f t="shared" si="21"/>
        <v>271.7772790815543</v>
      </c>
      <c r="BQ13">
        <f t="shared" si="22"/>
        <v>8.526692498226307E-2</v>
      </c>
      <c r="BR13">
        <f t="shared" si="23"/>
        <v>3.3285227091529959</v>
      </c>
      <c r="BS13">
        <f t="shared" si="24"/>
        <v>33.375663650842654</v>
      </c>
      <c r="BT13">
        <f t="shared" si="25"/>
        <v>16.185785187097537</v>
      </c>
      <c r="BU13">
        <f t="shared" si="26"/>
        <v>24.447970390319824</v>
      </c>
      <c r="BV13">
        <f t="shared" si="27"/>
        <v>3.0765223449805181</v>
      </c>
      <c r="BW13">
        <f t="shared" si="28"/>
        <v>0.30099054370694694</v>
      </c>
      <c r="BX13">
        <f t="shared" si="29"/>
        <v>1.7143299810522585</v>
      </c>
      <c r="BY13">
        <f t="shared" si="30"/>
        <v>1.3621923639282596</v>
      </c>
      <c r="BZ13">
        <f t="shared" si="31"/>
        <v>0.18899936497332603</v>
      </c>
      <c r="CA13">
        <f t="shared" si="32"/>
        <v>188.53495812697057</v>
      </c>
      <c r="CB13">
        <f t="shared" si="33"/>
        <v>0.95109144385866684</v>
      </c>
      <c r="CC13">
        <f t="shared" si="34"/>
        <v>51.858357457122331</v>
      </c>
      <c r="CD13">
        <f t="shared" si="35"/>
        <v>1986.4253596452807</v>
      </c>
      <c r="CE13">
        <f t="shared" si="36"/>
        <v>2.2664959527579271E-3</v>
      </c>
      <c r="CF13">
        <f t="shared" si="37"/>
        <v>0</v>
      </c>
      <c r="CG13">
        <f t="shared" si="38"/>
        <v>1486.4254614832892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159</v>
      </c>
      <c r="B14" s="1">
        <v>12</v>
      </c>
      <c r="C14" s="1" t="s">
        <v>102</v>
      </c>
      <c r="D14" s="1" t="s">
        <v>90</v>
      </c>
      <c r="E14" s="1">
        <v>0</v>
      </c>
      <c r="F14" s="1" t="s">
        <v>91</v>
      </c>
      <c r="G14" s="1" t="s">
        <v>90</v>
      </c>
      <c r="H14" s="1">
        <v>2802.5000573052093</v>
      </c>
      <c r="I14" s="1">
        <v>0</v>
      </c>
      <c r="J14">
        <f t="shared" ref="J14:J24" si="42">(AS14-AT14*(1000-AU14)/(1000-AV14))*BL14</f>
        <v>13.586397801758498</v>
      </c>
      <c r="K14">
        <f t="shared" ref="K14:K24" si="43">IF(BW14&lt;&gt;0,1/(1/BW14-1/AO14),0)</f>
        <v>0.57752917236439794</v>
      </c>
      <c r="L14">
        <f t="shared" ref="L14:L24" si="44">((BZ14-BM14/2)*AT14-J14)/(BZ14+BM14/2)</f>
        <v>341.50435120492853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10.142251968383789</v>
      </c>
      <c r="AA14">
        <f t="shared" ref="AA14:AA24" si="48">(Z14*Y14+(100-Z14)*X14)/100</f>
        <v>0.87507112598419179</v>
      </c>
      <c r="AB14">
        <f t="shared" ref="AB14:AB24" si="49">(J14-W14)/CG14</f>
        <v>9.8089564374879701E-3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7.3737618004150765</v>
      </c>
      <c r="AJ14">
        <f t="shared" ref="AJ14:AJ24" si="55">(BR14-BX14)</f>
        <v>1.3194294531831545</v>
      </c>
      <c r="AK14">
        <f t="shared" ref="AK14:AK24" si="56">(AQ14+BQ14*I14)</f>
        <v>24.517129898071289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23.041458129882813</v>
      </c>
      <c r="AQ14" s="1">
        <v>24.517129898071289</v>
      </c>
      <c r="AR14" s="1">
        <v>22.039287567138672</v>
      </c>
      <c r="AS14" s="1">
        <v>399.97213745117188</v>
      </c>
      <c r="AT14" s="1">
        <v>389.00686645507813</v>
      </c>
      <c r="AU14" s="1">
        <v>12.921380043029785</v>
      </c>
      <c r="AV14" s="1">
        <v>17.747940063476563</v>
      </c>
      <c r="AW14" s="1">
        <v>45.581340789794922</v>
      </c>
      <c r="AX14" s="1">
        <v>62.612445831298828</v>
      </c>
      <c r="AY14" s="1">
        <v>300.12649536132813</v>
      </c>
      <c r="AZ14" s="1">
        <v>1699.3463134765625</v>
      </c>
      <c r="BA14" s="1">
        <v>1255.175537109375</v>
      </c>
      <c r="BB14" s="1">
        <v>99.721656799316406</v>
      </c>
      <c r="BC14" s="1">
        <v>1.6515799760818481</v>
      </c>
      <c r="BD14" s="1">
        <v>6.0113467276096344E-2</v>
      </c>
      <c r="BE14" s="1">
        <v>0.75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1.5006324768066406</v>
      </c>
      <c r="BM14">
        <f t="shared" ref="BM14:BM24" si="60">(AV14-AU14)/(1000-AV14)*BL14</f>
        <v>7.3737618004150766E-3</v>
      </c>
      <c r="BN14">
        <f t="shared" ref="BN14:BN24" si="61">(AQ14+273.15)</f>
        <v>297.66712989807127</v>
      </c>
      <c r="BO14">
        <f t="shared" ref="BO14:BO24" si="62">(AP14+273.15)</f>
        <v>296.19145812988279</v>
      </c>
      <c r="BP14">
        <f t="shared" ref="BP14:BP24" si="63">(AZ14*BH14+BA14*BI14)*BJ14</f>
        <v>271.895404078914</v>
      </c>
      <c r="BQ14">
        <f t="shared" ref="BQ14:BQ24" si="64">((BP14+0.00000010773*(BO14^4-BN14^4))-BM14*44100)/(AM14*51.4+0.00000043092*BN14^3)</f>
        <v>-0.27961534590583514</v>
      </c>
      <c r="BR14">
        <f t="shared" ref="BR14:BR24" si="65">0.61365*EXP(17.502*AK14/(240.97+AK14))</f>
        <v>3.0892834410880021</v>
      </c>
      <c r="BS14">
        <f t="shared" ref="BS14:BS24" si="66">BR14*1000/BB14</f>
        <v>30.979062525054029</v>
      </c>
      <c r="BT14">
        <f t="shared" ref="BT14:BT24" si="67">(BS14-AV14)</f>
        <v>13.231122461577467</v>
      </c>
      <c r="BU14">
        <f t="shared" ref="BU14:BU24" si="68">IF(I14,AQ14,(AP14+AQ14)/2)</f>
        <v>23.779294013977051</v>
      </c>
      <c r="BV14">
        <f t="shared" ref="BV14:BV24" si="69">0.61365*EXP(17.502*BU14/(240.97+BU14))</f>
        <v>2.955497104494317</v>
      </c>
      <c r="BW14">
        <f t="shared" ref="BW14:BW24" si="70">IF(BT14&lt;&gt;0,(1000-(BS14+AV14)/2)/BT14*BM14,0)</f>
        <v>0.5437264424192586</v>
      </c>
      <c r="BX14">
        <f t="shared" ref="BX14:BX24" si="71">AV14*BB14/1000</f>
        <v>1.7698539879048476</v>
      </c>
      <c r="BY14">
        <f t="shared" ref="BY14:BY24" si="72">(BV14-BX14)</f>
        <v>1.1856431165894694</v>
      </c>
      <c r="BZ14">
        <f t="shared" ref="BZ14:BZ24" si="73">1/(1.6/K14+1.37/AO14)</f>
        <v>0.34271249789210351</v>
      </c>
      <c r="CA14">
        <f t="shared" ref="CA14:CA24" si="74">L14*BB14*0.001</f>
        <v>34.055379706331102</v>
      </c>
      <c r="CB14">
        <f t="shared" ref="CB14:CB24" si="75">L14/AT14</f>
        <v>0.87788772038131846</v>
      </c>
      <c r="CC14">
        <f t="shared" ref="CC14:CC24" si="76">(1-BM14*BB14/BR14/K14)*100</f>
        <v>58.785796927635623</v>
      </c>
      <c r="CD14">
        <f t="shared" ref="CD14:CD24" si="77">(AT14-J14/(AO14/1.35))</f>
        <v>387.03246487371121</v>
      </c>
      <c r="CE14">
        <f t="shared" ref="CE14:CE24" si="78">J14*CC14/100/CD14</f>
        <v>2.0636181577503115E-2</v>
      </c>
      <c r="CF14">
        <f t="shared" ref="CF14:CF24" si="79">(P14-O14)</f>
        <v>0</v>
      </c>
      <c r="CG14">
        <f t="shared" ref="CG14:CG24" si="80">AZ14*AA14</f>
        <v>1487.0488919710208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159</v>
      </c>
      <c r="B15" s="1">
        <v>13</v>
      </c>
      <c r="C15" s="1" t="s">
        <v>103</v>
      </c>
      <c r="D15" s="1" t="s">
        <v>90</v>
      </c>
      <c r="E15" s="1">
        <v>0</v>
      </c>
      <c r="F15" s="1" t="s">
        <v>91</v>
      </c>
      <c r="G15" s="1" t="s">
        <v>90</v>
      </c>
      <c r="H15" s="1">
        <v>2958.5000573052093</v>
      </c>
      <c r="I15" s="1">
        <v>0</v>
      </c>
      <c r="J15">
        <f t="shared" si="42"/>
        <v>8.8056756513494441E-2</v>
      </c>
      <c r="K15">
        <f t="shared" si="43"/>
        <v>0.52629761877145453</v>
      </c>
      <c r="L15">
        <f t="shared" si="44"/>
        <v>194.3604779053274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10.142251968383789</v>
      </c>
      <c r="AA15">
        <f t="shared" si="48"/>
        <v>0.87507112598419179</v>
      </c>
      <c r="AB15">
        <f t="shared" si="49"/>
        <v>7.3175138517232849E-4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6.9351222295035067</v>
      </c>
      <c r="AJ15">
        <f t="shared" si="55"/>
        <v>1.3546944344386185</v>
      </c>
      <c r="AK15">
        <f t="shared" si="56"/>
        <v>24.601078033447266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23.036727905273438</v>
      </c>
      <c r="AQ15" s="1">
        <v>24.601078033447266</v>
      </c>
      <c r="AR15" s="1">
        <v>22.045003890991211</v>
      </c>
      <c r="AS15" s="1">
        <v>199.96726989746094</v>
      </c>
      <c r="AT15" s="1">
        <v>198.98890686035156</v>
      </c>
      <c r="AU15" s="1">
        <v>13.009645462036133</v>
      </c>
      <c r="AV15" s="1">
        <v>17.550294876098633</v>
      </c>
      <c r="AW15" s="1">
        <v>45.906578063964844</v>
      </c>
      <c r="AX15" s="1">
        <v>61.930198669433594</v>
      </c>
      <c r="AY15" s="1">
        <v>300.10723876953125</v>
      </c>
      <c r="AZ15" s="1">
        <v>1699.2005615234375</v>
      </c>
      <c r="BA15" s="1">
        <v>1297.140869140625</v>
      </c>
      <c r="BB15" s="1">
        <v>99.721458435058594</v>
      </c>
      <c r="BC15" s="1">
        <v>1.4273650646209717</v>
      </c>
      <c r="BD15" s="1">
        <v>5.8639466762542725E-2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1.5005361938476562</v>
      </c>
      <c r="BM15">
        <f t="shared" si="60"/>
        <v>6.9351222295035066E-3</v>
      </c>
      <c r="BN15">
        <f t="shared" si="61"/>
        <v>297.75107803344724</v>
      </c>
      <c r="BO15">
        <f t="shared" si="62"/>
        <v>296.18672790527341</v>
      </c>
      <c r="BP15">
        <f t="shared" si="63"/>
        <v>271.87208376693525</v>
      </c>
      <c r="BQ15">
        <f t="shared" si="64"/>
        <v>-0.20638720090911558</v>
      </c>
      <c r="BR15">
        <f t="shared" si="65"/>
        <v>3.1048354354485102</v>
      </c>
      <c r="BS15">
        <f t="shared" si="66"/>
        <v>31.135078489355084</v>
      </c>
      <c r="BT15">
        <f t="shared" si="67"/>
        <v>13.584783613256452</v>
      </c>
      <c r="BU15">
        <f t="shared" si="68"/>
        <v>23.818902969360352</v>
      </c>
      <c r="BV15">
        <f t="shared" si="69"/>
        <v>2.9625482153147042</v>
      </c>
      <c r="BW15">
        <f t="shared" si="70"/>
        <v>0.4980795362365229</v>
      </c>
      <c r="BX15">
        <f t="shared" si="71"/>
        <v>1.7501410010098917</v>
      </c>
      <c r="BY15">
        <f t="shared" si="72"/>
        <v>1.2124072143048126</v>
      </c>
      <c r="BZ15">
        <f t="shared" si="73"/>
        <v>0.31371763545432091</v>
      </c>
      <c r="CA15">
        <f t="shared" si="74"/>
        <v>19.381910318854231</v>
      </c>
      <c r="CB15">
        <f t="shared" si="75"/>
        <v>0.9767402664397149</v>
      </c>
      <c r="CC15">
        <f t="shared" si="76"/>
        <v>57.677360042063128</v>
      </c>
      <c r="CD15">
        <f t="shared" si="77"/>
        <v>198.97611028234414</v>
      </c>
      <c r="CE15">
        <f t="shared" si="78"/>
        <v>2.5525080585595174E-4</v>
      </c>
      <c r="CF15">
        <f t="shared" si="79"/>
        <v>0</v>
      </c>
      <c r="CG15">
        <f t="shared" si="80"/>
        <v>1486.9213486452854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159</v>
      </c>
      <c r="B16" s="1">
        <v>14</v>
      </c>
      <c r="C16" s="1" t="s">
        <v>104</v>
      </c>
      <c r="D16" s="1" t="s">
        <v>90</v>
      </c>
      <c r="E16" s="1">
        <v>0</v>
      </c>
      <c r="F16" s="1" t="s">
        <v>91</v>
      </c>
      <c r="G16" s="1" t="s">
        <v>90</v>
      </c>
      <c r="H16" s="1">
        <v>3100.5000573052093</v>
      </c>
      <c r="I16" s="1">
        <v>0</v>
      </c>
      <c r="J16">
        <f t="shared" si="42"/>
        <v>-2.7132299723207205</v>
      </c>
      <c r="K16">
        <f t="shared" si="43"/>
        <v>0.51605068630495787</v>
      </c>
      <c r="L16">
        <f t="shared" si="44"/>
        <v>59.092428957648046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10.142251968383789</v>
      </c>
      <c r="AA16">
        <f t="shared" si="48"/>
        <v>0.87507112598419179</v>
      </c>
      <c r="AB16">
        <f t="shared" si="49"/>
        <v>-1.1523868058649581E-3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6.8738829711974159</v>
      </c>
      <c r="AJ16">
        <f t="shared" si="55"/>
        <v>1.3678022877749831</v>
      </c>
      <c r="AK16">
        <f t="shared" si="56"/>
        <v>24.701887130737305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23.061027526855469</v>
      </c>
      <c r="AQ16" s="1">
        <v>24.701887130737305</v>
      </c>
      <c r="AR16" s="1">
        <v>22.045625686645508</v>
      </c>
      <c r="AS16" s="1">
        <v>49.942577362060547</v>
      </c>
      <c r="AT16" s="1">
        <v>51.514713287353516</v>
      </c>
      <c r="AU16" s="1">
        <v>13.106766700744629</v>
      </c>
      <c r="AV16" s="1">
        <v>17.606914520263672</v>
      </c>
      <c r="AW16" s="1">
        <v>46.18096923828125</v>
      </c>
      <c r="AX16" s="1">
        <v>62.03802490234375</v>
      </c>
      <c r="AY16" s="1">
        <v>300.11703491210938</v>
      </c>
      <c r="AZ16" s="1">
        <v>1698.92431640625</v>
      </c>
      <c r="BA16" s="1">
        <v>1323.876953125</v>
      </c>
      <c r="BB16" s="1">
        <v>99.722137451171875</v>
      </c>
      <c r="BC16" s="1">
        <v>0.73315155506134033</v>
      </c>
      <c r="BD16" s="1">
        <v>5.7839713990688324E-2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1.5005851745605467</v>
      </c>
      <c r="BM16">
        <f t="shared" si="60"/>
        <v>6.8738829711974155E-3</v>
      </c>
      <c r="BN16">
        <f t="shared" si="61"/>
        <v>297.85188713073728</v>
      </c>
      <c r="BO16">
        <f t="shared" si="62"/>
        <v>296.21102752685545</v>
      </c>
      <c r="BP16">
        <f t="shared" si="63"/>
        <v>271.82788454917318</v>
      </c>
      <c r="BQ16">
        <f t="shared" si="64"/>
        <v>-0.1992563850678431</v>
      </c>
      <c r="BR16">
        <f t="shared" si="65"/>
        <v>3.123601437655751</v>
      </c>
      <c r="BS16">
        <f t="shared" si="66"/>
        <v>31.323049399991017</v>
      </c>
      <c r="BT16">
        <f t="shared" si="67"/>
        <v>13.716134879727345</v>
      </c>
      <c r="BU16">
        <f t="shared" si="68"/>
        <v>23.881457328796387</v>
      </c>
      <c r="BV16">
        <f t="shared" si="69"/>
        <v>2.9737139848187444</v>
      </c>
      <c r="BW16">
        <f t="shared" si="70"/>
        <v>0.48889235977273671</v>
      </c>
      <c r="BX16">
        <f t="shared" si="71"/>
        <v>1.7557991498807679</v>
      </c>
      <c r="BY16">
        <f t="shared" si="72"/>
        <v>1.2179148349379765</v>
      </c>
      <c r="BZ16">
        <f t="shared" si="73"/>
        <v>0.3078869408733933</v>
      </c>
      <c r="CA16">
        <f t="shared" si="74"/>
        <v>5.8928233228381881</v>
      </c>
      <c r="CB16">
        <f t="shared" si="75"/>
        <v>1.147098084930132</v>
      </c>
      <c r="CC16">
        <f t="shared" si="76"/>
        <v>57.474861321393192</v>
      </c>
      <c r="CD16">
        <f t="shared" si="77"/>
        <v>51.909005109669266</v>
      </c>
      <c r="CE16">
        <f t="shared" si="78"/>
        <v>-3.0041515159598568E-2</v>
      </c>
      <c r="CF16">
        <f t="shared" si="79"/>
        <v>0</v>
      </c>
      <c r="CG16">
        <f t="shared" si="80"/>
        <v>1486.6796145195406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159</v>
      </c>
      <c r="B17" s="1">
        <v>15</v>
      </c>
      <c r="C17" s="1" t="s">
        <v>105</v>
      </c>
      <c r="D17" s="1" t="s">
        <v>90</v>
      </c>
      <c r="E17" s="1">
        <v>0</v>
      </c>
      <c r="F17" s="1" t="s">
        <v>91</v>
      </c>
      <c r="G17" s="1" t="s">
        <v>90</v>
      </c>
      <c r="H17" s="1">
        <v>3242.5000573052093</v>
      </c>
      <c r="I17" s="1">
        <v>0</v>
      </c>
      <c r="J17">
        <f t="shared" si="42"/>
        <v>-0.12369673596759548</v>
      </c>
      <c r="K17">
        <f t="shared" si="43"/>
        <v>0.52753547722814609</v>
      </c>
      <c r="L17">
        <f t="shared" si="44"/>
        <v>97.835072044065427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10.142251968383789</v>
      </c>
      <c r="AA17">
        <f t="shared" si="48"/>
        <v>0.87507112598419179</v>
      </c>
      <c r="AB17">
        <f t="shared" si="49"/>
        <v>5.8967667229456856E-4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6.9876155684554746</v>
      </c>
      <c r="AJ17">
        <f t="shared" si="55"/>
        <v>1.3615871643863156</v>
      </c>
      <c r="AK17">
        <f t="shared" si="56"/>
        <v>24.762535095214844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23.096897125244141</v>
      </c>
      <c r="AQ17" s="1">
        <v>24.762535095214844</v>
      </c>
      <c r="AR17" s="1">
        <v>22.046291351318359</v>
      </c>
      <c r="AS17" s="1">
        <v>100.01746368408203</v>
      </c>
      <c r="AT17" s="1">
        <v>99.635932922363281</v>
      </c>
      <c r="AU17" s="1">
        <v>13.20872688293457</v>
      </c>
      <c r="AV17" s="1">
        <v>17.782503128051758</v>
      </c>
      <c r="AW17" s="1">
        <v>46.441143035888672</v>
      </c>
      <c r="AX17" s="1">
        <v>62.52130126953125</v>
      </c>
      <c r="AY17" s="1">
        <v>300.1177978515625</v>
      </c>
      <c r="AZ17" s="1">
        <v>1698.232421875</v>
      </c>
      <c r="BA17" s="1">
        <v>1346.7552490234375</v>
      </c>
      <c r="BB17" s="1">
        <v>99.724533081054688</v>
      </c>
      <c r="BC17" s="1">
        <v>1.0802279710769653</v>
      </c>
      <c r="BD17" s="1">
        <v>5.4315697401762009E-2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1.5005889892578121</v>
      </c>
      <c r="BM17">
        <f t="shared" si="60"/>
        <v>6.9876155684554745E-3</v>
      </c>
      <c r="BN17">
        <f t="shared" si="61"/>
        <v>297.91253509521482</v>
      </c>
      <c r="BO17">
        <f t="shared" si="62"/>
        <v>296.24689712524412</v>
      </c>
      <c r="BP17">
        <f t="shared" si="63"/>
        <v>271.71718142664758</v>
      </c>
      <c r="BQ17">
        <f t="shared" si="64"/>
        <v>-0.2208999894169969</v>
      </c>
      <c r="BR17">
        <f t="shared" si="65"/>
        <v>3.1349389858436716</v>
      </c>
      <c r="BS17">
        <f t="shared" si="66"/>
        <v>31.435985599407495</v>
      </c>
      <c r="BT17">
        <f t="shared" si="67"/>
        <v>13.653482471355737</v>
      </c>
      <c r="BU17">
        <f t="shared" si="68"/>
        <v>23.929716110229492</v>
      </c>
      <c r="BV17">
        <f t="shared" si="69"/>
        <v>2.9823531630504054</v>
      </c>
      <c r="BW17">
        <f t="shared" si="70"/>
        <v>0.49918807481610838</v>
      </c>
      <c r="BX17">
        <f t="shared" si="71"/>
        <v>1.773351821457356</v>
      </c>
      <c r="BY17">
        <f t="shared" si="72"/>
        <v>1.2090013415930494</v>
      </c>
      <c r="BZ17">
        <f t="shared" si="73"/>
        <v>0.31442128882192288</v>
      </c>
      <c r="CA17">
        <f t="shared" si="74"/>
        <v>9.756556878545771</v>
      </c>
      <c r="CB17">
        <f t="shared" si="75"/>
        <v>0.98192558823430609</v>
      </c>
      <c r="CC17">
        <f t="shared" si="76"/>
        <v>57.86429633982317</v>
      </c>
      <c r="CD17">
        <f t="shared" si="77"/>
        <v>99.653908771051647</v>
      </c>
      <c r="CE17">
        <f t="shared" si="78"/>
        <v>-7.1824825283491717E-4</v>
      </c>
      <c r="CF17">
        <f t="shared" si="79"/>
        <v>0</v>
      </c>
      <c r="CG17">
        <f t="shared" si="80"/>
        <v>1486.0741575930172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159</v>
      </c>
      <c r="B18" s="1">
        <v>16</v>
      </c>
      <c r="C18" s="1" t="s">
        <v>106</v>
      </c>
      <c r="D18" s="1" t="s">
        <v>90</v>
      </c>
      <c r="E18" s="1">
        <v>0</v>
      </c>
      <c r="F18" s="1" t="s">
        <v>91</v>
      </c>
      <c r="G18" s="1" t="s">
        <v>90</v>
      </c>
      <c r="H18" s="1">
        <v>3400.5000573052093</v>
      </c>
      <c r="I18" s="1">
        <v>0</v>
      </c>
      <c r="J18">
        <f t="shared" si="42"/>
        <v>2.9856082143042624</v>
      </c>
      <c r="K18">
        <f t="shared" si="43"/>
        <v>0.54288485486632854</v>
      </c>
      <c r="L18">
        <f t="shared" si="44"/>
        <v>281.0941983842381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10.142251968383789</v>
      </c>
      <c r="AA18">
        <f t="shared" si="48"/>
        <v>0.87507112598419179</v>
      </c>
      <c r="AB18">
        <f t="shared" si="49"/>
        <v>2.6787997209582817E-3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7.1410523225521807</v>
      </c>
      <c r="AJ18">
        <f t="shared" si="55"/>
        <v>1.3540168906101777</v>
      </c>
      <c r="AK18">
        <f t="shared" si="56"/>
        <v>24.84526252746582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23.134923934936523</v>
      </c>
      <c r="AQ18" s="1">
        <v>24.84526252746582</v>
      </c>
      <c r="AR18" s="1">
        <v>22.043458938598633</v>
      </c>
      <c r="AS18" s="1">
        <v>300.12017822265625</v>
      </c>
      <c r="AT18" s="1">
        <v>296.7183837890625</v>
      </c>
      <c r="AU18" s="1">
        <v>13.340405464172363</v>
      </c>
      <c r="AV18" s="1">
        <v>18.013702392578125</v>
      </c>
      <c r="AW18" s="1">
        <v>46.796894073486328</v>
      </c>
      <c r="AX18" s="1">
        <v>63.189376831054688</v>
      </c>
      <c r="AY18" s="1">
        <v>300.105712890625</v>
      </c>
      <c r="AZ18" s="1">
        <v>1700.2430419921875</v>
      </c>
      <c r="BA18" s="1">
        <v>1387.370849609375</v>
      </c>
      <c r="BB18" s="1">
        <v>99.726593017578125</v>
      </c>
      <c r="BC18" s="1">
        <v>1.7751330137252808</v>
      </c>
      <c r="BD18" s="1">
        <v>5.8293852955102921E-2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1.500528564453125</v>
      </c>
      <c r="BM18">
        <f t="shared" si="60"/>
        <v>7.1410523225521804E-3</v>
      </c>
      <c r="BN18">
        <f t="shared" si="61"/>
        <v>297.9952625274658</v>
      </c>
      <c r="BO18">
        <f t="shared" si="62"/>
        <v>296.2849239349365</v>
      </c>
      <c r="BP18">
        <f t="shared" si="63"/>
        <v>272.03888063820705</v>
      </c>
      <c r="BQ18">
        <f t="shared" si="64"/>
        <v>-0.24872183418243388</v>
      </c>
      <c r="BR18">
        <f t="shared" si="65"/>
        <v>3.1504620578545897</v>
      </c>
      <c r="BS18">
        <f t="shared" si="66"/>
        <v>31.590992558015888</v>
      </c>
      <c r="BT18">
        <f t="shared" si="67"/>
        <v>13.577290165437763</v>
      </c>
      <c r="BU18">
        <f t="shared" si="68"/>
        <v>23.990093231201172</v>
      </c>
      <c r="BV18">
        <f t="shared" si="69"/>
        <v>2.9931926369515161</v>
      </c>
      <c r="BW18">
        <f t="shared" si="70"/>
        <v>0.51291070431979913</v>
      </c>
      <c r="BX18">
        <f t="shared" si="71"/>
        <v>1.7964451672444119</v>
      </c>
      <c r="BY18">
        <f t="shared" si="72"/>
        <v>1.1967474697071041</v>
      </c>
      <c r="BZ18">
        <f t="shared" si="73"/>
        <v>0.32313384822670949</v>
      </c>
      <c r="CA18">
        <f t="shared" si="74"/>
        <v>28.03256672186728</v>
      </c>
      <c r="CB18">
        <f t="shared" si="75"/>
        <v>0.94734338599009205</v>
      </c>
      <c r="CC18">
        <f t="shared" si="76"/>
        <v>58.361869897798627</v>
      </c>
      <c r="CD18">
        <f t="shared" si="77"/>
        <v>296.28450943430886</v>
      </c>
      <c r="CE18">
        <f t="shared" si="78"/>
        <v>5.8810255892793265E-3</v>
      </c>
      <c r="CF18">
        <f t="shared" si="79"/>
        <v>0</v>
      </c>
      <c r="CG18">
        <f t="shared" si="80"/>
        <v>1487.8335932028911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159</v>
      </c>
      <c r="B19" s="1">
        <v>17</v>
      </c>
      <c r="C19" s="1" t="s">
        <v>107</v>
      </c>
      <c r="D19" s="1" t="s">
        <v>90</v>
      </c>
      <c r="E19" s="1">
        <v>0</v>
      </c>
      <c r="F19" s="1" t="s">
        <v>91</v>
      </c>
      <c r="G19" s="1" t="s">
        <v>90</v>
      </c>
      <c r="H19" s="1">
        <v>3571.5000573052093</v>
      </c>
      <c r="I19" s="1">
        <v>0</v>
      </c>
      <c r="J19">
        <f t="shared" si="42"/>
        <v>3.2210096967618744</v>
      </c>
      <c r="K19">
        <f t="shared" si="43"/>
        <v>0.56441673761943789</v>
      </c>
      <c r="L19">
        <f t="shared" si="44"/>
        <v>378.00973796569889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10.142251968383789</v>
      </c>
      <c r="AA19">
        <f t="shared" si="48"/>
        <v>0.87507112598419179</v>
      </c>
      <c r="AB19">
        <f t="shared" si="49"/>
        <v>2.8385148100870945E-3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7.3228722781053763</v>
      </c>
      <c r="AJ19">
        <f t="shared" si="55"/>
        <v>1.3382142832430548</v>
      </c>
      <c r="AK19">
        <f t="shared" si="56"/>
        <v>24.906442642211914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23.167146682739258</v>
      </c>
      <c r="AQ19" s="1">
        <v>24.906442642211914</v>
      </c>
      <c r="AR19" s="1">
        <v>22.045095443725586</v>
      </c>
      <c r="AS19" s="1">
        <v>400.1475830078125</v>
      </c>
      <c r="AT19" s="1">
        <v>396.06805419921875</v>
      </c>
      <c r="AU19" s="1">
        <v>13.496231079101563</v>
      </c>
      <c r="AV19" s="1">
        <v>18.287246704101563</v>
      </c>
      <c r="AW19" s="1">
        <v>47.253147125244141</v>
      </c>
      <c r="AX19" s="1">
        <v>64.025856018066406</v>
      </c>
      <c r="AY19" s="1">
        <v>300.10159301757813</v>
      </c>
      <c r="AZ19" s="1">
        <v>1699.3460693359375</v>
      </c>
      <c r="BA19" s="1">
        <v>1377.00244140625</v>
      </c>
      <c r="BB19" s="1">
        <v>99.729110717773438</v>
      </c>
      <c r="BC19" s="1">
        <v>1.8799349069595337</v>
      </c>
      <c r="BD19" s="1">
        <v>5.6550536304712296E-2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1.5005079650878905</v>
      </c>
      <c r="BM19">
        <f t="shared" si="60"/>
        <v>7.3228722781053766E-3</v>
      </c>
      <c r="BN19">
        <f t="shared" si="61"/>
        <v>298.05644264221189</v>
      </c>
      <c r="BO19">
        <f t="shared" si="62"/>
        <v>296.31714668273924</v>
      </c>
      <c r="BP19">
        <f t="shared" si="63"/>
        <v>271.89536501641487</v>
      </c>
      <c r="BQ19">
        <f t="shared" si="64"/>
        <v>-0.28268736449351767</v>
      </c>
      <c r="BR19">
        <f t="shared" si="65"/>
        <v>3.1619851345196368</v>
      </c>
      <c r="BS19">
        <f t="shared" si="66"/>
        <v>31.705738793438542</v>
      </c>
      <c r="BT19">
        <f t="shared" si="67"/>
        <v>13.418492089336979</v>
      </c>
      <c r="BU19">
        <f t="shared" si="68"/>
        <v>24.036794662475586</v>
      </c>
      <c r="BV19">
        <f t="shared" si="69"/>
        <v>3.001600532235114</v>
      </c>
      <c r="BW19">
        <f t="shared" si="70"/>
        <v>0.53208856157386097</v>
      </c>
      <c r="BX19">
        <f t="shared" si="71"/>
        <v>1.823770851276582</v>
      </c>
      <c r="BY19">
        <f t="shared" si="72"/>
        <v>1.177829680958532</v>
      </c>
      <c r="BZ19">
        <f t="shared" si="73"/>
        <v>0.33531620673431761</v>
      </c>
      <c r="CA19">
        <f t="shared" si="74"/>
        <v>37.698575009977709</v>
      </c>
      <c r="CB19">
        <f t="shared" si="75"/>
        <v>0.95440602683791131</v>
      </c>
      <c r="CC19">
        <f t="shared" si="76"/>
        <v>59.079239352050536</v>
      </c>
      <c r="CD19">
        <f t="shared" si="77"/>
        <v>395.59997084617123</v>
      </c>
      <c r="CE19">
        <f t="shared" si="78"/>
        <v>4.8102835402954692E-3</v>
      </c>
      <c r="CF19">
        <f t="shared" si="79"/>
        <v>0</v>
      </c>
      <c r="CG19">
        <f t="shared" si="80"/>
        <v>1487.0486783306094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159</v>
      </c>
      <c r="B20" s="1">
        <v>18</v>
      </c>
      <c r="C20" s="1" t="s">
        <v>108</v>
      </c>
      <c r="D20" s="1" t="s">
        <v>90</v>
      </c>
      <c r="E20" s="1">
        <v>0</v>
      </c>
      <c r="F20" s="1" t="s">
        <v>91</v>
      </c>
      <c r="G20" s="1" t="s">
        <v>90</v>
      </c>
      <c r="H20" s="1">
        <v>3736.5000573052093</v>
      </c>
      <c r="I20" s="1">
        <v>0</v>
      </c>
      <c r="J20">
        <f t="shared" si="42"/>
        <v>5.0448327485280933</v>
      </c>
      <c r="K20">
        <f t="shared" si="43"/>
        <v>0.56218693702347278</v>
      </c>
      <c r="L20">
        <f t="shared" si="44"/>
        <v>663.36607956861758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10.142251968383789</v>
      </c>
      <c r="AA20">
        <f t="shared" si="48"/>
        <v>0.87507112598419179</v>
      </c>
      <c r="AB20">
        <f t="shared" si="49"/>
        <v>4.0657525321076077E-3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7.2942265176641934</v>
      </c>
      <c r="AJ20">
        <f t="shared" si="55"/>
        <v>1.3378280257439215</v>
      </c>
      <c r="AK20">
        <f t="shared" si="56"/>
        <v>24.96342658996582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23.179370880126953</v>
      </c>
      <c r="AQ20" s="1">
        <v>24.96342658996582</v>
      </c>
      <c r="AR20" s="1">
        <v>22.043842315673828</v>
      </c>
      <c r="AS20" s="1">
        <v>700.0115966796875</v>
      </c>
      <c r="AT20" s="1">
        <v>693.2791748046875</v>
      </c>
      <c r="AU20" s="1">
        <v>13.62700080871582</v>
      </c>
      <c r="AV20" s="1">
        <v>18.398866653442383</v>
      </c>
      <c r="AW20" s="1">
        <v>47.675338745117188</v>
      </c>
      <c r="AX20" s="1">
        <v>64.372238159179688</v>
      </c>
      <c r="AY20" s="1">
        <v>300.0931396484375</v>
      </c>
      <c r="AZ20" s="1">
        <v>1699.02587890625</v>
      </c>
      <c r="BA20" s="1">
        <v>1358.9541015625</v>
      </c>
      <c r="BB20" s="1">
        <v>99.730216979980469</v>
      </c>
      <c r="BC20" s="1">
        <v>1.6992708444595337</v>
      </c>
      <c r="BD20" s="1">
        <v>6.4385354518890381E-2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1.5004656982421873</v>
      </c>
      <c r="BM20">
        <f t="shared" si="60"/>
        <v>7.2942265176641936E-3</v>
      </c>
      <c r="BN20">
        <f t="shared" si="61"/>
        <v>298.1134265899658</v>
      </c>
      <c r="BO20">
        <f t="shared" si="62"/>
        <v>296.32937088012693</v>
      </c>
      <c r="BP20">
        <f t="shared" si="63"/>
        <v>271.84413454880996</v>
      </c>
      <c r="BQ20">
        <f t="shared" si="64"/>
        <v>-0.27988688131800415</v>
      </c>
      <c r="BR20">
        <f t="shared" si="65"/>
        <v>3.1727509892774575</v>
      </c>
      <c r="BS20">
        <f t="shared" si="66"/>
        <v>31.813336873761596</v>
      </c>
      <c r="BT20">
        <f t="shared" si="67"/>
        <v>13.414470220319213</v>
      </c>
      <c r="BU20">
        <f t="shared" si="68"/>
        <v>24.071398735046387</v>
      </c>
      <c r="BV20">
        <f t="shared" si="69"/>
        <v>3.007843790649503</v>
      </c>
      <c r="BW20">
        <f t="shared" si="70"/>
        <v>0.53010643041673067</v>
      </c>
      <c r="BX20">
        <f t="shared" si="71"/>
        <v>1.834922963533536</v>
      </c>
      <c r="BY20">
        <f t="shared" si="72"/>
        <v>1.172920827115967</v>
      </c>
      <c r="BZ20">
        <f t="shared" si="73"/>
        <v>0.33405675890187442</v>
      </c>
      <c r="CA20">
        <f t="shared" si="74"/>
        <v>66.15764305253721</v>
      </c>
      <c r="CB20">
        <f t="shared" si="75"/>
        <v>0.95685274226721562</v>
      </c>
      <c r="CC20">
        <f t="shared" si="76"/>
        <v>59.216051329374821</v>
      </c>
      <c r="CD20">
        <f t="shared" si="77"/>
        <v>692.54604996160833</v>
      </c>
      <c r="CE20">
        <f t="shared" si="78"/>
        <v>4.3135770538509487E-3</v>
      </c>
      <c r="CF20">
        <f t="shared" si="79"/>
        <v>0</v>
      </c>
      <c r="CG20">
        <f t="shared" si="80"/>
        <v>1486.7684889307732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159</v>
      </c>
      <c r="B21" s="1">
        <v>19</v>
      </c>
      <c r="C21" s="1" t="s">
        <v>109</v>
      </c>
      <c r="D21" s="1" t="s">
        <v>90</v>
      </c>
      <c r="E21" s="1">
        <v>0</v>
      </c>
      <c r="F21" s="1" t="s">
        <v>91</v>
      </c>
      <c r="G21" s="1" t="s">
        <v>90</v>
      </c>
      <c r="H21" s="1">
        <v>3958.5000573052093</v>
      </c>
      <c r="I21" s="1">
        <v>0</v>
      </c>
      <c r="J21">
        <f t="shared" si="42"/>
        <v>6.1630362219299615</v>
      </c>
      <c r="K21">
        <f t="shared" si="43"/>
        <v>0.48553906923633439</v>
      </c>
      <c r="L21">
        <f t="shared" si="44"/>
        <v>947.98070533951261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10.142251968383789</v>
      </c>
      <c r="AA21">
        <f t="shared" si="48"/>
        <v>0.87507112598419179</v>
      </c>
      <c r="AB21">
        <f t="shared" si="49"/>
        <v>4.8189346668047351E-3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6.6936731769622648</v>
      </c>
      <c r="AJ21">
        <f t="shared" si="55"/>
        <v>1.4101559747016021</v>
      </c>
      <c r="AK21">
        <f t="shared" si="56"/>
        <v>25.248342514038086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23.193351745605469</v>
      </c>
      <c r="AQ21" s="1">
        <v>25.248342514038086</v>
      </c>
      <c r="AR21" s="1">
        <v>22.040416717529297</v>
      </c>
      <c r="AS21" s="1">
        <v>1000.077392578125</v>
      </c>
      <c r="AT21" s="1">
        <v>991.5467529296875</v>
      </c>
      <c r="AU21" s="1">
        <v>13.838556289672852</v>
      </c>
      <c r="AV21" s="1">
        <v>18.218280792236328</v>
      </c>
      <c r="AW21" s="1">
        <v>48.374000549316406</v>
      </c>
      <c r="AX21" s="1">
        <v>63.689701080322266</v>
      </c>
      <c r="AY21" s="1">
        <v>300.09768676757813</v>
      </c>
      <c r="AZ21" s="1">
        <v>1698.6455078125</v>
      </c>
      <c r="BA21" s="1">
        <v>1364.611328125</v>
      </c>
      <c r="BB21" s="1">
        <v>99.72979736328125</v>
      </c>
      <c r="BC21" s="1">
        <v>1.115289568901062</v>
      </c>
      <c r="BD21" s="1">
        <v>7.5727403163909912E-2</v>
      </c>
      <c r="BE21" s="1">
        <v>0.5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1.5004884338378905</v>
      </c>
      <c r="BM21">
        <f t="shared" si="60"/>
        <v>6.693673176962265E-3</v>
      </c>
      <c r="BN21">
        <f t="shared" si="61"/>
        <v>298.39834251403806</v>
      </c>
      <c r="BO21">
        <f t="shared" si="62"/>
        <v>296.34335174560545</v>
      </c>
      <c r="BP21">
        <f t="shared" si="63"/>
        <v>271.78327517517027</v>
      </c>
      <c r="BQ21">
        <f t="shared" si="64"/>
        <v>-0.1866316401334279</v>
      </c>
      <c r="BR21">
        <f t="shared" si="65"/>
        <v>3.2270614264186901</v>
      </c>
      <c r="BS21">
        <f t="shared" si="66"/>
        <v>32.358046559180487</v>
      </c>
      <c r="BT21">
        <f t="shared" si="67"/>
        <v>14.139765766944159</v>
      </c>
      <c r="BU21">
        <f t="shared" si="68"/>
        <v>24.220847129821777</v>
      </c>
      <c r="BV21">
        <f t="shared" si="69"/>
        <v>3.0349378239056621</v>
      </c>
      <c r="BW21">
        <f t="shared" si="70"/>
        <v>0.46142224571528934</v>
      </c>
      <c r="BX21">
        <f t="shared" si="71"/>
        <v>1.8169054517170879</v>
      </c>
      <c r="BY21">
        <f t="shared" si="72"/>
        <v>1.2180323721885742</v>
      </c>
      <c r="BZ21">
        <f t="shared" si="73"/>
        <v>0.29046283478979112</v>
      </c>
      <c r="CA21">
        <f t="shared" si="74"/>
        <v>94.541923647810023</v>
      </c>
      <c r="CB21">
        <f t="shared" si="75"/>
        <v>0.95606253818949849</v>
      </c>
      <c r="CC21">
        <f t="shared" si="76"/>
        <v>57.39524945626799</v>
      </c>
      <c r="CD21">
        <f t="shared" si="77"/>
        <v>990.65112859716396</v>
      </c>
      <c r="CE21">
        <f t="shared" si="78"/>
        <v>3.5706717648077814E-3</v>
      </c>
      <c r="CF21">
        <f t="shared" si="79"/>
        <v>0</v>
      </c>
      <c r="CG21">
        <f t="shared" si="80"/>
        <v>1486.4356371694737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159</v>
      </c>
      <c r="B22" s="1">
        <v>20</v>
      </c>
      <c r="C22" s="1" t="s">
        <v>110</v>
      </c>
      <c r="D22" s="1" t="s">
        <v>90</v>
      </c>
      <c r="E22" s="1">
        <v>0</v>
      </c>
      <c r="F22" s="1" t="s">
        <v>91</v>
      </c>
      <c r="G22" s="1" t="s">
        <v>90</v>
      </c>
      <c r="H22" s="1">
        <v>4180.5000573052093</v>
      </c>
      <c r="I22" s="1">
        <v>0</v>
      </c>
      <c r="J22">
        <f t="shared" si="42"/>
        <v>6.9785233632633625</v>
      </c>
      <c r="K22">
        <f t="shared" si="43"/>
        <v>0.34624681437745392</v>
      </c>
      <c r="L22">
        <f t="shared" si="44"/>
        <v>1224.8292911958595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10.142251968383789</v>
      </c>
      <c r="AA22">
        <f t="shared" si="48"/>
        <v>0.87507112598419179</v>
      </c>
      <c r="AB22">
        <f t="shared" si="49"/>
        <v>5.3682104675684223E-3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5.4216937721821132</v>
      </c>
      <c r="AJ22">
        <f t="shared" si="55"/>
        <v>1.5786272993764376</v>
      </c>
      <c r="AK22">
        <f t="shared" si="56"/>
        <v>25.775764465332031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23.203052520751953</v>
      </c>
      <c r="AQ22" s="1">
        <v>25.775764465332031</v>
      </c>
      <c r="AR22" s="1">
        <v>22.040925979614258</v>
      </c>
      <c r="AS22" s="1">
        <v>1299.9361572265625</v>
      </c>
      <c r="AT22" s="1">
        <v>1290.6221923828125</v>
      </c>
      <c r="AU22" s="1">
        <v>14.008124351501465</v>
      </c>
      <c r="AV22" s="1">
        <v>17.557870864868164</v>
      </c>
      <c r="AW22" s="1">
        <v>48.940605163574219</v>
      </c>
      <c r="AX22" s="1">
        <v>61.351165771484375</v>
      </c>
      <c r="AY22" s="1">
        <v>300.10595703125</v>
      </c>
      <c r="AZ22" s="1">
        <v>1698.437744140625</v>
      </c>
      <c r="BA22" s="1">
        <v>1345.326171875</v>
      </c>
      <c r="BB22" s="1">
        <v>99.734046936035156</v>
      </c>
      <c r="BC22" s="1">
        <v>-6.8722963333129883E-3</v>
      </c>
      <c r="BD22" s="1">
        <v>9.5000013709068298E-2</v>
      </c>
      <c r="BE22" s="1">
        <v>0.5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1.5005297851562498</v>
      </c>
      <c r="BM22">
        <f t="shared" si="60"/>
        <v>5.4216937721821134E-3</v>
      </c>
      <c r="BN22">
        <f t="shared" si="61"/>
        <v>298.92576446533201</v>
      </c>
      <c r="BO22">
        <f t="shared" si="62"/>
        <v>296.35305252075193</v>
      </c>
      <c r="BP22">
        <f t="shared" si="63"/>
        <v>271.7500329884133</v>
      </c>
      <c r="BQ22">
        <f t="shared" si="64"/>
        <v>1.3669007465973031E-2</v>
      </c>
      <c r="BR22">
        <f t="shared" si="65"/>
        <v>3.3297448163100434</v>
      </c>
      <c r="BS22">
        <f t="shared" si="66"/>
        <v>33.386239891033291</v>
      </c>
      <c r="BT22">
        <f t="shared" si="67"/>
        <v>15.828369026165127</v>
      </c>
      <c r="BU22">
        <f t="shared" si="68"/>
        <v>24.489408493041992</v>
      </c>
      <c r="BV22">
        <f t="shared" si="69"/>
        <v>3.084162828989895</v>
      </c>
      <c r="BW22">
        <f t="shared" si="70"/>
        <v>0.33380521261797375</v>
      </c>
      <c r="BX22">
        <f t="shared" si="71"/>
        <v>1.7511175169336057</v>
      </c>
      <c r="BY22">
        <f t="shared" si="72"/>
        <v>1.3330453120562893</v>
      </c>
      <c r="BZ22">
        <f t="shared" si="73"/>
        <v>0.2097114876486374</v>
      </c>
      <c r="CA22">
        <f t="shared" si="74"/>
        <v>122.15718201675853</v>
      </c>
      <c r="CB22">
        <f t="shared" si="75"/>
        <v>0.94902233854705165</v>
      </c>
      <c r="CC22">
        <f t="shared" si="76"/>
        <v>53.099044761455282</v>
      </c>
      <c r="CD22">
        <f t="shared" si="77"/>
        <v>1289.6080598831554</v>
      </c>
      <c r="CE22">
        <f t="shared" si="78"/>
        <v>2.8733763068164802E-3</v>
      </c>
      <c r="CF22">
        <f t="shared" si="79"/>
        <v>0</v>
      </c>
      <c r="CG22">
        <f t="shared" si="80"/>
        <v>1486.2538291791873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159</v>
      </c>
      <c r="B23" s="1">
        <v>21</v>
      </c>
      <c r="C23" s="1" t="s">
        <v>111</v>
      </c>
      <c r="D23" s="1" t="s">
        <v>90</v>
      </c>
      <c r="E23" s="1">
        <v>0</v>
      </c>
      <c r="F23" s="1" t="s">
        <v>91</v>
      </c>
      <c r="G23" s="1" t="s">
        <v>90</v>
      </c>
      <c r="H23" s="1">
        <v>4402.5000573052093</v>
      </c>
      <c r="I23" s="1">
        <v>0</v>
      </c>
      <c r="J23">
        <f t="shared" si="42"/>
        <v>5.1750210034729829</v>
      </c>
      <c r="K23">
        <f t="shared" si="43"/>
        <v>0.22418717700949853</v>
      </c>
      <c r="L23">
        <f t="shared" si="44"/>
        <v>1606.4434311776222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10.142251968383789</v>
      </c>
      <c r="AA23">
        <f t="shared" si="48"/>
        <v>0.87507112598419179</v>
      </c>
      <c r="AB23">
        <f t="shared" si="49"/>
        <v>4.1491671735698369E-3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4.0168638589919023</v>
      </c>
      <c r="AJ23">
        <f t="shared" si="55"/>
        <v>1.7829101988652896</v>
      </c>
      <c r="AK23">
        <f t="shared" si="56"/>
        <v>26.438579559326172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23.25245475769043</v>
      </c>
      <c r="AQ23" s="1">
        <v>26.438579559326172</v>
      </c>
      <c r="AR23" s="1">
        <v>22.079469680786133</v>
      </c>
      <c r="AS23" s="1">
        <v>1700.381103515625</v>
      </c>
      <c r="AT23" s="1">
        <v>1692.40283203125</v>
      </c>
      <c r="AU23" s="1">
        <v>14.212526321411133</v>
      </c>
      <c r="AV23" s="1">
        <v>16.844060897827148</v>
      </c>
      <c r="AW23" s="1">
        <v>49.527057647705078</v>
      </c>
      <c r="AX23" s="1">
        <v>58.650661468505859</v>
      </c>
      <c r="AY23" s="1">
        <v>300.14453125</v>
      </c>
      <c r="AZ23" s="1">
        <v>1700.7252197265625</v>
      </c>
      <c r="BA23" s="1">
        <v>1414.568359375</v>
      </c>
      <c r="BB23" s="1">
        <v>99.73345947265625</v>
      </c>
      <c r="BC23" s="1">
        <v>-1.7674252986907959</v>
      </c>
      <c r="BD23" s="1">
        <v>0.11405480653047562</v>
      </c>
      <c r="BE23" s="1">
        <v>0.25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1.50072265625</v>
      </c>
      <c r="BM23">
        <f t="shared" si="60"/>
        <v>4.0168638589919026E-3</v>
      </c>
      <c r="BN23">
        <f t="shared" si="61"/>
        <v>299.58857955932615</v>
      </c>
      <c r="BO23">
        <f t="shared" si="62"/>
        <v>296.40245475769041</v>
      </c>
      <c r="BP23">
        <f t="shared" si="63"/>
        <v>272.11602907398265</v>
      </c>
      <c r="BQ23">
        <f t="shared" si="64"/>
        <v>0.23424554877561901</v>
      </c>
      <c r="BR23">
        <f t="shared" si="65"/>
        <v>3.4628266637736873</v>
      </c>
      <c r="BS23">
        <f t="shared" si="66"/>
        <v>34.720811672266166</v>
      </c>
      <c r="BT23">
        <f t="shared" si="67"/>
        <v>17.876750774439017</v>
      </c>
      <c r="BU23">
        <f t="shared" si="68"/>
        <v>24.845517158508301</v>
      </c>
      <c r="BV23">
        <f t="shared" si="69"/>
        <v>3.1505099406300832</v>
      </c>
      <c r="BW23">
        <f t="shared" si="70"/>
        <v>0.21890439553910149</v>
      </c>
      <c r="BX23">
        <f t="shared" si="71"/>
        <v>1.6799164649083977</v>
      </c>
      <c r="BY23">
        <f t="shared" si="72"/>
        <v>1.4705934757216854</v>
      </c>
      <c r="BZ23">
        <f t="shared" si="73"/>
        <v>0.13728026314532035</v>
      </c>
      <c r="CA23">
        <f t="shared" si="74"/>
        <v>160.21616083846823</v>
      </c>
      <c r="CB23">
        <f t="shared" si="75"/>
        <v>0.94920866402093063</v>
      </c>
      <c r="CC23">
        <f t="shared" si="76"/>
        <v>48.39563062013945</v>
      </c>
      <c r="CD23">
        <f t="shared" si="77"/>
        <v>1691.6507879794012</v>
      </c>
      <c r="CE23">
        <f t="shared" si="78"/>
        <v>1.4804970784466156E-3</v>
      </c>
      <c r="CF23">
        <f t="shared" si="79"/>
        <v>0</v>
      </c>
      <c r="CG23">
        <f t="shared" si="80"/>
        <v>1488.255533015835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159</v>
      </c>
      <c r="B24" s="1">
        <v>22</v>
      </c>
      <c r="C24" s="1" t="s">
        <v>112</v>
      </c>
      <c r="D24" s="1" t="s">
        <v>90</v>
      </c>
      <c r="E24" s="1">
        <v>0</v>
      </c>
      <c r="F24" s="1" t="s">
        <v>91</v>
      </c>
      <c r="G24" s="1" t="s">
        <v>90</v>
      </c>
      <c r="H24" s="1">
        <v>4544.5000573052093</v>
      </c>
      <c r="I24" s="1">
        <v>0</v>
      </c>
      <c r="J24">
        <f t="shared" si="42"/>
        <v>9.1204232533335272</v>
      </c>
      <c r="K24">
        <f t="shared" si="43"/>
        <v>0.20343245747333563</v>
      </c>
      <c r="L24">
        <f t="shared" si="44"/>
        <v>1857.3506790341182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10.142251968383789</v>
      </c>
      <c r="AA24">
        <f t="shared" si="48"/>
        <v>0.87507112598419179</v>
      </c>
      <c r="AB24">
        <f t="shared" si="49"/>
        <v>6.8009895492971905E-3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3.7888783670494717</v>
      </c>
      <c r="AJ24">
        <f t="shared" si="55"/>
        <v>1.8486731881101681</v>
      </c>
      <c r="AK24">
        <f t="shared" si="56"/>
        <v>26.733915328979492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23.344934463500977</v>
      </c>
      <c r="AQ24" s="1">
        <v>26.733915328979492</v>
      </c>
      <c r="AR24" s="1">
        <v>22.149059295654297</v>
      </c>
      <c r="AS24" s="1">
        <v>1999.9093017578125</v>
      </c>
      <c r="AT24" s="1">
        <v>1988.8095703125</v>
      </c>
      <c r="AU24" s="1">
        <v>14.311894416809082</v>
      </c>
      <c r="AV24" s="1">
        <v>16.794469833374023</v>
      </c>
      <c r="AW24" s="1">
        <v>49.575778961181641</v>
      </c>
      <c r="AX24" s="1">
        <v>58.17681884765625</v>
      </c>
      <c r="AY24" s="1">
        <v>300.11141967773438</v>
      </c>
      <c r="AZ24" s="1">
        <v>1700.5257568359375</v>
      </c>
      <c r="BA24" s="1">
        <v>1399.36865234375</v>
      </c>
      <c r="BB24" s="1">
        <v>99.731170654296875</v>
      </c>
      <c r="BC24" s="1">
        <v>-3.6553709506988525</v>
      </c>
      <c r="BD24" s="1">
        <v>0.11582530289888382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1.5005570983886716</v>
      </c>
      <c r="BM24">
        <f t="shared" si="60"/>
        <v>3.7888783670494718E-3</v>
      </c>
      <c r="BN24">
        <f t="shared" si="61"/>
        <v>299.88391532897947</v>
      </c>
      <c r="BO24">
        <f t="shared" si="62"/>
        <v>296.49493446350095</v>
      </c>
      <c r="BP24">
        <f t="shared" si="63"/>
        <v>272.08411501219598</v>
      </c>
      <c r="BQ24">
        <f t="shared" si="64"/>
        <v>0.2647020487614451</v>
      </c>
      <c r="BR24">
        <f t="shared" si="65"/>
        <v>3.5236053251108337</v>
      </c>
      <c r="BS24">
        <f t="shared" si="66"/>
        <v>35.331033437127523</v>
      </c>
      <c r="BT24">
        <f t="shared" si="67"/>
        <v>18.5365636037535</v>
      </c>
      <c r="BU24">
        <f t="shared" si="68"/>
        <v>25.039424896240234</v>
      </c>
      <c r="BV24">
        <f t="shared" si="69"/>
        <v>3.1871590274136707</v>
      </c>
      <c r="BW24">
        <f t="shared" si="70"/>
        <v>0.19907302400136703</v>
      </c>
      <c r="BX24">
        <f t="shared" si="71"/>
        <v>1.6749321370006656</v>
      </c>
      <c r="BY24">
        <f t="shared" si="72"/>
        <v>1.5122268904130052</v>
      </c>
      <c r="BZ24">
        <f t="shared" si="73"/>
        <v>0.1248050989648737</v>
      </c>
      <c r="CA24">
        <f t="shared" si="74"/>
        <v>185.23575753562582</v>
      </c>
      <c r="CB24">
        <f t="shared" si="75"/>
        <v>0.93390071465830404</v>
      </c>
      <c r="CC24">
        <f t="shared" si="76"/>
        <v>47.285016211969399</v>
      </c>
      <c r="CD24">
        <f t="shared" si="77"/>
        <v>1987.4841727820533</v>
      </c>
      <c r="CE24">
        <f t="shared" si="78"/>
        <v>2.1698757016526456E-3</v>
      </c>
      <c r="CF24">
        <f t="shared" si="79"/>
        <v>0</v>
      </c>
      <c r="CG24">
        <f t="shared" si="80"/>
        <v>1488.0809887995438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160</v>
      </c>
      <c r="B25" s="1">
        <v>23</v>
      </c>
      <c r="C25" s="1" t="s">
        <v>113</v>
      </c>
      <c r="D25" s="1" t="s">
        <v>90</v>
      </c>
      <c r="E25" s="1">
        <v>0</v>
      </c>
      <c r="F25" s="1" t="s">
        <v>91</v>
      </c>
      <c r="G25" s="1" t="s">
        <v>90</v>
      </c>
      <c r="H25" s="1">
        <v>5371.5000573052093</v>
      </c>
      <c r="I25" s="1">
        <v>0</v>
      </c>
      <c r="J25">
        <f t="shared" ref="J25:J35" si="84">(AS25-AT25*(1000-AU25)/(1000-AV25))*BL25</f>
        <v>40.471420515800951</v>
      </c>
      <c r="K25">
        <f t="shared" ref="K25:K35" si="85">IF(BW25&lt;&gt;0,1/(1/BW25-1/AO25),0)</f>
        <v>0.5721227397515356</v>
      </c>
      <c r="L25">
        <f t="shared" ref="L25:L35" si="86">((BZ25-BM25/2)*AT25-J25)/(BZ25+BM25/2)</f>
        <v>245.12467258873846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10.115758895874023</v>
      </c>
      <c r="AA25">
        <f t="shared" ref="AA25:AA35" si="90">(Z25*Y25+(100-Z25)*X25)/100</f>
        <v>0.875057879447937</v>
      </c>
      <c r="AB25">
        <f t="shared" ref="AB25:AB35" si="91">(J25-W25)/CG25</f>
        <v>2.7898612165016115E-2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7.6554766515663504</v>
      </c>
      <c r="AJ25">
        <f t="shared" ref="AJ25:AJ35" si="97">(BR25-BX25)</f>
        <v>1.3820903468039145</v>
      </c>
      <c r="AK25">
        <f t="shared" ref="AK25:AK35" si="98">(AQ25+BQ25*I25)</f>
        <v>24.778720855712891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23.136795043945313</v>
      </c>
      <c r="AQ25" s="1">
        <v>24.778720855712891</v>
      </c>
      <c r="AR25" s="1">
        <v>22.043107986450195</v>
      </c>
      <c r="AS25" s="1">
        <v>400.08843994140625</v>
      </c>
      <c r="AT25" s="1">
        <v>371.22137451171875</v>
      </c>
      <c r="AU25" s="1">
        <v>12.591606140136719</v>
      </c>
      <c r="AV25" s="1">
        <v>17.60394287109375</v>
      </c>
      <c r="AW25" s="1">
        <v>44.174465179443359</v>
      </c>
      <c r="AX25" s="1">
        <v>61.76226806640625</v>
      </c>
      <c r="AY25" s="1">
        <v>300.08798217773438</v>
      </c>
      <c r="AZ25" s="1">
        <v>1698.750244140625</v>
      </c>
      <c r="BA25" s="1">
        <v>191.38327026367188</v>
      </c>
      <c r="BB25" s="1">
        <v>99.74359130859375</v>
      </c>
      <c r="BC25" s="1">
        <v>2.0533158779144287</v>
      </c>
      <c r="BD25" s="1">
        <v>6.9010578095912933E-2</v>
      </c>
      <c r="BE25" s="1">
        <v>0.5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1.5004399108886717</v>
      </c>
      <c r="BM25">
        <f t="shared" ref="BM25:BM35" si="102">(AV25-AU25)/(1000-AV25)*BL25</f>
        <v>7.65547665156635E-3</v>
      </c>
      <c r="BN25">
        <f t="shared" ref="BN25:BN35" si="103">(AQ25+273.15)</f>
        <v>297.92872085571287</v>
      </c>
      <c r="BO25">
        <f t="shared" ref="BO25:BO35" si="104">(AP25+273.15)</f>
        <v>296.28679504394529</v>
      </c>
      <c r="BP25">
        <f t="shared" ref="BP25:BP35" si="105">(AZ25*BH25+BA25*BI25)*BJ25</f>
        <v>271.80003298729571</v>
      </c>
      <c r="BQ25">
        <f t="shared" ref="BQ25:BQ35" si="106">((BP25+0.00000010773*(BO25^4-BN25^4))-BM25*44100)/(AM25*51.4+0.00000043092*BN25^3)</f>
        <v>-0.33726122368034644</v>
      </c>
      <c r="BR25">
        <f t="shared" ref="BR25:BR35" si="107">0.61365*EXP(17.502*AK25/(240.97+AK25))</f>
        <v>3.1379708299581219</v>
      </c>
      <c r="BS25">
        <f t="shared" ref="BS25:BS35" si="108">BR25*1000/BB25</f>
        <v>31.460375436549572</v>
      </c>
      <c r="BT25">
        <f t="shared" ref="BT25:BT35" si="109">(BS25-AV25)</f>
        <v>13.856432565455822</v>
      </c>
      <c r="BU25">
        <f t="shared" ref="BU25:BU35" si="110">IF(I25,AQ25,(AP25+AQ25)/2)</f>
        <v>23.957757949829102</v>
      </c>
      <c r="BV25">
        <f t="shared" ref="BV25:BV35" si="111">0.61365*EXP(17.502*BU25/(240.97+BU25))</f>
        <v>2.9873832241036635</v>
      </c>
      <c r="BW25">
        <f t="shared" ref="BW25:BW35" si="112">IF(BT25&lt;&gt;0,(1000-(BS25+AV25)/2)/BT25*BM25,0)</f>
        <v>0.53893173763705327</v>
      </c>
      <c r="BX25">
        <f t="shared" ref="BX25:BX35" si="113">AV25*BB25/1000</f>
        <v>1.7558804831542074</v>
      </c>
      <c r="BY25">
        <f t="shared" ref="BY25:BY35" si="114">(BV25-BX25)</f>
        <v>1.2315027409494561</v>
      </c>
      <c r="BZ25">
        <f t="shared" ref="BZ25:BZ35" si="115">1/(1.6/K25+1.37/AO25)</f>
        <v>0.33966496545161989</v>
      </c>
      <c r="CA25">
        <f t="shared" ref="CA25:CA35" si="116">L25*BB25*0.001</f>
        <v>24.449615162343985</v>
      </c>
      <c r="CB25">
        <f t="shared" ref="CB25:CB35" si="117">L25/AT25</f>
        <v>0.66031939273744689</v>
      </c>
      <c r="CC25">
        <f t="shared" ref="CC25:CC35" si="118">(1-BM25*BB25/BR25/K25)*100</f>
        <v>57.467674825875939</v>
      </c>
      <c r="CD25">
        <f t="shared" ref="CD25:CD35" si="119">(AT25-J25/(AO25/1.35))</f>
        <v>365.33998947997623</v>
      </c>
      <c r="CE25">
        <f t="shared" ref="CE25:CE35" si="120">J25*CC25/100/CD25</f>
        <v>6.3661206024937675E-2</v>
      </c>
      <c r="CF25">
        <f t="shared" ref="CF25:CF35" si="121">(P25-O25)</f>
        <v>0</v>
      </c>
      <c r="CG25">
        <f t="shared" ref="CG25:CG35" si="122">AZ25*AA25</f>
        <v>1486.5047863493605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160</v>
      </c>
      <c r="B26" s="1">
        <v>24</v>
      </c>
      <c r="C26" s="1" t="s">
        <v>114</v>
      </c>
      <c r="D26" s="1" t="s">
        <v>90</v>
      </c>
      <c r="E26" s="1">
        <v>0</v>
      </c>
      <c r="F26" s="1" t="s">
        <v>91</v>
      </c>
      <c r="G26" s="1" t="s">
        <v>90</v>
      </c>
      <c r="H26" s="1">
        <v>5593.5000573052093</v>
      </c>
      <c r="I26" s="1">
        <v>0</v>
      </c>
      <c r="J26">
        <f t="shared" si="84"/>
        <v>12.65123925367682</v>
      </c>
      <c r="K26">
        <f t="shared" si="85"/>
        <v>0.46530955703369337</v>
      </c>
      <c r="L26">
        <f t="shared" si="86"/>
        <v>141.01010392724126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10.115758895874023</v>
      </c>
      <c r="AA26">
        <f t="shared" si="90"/>
        <v>0.875057879447937</v>
      </c>
      <c r="AB26">
        <f t="shared" si="91"/>
        <v>9.1873067054785654E-3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6.9163853358079939</v>
      </c>
      <c r="AJ26">
        <f t="shared" si="97"/>
        <v>1.5185139906234653</v>
      </c>
      <c r="AK26">
        <f t="shared" si="98"/>
        <v>25.206560134887695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23.142375946044922</v>
      </c>
      <c r="AQ26" s="1">
        <v>25.206560134887695</v>
      </c>
      <c r="AR26" s="1">
        <v>22.041999816894531</v>
      </c>
      <c r="AS26" s="1">
        <v>199.79832458496094</v>
      </c>
      <c r="AT26" s="1">
        <v>190.48902893066406</v>
      </c>
      <c r="AU26" s="1">
        <v>12.517702102661133</v>
      </c>
      <c r="AV26" s="1">
        <v>17.0484619140625</v>
      </c>
      <c r="AW26" s="1">
        <v>43.901527404785156</v>
      </c>
      <c r="AX26" s="1">
        <v>59.794147491455078</v>
      </c>
      <c r="AY26" s="1">
        <v>300.10293579101563</v>
      </c>
      <c r="AZ26" s="1">
        <v>1698.0367431640625</v>
      </c>
      <c r="BA26" s="1">
        <v>207.91481018066406</v>
      </c>
      <c r="BB26" s="1">
        <v>99.746971130371094</v>
      </c>
      <c r="BC26" s="1">
        <v>1.6240228414535522</v>
      </c>
      <c r="BD26" s="1">
        <v>7.1544207632541656E-2</v>
      </c>
      <c r="BE26" s="1">
        <v>0.5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1.5005146789550778</v>
      </c>
      <c r="BM26">
        <f t="shared" si="102"/>
        <v>6.916385335807994E-3</v>
      </c>
      <c r="BN26">
        <f t="shared" si="103"/>
        <v>298.35656013488767</v>
      </c>
      <c r="BO26">
        <f t="shared" si="104"/>
        <v>296.2923759460449</v>
      </c>
      <c r="BP26">
        <f t="shared" si="105"/>
        <v>271.68587283359739</v>
      </c>
      <c r="BQ26">
        <f t="shared" si="106"/>
        <v>-0.22665372261275901</v>
      </c>
      <c r="BR26">
        <f t="shared" si="107"/>
        <v>3.2190464289826886</v>
      </c>
      <c r="BS26">
        <f t="shared" si="108"/>
        <v>32.272122075519832</v>
      </c>
      <c r="BT26">
        <f t="shared" si="109"/>
        <v>15.223660161457332</v>
      </c>
      <c r="BU26">
        <f t="shared" si="110"/>
        <v>24.174468040466309</v>
      </c>
      <c r="BV26">
        <f t="shared" si="111"/>
        <v>3.0265068519817047</v>
      </c>
      <c r="BW26">
        <f t="shared" si="112"/>
        <v>0.44311454553861462</v>
      </c>
      <c r="BX26">
        <f t="shared" si="113"/>
        <v>1.7005324383592233</v>
      </c>
      <c r="BY26">
        <f t="shared" si="114"/>
        <v>1.3259744136224814</v>
      </c>
      <c r="BZ26">
        <f t="shared" si="115"/>
        <v>0.27885866807712734</v>
      </c>
      <c r="CA26">
        <f t="shared" si="116"/>
        <v>14.065330765521161</v>
      </c>
      <c r="CB26">
        <f t="shared" si="117"/>
        <v>0.74025315115952117</v>
      </c>
      <c r="CC26">
        <f t="shared" si="118"/>
        <v>53.941511141290668</v>
      </c>
      <c r="CD26">
        <f t="shared" si="119"/>
        <v>188.6505263964988</v>
      </c>
      <c r="CE26">
        <f t="shared" si="120"/>
        <v>3.6174135115798291E-2</v>
      </c>
      <c r="CF26">
        <f t="shared" si="121"/>
        <v>0</v>
      </c>
      <c r="CG26">
        <f t="shared" si="122"/>
        <v>1485.8804316978258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160</v>
      </c>
      <c r="B27" s="1">
        <v>25</v>
      </c>
      <c r="C27" s="1" t="s">
        <v>115</v>
      </c>
      <c r="D27" s="1" t="s">
        <v>90</v>
      </c>
      <c r="E27" s="1">
        <v>0</v>
      </c>
      <c r="F27" s="1" t="s">
        <v>91</v>
      </c>
      <c r="G27" s="1" t="s">
        <v>90</v>
      </c>
      <c r="H27" s="1">
        <v>5735.5000573052093</v>
      </c>
      <c r="I27" s="1">
        <v>0</v>
      </c>
      <c r="J27">
        <f t="shared" si="84"/>
        <v>-2.4356540832633846</v>
      </c>
      <c r="K27">
        <f t="shared" si="85"/>
        <v>0.43546908566925241</v>
      </c>
      <c r="L27">
        <f t="shared" si="86"/>
        <v>59.304134816028203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10.115758895874023</v>
      </c>
      <c r="AA27">
        <f t="shared" si="90"/>
        <v>0.875057879447937</v>
      </c>
      <c r="AB27">
        <f t="shared" si="91"/>
        <v>-9.6470527238419642E-4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6.7542761850671784</v>
      </c>
      <c r="AJ27">
        <f t="shared" si="97"/>
        <v>1.5794483477693113</v>
      </c>
      <c r="AK27">
        <f t="shared" si="98"/>
        <v>25.444168090820313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23.154720306396484</v>
      </c>
      <c r="AQ27" s="1">
        <v>25.444168090820313</v>
      </c>
      <c r="AR27" s="1">
        <v>22.039793014526367</v>
      </c>
      <c r="AS27" s="1">
        <v>50.033206939697266</v>
      </c>
      <c r="AT27" s="1">
        <v>51.424964904785156</v>
      </c>
      <c r="AU27" s="1">
        <v>12.471478462219238</v>
      </c>
      <c r="AV27" s="1">
        <v>16.896806716918945</v>
      </c>
      <c r="AW27" s="1">
        <v>43.707099914550781</v>
      </c>
      <c r="AX27" s="1">
        <v>59.217182159423828</v>
      </c>
      <c r="AY27" s="1">
        <v>300.0975341796875</v>
      </c>
      <c r="AZ27" s="1">
        <v>1700.6634521484375</v>
      </c>
      <c r="BA27" s="1">
        <v>178.93565368652344</v>
      </c>
      <c r="BB27" s="1">
        <v>99.747283935546875</v>
      </c>
      <c r="BC27" s="1">
        <v>0.81217324733734131</v>
      </c>
      <c r="BD27" s="1">
        <v>7.030128687620163E-2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1.5004876708984374</v>
      </c>
      <c r="BM27">
        <f t="shared" si="102"/>
        <v>6.7542761850671786E-3</v>
      </c>
      <c r="BN27">
        <f t="shared" si="103"/>
        <v>298.59416809082029</v>
      </c>
      <c r="BO27">
        <f t="shared" si="104"/>
        <v>296.30472030639646</v>
      </c>
      <c r="BP27">
        <f t="shared" si="105"/>
        <v>272.10614626170354</v>
      </c>
      <c r="BQ27">
        <f t="shared" si="106"/>
        <v>-0.20670603423734232</v>
      </c>
      <c r="BR27">
        <f t="shared" si="107"/>
        <v>3.264858924965881</v>
      </c>
      <c r="BS27">
        <f t="shared" si="108"/>
        <v>32.731306519338574</v>
      </c>
      <c r="BT27">
        <f t="shared" si="109"/>
        <v>15.834499802419629</v>
      </c>
      <c r="BU27">
        <f t="shared" si="110"/>
        <v>24.299444198608398</v>
      </c>
      <c r="BV27">
        <f t="shared" si="111"/>
        <v>3.0492723936039079</v>
      </c>
      <c r="BW27">
        <f t="shared" si="112"/>
        <v>0.41596989330789913</v>
      </c>
      <c r="BX27">
        <f t="shared" si="113"/>
        <v>1.6854105771965697</v>
      </c>
      <c r="BY27">
        <f t="shared" si="114"/>
        <v>1.3638618164073382</v>
      </c>
      <c r="BZ27">
        <f t="shared" si="115"/>
        <v>0.26166546043160682</v>
      </c>
      <c r="CA27">
        <f t="shared" si="116"/>
        <v>5.9154263740463158</v>
      </c>
      <c r="CB27">
        <f t="shared" si="117"/>
        <v>1.153216826221108</v>
      </c>
      <c r="CC27">
        <f t="shared" si="118"/>
        <v>52.61311681177596</v>
      </c>
      <c r="CD27">
        <f t="shared" si="119"/>
        <v>51.778918862546909</v>
      </c>
      <c r="CE27">
        <f t="shared" si="120"/>
        <v>-2.4748943317259565E-2</v>
      </c>
      <c r="CF27">
        <f t="shared" si="121"/>
        <v>0</v>
      </c>
      <c r="CG27">
        <f t="shared" si="122"/>
        <v>1488.1789540916197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160</v>
      </c>
      <c r="B28" s="1">
        <v>26</v>
      </c>
      <c r="C28" s="1" t="s">
        <v>116</v>
      </c>
      <c r="D28" s="1" t="s">
        <v>90</v>
      </c>
      <c r="E28" s="1">
        <v>0</v>
      </c>
      <c r="F28" s="1" t="s">
        <v>91</v>
      </c>
      <c r="G28" s="1" t="s">
        <v>90</v>
      </c>
      <c r="H28" s="1">
        <v>5877.5000573052093</v>
      </c>
      <c r="I28" s="1">
        <v>0</v>
      </c>
      <c r="J28">
        <f t="shared" si="84"/>
        <v>4.5046563020016359</v>
      </c>
      <c r="K28">
        <f t="shared" si="85"/>
        <v>0.42768212542602657</v>
      </c>
      <c r="L28">
        <f t="shared" si="86"/>
        <v>76.875229125384678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10.115758895874023</v>
      </c>
      <c r="AA28">
        <f t="shared" si="90"/>
        <v>0.875057879447937</v>
      </c>
      <c r="AB28">
        <f t="shared" si="91"/>
        <v>3.6998342287645363E-3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6.6953043107082877</v>
      </c>
      <c r="AJ28">
        <f t="shared" si="97"/>
        <v>1.5929042460094791</v>
      </c>
      <c r="AK28">
        <f t="shared" si="98"/>
        <v>25.481300354003906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23.167652130126953</v>
      </c>
      <c r="AQ28" s="1">
        <v>25.481300354003906</v>
      </c>
      <c r="AR28" s="1">
        <v>22.042543411254883</v>
      </c>
      <c r="AS28" s="1">
        <v>100.08423614501953</v>
      </c>
      <c r="AT28" s="1">
        <v>96.650794982910156</v>
      </c>
      <c r="AU28" s="1">
        <v>12.446914672851563</v>
      </c>
      <c r="AV28" s="1">
        <v>16.833948135375977</v>
      </c>
      <c r="AW28" s="1">
        <v>43.587478637695313</v>
      </c>
      <c r="AX28" s="1">
        <v>58.949966430664063</v>
      </c>
      <c r="AY28" s="1">
        <v>300.09326171875</v>
      </c>
      <c r="AZ28" s="1">
        <v>1700.24365234375</v>
      </c>
      <c r="BA28" s="1">
        <v>184.12380981445313</v>
      </c>
      <c r="BB28" s="1">
        <v>99.748748779296875</v>
      </c>
      <c r="BC28" s="1">
        <v>1.1574732065200806</v>
      </c>
      <c r="BD28" s="1">
        <v>7.316107302904129E-2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1.50046630859375</v>
      </c>
      <c r="BM28">
        <f t="shared" si="102"/>
        <v>6.6953043107082881E-3</v>
      </c>
      <c r="BN28">
        <f t="shared" si="103"/>
        <v>298.63130035400388</v>
      </c>
      <c r="BO28">
        <f t="shared" si="104"/>
        <v>296.31765213012693</v>
      </c>
      <c r="BP28">
        <f t="shared" si="105"/>
        <v>272.03897829445486</v>
      </c>
      <c r="BQ28">
        <f t="shared" si="106"/>
        <v>-0.19770086796940753</v>
      </c>
      <c r="BR28">
        <f t="shared" si="107"/>
        <v>3.2720695095288104</v>
      </c>
      <c r="BS28">
        <f t="shared" si="108"/>
        <v>32.803113317928023</v>
      </c>
      <c r="BT28">
        <f t="shared" si="109"/>
        <v>15.969165182552047</v>
      </c>
      <c r="BU28">
        <f t="shared" si="110"/>
        <v>24.32447624206543</v>
      </c>
      <c r="BV28">
        <f t="shared" si="111"/>
        <v>3.0538501590849392</v>
      </c>
      <c r="BW28">
        <f t="shared" si="112"/>
        <v>0.40885898669784204</v>
      </c>
      <c r="BX28">
        <f t="shared" si="113"/>
        <v>1.6791652635193313</v>
      </c>
      <c r="BY28">
        <f t="shared" si="114"/>
        <v>1.3746848955656079</v>
      </c>
      <c r="BZ28">
        <f t="shared" si="115"/>
        <v>0.2571638711760314</v>
      </c>
      <c r="CA28">
        <f t="shared" si="116"/>
        <v>7.6682079173788829</v>
      </c>
      <c r="CB28">
        <f t="shared" si="117"/>
        <v>0.79539158616313288</v>
      </c>
      <c r="CC28">
        <f t="shared" si="118"/>
        <v>52.276294487751059</v>
      </c>
      <c r="CD28">
        <f t="shared" si="119"/>
        <v>95.996169624815963</v>
      </c>
      <c r="CE28">
        <f t="shared" si="120"/>
        <v>2.4530847462966431E-2</v>
      </c>
      <c r="CF28">
        <f t="shared" si="121"/>
        <v>0</v>
      </c>
      <c r="CG28">
        <f t="shared" si="122"/>
        <v>1487.8116049647374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160</v>
      </c>
      <c r="B29" s="1">
        <v>27</v>
      </c>
      <c r="C29" s="1" t="s">
        <v>117</v>
      </c>
      <c r="D29" s="1" t="s">
        <v>90</v>
      </c>
      <c r="E29" s="1">
        <v>0</v>
      </c>
      <c r="F29" s="1" t="s">
        <v>91</v>
      </c>
      <c r="G29" s="1" t="s">
        <v>90</v>
      </c>
      <c r="H29" s="1">
        <v>6019.5000573052093</v>
      </c>
      <c r="I29" s="1">
        <v>0</v>
      </c>
      <c r="J29">
        <f t="shared" si="84"/>
        <v>23.345757505267326</v>
      </c>
      <c r="K29">
        <f t="shared" si="85"/>
        <v>0.42673370772943109</v>
      </c>
      <c r="L29">
        <f t="shared" si="86"/>
        <v>186.24434718915606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10.115758895874023</v>
      </c>
      <c r="AA29">
        <f t="shared" si="90"/>
        <v>0.875057879447937</v>
      </c>
      <c r="AB29">
        <f t="shared" si="91"/>
        <v>1.6361567293761339E-2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6.6627788859985078</v>
      </c>
      <c r="AJ29">
        <f t="shared" si="97"/>
        <v>1.5886204178259957</v>
      </c>
      <c r="AK29">
        <f t="shared" si="98"/>
        <v>25.444036483764648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23.180858612060547</v>
      </c>
      <c r="AQ29" s="1">
        <v>25.444036483764648</v>
      </c>
      <c r="AR29" s="1">
        <v>22.04450798034668</v>
      </c>
      <c r="AS29" s="1">
        <v>300.13272094726563</v>
      </c>
      <c r="AT29" s="1">
        <v>283.31594848632813</v>
      </c>
      <c r="AU29" s="1">
        <v>12.438538551330566</v>
      </c>
      <c r="AV29" s="1">
        <v>16.804317474365234</v>
      </c>
      <c r="AW29" s="1">
        <v>43.523685455322266</v>
      </c>
      <c r="AX29" s="1">
        <v>58.799232482910156</v>
      </c>
      <c r="AY29" s="1">
        <v>300.09835815429688</v>
      </c>
      <c r="AZ29" s="1">
        <v>1700.441162109375</v>
      </c>
      <c r="BA29" s="1">
        <v>188.70460510253906</v>
      </c>
      <c r="BB29" s="1">
        <v>99.748947143554688</v>
      </c>
      <c r="BC29" s="1">
        <v>1.9689981937408447</v>
      </c>
      <c r="BD29" s="1">
        <v>7.7412933111190796E-2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1.5004917907714843</v>
      </c>
      <c r="BM29">
        <f t="shared" si="102"/>
        <v>6.6627788859985075E-3</v>
      </c>
      <c r="BN29">
        <f t="shared" si="103"/>
        <v>298.59403648376463</v>
      </c>
      <c r="BO29">
        <f t="shared" si="104"/>
        <v>296.33085861206052</v>
      </c>
      <c r="BP29">
        <f t="shared" si="105"/>
        <v>272.07057985624851</v>
      </c>
      <c r="BQ29">
        <f t="shared" si="106"/>
        <v>-0.18954488667127498</v>
      </c>
      <c r="BR29">
        <f t="shared" si="107"/>
        <v>3.2648333933599658</v>
      </c>
      <c r="BS29">
        <f t="shared" si="108"/>
        <v>32.730504800831113</v>
      </c>
      <c r="BT29">
        <f t="shared" si="109"/>
        <v>15.926187326465879</v>
      </c>
      <c r="BU29">
        <f t="shared" si="110"/>
        <v>24.312447547912598</v>
      </c>
      <c r="BV29">
        <f t="shared" si="111"/>
        <v>3.0516496476806023</v>
      </c>
      <c r="BW29">
        <f t="shared" si="112"/>
        <v>0.40799213074758978</v>
      </c>
      <c r="BX29">
        <f t="shared" si="113"/>
        <v>1.6762129755339701</v>
      </c>
      <c r="BY29">
        <f t="shared" si="114"/>
        <v>1.3754366721466322</v>
      </c>
      <c r="BZ29">
        <f t="shared" si="115"/>
        <v>0.25661517255570343</v>
      </c>
      <c r="CA29">
        <f t="shared" si="116"/>
        <v>18.577677543556977</v>
      </c>
      <c r="CB29">
        <f t="shared" si="117"/>
        <v>0.65737332537826965</v>
      </c>
      <c r="CC29">
        <f t="shared" si="118"/>
        <v>52.296993861694816</v>
      </c>
      <c r="CD29">
        <f t="shared" si="119"/>
        <v>279.92329789496665</v>
      </c>
      <c r="CE29">
        <f t="shared" si="120"/>
        <v>4.3615981453880071E-2</v>
      </c>
      <c r="CF29">
        <f t="shared" si="121"/>
        <v>0</v>
      </c>
      <c r="CG29">
        <f t="shared" si="122"/>
        <v>1487.9844374414154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160</v>
      </c>
      <c r="B30" s="1">
        <v>28</v>
      </c>
      <c r="C30" s="1" t="s">
        <v>118</v>
      </c>
      <c r="D30" s="1" t="s">
        <v>90</v>
      </c>
      <c r="E30" s="1">
        <v>0</v>
      </c>
      <c r="F30" s="1" t="s">
        <v>91</v>
      </c>
      <c r="G30" s="1" t="s">
        <v>90</v>
      </c>
      <c r="H30" s="1">
        <v>6192.5000573052093</v>
      </c>
      <c r="I30" s="1">
        <v>0</v>
      </c>
      <c r="J30">
        <f t="shared" si="84"/>
        <v>31.091099216287748</v>
      </c>
      <c r="K30">
        <f t="shared" si="85"/>
        <v>0.42734433328508931</v>
      </c>
      <c r="L30">
        <f t="shared" si="86"/>
        <v>248.8197626755699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10.115758895874023</v>
      </c>
      <c r="AA30">
        <f t="shared" si="90"/>
        <v>0.875057879447937</v>
      </c>
      <c r="AB30">
        <f t="shared" si="91"/>
        <v>2.1574196576676117E-2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6.7112524568716214</v>
      </c>
      <c r="AJ30">
        <f t="shared" si="97"/>
        <v>1.5977954919024229</v>
      </c>
      <c r="AK30">
        <f t="shared" si="98"/>
        <v>25.524936676025391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23.222406387329102</v>
      </c>
      <c r="AQ30" s="1">
        <v>25.524936676025391</v>
      </c>
      <c r="AR30" s="1">
        <v>22.045854568481445</v>
      </c>
      <c r="AS30" s="1">
        <v>400.40869140625</v>
      </c>
      <c r="AT30" s="1">
        <v>377.9969482421875</v>
      </c>
      <c r="AU30" s="1">
        <v>12.472806930541992</v>
      </c>
      <c r="AV30" s="1">
        <v>16.870145797729492</v>
      </c>
      <c r="AW30" s="1">
        <v>43.532546997070313</v>
      </c>
      <c r="AX30" s="1">
        <v>58.87939453125</v>
      </c>
      <c r="AY30" s="1">
        <v>300.09207153320313</v>
      </c>
      <c r="AZ30" s="1">
        <v>1699.860107421875</v>
      </c>
      <c r="BA30" s="1">
        <v>184.90132141113281</v>
      </c>
      <c r="BB30" s="1">
        <v>99.748123168945313</v>
      </c>
      <c r="BC30" s="1">
        <v>2.1483790874481201</v>
      </c>
      <c r="BD30" s="1">
        <v>8.1602804362773895E-2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1.5004603576660154</v>
      </c>
      <c r="BM30">
        <f t="shared" si="102"/>
        <v>6.7112524568716213E-3</v>
      </c>
      <c r="BN30">
        <f t="shared" si="103"/>
        <v>298.67493667602537</v>
      </c>
      <c r="BO30">
        <f t="shared" si="104"/>
        <v>296.37240638732908</v>
      </c>
      <c r="BP30">
        <f t="shared" si="105"/>
        <v>271.97761110832653</v>
      </c>
      <c r="BQ30">
        <f t="shared" si="106"/>
        <v>-0.20030060403794617</v>
      </c>
      <c r="BR30">
        <f t="shared" si="107"/>
        <v>3.2805608728124094</v>
      </c>
      <c r="BS30">
        <f t="shared" si="108"/>
        <v>32.888447106478992</v>
      </c>
      <c r="BT30">
        <f t="shared" si="109"/>
        <v>16.0183013087495</v>
      </c>
      <c r="BU30">
        <f t="shared" si="110"/>
        <v>24.373671531677246</v>
      </c>
      <c r="BV30">
        <f t="shared" si="111"/>
        <v>3.0628643164478051</v>
      </c>
      <c r="BW30">
        <f t="shared" si="112"/>
        <v>0.4085502633077322</v>
      </c>
      <c r="BX30">
        <f t="shared" si="113"/>
        <v>1.6827653809099865</v>
      </c>
      <c r="BY30">
        <f t="shared" si="114"/>
        <v>1.3800989355378186</v>
      </c>
      <c r="BZ30">
        <f t="shared" si="115"/>
        <v>0.25696845512047967</v>
      </c>
      <c r="CA30">
        <f t="shared" si="116"/>
        <v>24.819304334230488</v>
      </c>
      <c r="CB30">
        <f t="shared" si="117"/>
        <v>0.65825865481894819</v>
      </c>
      <c r="CC30">
        <f t="shared" si="118"/>
        <v>52.249023351702405</v>
      </c>
      <c r="CD30">
        <f t="shared" si="119"/>
        <v>373.47872962716002</v>
      </c>
      <c r="CE30">
        <f t="shared" si="120"/>
        <v>4.3495905927591005E-2</v>
      </c>
      <c r="CF30">
        <f t="shared" si="121"/>
        <v>0</v>
      </c>
      <c r="CG30">
        <f t="shared" si="122"/>
        <v>1487.4759809587283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160</v>
      </c>
      <c r="B31" s="1">
        <v>29</v>
      </c>
      <c r="C31" s="1" t="s">
        <v>119</v>
      </c>
      <c r="D31" s="1" t="s">
        <v>90</v>
      </c>
      <c r="E31" s="1">
        <v>0</v>
      </c>
      <c r="F31" s="1" t="s">
        <v>91</v>
      </c>
      <c r="G31" s="1" t="s">
        <v>90</v>
      </c>
      <c r="H31" s="1">
        <v>6343.5000573052093</v>
      </c>
      <c r="I31" s="1">
        <v>0</v>
      </c>
      <c r="J31">
        <f t="shared" si="84"/>
        <v>45.893146610696469</v>
      </c>
      <c r="K31">
        <f t="shared" si="85"/>
        <v>0.42616934171288501</v>
      </c>
      <c r="L31">
        <f t="shared" si="86"/>
        <v>472.47955473487542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10.115758895874023</v>
      </c>
      <c r="AA31">
        <f t="shared" si="90"/>
        <v>0.875057879447937</v>
      </c>
      <c r="AB31">
        <f t="shared" si="91"/>
        <v>3.152835646005981E-2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6.7043929399109627</v>
      </c>
      <c r="AJ31">
        <f t="shared" si="97"/>
        <v>1.6001839606657</v>
      </c>
      <c r="AK31">
        <f t="shared" si="98"/>
        <v>25.573150634765625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23.25390625</v>
      </c>
      <c r="AQ31" s="1">
        <v>25.573150634765625</v>
      </c>
      <c r="AR31" s="1">
        <v>22.044042587280273</v>
      </c>
      <c r="AS31" s="1">
        <v>700.00982666015625</v>
      </c>
      <c r="AT31" s="1">
        <v>666.44464111328125</v>
      </c>
      <c r="AU31" s="1">
        <v>12.548305511474609</v>
      </c>
      <c r="AV31" s="1">
        <v>16.941005706787109</v>
      </c>
      <c r="AW31" s="1">
        <v>43.711219787597656</v>
      </c>
      <c r="AX31" s="1">
        <v>59.013984680175781</v>
      </c>
      <c r="AY31" s="1">
        <v>300.08029174804688</v>
      </c>
      <c r="AZ31" s="1">
        <v>1699.696044921875</v>
      </c>
      <c r="BA31" s="1">
        <v>185.14895629882813</v>
      </c>
      <c r="BB31" s="1">
        <v>99.745048522949219</v>
      </c>
      <c r="BC31" s="1">
        <v>2.0775630474090576</v>
      </c>
      <c r="BD31" s="1">
        <v>8.848852664232254E-2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1.5004014587402343</v>
      </c>
      <c r="BM31">
        <f t="shared" si="102"/>
        <v>6.7043929399109624E-3</v>
      </c>
      <c r="BN31">
        <f t="shared" si="103"/>
        <v>298.7231506347656</v>
      </c>
      <c r="BO31">
        <f t="shared" si="104"/>
        <v>296.40390624999998</v>
      </c>
      <c r="BP31">
        <f t="shared" si="105"/>
        <v>271.95136110891326</v>
      </c>
      <c r="BQ31">
        <f t="shared" si="106"/>
        <v>-0.1999925288578242</v>
      </c>
      <c r="BR31">
        <f t="shared" si="107"/>
        <v>3.2899653969167399</v>
      </c>
      <c r="BS31">
        <f t="shared" si="108"/>
        <v>32.983746518101988</v>
      </c>
      <c r="BT31">
        <f t="shared" si="109"/>
        <v>16.042740811314879</v>
      </c>
      <c r="BU31">
        <f t="shared" si="110"/>
        <v>24.413528442382813</v>
      </c>
      <c r="BV31">
        <f t="shared" si="111"/>
        <v>3.0701844298193381</v>
      </c>
      <c r="BW31">
        <f t="shared" si="112"/>
        <v>0.40747621859780614</v>
      </c>
      <c r="BX31">
        <f t="shared" si="113"/>
        <v>1.6897814362510399</v>
      </c>
      <c r="BY31">
        <f t="shared" si="114"/>
        <v>1.3804029935682982</v>
      </c>
      <c r="BZ31">
        <f t="shared" si="115"/>
        <v>0.25628861981163176</v>
      </c>
      <c r="CA31">
        <f t="shared" si="116"/>
        <v>47.127496113131585</v>
      </c>
      <c r="CB31">
        <f t="shared" si="117"/>
        <v>0.70895544143862965</v>
      </c>
      <c r="CC31">
        <f t="shared" si="118"/>
        <v>52.304514692694781</v>
      </c>
      <c r="CD31">
        <f t="shared" si="119"/>
        <v>659.77536036909942</v>
      </c>
      <c r="CE31">
        <f t="shared" si="120"/>
        <v>3.6382364443714579E-2</v>
      </c>
      <c r="CF31">
        <f t="shared" si="121"/>
        <v>0</v>
      </c>
      <c r="CG31">
        <f t="shared" si="122"/>
        <v>1487.3324167753815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160</v>
      </c>
      <c r="B32" s="1">
        <v>30</v>
      </c>
      <c r="C32" s="1" t="s">
        <v>120</v>
      </c>
      <c r="D32" s="1" t="s">
        <v>90</v>
      </c>
      <c r="E32" s="1">
        <v>0</v>
      </c>
      <c r="F32" s="1" t="s">
        <v>91</v>
      </c>
      <c r="G32" s="1" t="s">
        <v>90</v>
      </c>
      <c r="H32" s="1">
        <v>6565.5000573052093</v>
      </c>
      <c r="I32" s="1">
        <v>0</v>
      </c>
      <c r="J32">
        <f t="shared" si="84"/>
        <v>51.600185099351506</v>
      </c>
      <c r="K32">
        <f t="shared" si="85"/>
        <v>0.3794033154105903</v>
      </c>
      <c r="L32">
        <f t="shared" si="86"/>
        <v>713.22934931277939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10.115758895874023</v>
      </c>
      <c r="AA32">
        <f t="shared" si="90"/>
        <v>0.875057879447937</v>
      </c>
      <c r="AB32">
        <f t="shared" si="91"/>
        <v>3.5381111125099944E-2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6.3029688851220982</v>
      </c>
      <c r="AJ32">
        <f t="shared" si="97"/>
        <v>1.6811564241339405</v>
      </c>
      <c r="AK32">
        <f t="shared" si="98"/>
        <v>25.902496337890625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23.282936096191406</v>
      </c>
      <c r="AQ32" s="1">
        <v>25.902496337890625</v>
      </c>
      <c r="AR32" s="1">
        <v>22.042057037353516</v>
      </c>
      <c r="AS32" s="1">
        <v>999.90875244140625</v>
      </c>
      <c r="AT32" s="1">
        <v>961.48040771484375</v>
      </c>
      <c r="AU32" s="1">
        <v>12.650330543518066</v>
      </c>
      <c r="AV32" s="1">
        <v>16.780519485473633</v>
      </c>
      <c r="AW32" s="1">
        <v>43.987400054931641</v>
      </c>
      <c r="AX32" s="1">
        <v>58.351943969726563</v>
      </c>
      <c r="AY32" s="1">
        <v>300.0928955078125</v>
      </c>
      <c r="AZ32" s="1">
        <v>1698.94384765625</v>
      </c>
      <c r="BA32" s="1">
        <v>195.61186218261719</v>
      </c>
      <c r="BB32" s="1">
        <v>99.739631652832031</v>
      </c>
      <c r="BC32" s="1">
        <v>1.6704188585281372</v>
      </c>
      <c r="BD32" s="1">
        <v>9.6961826086044312E-2</v>
      </c>
      <c r="BE32" s="1">
        <v>0.75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1.5004644775390625</v>
      </c>
      <c r="BM32">
        <f t="shared" si="102"/>
        <v>6.302968885122098E-3</v>
      </c>
      <c r="BN32">
        <f t="shared" si="103"/>
        <v>299.0524963378906</v>
      </c>
      <c r="BO32">
        <f t="shared" si="104"/>
        <v>296.43293609619138</v>
      </c>
      <c r="BP32">
        <f t="shared" si="105"/>
        <v>271.83100954910333</v>
      </c>
      <c r="BQ32">
        <f t="shared" si="106"/>
        <v>-0.14354791925472124</v>
      </c>
      <c r="BR32">
        <f t="shared" si="107"/>
        <v>3.3548392565582512</v>
      </c>
      <c r="BS32">
        <f t="shared" si="108"/>
        <v>33.635969984685552</v>
      </c>
      <c r="BT32">
        <f t="shared" si="109"/>
        <v>16.855450499211919</v>
      </c>
      <c r="BU32">
        <f t="shared" si="110"/>
        <v>24.592716217041016</v>
      </c>
      <c r="BV32">
        <f t="shared" si="111"/>
        <v>3.1032832864272146</v>
      </c>
      <c r="BW32">
        <f t="shared" si="112"/>
        <v>0.36451604204797827</v>
      </c>
      <c r="BX32">
        <f t="shared" si="113"/>
        <v>1.6736828324243107</v>
      </c>
      <c r="BY32">
        <f t="shared" si="114"/>
        <v>1.4296004540029039</v>
      </c>
      <c r="BZ32">
        <f t="shared" si="115"/>
        <v>0.22911486142512366</v>
      </c>
      <c r="CA32">
        <f t="shared" si="116"/>
        <v>71.137232584445684</v>
      </c>
      <c r="CB32">
        <f t="shared" si="117"/>
        <v>0.74180331038457237</v>
      </c>
      <c r="CC32">
        <f t="shared" si="118"/>
        <v>50.609879548553181</v>
      </c>
      <c r="CD32">
        <f t="shared" si="119"/>
        <v>953.98176910985626</v>
      </c>
      <c r="CE32">
        <f t="shared" si="120"/>
        <v>2.7374518435482831E-2</v>
      </c>
      <c r="CF32">
        <f t="shared" si="121"/>
        <v>0</v>
      </c>
      <c r="CG32">
        <f t="shared" si="122"/>
        <v>1486.674200631197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160</v>
      </c>
      <c r="B33" s="1">
        <v>31</v>
      </c>
      <c r="C33" s="1" t="s">
        <v>121</v>
      </c>
      <c r="D33" s="1" t="s">
        <v>90</v>
      </c>
      <c r="E33" s="1">
        <v>0</v>
      </c>
      <c r="F33" s="1" t="s">
        <v>91</v>
      </c>
      <c r="G33" s="1" t="s">
        <v>90</v>
      </c>
      <c r="H33" s="1">
        <v>6783.5000573052093</v>
      </c>
      <c r="I33" s="1">
        <v>0</v>
      </c>
      <c r="J33">
        <f t="shared" si="84"/>
        <v>53.244080364568887</v>
      </c>
      <c r="K33">
        <f t="shared" si="85"/>
        <v>0.32245912069819921</v>
      </c>
      <c r="L33">
        <f t="shared" si="86"/>
        <v>955.2005249335707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10.115758895874023</v>
      </c>
      <c r="AA33">
        <f t="shared" si="90"/>
        <v>0.875057879447937</v>
      </c>
      <c r="AB33">
        <f t="shared" si="91"/>
        <v>3.6496548832541914E-2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5.7104881143801087</v>
      </c>
      <c r="AJ33">
        <f t="shared" si="97"/>
        <v>1.781107483784705</v>
      </c>
      <c r="AK33">
        <f t="shared" si="98"/>
        <v>26.278663635253906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23.340673446655273</v>
      </c>
      <c r="AQ33" s="1">
        <v>26.278663635253906</v>
      </c>
      <c r="AR33" s="1">
        <v>22.097860336303711</v>
      </c>
      <c r="AS33" s="1">
        <v>1299.829833984375</v>
      </c>
      <c r="AT33" s="1">
        <v>1259.5526123046875</v>
      </c>
      <c r="AU33" s="1">
        <v>12.791987419128418</v>
      </c>
      <c r="AV33" s="1">
        <v>16.534736633300781</v>
      </c>
      <c r="AW33" s="1">
        <v>44.325340270996094</v>
      </c>
      <c r="AX33" s="1">
        <v>57.296817779541016</v>
      </c>
      <c r="AY33" s="1">
        <v>300.10382080078125</v>
      </c>
      <c r="AZ33" s="1">
        <v>1698.4930419921875</v>
      </c>
      <c r="BA33" s="1">
        <v>255.49374389648438</v>
      </c>
      <c r="BB33" s="1">
        <v>99.741104125976563</v>
      </c>
      <c r="BC33" s="1">
        <v>0.68048965930938721</v>
      </c>
      <c r="BD33" s="1">
        <v>0.1044919416308403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1.5005191040039063</v>
      </c>
      <c r="BM33">
        <f t="shared" si="102"/>
        <v>5.7104881143801084E-3</v>
      </c>
      <c r="BN33">
        <f t="shared" si="103"/>
        <v>299.42866363525388</v>
      </c>
      <c r="BO33">
        <f t="shared" si="104"/>
        <v>296.49067344665525</v>
      </c>
      <c r="BP33">
        <f t="shared" si="105"/>
        <v>271.75888064446553</v>
      </c>
      <c r="BQ33">
        <f t="shared" si="106"/>
        <v>-5.4191035043334737E-2</v>
      </c>
      <c r="BR33">
        <f t="shared" si="107"/>
        <v>3.4303003720223573</v>
      </c>
      <c r="BS33">
        <f t="shared" si="108"/>
        <v>34.392043301323056</v>
      </c>
      <c r="BT33">
        <f t="shared" si="109"/>
        <v>17.857306668022275</v>
      </c>
      <c r="BU33">
        <f t="shared" si="110"/>
        <v>24.80966854095459</v>
      </c>
      <c r="BV33">
        <f t="shared" si="111"/>
        <v>3.1437749465415452</v>
      </c>
      <c r="BW33">
        <f t="shared" si="112"/>
        <v>0.3116416059867268</v>
      </c>
      <c r="BX33">
        <f t="shared" si="113"/>
        <v>1.6491928882376523</v>
      </c>
      <c r="BY33">
        <f t="shared" si="114"/>
        <v>1.4945820583038929</v>
      </c>
      <c r="BZ33">
        <f t="shared" si="115"/>
        <v>0.19571983754846584</v>
      </c>
      <c r="CA33">
        <f t="shared" si="116"/>
        <v>95.27275501858675</v>
      </c>
      <c r="CB33">
        <f t="shared" si="117"/>
        <v>0.75836492704006742</v>
      </c>
      <c r="CC33">
        <f t="shared" si="118"/>
        <v>48.507901938800089</v>
      </c>
      <c r="CD33">
        <f t="shared" si="119"/>
        <v>1251.8150796632817</v>
      </c>
      <c r="CE33">
        <f t="shared" si="120"/>
        <v>2.0632109894704414E-2</v>
      </c>
      <c r="CF33">
        <f t="shared" si="121"/>
        <v>0</v>
      </c>
      <c r="CG33">
        <f t="shared" si="122"/>
        <v>1486.2797195827595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160</v>
      </c>
      <c r="B34" s="1">
        <v>32</v>
      </c>
      <c r="C34" s="1" t="s">
        <v>122</v>
      </c>
      <c r="D34" s="1" t="s">
        <v>90</v>
      </c>
      <c r="E34" s="1">
        <v>0</v>
      </c>
      <c r="F34" s="1" t="s">
        <v>91</v>
      </c>
      <c r="G34" s="1" t="s">
        <v>90</v>
      </c>
      <c r="H34" s="1">
        <v>6942.5000573052093</v>
      </c>
      <c r="I34" s="1">
        <v>0</v>
      </c>
      <c r="J34">
        <f t="shared" si="84"/>
        <v>53.539378500075948</v>
      </c>
      <c r="K34">
        <f t="shared" si="85"/>
        <v>0.29304386031778357</v>
      </c>
      <c r="L34">
        <f t="shared" si="86"/>
        <v>1313.2739130519542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10.115758895874023</v>
      </c>
      <c r="AA34">
        <f t="shared" si="90"/>
        <v>0.875057879447937</v>
      </c>
      <c r="AB34">
        <f t="shared" si="91"/>
        <v>3.669995027530764E-2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5.3808554144128777</v>
      </c>
      <c r="AJ34">
        <f t="shared" si="97"/>
        <v>1.8406952029257413</v>
      </c>
      <c r="AK34">
        <f t="shared" si="98"/>
        <v>26.519218444824219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23.396739959716797</v>
      </c>
      <c r="AQ34" s="1">
        <v>26.519218444824219</v>
      </c>
      <c r="AR34" s="1">
        <v>22.149972915649414</v>
      </c>
      <c r="AS34" s="1">
        <v>1699.9498291015625</v>
      </c>
      <c r="AT34" s="1">
        <v>1658.321533203125</v>
      </c>
      <c r="AU34" s="1">
        <v>12.902137756347656</v>
      </c>
      <c r="AV34" s="1">
        <v>16.429302215576172</v>
      </c>
      <c r="AW34" s="1">
        <v>44.554912567138672</v>
      </c>
      <c r="AX34" s="1">
        <v>56.739009857177734</v>
      </c>
      <c r="AY34" s="1">
        <v>300.0966796875</v>
      </c>
      <c r="AZ34" s="1">
        <v>1698.274658203125</v>
      </c>
      <c r="BA34" s="1">
        <v>342.50527954101563</v>
      </c>
      <c r="BB34" s="1">
        <v>99.738563537597656</v>
      </c>
      <c r="BC34" s="1">
        <v>-1.0894566774368286</v>
      </c>
      <c r="BD34" s="1">
        <v>0.11084446310997009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1.5004833984374999</v>
      </c>
      <c r="BM34">
        <f t="shared" si="102"/>
        <v>5.3808554144128776E-3</v>
      </c>
      <c r="BN34">
        <f t="shared" si="103"/>
        <v>299.6692184448242</v>
      </c>
      <c r="BO34">
        <f t="shared" si="104"/>
        <v>296.54673995971677</v>
      </c>
      <c r="BP34">
        <f t="shared" si="105"/>
        <v>271.72393923899654</v>
      </c>
      <c r="BQ34">
        <f t="shared" si="106"/>
        <v>-4.8703868712419171E-3</v>
      </c>
      <c r="BR34">
        <f t="shared" si="107"/>
        <v>3.4793302058323792</v>
      </c>
      <c r="BS34">
        <f t="shared" si="108"/>
        <v>34.884502868549973</v>
      </c>
      <c r="BT34">
        <f t="shared" si="109"/>
        <v>18.455200652973801</v>
      </c>
      <c r="BU34">
        <f t="shared" si="110"/>
        <v>24.957979202270508</v>
      </c>
      <c r="BV34">
        <f t="shared" si="111"/>
        <v>3.1717204431718318</v>
      </c>
      <c r="BW34">
        <f t="shared" si="112"/>
        <v>0.28408248872696751</v>
      </c>
      <c r="BX34">
        <f t="shared" si="113"/>
        <v>1.6386350029066379</v>
      </c>
      <c r="BY34">
        <f t="shared" si="114"/>
        <v>1.5330854402651939</v>
      </c>
      <c r="BZ34">
        <f t="shared" si="115"/>
        <v>0.17833550394096304</v>
      </c>
      <c r="CA34">
        <f t="shared" si="116"/>
        <v>130.98405361920183</v>
      </c>
      <c r="CB34">
        <f t="shared" si="117"/>
        <v>0.79192960276847202</v>
      </c>
      <c r="CC34">
        <f t="shared" si="118"/>
        <v>47.363602557932069</v>
      </c>
      <c r="CD34">
        <f t="shared" si="119"/>
        <v>1650.5410872660666</v>
      </c>
      <c r="CE34">
        <f t="shared" si="120"/>
        <v>1.5363554800544734E-2</v>
      </c>
      <c r="CF34">
        <f t="shared" si="121"/>
        <v>0</v>
      </c>
      <c r="CG34">
        <f t="shared" si="122"/>
        <v>1486.0886211273967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160</v>
      </c>
      <c r="B35" s="1">
        <v>33</v>
      </c>
      <c r="C35" s="1" t="s">
        <v>123</v>
      </c>
      <c r="D35" s="1" t="s">
        <v>90</v>
      </c>
      <c r="E35" s="1">
        <v>0</v>
      </c>
      <c r="F35" s="1" t="s">
        <v>91</v>
      </c>
      <c r="G35" s="1" t="s">
        <v>90</v>
      </c>
      <c r="H35" s="1">
        <v>7164.5000573052093</v>
      </c>
      <c r="I35" s="1">
        <v>0</v>
      </c>
      <c r="J35">
        <f t="shared" si="84"/>
        <v>53.067833721605119</v>
      </c>
      <c r="K35">
        <f t="shared" si="85"/>
        <v>0.25860013190299341</v>
      </c>
      <c r="L35">
        <f t="shared" si="86"/>
        <v>1565.8696625620705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10.115758895874023</v>
      </c>
      <c r="AA35">
        <f t="shared" si="90"/>
        <v>0.875057879447937</v>
      </c>
      <c r="AB35">
        <f t="shared" si="91"/>
        <v>3.6336806277998984E-2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4.9861198825326936</v>
      </c>
      <c r="AJ35">
        <f t="shared" si="97"/>
        <v>1.9252072221307865</v>
      </c>
      <c r="AK35">
        <f t="shared" si="98"/>
        <v>26.866718292236328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23.510238647460938</v>
      </c>
      <c r="AQ35" s="1">
        <v>26.866718292236328</v>
      </c>
      <c r="AR35" s="1">
        <v>22.262750625610352</v>
      </c>
      <c r="AS35" s="1">
        <v>1999.5517578125</v>
      </c>
      <c r="AT35" s="1">
        <v>1957.6810302734375</v>
      </c>
      <c r="AU35" s="1">
        <v>13.035090446472168</v>
      </c>
      <c r="AV35" s="1">
        <v>16.303779602050781</v>
      </c>
      <c r="AW35" s="1">
        <v>44.705474853515625</v>
      </c>
      <c r="AX35" s="1">
        <v>55.918025970458984</v>
      </c>
      <c r="AY35" s="1">
        <v>300.1097412109375</v>
      </c>
      <c r="AZ35" s="1">
        <v>1700.4169921875</v>
      </c>
      <c r="BA35" s="1">
        <v>524.73486328125</v>
      </c>
      <c r="BB35" s="1">
        <v>99.733345031738281</v>
      </c>
      <c r="BC35" s="1">
        <v>-2.9793796539306641</v>
      </c>
      <c r="BD35" s="1">
        <v>0.11339430510997772</v>
      </c>
      <c r="BE35" s="1">
        <v>0.75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1.5005487060546874</v>
      </c>
      <c r="BM35">
        <f t="shared" si="102"/>
        <v>4.9861198825326934E-3</v>
      </c>
      <c r="BN35">
        <f t="shared" si="103"/>
        <v>300.01671829223631</v>
      </c>
      <c r="BO35">
        <f t="shared" si="104"/>
        <v>296.66023864746091</v>
      </c>
      <c r="BP35">
        <f t="shared" si="105"/>
        <v>272.06671266883495</v>
      </c>
      <c r="BQ35">
        <f t="shared" si="106"/>
        <v>5.4998950247697131E-2</v>
      </c>
      <c r="BR35">
        <f t="shared" si="107"/>
        <v>3.5512376985035337</v>
      </c>
      <c r="BS35">
        <f t="shared" si="108"/>
        <v>35.607325688047645</v>
      </c>
      <c r="BT35">
        <f t="shared" si="109"/>
        <v>19.303546085996864</v>
      </c>
      <c r="BU35">
        <f t="shared" si="110"/>
        <v>25.188478469848633</v>
      </c>
      <c r="BV35">
        <f t="shared" si="111"/>
        <v>3.2155832695546831</v>
      </c>
      <c r="BW35">
        <f t="shared" si="112"/>
        <v>0.25159638357587716</v>
      </c>
      <c r="BX35">
        <f t="shared" si="113"/>
        <v>1.6260304763727471</v>
      </c>
      <c r="BY35">
        <f t="shared" si="114"/>
        <v>1.589552793181936</v>
      </c>
      <c r="BZ35">
        <f t="shared" si="115"/>
        <v>0.15786233351580262</v>
      </c>
      <c r="CA35">
        <f t="shared" si="116"/>
        <v>156.16941933103459</v>
      </c>
      <c r="CB35">
        <f t="shared" si="117"/>
        <v>0.79985944510243268</v>
      </c>
      <c r="CC35">
        <f t="shared" si="118"/>
        <v>45.850479262272955</v>
      </c>
      <c r="CD35">
        <f t="shared" si="119"/>
        <v>1949.9691101347462</v>
      </c>
      <c r="CE35">
        <f t="shared" si="120"/>
        <v>1.24780725853553E-2</v>
      </c>
      <c r="CF35">
        <f t="shared" si="121"/>
        <v>0</v>
      </c>
      <c r="CG35">
        <f t="shared" si="122"/>
        <v>1487.963287360833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161</v>
      </c>
      <c r="B36" s="1">
        <v>34</v>
      </c>
      <c r="C36" s="1" t="s">
        <v>124</v>
      </c>
      <c r="D36" s="1" t="s">
        <v>90</v>
      </c>
      <c r="E36" s="1">
        <v>0</v>
      </c>
      <c r="F36" s="1" t="s">
        <v>91</v>
      </c>
      <c r="G36" s="1" t="s">
        <v>90</v>
      </c>
      <c r="H36" s="1">
        <v>8192.5000573052093</v>
      </c>
      <c r="I36" s="1">
        <v>0</v>
      </c>
      <c r="J36">
        <f t="shared" ref="J36:J46" si="126">(AS36-AT36*(1000-AU36)/(1000-AV36))*BL36</f>
        <v>10.568393456479248</v>
      </c>
      <c r="K36">
        <f t="shared" ref="K36:K46" si="127">IF(BW36&lt;&gt;0,1/(1/BW36-1/AO36),0)</f>
        <v>0.1796757087813087</v>
      </c>
      <c r="L36">
        <f t="shared" ref="L36:L46" si="128">((BZ36-BM36/2)*AT36-J36)/(BZ36+BM36/2)</f>
        <v>284.37939022986603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10.063185691833496</v>
      </c>
      <c r="AA36">
        <f t="shared" ref="AA36:AA46" si="132">(Z36*Y36+(100-Z36)*X36)/100</f>
        <v>0.87503159284591669</v>
      </c>
      <c r="AB36">
        <f t="shared" ref="AB36:AB46" si="133">(J36-W36)/CG36</f>
        <v>7.7739904117338637E-3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3.7921587816960725</v>
      </c>
      <c r="AJ36">
        <f t="shared" ref="AJ36:AJ46" si="139">(BR36-BX36)</f>
        <v>2.0789769040444361</v>
      </c>
      <c r="AK36">
        <f t="shared" ref="AK36:AK46" si="140">(AQ36+BQ36*I36)</f>
        <v>29.48118782043457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26.225009918212891</v>
      </c>
      <c r="AQ36" s="1">
        <v>29.48118782043457</v>
      </c>
      <c r="AR36" s="1">
        <v>25.061775207519531</v>
      </c>
      <c r="AS36" s="1">
        <v>399.6844482421875</v>
      </c>
      <c r="AT36" s="1">
        <v>391.65225219726563</v>
      </c>
      <c r="AU36" s="1">
        <v>18.142189025878906</v>
      </c>
      <c r="AV36" s="1">
        <v>20.617082595825195</v>
      </c>
      <c r="AW36" s="1">
        <v>52.912384033203125</v>
      </c>
      <c r="AX36" s="1">
        <v>60.132522583007813</v>
      </c>
      <c r="AY36" s="1">
        <v>300.13214111328125</v>
      </c>
      <c r="AZ36" s="1">
        <v>1700.6123046875</v>
      </c>
      <c r="BA36" s="1">
        <v>1349.719482421875</v>
      </c>
      <c r="BB36" s="1">
        <v>99.73028564453125</v>
      </c>
      <c r="BC36" s="1">
        <v>2.6985561847686768</v>
      </c>
      <c r="BD36" s="1">
        <v>6.2928915023803711E-2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1.5006607055664063</v>
      </c>
      <c r="BM36">
        <f t="shared" ref="BM36:BM46" si="144">(AV36-AU36)/(1000-AV36)*BL36</f>
        <v>3.7921587816960724E-3</v>
      </c>
      <c r="BN36">
        <f t="shared" ref="BN36:BN46" si="145">(AQ36+273.15)</f>
        <v>302.63118782043455</v>
      </c>
      <c r="BO36">
        <f t="shared" ref="BO36:BO46" si="146">(AP36+273.15)</f>
        <v>299.37500991821287</v>
      </c>
      <c r="BP36">
        <f t="shared" ref="BP36:BP46" si="147">(AZ36*BH36+BA36*BI36)*BJ36</f>
        <v>272.09796266813646</v>
      </c>
      <c r="BQ36">
        <f t="shared" ref="BQ36:BQ46" si="148">((BP36+0.00000010773*(BO36^4-BN36^4))-BM36*44100)/(AM36*51.4+0.00000043092*BN36^3)</f>
        <v>0.26565231193046757</v>
      </c>
      <c r="BR36">
        <f t="shared" ref="BR36:BR46" si="149">0.61365*EXP(17.502*AK36/(240.97+AK36))</f>
        <v>4.1351244404829766</v>
      </c>
      <c r="BS36">
        <f t="shared" ref="BS36:BS46" si="150">BR36*1000/BB36</f>
        <v>41.46307627375905</v>
      </c>
      <c r="BT36">
        <f t="shared" ref="BT36:BT46" si="151">(BS36-AV36)</f>
        <v>20.845993677933855</v>
      </c>
      <c r="BU36">
        <f t="shared" ref="BU36:BU46" si="152">IF(I36,AQ36,(AP36+AQ36)/2)</f>
        <v>27.85309886932373</v>
      </c>
      <c r="BV36">
        <f t="shared" ref="BV36:BV46" si="153">0.61365*EXP(17.502*BU36/(240.97+BU36))</f>
        <v>3.7624624635361341</v>
      </c>
      <c r="BW36">
        <f t="shared" ref="BW36:BW46" si="154">IF(BT36&lt;&gt;0,(1000-(BS36+AV36)/2)/BT36*BM36,0)</f>
        <v>0.17626647732184642</v>
      </c>
      <c r="BX36">
        <f t="shared" ref="BX36:BX46" si="155">AV36*BB36/1000</f>
        <v>2.0561475364385404</v>
      </c>
      <c r="BY36">
        <f t="shared" ref="BY36:BY46" si="156">(BV36-BX36)</f>
        <v>1.7063149270975937</v>
      </c>
      <c r="BZ36">
        <f t="shared" ref="BZ36:BZ46" si="157">1/(1.6/K36+1.37/AO36)</f>
        <v>0.11046785649149345</v>
      </c>
      <c r="CA36">
        <f t="shared" ref="CA36:CA46" si="158">L36*BB36*0.001</f>
        <v>28.361237819042159</v>
      </c>
      <c r="CB36">
        <f t="shared" ref="CB36:CB46" si="159">L36/AT36</f>
        <v>0.72610176153571848</v>
      </c>
      <c r="CC36">
        <f t="shared" ref="CC36:CC46" si="160">(1-BM36*BB36/BR36/K36)*100</f>
        <v>49.097908641639123</v>
      </c>
      <c r="CD36">
        <f t="shared" ref="CD36:CD46" si="161">(AT36-J36/(AO36/1.35))</f>
        <v>390.11643283900429</v>
      </c>
      <c r="CE36">
        <f t="shared" ref="CE36:CE46" si="162">J36*CC36/100/CD36</f>
        <v>1.3300798754848964E-2</v>
      </c>
      <c r="CF36">
        <f t="shared" ref="CF36:CF46" si="163">(P36-O36)</f>
        <v>0</v>
      </c>
      <c r="CG36">
        <f t="shared" ref="CG36:CG46" si="164">AZ36*AA36</f>
        <v>1488.0894937840685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161</v>
      </c>
      <c r="B37" s="1">
        <v>35</v>
      </c>
      <c r="C37" s="1" t="s">
        <v>125</v>
      </c>
      <c r="D37" s="1" t="s">
        <v>90</v>
      </c>
      <c r="E37" s="1">
        <v>0</v>
      </c>
      <c r="F37" s="1" t="s">
        <v>91</v>
      </c>
      <c r="G37" s="1" t="s">
        <v>90</v>
      </c>
      <c r="H37" s="1">
        <v>8335.5000573052093</v>
      </c>
      <c r="I37" s="1">
        <v>0</v>
      </c>
      <c r="J37">
        <f t="shared" si="126"/>
        <v>-0.25433022793418536</v>
      </c>
      <c r="K37">
        <f t="shared" si="127"/>
        <v>0.17578257734654482</v>
      </c>
      <c r="L37">
        <f t="shared" si="128"/>
        <v>195.33661107113662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10.063185691833496</v>
      </c>
      <c r="AA37">
        <f t="shared" si="132"/>
        <v>0.87503159284591669</v>
      </c>
      <c r="AB37">
        <f t="shared" si="133"/>
        <v>5.0115608920643846E-4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3.7764703687668901</v>
      </c>
      <c r="AJ37">
        <f t="shared" si="139"/>
        <v>2.1148765729641026</v>
      </c>
      <c r="AK37">
        <f t="shared" si="140"/>
        <v>29.645469665527344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26.266574859619141</v>
      </c>
      <c r="AQ37" s="1">
        <v>29.645469665527344</v>
      </c>
      <c r="AR37" s="1">
        <v>25.059955596923828</v>
      </c>
      <c r="AS37" s="1">
        <v>200.220458984375</v>
      </c>
      <c r="AT37" s="1">
        <v>199.88691711425781</v>
      </c>
      <c r="AU37" s="1">
        <v>18.187088012695313</v>
      </c>
      <c r="AV37" s="1">
        <v>20.651638031005859</v>
      </c>
      <c r="AW37" s="1">
        <v>52.913349151611328</v>
      </c>
      <c r="AX37" s="1">
        <v>60.082309722900391</v>
      </c>
      <c r="AY37" s="1">
        <v>300.13430786132813</v>
      </c>
      <c r="AZ37" s="1">
        <v>1700.3948974609375</v>
      </c>
      <c r="BA37" s="1">
        <v>1285.23193359375</v>
      </c>
      <c r="BB37" s="1">
        <v>99.729606628417969</v>
      </c>
      <c r="BC37" s="1">
        <v>2.324695348739624</v>
      </c>
      <c r="BD37" s="1">
        <v>6.1594344675540924E-2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1.5006715393066403</v>
      </c>
      <c r="BM37">
        <f t="shared" si="144"/>
        <v>3.7764703687668899E-3</v>
      </c>
      <c r="BN37">
        <f t="shared" si="145"/>
        <v>302.79546966552732</v>
      </c>
      <c r="BO37">
        <f t="shared" si="146"/>
        <v>299.41657485961912</v>
      </c>
      <c r="BP37">
        <f t="shared" si="147"/>
        <v>272.06317751266397</v>
      </c>
      <c r="BQ37">
        <f t="shared" si="148"/>
        <v>0.2623371659193045</v>
      </c>
      <c r="BR37">
        <f t="shared" si="149"/>
        <v>4.174456310028793</v>
      </c>
      <c r="BS37">
        <f t="shared" si="150"/>
        <v>41.857743664650947</v>
      </c>
      <c r="BT37">
        <f t="shared" si="151"/>
        <v>21.206105633645087</v>
      </c>
      <c r="BU37">
        <f t="shared" si="152"/>
        <v>27.956022262573242</v>
      </c>
      <c r="BV37">
        <f t="shared" si="153"/>
        <v>3.7851215291000608</v>
      </c>
      <c r="BW37">
        <f t="shared" si="154"/>
        <v>0.17251814256223963</v>
      </c>
      <c r="BX37">
        <f t="shared" si="155"/>
        <v>2.0595797370646904</v>
      </c>
      <c r="BY37">
        <f t="shared" si="156"/>
        <v>1.7255417920353704</v>
      </c>
      <c r="BZ37">
        <f t="shared" si="157"/>
        <v>0.10811245200206264</v>
      </c>
      <c r="CA37">
        <f t="shared" si="158"/>
        <v>19.480843382252729</v>
      </c>
      <c r="CB37">
        <f t="shared" si="159"/>
        <v>0.97723559846330421</v>
      </c>
      <c r="CC37">
        <f t="shared" si="160"/>
        <v>48.674352192439876</v>
      </c>
      <c r="CD37">
        <f t="shared" si="161"/>
        <v>199.92387687442013</v>
      </c>
      <c r="CE37">
        <f t="shared" si="162"/>
        <v>-6.1920363296215982E-4</v>
      </c>
      <c r="CF37">
        <f t="shared" si="163"/>
        <v>0</v>
      </c>
      <c r="CG37">
        <f t="shared" si="164"/>
        <v>1487.8992555923132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161</v>
      </c>
      <c r="B38" s="1">
        <v>36</v>
      </c>
      <c r="C38" s="1" t="s">
        <v>126</v>
      </c>
      <c r="D38" s="1" t="s">
        <v>90</v>
      </c>
      <c r="E38" s="1">
        <v>0</v>
      </c>
      <c r="F38" s="1" t="s">
        <v>91</v>
      </c>
      <c r="G38" s="1" t="s">
        <v>90</v>
      </c>
      <c r="H38" s="1">
        <v>8557.5000573052093</v>
      </c>
      <c r="I38" s="1">
        <v>0</v>
      </c>
      <c r="J38">
        <f t="shared" si="126"/>
        <v>-2.9480786730787969</v>
      </c>
      <c r="K38">
        <f t="shared" si="127"/>
        <v>0.21639137739149739</v>
      </c>
      <c r="L38">
        <f t="shared" si="128"/>
        <v>71.968760469627398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10.063185691833496</v>
      </c>
      <c r="AA38">
        <f t="shared" si="132"/>
        <v>0.87503159284591669</v>
      </c>
      <c r="AB38">
        <f t="shared" si="133"/>
        <v>-1.3093610114707258E-3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4.401267073557892</v>
      </c>
      <c r="AJ38">
        <f t="shared" si="139"/>
        <v>2.0108439698624232</v>
      </c>
      <c r="AK38">
        <f t="shared" si="140"/>
        <v>29.410272598266602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26.293611526489258</v>
      </c>
      <c r="AQ38" s="1">
        <v>29.410272598266602</v>
      </c>
      <c r="AR38" s="1">
        <v>25.06951904296875</v>
      </c>
      <c r="AS38" s="1">
        <v>49.977245330810547</v>
      </c>
      <c r="AT38" s="1">
        <v>51.789772033691406</v>
      </c>
      <c r="AU38" s="1">
        <v>18.260986328125</v>
      </c>
      <c r="AV38" s="1">
        <v>21.131736755371094</v>
      </c>
      <c r="AW38" s="1">
        <v>53.042465209960938</v>
      </c>
      <c r="AX38" s="1">
        <v>61.377658843994141</v>
      </c>
      <c r="AY38" s="1">
        <v>300.14874267578125</v>
      </c>
      <c r="AZ38" s="1">
        <v>1700.2913818359375</v>
      </c>
      <c r="BA38" s="1">
        <v>1477.205322265625</v>
      </c>
      <c r="BB38" s="1">
        <v>99.726882934570313</v>
      </c>
      <c r="BC38" s="1">
        <v>1.4225925207138062</v>
      </c>
      <c r="BD38" s="1">
        <v>4.9733307212591171E-2</v>
      </c>
      <c r="BE38" s="1">
        <v>0.5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1.5007437133789061</v>
      </c>
      <c r="BM38">
        <f t="shared" si="144"/>
        <v>4.4012670735578919E-3</v>
      </c>
      <c r="BN38">
        <f t="shared" si="145"/>
        <v>302.56027259826658</v>
      </c>
      <c r="BO38">
        <f t="shared" si="146"/>
        <v>299.44361152648924</v>
      </c>
      <c r="BP38">
        <f t="shared" si="147"/>
        <v>272.04661501303417</v>
      </c>
      <c r="BQ38">
        <f t="shared" si="148"/>
        <v>0.16484437993939152</v>
      </c>
      <c r="BR38">
        <f t="shared" si="149"/>
        <v>4.1182462074694728</v>
      </c>
      <c r="BS38">
        <f t="shared" si="150"/>
        <v>41.295246439933436</v>
      </c>
      <c r="BT38">
        <f t="shared" si="151"/>
        <v>20.163509684562342</v>
      </c>
      <c r="BU38">
        <f t="shared" si="152"/>
        <v>27.85194206237793</v>
      </c>
      <c r="BV38">
        <f t="shared" si="153"/>
        <v>3.7622084611694131</v>
      </c>
      <c r="BW38">
        <f t="shared" si="154"/>
        <v>0.21146557456725415</v>
      </c>
      <c r="BX38">
        <f t="shared" si="155"/>
        <v>2.1074022376070496</v>
      </c>
      <c r="BY38">
        <f t="shared" si="156"/>
        <v>1.6548062235623635</v>
      </c>
      <c r="BZ38">
        <f t="shared" si="157"/>
        <v>0.1325998825205896</v>
      </c>
      <c r="CA38">
        <f t="shared" si="158"/>
        <v>7.1772201503006627</v>
      </c>
      <c r="CB38">
        <f t="shared" si="159"/>
        <v>1.3896326947106219</v>
      </c>
      <c r="CC38">
        <f t="shared" si="160"/>
        <v>50.746430596844093</v>
      </c>
      <c r="CD38">
        <f t="shared" si="161"/>
        <v>52.218192522996333</v>
      </c>
      <c r="CE38">
        <f t="shared" si="162"/>
        <v>-2.8649875177419282E-2</v>
      </c>
      <c r="CF38">
        <f t="shared" si="163"/>
        <v>0</v>
      </c>
      <c r="CG38">
        <f t="shared" si="164"/>
        <v>1487.8086761500851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161</v>
      </c>
      <c r="B39" s="1">
        <v>37</v>
      </c>
      <c r="C39" s="1" t="s">
        <v>127</v>
      </c>
      <c r="D39" s="1" t="s">
        <v>90</v>
      </c>
      <c r="E39" s="1">
        <v>0</v>
      </c>
      <c r="F39" s="1" t="s">
        <v>91</v>
      </c>
      <c r="G39" s="1" t="s">
        <v>90</v>
      </c>
      <c r="H39" s="1">
        <v>8779.5000573052093</v>
      </c>
      <c r="I39" s="1">
        <v>0</v>
      </c>
      <c r="J39">
        <f t="shared" si="126"/>
        <v>2.2813489772917462E-2</v>
      </c>
      <c r="K39">
        <f t="shared" si="127"/>
        <v>0.30028896248308501</v>
      </c>
      <c r="L39">
        <f t="shared" si="128"/>
        <v>96.432400802438636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10.063185691833496</v>
      </c>
      <c r="AA39">
        <f t="shared" si="132"/>
        <v>0.87503159284591669</v>
      </c>
      <c r="AB39">
        <f t="shared" si="133"/>
        <v>6.8774528181851939E-4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5.5255265574521424</v>
      </c>
      <c r="AJ39">
        <f t="shared" si="139"/>
        <v>1.8353337196966377</v>
      </c>
      <c r="AK39">
        <f t="shared" si="140"/>
        <v>29.023332595825195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26.315830230712891</v>
      </c>
      <c r="AQ39" s="1">
        <v>29.023332595825195</v>
      </c>
      <c r="AR39" s="1">
        <v>25.055242538452148</v>
      </c>
      <c r="AS39" s="1">
        <v>99.903350830078125</v>
      </c>
      <c r="AT39" s="1">
        <v>99.521713256835938</v>
      </c>
      <c r="AU39" s="1">
        <v>18.377252578735352</v>
      </c>
      <c r="AV39" s="1">
        <v>21.978296279907227</v>
      </c>
      <c r="AW39" s="1">
        <v>53.310619354248047</v>
      </c>
      <c r="AX39" s="1">
        <v>63.751148223876953</v>
      </c>
      <c r="AY39" s="1">
        <v>300.13992309570313</v>
      </c>
      <c r="AZ39" s="1">
        <v>1699.5936279296875</v>
      </c>
      <c r="BA39" s="1">
        <v>1279.0277099609375</v>
      </c>
      <c r="BB39" s="1">
        <v>99.72894287109375</v>
      </c>
      <c r="BC39" s="1">
        <v>1.9114398956298828</v>
      </c>
      <c r="BD39" s="1">
        <v>3.4627486020326614E-2</v>
      </c>
      <c r="BE39" s="1">
        <v>0.75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1.5006996154785155</v>
      </c>
      <c r="BM39">
        <f t="shared" si="144"/>
        <v>5.525526557452142E-3</v>
      </c>
      <c r="BN39">
        <f t="shared" si="145"/>
        <v>302.17333259582517</v>
      </c>
      <c r="BO39">
        <f t="shared" si="146"/>
        <v>299.46583023071287</v>
      </c>
      <c r="BP39">
        <f t="shared" si="147"/>
        <v>271.93497439052953</v>
      </c>
      <c r="BQ39">
        <f t="shared" si="148"/>
        <v>-1.3971023187495967E-2</v>
      </c>
      <c r="BR39">
        <f t="shared" si="149"/>
        <v>4.0272059737994779</v>
      </c>
      <c r="BS39">
        <f t="shared" si="150"/>
        <v>40.381516717818897</v>
      </c>
      <c r="BT39">
        <f t="shared" si="151"/>
        <v>18.403220437911671</v>
      </c>
      <c r="BU39">
        <f t="shared" si="152"/>
        <v>27.669581413269043</v>
      </c>
      <c r="BV39">
        <f t="shared" si="153"/>
        <v>3.7223537768210573</v>
      </c>
      <c r="BW39">
        <f t="shared" si="154"/>
        <v>0.2908861073579177</v>
      </c>
      <c r="BX39">
        <f t="shared" si="155"/>
        <v>2.1918722541028401</v>
      </c>
      <c r="BY39">
        <f t="shared" si="156"/>
        <v>1.5304815227182171</v>
      </c>
      <c r="BZ39">
        <f t="shared" si="157"/>
        <v>0.18262585243137916</v>
      </c>
      <c r="CA39">
        <f t="shared" si="158"/>
        <v>9.6171013905488181</v>
      </c>
      <c r="CB39">
        <f t="shared" si="159"/>
        <v>0.96895840763487762</v>
      </c>
      <c r="CC39">
        <f t="shared" si="160"/>
        <v>54.43287016187972</v>
      </c>
      <c r="CD39">
        <f t="shared" si="161"/>
        <v>99.518397956419932</v>
      </c>
      <c r="CE39">
        <f t="shared" si="162"/>
        <v>1.247813220719635E-4</v>
      </c>
      <c r="CF39">
        <f t="shared" si="163"/>
        <v>0</v>
      </c>
      <c r="CG39">
        <f t="shared" si="164"/>
        <v>1487.1981194380846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161</v>
      </c>
      <c r="B40" s="1">
        <v>38</v>
      </c>
      <c r="C40" s="1" t="s">
        <v>128</v>
      </c>
      <c r="D40" s="1" t="s">
        <v>90</v>
      </c>
      <c r="E40" s="1">
        <v>0</v>
      </c>
      <c r="F40" s="1" t="s">
        <v>91</v>
      </c>
      <c r="G40" s="1" t="s">
        <v>90</v>
      </c>
      <c r="H40" s="1">
        <v>9001.5000573052093</v>
      </c>
      <c r="I40" s="1">
        <v>0</v>
      </c>
      <c r="J40">
        <f t="shared" si="126"/>
        <v>3.368927739350807</v>
      </c>
      <c r="K40">
        <f t="shared" si="127"/>
        <v>0.38989486019546099</v>
      </c>
      <c r="L40">
        <f t="shared" si="128"/>
        <v>274.39595236335487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10.063185691833496</v>
      </c>
      <c r="AA40">
        <f t="shared" si="132"/>
        <v>0.87503159284591669</v>
      </c>
      <c r="AB40">
        <f t="shared" si="133"/>
        <v>2.9363308163701807E-3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6.399094471392039</v>
      </c>
      <c r="AJ40">
        <f t="shared" si="139"/>
        <v>1.6528880342805583</v>
      </c>
      <c r="AK40">
        <f t="shared" si="140"/>
        <v>28.491891860961914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26.275934219360352</v>
      </c>
      <c r="AQ40" s="1">
        <v>28.491891860961914</v>
      </c>
      <c r="AR40" s="1">
        <v>25.050060272216797</v>
      </c>
      <c r="AS40" s="1">
        <v>299.99169921875</v>
      </c>
      <c r="AT40" s="1">
        <v>296.48269653320313</v>
      </c>
      <c r="AU40" s="1">
        <v>18.414316177368164</v>
      </c>
      <c r="AV40" s="1">
        <v>22.581949234008789</v>
      </c>
      <c r="AW40" s="1">
        <v>53.545375823974609</v>
      </c>
      <c r="AX40" s="1">
        <v>65.660591125488281</v>
      </c>
      <c r="AY40" s="1">
        <v>300.15072631835938</v>
      </c>
      <c r="AZ40" s="1">
        <v>1700.380615234375</v>
      </c>
      <c r="BA40" s="1">
        <v>1504.56494140625</v>
      </c>
      <c r="BB40" s="1">
        <v>99.731948852539063</v>
      </c>
      <c r="BC40" s="1">
        <v>2.8151264190673828</v>
      </c>
      <c r="BD40" s="1">
        <v>2.3732520639896393E-2</v>
      </c>
      <c r="BE40" s="1">
        <v>0.5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1.5007536315917966</v>
      </c>
      <c r="BM40">
        <f t="shared" si="144"/>
        <v>6.3990944713920393E-3</v>
      </c>
      <c r="BN40">
        <f t="shared" si="145"/>
        <v>301.64189186096189</v>
      </c>
      <c r="BO40">
        <f t="shared" si="146"/>
        <v>299.42593421936033</v>
      </c>
      <c r="BP40">
        <f t="shared" si="147"/>
        <v>272.06089235646505</v>
      </c>
      <c r="BQ40">
        <f t="shared" si="148"/>
        <v>-0.14390928162386371</v>
      </c>
      <c r="BR40">
        <f t="shared" si="149"/>
        <v>3.9050298402773564</v>
      </c>
      <c r="BS40">
        <f t="shared" si="150"/>
        <v>39.155254511783653</v>
      </c>
      <c r="BT40">
        <f t="shared" si="151"/>
        <v>16.573305277774864</v>
      </c>
      <c r="BU40">
        <f t="shared" si="152"/>
        <v>27.383913040161133</v>
      </c>
      <c r="BV40">
        <f t="shared" si="153"/>
        <v>3.6606618171250522</v>
      </c>
      <c r="BW40">
        <f t="shared" si="154"/>
        <v>0.37418989561026239</v>
      </c>
      <c r="BX40">
        <f t="shared" si="155"/>
        <v>2.2521418059967981</v>
      </c>
      <c r="BY40">
        <f t="shared" si="156"/>
        <v>1.4085200111282541</v>
      </c>
      <c r="BZ40">
        <f t="shared" si="157"/>
        <v>0.23523072945437956</v>
      </c>
      <c r="CA40">
        <f t="shared" si="158"/>
        <v>27.366043086445856</v>
      </c>
      <c r="CB40">
        <f t="shared" si="159"/>
        <v>0.92550410385459114</v>
      </c>
      <c r="CC40">
        <f t="shared" si="160"/>
        <v>58.083891058459038</v>
      </c>
      <c r="CD40">
        <f t="shared" si="161"/>
        <v>295.99311744438648</v>
      </c>
      <c r="CE40">
        <f t="shared" si="162"/>
        <v>6.6109791161964747E-3</v>
      </c>
      <c r="CF40">
        <f t="shared" si="163"/>
        <v>0</v>
      </c>
      <c r="CG40">
        <f t="shared" si="164"/>
        <v>1487.886758192855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161</v>
      </c>
      <c r="B41" s="1">
        <v>39</v>
      </c>
      <c r="C41" s="1" t="s">
        <v>129</v>
      </c>
      <c r="D41" s="1" t="s">
        <v>90</v>
      </c>
      <c r="E41" s="1">
        <v>0</v>
      </c>
      <c r="F41" s="1" t="s">
        <v>91</v>
      </c>
      <c r="G41" s="1" t="s">
        <v>90</v>
      </c>
      <c r="H41" s="1">
        <v>9223.5000573052093</v>
      </c>
      <c r="I41" s="1">
        <v>0</v>
      </c>
      <c r="J41">
        <f t="shared" si="126"/>
        <v>3.3686457935480925</v>
      </c>
      <c r="K41">
        <f t="shared" si="127"/>
        <v>0.44892234858335439</v>
      </c>
      <c r="L41">
        <f t="shared" si="128"/>
        <v>373.5285069437773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10.063185691833496</v>
      </c>
      <c r="AA41">
        <f t="shared" si="132"/>
        <v>0.87503159284591669</v>
      </c>
      <c r="AB41">
        <f t="shared" si="133"/>
        <v>2.9366559399884463E-3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6.9896519249032023</v>
      </c>
      <c r="AJ41">
        <f t="shared" si="139"/>
        <v>1.5774432524242519</v>
      </c>
      <c r="AK41">
        <f t="shared" si="140"/>
        <v>28.371404647827148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26.323995590209961</v>
      </c>
      <c r="AQ41" s="1">
        <v>28.371404647827148</v>
      </c>
      <c r="AR41" s="1">
        <v>25.088001251220703</v>
      </c>
      <c r="AS41" s="1">
        <v>400.10238647460938</v>
      </c>
      <c r="AT41" s="1">
        <v>396.01339721679688</v>
      </c>
      <c r="AU41" s="1">
        <v>18.515096664428711</v>
      </c>
      <c r="AV41" s="1">
        <v>23.065044403076172</v>
      </c>
      <c r="AW41" s="1">
        <v>53.688446044921875</v>
      </c>
      <c r="AX41" s="1">
        <v>66.879875183105469</v>
      </c>
      <c r="AY41" s="1">
        <v>300.15444946289063</v>
      </c>
      <c r="AZ41" s="1">
        <v>1700.0826416015625</v>
      </c>
      <c r="BA41" s="1">
        <v>1710.8076171875</v>
      </c>
      <c r="BB41" s="1">
        <v>99.732780456542969</v>
      </c>
      <c r="BC41" s="1">
        <v>3.1603093147277832</v>
      </c>
      <c r="BD41" s="1">
        <v>1.669926755130291E-2</v>
      </c>
      <c r="BE41" s="1">
        <v>0.5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1.5007722473144529</v>
      </c>
      <c r="BM41">
        <f t="shared" si="144"/>
        <v>6.9896519249032021E-3</v>
      </c>
      <c r="BN41">
        <f t="shared" si="145"/>
        <v>301.52140464782713</v>
      </c>
      <c r="BO41">
        <f t="shared" si="146"/>
        <v>299.47399559020994</v>
      </c>
      <c r="BP41">
        <f t="shared" si="147"/>
        <v>272.01321657628068</v>
      </c>
      <c r="BQ41">
        <f t="shared" si="148"/>
        <v>-0.24014644226482554</v>
      </c>
      <c r="BR41">
        <f t="shared" si="149"/>
        <v>3.8777842620966627</v>
      </c>
      <c r="BS41">
        <f t="shared" si="150"/>
        <v>38.881742235055277</v>
      </c>
      <c r="BT41">
        <f t="shared" si="151"/>
        <v>15.816697831979106</v>
      </c>
      <c r="BU41">
        <f t="shared" si="152"/>
        <v>27.347700119018555</v>
      </c>
      <c r="BV41">
        <f t="shared" si="153"/>
        <v>3.652905490931655</v>
      </c>
      <c r="BW41">
        <f t="shared" si="154"/>
        <v>0.42822836717380097</v>
      </c>
      <c r="BX41">
        <f t="shared" si="155"/>
        <v>2.3003410096724108</v>
      </c>
      <c r="BY41">
        <f t="shared" si="156"/>
        <v>1.3525644812592441</v>
      </c>
      <c r="BZ41">
        <f t="shared" si="157"/>
        <v>0.26942808018379372</v>
      </c>
      <c r="CA41">
        <f t="shared" si="158"/>
        <v>37.253036577284028</v>
      </c>
      <c r="CB41">
        <f t="shared" si="159"/>
        <v>0.94322189493829101</v>
      </c>
      <c r="CC41">
        <f t="shared" si="160"/>
        <v>59.9558936693211</v>
      </c>
      <c r="CD41">
        <f t="shared" si="161"/>
        <v>395.52385910088913</v>
      </c>
      <c r="CE41">
        <f t="shared" si="162"/>
        <v>5.1063966018812853E-3</v>
      </c>
      <c r="CF41">
        <f t="shared" si="163"/>
        <v>0</v>
      </c>
      <c r="CG41">
        <f t="shared" si="164"/>
        <v>1487.6260218503089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161</v>
      </c>
      <c r="B42" s="1">
        <v>40</v>
      </c>
      <c r="C42" s="1" t="s">
        <v>130</v>
      </c>
      <c r="D42" s="1" t="s">
        <v>90</v>
      </c>
      <c r="E42" s="1">
        <v>0</v>
      </c>
      <c r="F42" s="1" t="s">
        <v>91</v>
      </c>
      <c r="G42" s="1" t="s">
        <v>90</v>
      </c>
      <c r="H42" s="1">
        <v>9445.5000573052093</v>
      </c>
      <c r="I42" s="1">
        <v>0</v>
      </c>
      <c r="J42">
        <f t="shared" si="126"/>
        <v>6.228031839718696</v>
      </c>
      <c r="K42">
        <f t="shared" si="127"/>
        <v>0.47109575553778399</v>
      </c>
      <c r="L42">
        <f t="shared" si="128"/>
        <v>653.05346930072392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10.063185691833496</v>
      </c>
      <c r="AA42">
        <f t="shared" si="132"/>
        <v>0.87503159284591669</v>
      </c>
      <c r="AB42">
        <f t="shared" si="133"/>
        <v>4.8623598835386053E-3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7.3143172270998642</v>
      </c>
      <c r="AJ42">
        <f t="shared" si="139"/>
        <v>1.5760073024068144</v>
      </c>
      <c r="AK42">
        <f t="shared" si="140"/>
        <v>28.524345397949219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26.588274002075195</v>
      </c>
      <c r="AQ42" s="1">
        <v>28.524345397949219</v>
      </c>
      <c r="AR42" s="1">
        <v>25.343833923339844</v>
      </c>
      <c r="AS42" s="1">
        <v>700.08929443359375</v>
      </c>
      <c r="AT42" s="1">
        <v>692.56402587890625</v>
      </c>
      <c r="AU42" s="1">
        <v>18.667194366455078</v>
      </c>
      <c r="AV42" s="1">
        <v>23.426742553710938</v>
      </c>
      <c r="AW42" s="1">
        <v>53.291084289550781</v>
      </c>
      <c r="AX42" s="1">
        <v>66.877777099609375</v>
      </c>
      <c r="AY42" s="1">
        <v>300.15313720703125</v>
      </c>
      <c r="AZ42" s="1">
        <v>1698.8272705078125</v>
      </c>
      <c r="BA42" s="1">
        <v>1396.23388671875</v>
      </c>
      <c r="BB42" s="1">
        <v>99.731735229492188</v>
      </c>
      <c r="BC42" s="1">
        <v>3.5127568244934082</v>
      </c>
      <c r="BD42" s="1">
        <v>2.1482802927494049E-2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1.5007656860351559</v>
      </c>
      <c r="BM42">
        <f t="shared" si="144"/>
        <v>7.314317227099864E-3</v>
      </c>
      <c r="BN42">
        <f t="shared" si="145"/>
        <v>301.6743453979492</v>
      </c>
      <c r="BO42">
        <f t="shared" si="146"/>
        <v>299.73827400207517</v>
      </c>
      <c r="BP42">
        <f t="shared" si="147"/>
        <v>271.81235720577024</v>
      </c>
      <c r="BQ42">
        <f t="shared" si="148"/>
        <v>-0.29306266595040392</v>
      </c>
      <c r="BR42">
        <f t="shared" si="149"/>
        <v>3.9123969880629912</v>
      </c>
      <c r="BS42">
        <f t="shared" si="150"/>
        <v>39.229208025511582</v>
      </c>
      <c r="BT42">
        <f t="shared" si="151"/>
        <v>15.802465471800645</v>
      </c>
      <c r="BU42">
        <f t="shared" si="152"/>
        <v>27.556309700012207</v>
      </c>
      <c r="BV42">
        <f t="shared" si="153"/>
        <v>3.6977843126202274</v>
      </c>
      <c r="BW42">
        <f t="shared" si="154"/>
        <v>0.44835880137769207</v>
      </c>
      <c r="BX42">
        <f t="shared" si="155"/>
        <v>2.3363896856561768</v>
      </c>
      <c r="BY42">
        <f t="shared" si="156"/>
        <v>1.3613946269640507</v>
      </c>
      <c r="BZ42">
        <f t="shared" si="157"/>
        <v>0.28218201458885384</v>
      </c>
      <c r="CA42">
        <f t="shared" si="158"/>
        <v>65.130155691001107</v>
      </c>
      <c r="CB42">
        <f t="shared" si="159"/>
        <v>0.94295031924587625</v>
      </c>
      <c r="CC42">
        <f t="shared" si="160"/>
        <v>60.421889181489433</v>
      </c>
      <c r="CD42">
        <f t="shared" si="161"/>
        <v>691.65895625761539</v>
      </c>
      <c r="CE42">
        <f t="shared" si="162"/>
        <v>5.440679199390148E-3</v>
      </c>
      <c r="CF42">
        <f t="shared" si="163"/>
        <v>0</v>
      </c>
      <c r="CG42">
        <f t="shared" si="164"/>
        <v>1486.5275324825323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161</v>
      </c>
      <c r="B43" s="1">
        <v>41</v>
      </c>
      <c r="C43" s="1" t="s">
        <v>131</v>
      </c>
      <c r="D43" s="1" t="s">
        <v>90</v>
      </c>
      <c r="E43" s="1">
        <v>0</v>
      </c>
      <c r="F43" s="1" t="s">
        <v>91</v>
      </c>
      <c r="G43" s="1" t="s">
        <v>90</v>
      </c>
      <c r="H43" s="1">
        <v>9667.5000573052093</v>
      </c>
      <c r="I43" s="1">
        <v>0</v>
      </c>
      <c r="J43">
        <f t="shared" si="126"/>
        <v>7.016548858073401</v>
      </c>
      <c r="K43">
        <f t="shared" si="127"/>
        <v>0.44405489318970542</v>
      </c>
      <c r="L43">
        <f t="shared" si="128"/>
        <v>938.3057575169571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10.063185691833496</v>
      </c>
      <c r="AA43">
        <f t="shared" si="132"/>
        <v>0.87503159284591669</v>
      </c>
      <c r="AB43">
        <f t="shared" si="133"/>
        <v>5.3929831098980009E-3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7.1480441020069829</v>
      </c>
      <c r="AJ43">
        <f t="shared" si="139"/>
        <v>1.628946706280594</v>
      </c>
      <c r="AK43">
        <f t="shared" si="140"/>
        <v>28.744413375854492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26.750162124633789</v>
      </c>
      <c r="AQ43" s="1">
        <v>28.744413375854492</v>
      </c>
      <c r="AR43" s="1">
        <v>25.505306243896484</v>
      </c>
      <c r="AS43" s="1">
        <v>999.8701171875</v>
      </c>
      <c r="AT43" s="1">
        <v>990.477294921875</v>
      </c>
      <c r="AU43" s="1">
        <v>18.74993896484375</v>
      </c>
      <c r="AV43" s="1">
        <v>23.401378631591797</v>
      </c>
      <c r="AW43" s="1">
        <v>53.015968322753906</v>
      </c>
      <c r="AX43" s="1">
        <v>66.170860290527344</v>
      </c>
      <c r="AY43" s="1">
        <v>300.15524291992188</v>
      </c>
      <c r="AZ43" s="1">
        <v>1698.770263671875</v>
      </c>
      <c r="BA43" s="1">
        <v>422.17428588867188</v>
      </c>
      <c r="BB43" s="1">
        <v>99.72607421875</v>
      </c>
      <c r="BC43" s="1">
        <v>3.2105779647827148</v>
      </c>
      <c r="BD43" s="1">
        <v>3.0385352671146393E-2</v>
      </c>
      <c r="BE43" s="1">
        <v>0.5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1.5007762145996091</v>
      </c>
      <c r="BM43">
        <f t="shared" si="144"/>
        <v>7.1480441020069828E-3</v>
      </c>
      <c r="BN43">
        <f t="shared" si="145"/>
        <v>301.89441337585447</v>
      </c>
      <c r="BO43">
        <f t="shared" si="146"/>
        <v>299.90016212463377</v>
      </c>
      <c r="BP43">
        <f t="shared" si="147"/>
        <v>271.80323611222411</v>
      </c>
      <c r="BQ43">
        <f t="shared" si="148"/>
        <v>-0.2667068176641883</v>
      </c>
      <c r="BR43">
        <f t="shared" si="149"/>
        <v>3.9626743285157877</v>
      </c>
      <c r="BS43">
        <f t="shared" si="150"/>
        <v>39.735589308605768</v>
      </c>
      <c r="BT43">
        <f t="shared" si="151"/>
        <v>16.334210677013971</v>
      </c>
      <c r="BU43">
        <f t="shared" si="152"/>
        <v>27.747287750244141</v>
      </c>
      <c r="BV43">
        <f t="shared" si="153"/>
        <v>3.7392911212889834</v>
      </c>
      <c r="BW43">
        <f t="shared" si="154"/>
        <v>0.42379710432513451</v>
      </c>
      <c r="BX43">
        <f t="shared" si="155"/>
        <v>2.3337276222351937</v>
      </c>
      <c r="BY43">
        <f t="shared" si="156"/>
        <v>1.4055634990537897</v>
      </c>
      <c r="BZ43">
        <f t="shared" si="157"/>
        <v>0.26662166213603611</v>
      </c>
      <c r="CA43">
        <f t="shared" si="158"/>
        <v>93.573549614016514</v>
      </c>
      <c r="CB43">
        <f t="shared" si="159"/>
        <v>0.94732687193093812</v>
      </c>
      <c r="CC43">
        <f t="shared" si="160"/>
        <v>59.489192039454672</v>
      </c>
      <c r="CD43">
        <f t="shared" si="161"/>
        <v>989.45763648383593</v>
      </c>
      <c r="CE43">
        <f t="shared" si="162"/>
        <v>4.218561837123826E-3</v>
      </c>
      <c r="CF43">
        <f t="shared" si="163"/>
        <v>0</v>
      </c>
      <c r="CG43">
        <f t="shared" si="164"/>
        <v>1486.4776497000787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161</v>
      </c>
      <c r="B44" s="1">
        <v>42</v>
      </c>
      <c r="C44" s="1" t="s">
        <v>132</v>
      </c>
      <c r="D44" s="1" t="s">
        <v>90</v>
      </c>
      <c r="E44" s="1">
        <v>0</v>
      </c>
      <c r="F44" s="1" t="s">
        <v>91</v>
      </c>
      <c r="G44" s="1" t="s">
        <v>90</v>
      </c>
      <c r="H44" s="1">
        <v>9889.5000573052093</v>
      </c>
      <c r="I44" s="1">
        <v>0</v>
      </c>
      <c r="J44">
        <f t="shared" si="126"/>
        <v>7.9175825485609499</v>
      </c>
      <c r="K44">
        <f t="shared" si="127"/>
        <v>0.35174026495756727</v>
      </c>
      <c r="L44">
        <f t="shared" si="128"/>
        <v>1215.335596193848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10.063185691833496</v>
      </c>
      <c r="AA44">
        <f t="shared" si="132"/>
        <v>0.87503159284591669</v>
      </c>
      <c r="AB44">
        <f t="shared" si="133"/>
        <v>5.9981009291729019E-3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6.2522498747484834</v>
      </c>
      <c r="AJ44">
        <f t="shared" si="139"/>
        <v>1.7812154357609233</v>
      </c>
      <c r="AK44">
        <f t="shared" si="140"/>
        <v>29.163097381591797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26.800735473632813</v>
      </c>
      <c r="AQ44" s="1">
        <v>29.163097381591797</v>
      </c>
      <c r="AR44" s="1">
        <v>25.571506500244141</v>
      </c>
      <c r="AS44" s="1">
        <v>1299.9364013671875</v>
      </c>
      <c r="AT44" s="1">
        <v>1289.2896728515625</v>
      </c>
      <c r="AU44" s="1">
        <v>18.779584884643555</v>
      </c>
      <c r="AV44" s="1">
        <v>22.850353240966797</v>
      </c>
      <c r="AW44" s="1">
        <v>52.937965393066406</v>
      </c>
      <c r="AX44" s="1">
        <v>64.418617248535156</v>
      </c>
      <c r="AY44" s="1">
        <v>300.15875244140625</v>
      </c>
      <c r="AZ44" s="1">
        <v>1699.0635986328125</v>
      </c>
      <c r="BA44" s="1">
        <v>453.71212768554688</v>
      </c>
      <c r="BB44" s="1">
        <v>99.721443176269531</v>
      </c>
      <c r="BC44" s="1">
        <v>2.487048864364624</v>
      </c>
      <c r="BD44" s="1">
        <v>4.2951632291078568E-2</v>
      </c>
      <c r="BE44" s="1">
        <v>0.5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1.5007937622070311</v>
      </c>
      <c r="BM44">
        <f t="shared" si="144"/>
        <v>6.2522498747484834E-3</v>
      </c>
      <c r="BN44">
        <f t="shared" si="145"/>
        <v>302.31309738159177</v>
      </c>
      <c r="BO44">
        <f t="shared" si="146"/>
        <v>299.95073547363279</v>
      </c>
      <c r="BP44">
        <f t="shared" si="147"/>
        <v>271.85016970492507</v>
      </c>
      <c r="BQ44">
        <f t="shared" si="148"/>
        <v>-0.12636041672015824</v>
      </c>
      <c r="BR44">
        <f t="shared" si="149"/>
        <v>4.05988563803768</v>
      </c>
      <c r="BS44">
        <f t="shared" si="150"/>
        <v>40.712263167525052</v>
      </c>
      <c r="BT44">
        <f t="shared" si="151"/>
        <v>17.861909926558255</v>
      </c>
      <c r="BU44">
        <f t="shared" si="152"/>
        <v>27.981916427612305</v>
      </c>
      <c r="BV44">
        <f t="shared" si="153"/>
        <v>3.7908409602319488</v>
      </c>
      <c r="BW44">
        <f t="shared" si="154"/>
        <v>0.33890805739135083</v>
      </c>
      <c r="BX44">
        <f t="shared" si="155"/>
        <v>2.2786702022767567</v>
      </c>
      <c r="BY44">
        <f t="shared" si="156"/>
        <v>1.5121707579551922</v>
      </c>
      <c r="BZ44">
        <f t="shared" si="157"/>
        <v>0.212934225841069</v>
      </c>
      <c r="CA44">
        <f t="shared" si="158"/>
        <v>121.19501959594247</v>
      </c>
      <c r="CB44">
        <f t="shared" si="159"/>
        <v>0.94263967344580679</v>
      </c>
      <c r="CC44">
        <f t="shared" si="160"/>
        <v>56.339470846227002</v>
      </c>
      <c r="CD44">
        <f t="shared" si="161"/>
        <v>1288.1390744565665</v>
      </c>
      <c r="CE44">
        <f t="shared" si="162"/>
        <v>3.4629212016989088E-3</v>
      </c>
      <c r="CF44">
        <f t="shared" si="163"/>
        <v>0</v>
      </c>
      <c r="CG44">
        <f t="shared" si="164"/>
        <v>1486.7343270581853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161</v>
      </c>
      <c r="B45" s="1">
        <v>43</v>
      </c>
      <c r="C45" s="1" t="s">
        <v>133</v>
      </c>
      <c r="D45" s="1" t="s">
        <v>90</v>
      </c>
      <c r="E45" s="1">
        <v>0</v>
      </c>
      <c r="F45" s="1" t="s">
        <v>91</v>
      </c>
      <c r="G45" s="1" t="s">
        <v>90</v>
      </c>
      <c r="H45" s="1">
        <v>10111.500057305209</v>
      </c>
      <c r="I45" s="1">
        <v>0</v>
      </c>
      <c r="J45">
        <f t="shared" si="126"/>
        <v>8.3745533096625895</v>
      </c>
      <c r="K45">
        <f t="shared" si="127"/>
        <v>0.2534789839147461</v>
      </c>
      <c r="L45">
        <f t="shared" si="128"/>
        <v>1580.9485486353792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10.063185691833496</v>
      </c>
      <c r="AA45">
        <f t="shared" si="132"/>
        <v>0.87503159284591669</v>
      </c>
      <c r="AB45">
        <f t="shared" si="133"/>
        <v>6.3032663716220197E-3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5.0688580170404425</v>
      </c>
      <c r="AJ45">
        <f t="shared" si="139"/>
        <v>1.9830191313892707</v>
      </c>
      <c r="AK45">
        <f t="shared" si="140"/>
        <v>29.681451797485352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26.769781112670898</v>
      </c>
      <c r="AQ45" s="1">
        <v>29.681451797485352</v>
      </c>
      <c r="AR45" s="1">
        <v>25.554851531982422</v>
      </c>
      <c r="AS45" s="1">
        <v>1699.8558349609375</v>
      </c>
      <c r="AT45" s="1">
        <v>1688.572021484375</v>
      </c>
      <c r="AU45" s="1">
        <v>18.758993148803711</v>
      </c>
      <c r="AV45" s="1">
        <v>22.062124252319336</v>
      </c>
      <c r="AW45" s="1">
        <v>52.979034423828125</v>
      </c>
      <c r="AX45" s="1">
        <v>62.311531066894531</v>
      </c>
      <c r="AY45" s="1">
        <v>300.14117431640625</v>
      </c>
      <c r="AZ45" s="1">
        <v>1699.6566162109375</v>
      </c>
      <c r="BA45" s="1">
        <v>459.17971801757813</v>
      </c>
      <c r="BB45" s="1">
        <v>99.722732543945313</v>
      </c>
      <c r="BC45" s="1">
        <v>0.84212088584899902</v>
      </c>
      <c r="BD45" s="1">
        <v>6.196141242980957E-2</v>
      </c>
      <c r="BE45" s="1">
        <v>0.75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1.5007058715820309</v>
      </c>
      <c r="BM45">
        <f t="shared" si="144"/>
        <v>5.0688580170404427E-3</v>
      </c>
      <c r="BN45">
        <f t="shared" si="145"/>
        <v>302.83145179748533</v>
      </c>
      <c r="BO45">
        <f t="shared" si="146"/>
        <v>299.91978111267088</v>
      </c>
      <c r="BP45">
        <f t="shared" si="147"/>
        <v>271.94505251530427</v>
      </c>
      <c r="BQ45">
        <f t="shared" si="148"/>
        <v>5.6090526624003288E-2</v>
      </c>
      <c r="BR45">
        <f t="shared" si="149"/>
        <v>4.1831144475546012</v>
      </c>
      <c r="BS45">
        <f t="shared" si="150"/>
        <v>41.947451106107692</v>
      </c>
      <c r="BT45">
        <f t="shared" si="151"/>
        <v>19.885326853788357</v>
      </c>
      <c r="BU45">
        <f t="shared" si="152"/>
        <v>28.225616455078125</v>
      </c>
      <c r="BV45">
        <f t="shared" si="153"/>
        <v>3.8450392303425018</v>
      </c>
      <c r="BW45">
        <f t="shared" si="154"/>
        <v>0.24674627319461037</v>
      </c>
      <c r="BX45">
        <f t="shared" si="155"/>
        <v>2.2000953161653305</v>
      </c>
      <c r="BY45">
        <f t="shared" si="156"/>
        <v>1.6449439141771713</v>
      </c>
      <c r="BZ45">
        <f t="shared" si="157"/>
        <v>0.1548075029125312</v>
      </c>
      <c r="CA45">
        <f t="shared" si="158"/>
        <v>157.65650928130444</v>
      </c>
      <c r="CB45">
        <f t="shared" si="159"/>
        <v>0.93626361713941753</v>
      </c>
      <c r="CC45">
        <f t="shared" si="160"/>
        <v>52.328085624490093</v>
      </c>
      <c r="CD45">
        <f t="shared" si="161"/>
        <v>1687.3550152153771</v>
      </c>
      <c r="CE45">
        <f t="shared" si="162"/>
        <v>2.5971081290142436E-3</v>
      </c>
      <c r="CF45">
        <f t="shared" si="163"/>
        <v>0</v>
      </c>
      <c r="CG45">
        <f t="shared" si="164"/>
        <v>1487.2532361741576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161</v>
      </c>
      <c r="B46" s="1">
        <v>44</v>
      </c>
      <c r="C46" s="1" t="s">
        <v>134</v>
      </c>
      <c r="D46" s="1" t="s">
        <v>90</v>
      </c>
      <c r="E46" s="1">
        <v>0</v>
      </c>
      <c r="F46" s="1" t="s">
        <v>91</v>
      </c>
      <c r="G46" s="1" t="s">
        <v>90</v>
      </c>
      <c r="H46" s="1">
        <v>10333.500057305209</v>
      </c>
      <c r="I46" s="1">
        <v>0</v>
      </c>
      <c r="J46">
        <f t="shared" si="126"/>
        <v>9.5655607269679468</v>
      </c>
      <c r="K46">
        <f t="shared" si="127"/>
        <v>0.22106643384417882</v>
      </c>
      <c r="L46">
        <f t="shared" si="128"/>
        <v>1851.4571393672854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10.063185691833496</v>
      </c>
      <c r="AA46">
        <f t="shared" si="132"/>
        <v>0.87503159284591669</v>
      </c>
      <c r="AB46">
        <f t="shared" si="133"/>
        <v>7.1024543492106016E-3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4.6181698516549039</v>
      </c>
      <c r="AJ46">
        <f t="shared" si="139"/>
        <v>2.0643468282028805</v>
      </c>
      <c r="AK46">
        <f t="shared" si="140"/>
        <v>29.870615005493164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26.765811920166016</v>
      </c>
      <c r="AQ46" s="1">
        <v>29.870615005493164</v>
      </c>
      <c r="AR46" s="1">
        <v>25.553325653076172</v>
      </c>
      <c r="AS46" s="1">
        <v>2000.055908203125</v>
      </c>
      <c r="AT46" s="1">
        <v>1987.5662841796875</v>
      </c>
      <c r="AU46" s="1">
        <v>18.696367263793945</v>
      </c>
      <c r="AV46" s="1">
        <v>21.706703186035156</v>
      </c>
      <c r="AW46" s="1">
        <v>52.812007904052734</v>
      </c>
      <c r="AX46" s="1">
        <v>61.315742492675781</v>
      </c>
      <c r="AY46" s="1">
        <v>300.16082763671875</v>
      </c>
      <c r="AZ46" s="1">
        <v>1700.0447998046875</v>
      </c>
      <c r="BA46" s="1">
        <v>1405.291748046875</v>
      </c>
      <c r="BB46" s="1">
        <v>99.717704772949219</v>
      </c>
      <c r="BC46" s="1">
        <v>-0.82034248113632202</v>
      </c>
      <c r="BD46" s="1">
        <v>7.2504855692386627E-2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1.5008041381835937</v>
      </c>
      <c r="BM46">
        <f t="shared" si="144"/>
        <v>4.6181698516549038E-3</v>
      </c>
      <c r="BN46">
        <f t="shared" si="145"/>
        <v>303.02061500549314</v>
      </c>
      <c r="BO46">
        <f t="shared" si="146"/>
        <v>299.91581192016599</v>
      </c>
      <c r="BP46">
        <f t="shared" si="147"/>
        <v>272.00716188891602</v>
      </c>
      <c r="BQ46">
        <f t="shared" si="148"/>
        <v>0.12638027113644307</v>
      </c>
      <c r="BR46">
        <f t="shared" si="149"/>
        <v>4.2288894481019703</v>
      </c>
      <c r="BS46">
        <f t="shared" si="150"/>
        <v>42.408611968465166</v>
      </c>
      <c r="BT46">
        <f t="shared" si="151"/>
        <v>20.70190878243001</v>
      </c>
      <c r="BU46">
        <f t="shared" si="152"/>
        <v>28.31821346282959</v>
      </c>
      <c r="BV46">
        <f t="shared" si="153"/>
        <v>3.8658090820142839</v>
      </c>
      <c r="BW46">
        <f t="shared" si="154"/>
        <v>0.2159280185656515</v>
      </c>
      <c r="BX46">
        <f t="shared" si="155"/>
        <v>2.1645426198990898</v>
      </c>
      <c r="BY46">
        <f t="shared" si="156"/>
        <v>1.7012664621151941</v>
      </c>
      <c r="BZ46">
        <f t="shared" si="157"/>
        <v>0.13540744723347528</v>
      </c>
      <c r="CA46">
        <f t="shared" si="158"/>
        <v>184.62305642319609</v>
      </c>
      <c r="CB46">
        <f t="shared" si="159"/>
        <v>0.93151969526964618</v>
      </c>
      <c r="CC46">
        <f t="shared" si="160"/>
        <v>50.740155324831157</v>
      </c>
      <c r="CD46">
        <f t="shared" si="161"/>
        <v>1986.1761984114391</v>
      </c>
      <c r="CE46">
        <f t="shared" si="162"/>
        <v>2.4436806635969757E-3</v>
      </c>
      <c r="CF46">
        <f t="shared" si="163"/>
        <v>0</v>
      </c>
      <c r="CG46">
        <f t="shared" si="164"/>
        <v>1487.5929090825132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162</v>
      </c>
      <c r="B47" s="1">
        <v>45</v>
      </c>
      <c r="C47" s="1" t="s">
        <v>135</v>
      </c>
      <c r="D47" s="1" t="s">
        <v>90</v>
      </c>
      <c r="E47" s="1">
        <v>0</v>
      </c>
      <c r="F47" s="1" t="s">
        <v>91</v>
      </c>
      <c r="G47" s="1" t="s">
        <v>90</v>
      </c>
      <c r="H47" s="1">
        <v>10977.500057305209</v>
      </c>
      <c r="I47" s="1">
        <v>0</v>
      </c>
      <c r="J47">
        <f t="shared" ref="J47:J57" si="168">(AS47-AT47*(1000-AU47)/(1000-AV47))*BL47</f>
        <v>8.2031196051030051</v>
      </c>
      <c r="K47">
        <f t="shared" ref="K47:K57" si="169">IF(BW47&lt;&gt;0,1/(1/BW47-1/AO47),0)</f>
        <v>0.13350873623577805</v>
      </c>
      <c r="L47">
        <f t="shared" ref="L47:L57" si="170">((BZ47-BM47/2)*AT47-J47)/(BZ47+BM47/2)</f>
        <v>282.63919496372102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:T57" si="171">CF47/P47</f>
        <v>#DIV/0!</v>
      </c>
      <c r="U47" t="e">
        <f t="shared" ref="U47:U57" si="172">CH47/R47</f>
        <v>#DIV/0!</v>
      </c>
      <c r="V47" t="e">
        <f t="shared" ref="V47:V57" si="173">(R47-S47)/R47</f>
        <v>#DIV/0!</v>
      </c>
      <c r="W47" s="1">
        <v>-1</v>
      </c>
      <c r="X47" s="1">
        <v>0.87</v>
      </c>
      <c r="Y47" s="1">
        <v>0.92</v>
      </c>
      <c r="Z47" s="1">
        <v>10.037103652954102</v>
      </c>
      <c r="AA47">
        <f t="shared" ref="AA47:AA57" si="174">(Z47*Y47+(100-Z47)*X47)/100</f>
        <v>0.87501855182647703</v>
      </c>
      <c r="AB47">
        <f t="shared" ref="AB47:AB57" si="175">(J47-W47)/CG47</f>
        <v>6.1915673369070199E-3</v>
      </c>
      <c r="AC47" t="e">
        <f t="shared" ref="AC47:AC57" si="176">(R47-S47)/(R47-Q47)</f>
        <v>#DIV/0!</v>
      </c>
      <c r="AD47" t="e">
        <f t="shared" ref="AD47:AD57" si="177">(P47-R47)/(P47-Q47)</f>
        <v>#DIV/0!</v>
      </c>
      <c r="AE47" t="e">
        <f t="shared" ref="AE47:AE57" si="178">(P47-R47)/R47</f>
        <v>#DIV/0!</v>
      </c>
      <c r="AF47" s="1">
        <v>0</v>
      </c>
      <c r="AG47" s="1">
        <v>0.5</v>
      </c>
      <c r="AH47" t="e">
        <f t="shared" ref="AH47:AH57" si="179">V47*AG47*AA47*AF47</f>
        <v>#DIV/0!</v>
      </c>
      <c r="AI47">
        <f t="shared" ref="AI47:AI57" si="180">BM47*1000</f>
        <v>2.7959790308974855</v>
      </c>
      <c r="AJ47">
        <f t="shared" ref="AJ47:AJ57" si="181">(BR47-BX47)</f>
        <v>2.0486060564118018</v>
      </c>
      <c r="AK47">
        <f t="shared" ref="AK47:AK57" si="182">(AQ47+BQ47*I47)</f>
        <v>30.167234420776367</v>
      </c>
      <c r="AL47" s="1">
        <v>2</v>
      </c>
      <c r="AM47">
        <f t="shared" ref="AM47:AM57" si="183">(AL47*BF47+BG47)</f>
        <v>4.644859790802002</v>
      </c>
      <c r="AN47" s="1">
        <v>1</v>
      </c>
      <c r="AO47">
        <f t="shared" ref="AO47:AO57" si="184">AM47*(AN47+1)*(AN47+1)/(AN47*AN47+1)</f>
        <v>9.2897195816040039</v>
      </c>
      <c r="AP47" s="1">
        <v>27.408622741699219</v>
      </c>
      <c r="AQ47" s="1">
        <v>30.167234420776367</v>
      </c>
      <c r="AR47" s="1">
        <v>26.202098846435547</v>
      </c>
      <c r="AS47" s="1">
        <v>399.82611083984375</v>
      </c>
      <c r="AT47" s="1">
        <v>393.62652587890625</v>
      </c>
      <c r="AU47" s="1">
        <v>20.773273468017578</v>
      </c>
      <c r="AV47" s="1">
        <v>22.59429931640625</v>
      </c>
      <c r="AW47" s="1">
        <v>56.502647399902344</v>
      </c>
      <c r="AX47" s="1">
        <v>61.450340270996094</v>
      </c>
      <c r="AY47" s="1">
        <v>300.13916015625</v>
      </c>
      <c r="AZ47" s="1">
        <v>1698.7020263671875</v>
      </c>
      <c r="BA47" s="1">
        <v>1627.3714599609375</v>
      </c>
      <c r="BB47" s="1">
        <v>99.712783813476563</v>
      </c>
      <c r="BC47" s="1">
        <v>3.1885685920715332</v>
      </c>
      <c r="BD47" s="1">
        <v>3.284459188580513E-2</v>
      </c>
      <c r="BE47" s="1">
        <v>0.75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:BL57" si="185">AY47*0.000001/(AL47*0.0001)</f>
        <v>1.5006958007812496</v>
      </c>
      <c r="BM47">
        <f t="shared" ref="BM47:BM57" si="186">(AV47-AU47)/(1000-AV47)*BL47</f>
        <v>2.7959790308974856E-3</v>
      </c>
      <c r="BN47">
        <f t="shared" ref="BN47:BN57" si="187">(AQ47+273.15)</f>
        <v>303.31723442077634</v>
      </c>
      <c r="BO47">
        <f t="shared" ref="BO47:BO57" si="188">(AP47+273.15)</f>
        <v>300.5586227416992</v>
      </c>
      <c r="BP47">
        <f t="shared" ref="BP47:BP57" si="189">(AZ47*BH47+BA47*BI47)*BJ47</f>
        <v>271.79231814371815</v>
      </c>
      <c r="BQ47">
        <f t="shared" ref="BQ47:BQ57" si="190">((BP47+0.00000010773*(BO47^4-BN47^4))-BM47*44100)/(AM47*51.4+0.00000043092*BN47^3)</f>
        <v>0.46164424729210812</v>
      </c>
      <c r="BR47">
        <f t="shared" ref="BR47:BR57" si="191">0.61365*EXP(17.502*AK47/(240.97+AK47))</f>
        <v>4.3015465395655994</v>
      </c>
      <c r="BS47">
        <f t="shared" ref="BS47:BS57" si="192">BR47*1000/BB47</f>
        <v>43.139368645168936</v>
      </c>
      <c r="BT47">
        <f t="shared" ref="BT47:BT57" si="193">(BS47-AV47)</f>
        <v>20.545069328762686</v>
      </c>
      <c r="BU47">
        <f t="shared" ref="BU47:BU57" si="194">IF(I47,AQ47,(AP47+AQ47)/2)</f>
        <v>28.787928581237793</v>
      </c>
      <c r="BV47">
        <f t="shared" ref="BV47:BV57" si="195">0.61365*EXP(17.502*BU47/(240.97+BU47))</f>
        <v>3.9726823804222287</v>
      </c>
      <c r="BW47">
        <f t="shared" ref="BW47:BW57" si="196">IF(BT47&lt;&gt;0,(1000-(BS47+AV47)/2)/BT47*BM47,0)</f>
        <v>0.13161717826328048</v>
      </c>
      <c r="BX47">
        <f t="shared" ref="BX47:BX57" si="197">AV47*BB47/1000</f>
        <v>2.2529404831537976</v>
      </c>
      <c r="BY47">
        <f t="shared" ref="BY47:BY57" si="198">(BV47-BX47)</f>
        <v>1.7197418972684311</v>
      </c>
      <c r="BZ47">
        <f t="shared" ref="BZ47:BZ57" si="199">1/(1.6/K47+1.37/AO47)</f>
        <v>8.2428615203743838E-2</v>
      </c>
      <c r="CA47">
        <f t="shared" ref="CA47:CA57" si="200">L47*BB47*0.001</f>
        <v>28.18274094463257</v>
      </c>
      <c r="CB47">
        <f t="shared" ref="CB47:CB57" si="201">L47/AT47</f>
        <v>0.71803899478733568</v>
      </c>
      <c r="CC47">
        <f t="shared" ref="CC47:CC57" si="202">(1-BM47*BB47/BR47/K47)*100</f>
        <v>51.454336612865312</v>
      </c>
      <c r="CD47">
        <f t="shared" ref="CD47:CD57" si="203">(AT47-J47/(AO47/1.35))</f>
        <v>392.434432687114</v>
      </c>
      <c r="CE47">
        <f t="shared" ref="CE47:CE57" si="204">J47*CC47/100/CD47</f>
        <v>1.0755582137541226E-2</v>
      </c>
      <c r="CF47">
        <f t="shared" ref="CF47:CF57" si="205">(P47-O47)</f>
        <v>0</v>
      </c>
      <c r="CG47">
        <f t="shared" ref="CG47:CG57" si="206">AZ47*AA47</f>
        <v>1486.3957870965185</v>
      </c>
      <c r="CH47">
        <f t="shared" ref="CH47:CH57" si="207">(R47-Q47)</f>
        <v>0</v>
      </c>
      <c r="CI47" t="e">
        <f t="shared" ref="CI47:CI57" si="208">(R47-S47)/(R47-O47)</f>
        <v>#DIV/0!</v>
      </c>
      <c r="CJ47" t="e">
        <f t="shared" ref="CJ47:CJ57" si="209">(P47-R47)/(P47-O47)</f>
        <v>#DIV/0!</v>
      </c>
    </row>
    <row r="48" spans="1:88" x14ac:dyDescent="0.35">
      <c r="A48" t="s">
        <v>162</v>
      </c>
      <c r="B48" s="1">
        <v>46</v>
      </c>
      <c r="C48" s="1" t="s">
        <v>136</v>
      </c>
      <c r="D48" s="1" t="s">
        <v>90</v>
      </c>
      <c r="E48" s="1">
        <v>0</v>
      </c>
      <c r="F48" s="1" t="s">
        <v>91</v>
      </c>
      <c r="G48" s="1" t="s">
        <v>90</v>
      </c>
      <c r="H48" s="1">
        <v>11199.500057305209</v>
      </c>
      <c r="I48" s="1">
        <v>0</v>
      </c>
      <c r="J48">
        <f t="shared" si="168"/>
        <v>-0.43469923606039168</v>
      </c>
      <c r="K48">
        <f t="shared" si="169"/>
        <v>0.24054578187898659</v>
      </c>
      <c r="L48">
        <f t="shared" si="170"/>
        <v>196.72954265048818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si="171"/>
        <v>#DIV/0!</v>
      </c>
      <c r="U48" t="e">
        <f t="shared" si="172"/>
        <v>#DIV/0!</v>
      </c>
      <c r="V48" t="e">
        <f t="shared" si="173"/>
        <v>#DIV/0!</v>
      </c>
      <c r="W48" s="1">
        <v>-1</v>
      </c>
      <c r="X48" s="1">
        <v>0.87</v>
      </c>
      <c r="Y48" s="1">
        <v>0.92</v>
      </c>
      <c r="Z48" s="1">
        <v>10.037103652954102</v>
      </c>
      <c r="AA48">
        <f t="shared" si="174"/>
        <v>0.87501855182647703</v>
      </c>
      <c r="AB48">
        <f t="shared" si="175"/>
        <v>3.798563584574416E-4</v>
      </c>
      <c r="AC48" t="e">
        <f t="shared" si="176"/>
        <v>#DIV/0!</v>
      </c>
      <c r="AD48" t="e">
        <f t="shared" si="177"/>
        <v>#DIV/0!</v>
      </c>
      <c r="AE48" t="e">
        <f t="shared" si="178"/>
        <v>#DIV/0!</v>
      </c>
      <c r="AF48" s="1">
        <v>0</v>
      </c>
      <c r="AG48" s="1">
        <v>0.5</v>
      </c>
      <c r="AH48" t="e">
        <f t="shared" si="179"/>
        <v>#DIV/0!</v>
      </c>
      <c r="AI48">
        <f t="shared" si="180"/>
        <v>4.4910212981410327</v>
      </c>
      <c r="AJ48">
        <f t="shared" si="181"/>
        <v>1.8452068054321744</v>
      </c>
      <c r="AK48">
        <f t="shared" si="182"/>
        <v>30.134025573730469</v>
      </c>
      <c r="AL48" s="1">
        <v>2</v>
      </c>
      <c r="AM48">
        <f t="shared" si="183"/>
        <v>4.644859790802002</v>
      </c>
      <c r="AN48" s="1">
        <v>1</v>
      </c>
      <c r="AO48">
        <f t="shared" si="184"/>
        <v>9.2897195816040039</v>
      </c>
      <c r="AP48" s="1">
        <v>27.920780181884766</v>
      </c>
      <c r="AQ48" s="1">
        <v>30.134025573730469</v>
      </c>
      <c r="AR48" s="1">
        <v>26.719089508056641</v>
      </c>
      <c r="AS48" s="1">
        <v>200.13670349121094</v>
      </c>
      <c r="AT48" s="1">
        <v>199.828369140625</v>
      </c>
      <c r="AU48" s="1">
        <v>21.634119033813477</v>
      </c>
      <c r="AV48" s="1">
        <v>24.553152084350586</v>
      </c>
      <c r="AW48" s="1">
        <v>57.105678558349609</v>
      </c>
      <c r="AX48" s="1">
        <v>64.802642822265625</v>
      </c>
      <c r="AY48" s="1">
        <v>300.15093994140625</v>
      </c>
      <c r="AZ48" s="1">
        <v>1700.759521484375</v>
      </c>
      <c r="BA48" s="1">
        <v>1642.7188720703125</v>
      </c>
      <c r="BB48" s="1">
        <v>99.708236694335938</v>
      </c>
      <c r="BC48" s="1">
        <v>2.6718137264251709</v>
      </c>
      <c r="BD48" s="1">
        <v>-1.179499551653862E-2</v>
      </c>
      <c r="BE48" s="1">
        <v>0.75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1.5007546997070311</v>
      </c>
      <c r="BM48">
        <f t="shared" si="186"/>
        <v>4.4910212981410331E-3</v>
      </c>
      <c r="BN48">
        <f t="shared" si="187"/>
        <v>303.28402557373045</v>
      </c>
      <c r="BO48">
        <f t="shared" si="188"/>
        <v>301.07078018188474</v>
      </c>
      <c r="BP48">
        <f t="shared" si="189"/>
        <v>272.12151735510997</v>
      </c>
      <c r="BQ48">
        <f t="shared" si="190"/>
        <v>0.19042221210939669</v>
      </c>
      <c r="BR48">
        <f t="shared" si="191"/>
        <v>4.2933583050506305</v>
      </c>
      <c r="BS48">
        <f t="shared" si="192"/>
        <v>43.059214036772957</v>
      </c>
      <c r="BT48">
        <f t="shared" si="193"/>
        <v>18.506061952422371</v>
      </c>
      <c r="BU48">
        <f t="shared" si="194"/>
        <v>29.027402877807617</v>
      </c>
      <c r="BV48">
        <f t="shared" si="195"/>
        <v>4.0281544304949266</v>
      </c>
      <c r="BW48">
        <f t="shared" si="196"/>
        <v>0.23447435878918646</v>
      </c>
      <c r="BX48">
        <f t="shared" si="197"/>
        <v>2.4481514996184561</v>
      </c>
      <c r="BY48">
        <f t="shared" si="198"/>
        <v>1.5800029308764705</v>
      </c>
      <c r="BZ48">
        <f t="shared" si="199"/>
        <v>0.14708012187529687</v>
      </c>
      <c r="CA48">
        <f t="shared" si="200"/>
        <v>19.615555803363332</v>
      </c>
      <c r="CB48">
        <f t="shared" si="201"/>
        <v>0.98449255977285144</v>
      </c>
      <c r="CC48">
        <f t="shared" si="202"/>
        <v>56.640799002896991</v>
      </c>
      <c r="CD48">
        <f t="shared" si="203"/>
        <v>199.89154047357283</v>
      </c>
      <c r="CE48">
        <f t="shared" si="204"/>
        <v>-1.2317535798702143E-3</v>
      </c>
      <c r="CF48">
        <f t="shared" si="205"/>
        <v>0</v>
      </c>
      <c r="CG48">
        <f t="shared" si="206"/>
        <v>1488.1961334943499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162</v>
      </c>
      <c r="B49" s="1">
        <v>47</v>
      </c>
      <c r="C49" s="1" t="s">
        <v>137</v>
      </c>
      <c r="D49" s="1" t="s">
        <v>90</v>
      </c>
      <c r="E49" s="1">
        <v>0</v>
      </c>
      <c r="F49" s="1" t="s">
        <v>91</v>
      </c>
      <c r="G49" s="1" t="s">
        <v>90</v>
      </c>
      <c r="H49" s="1">
        <v>11421.500057305209</v>
      </c>
      <c r="I49" s="1">
        <v>0</v>
      </c>
      <c r="J49">
        <f t="shared" si="168"/>
        <v>-3.4359835444893791</v>
      </c>
      <c r="K49">
        <f t="shared" si="169"/>
        <v>0.38892421395730903</v>
      </c>
      <c r="L49">
        <f t="shared" si="170"/>
        <v>64.983178625050925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10.037103652954102</v>
      </c>
      <c r="AA49">
        <f t="shared" si="174"/>
        <v>0.87501855182647703</v>
      </c>
      <c r="AB49">
        <f t="shared" si="175"/>
        <v>-1.6370510232713677E-3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6.3381740111420326</v>
      </c>
      <c r="AJ49">
        <f t="shared" si="181"/>
        <v>1.6341842826608683</v>
      </c>
      <c r="AK49">
        <f t="shared" si="182"/>
        <v>30.035184860229492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28.269134521484375</v>
      </c>
      <c r="AQ49" s="1">
        <v>30.035184860229492</v>
      </c>
      <c r="AR49" s="1">
        <v>27.081033706665039</v>
      </c>
      <c r="AS49" s="1">
        <v>49.849617004394531</v>
      </c>
      <c r="AT49" s="1">
        <v>51.919864654541016</v>
      </c>
      <c r="AU49" s="1">
        <v>22.316482543945313</v>
      </c>
      <c r="AV49" s="1">
        <v>26.428228378295898</v>
      </c>
      <c r="AW49" s="1">
        <v>57.717205047607422</v>
      </c>
      <c r="AX49" s="1">
        <v>68.345489501953125</v>
      </c>
      <c r="AY49" s="1">
        <v>300.14828491210938</v>
      </c>
      <c r="AZ49" s="1">
        <v>1700.5714111328125</v>
      </c>
      <c r="BA49" s="1">
        <v>1511.833251953125</v>
      </c>
      <c r="BB49" s="1">
        <v>99.6995849609375</v>
      </c>
      <c r="BC49" s="1">
        <v>1.7595005035400391</v>
      </c>
      <c r="BD49" s="1">
        <v>-5.6665848940610886E-2</v>
      </c>
      <c r="BE49" s="1">
        <v>0.5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1.5007414245605466</v>
      </c>
      <c r="BM49">
        <f t="shared" si="186"/>
        <v>6.3381740111420328E-3</v>
      </c>
      <c r="BN49">
        <f t="shared" si="187"/>
        <v>303.18518486022947</v>
      </c>
      <c r="BO49">
        <f t="shared" si="188"/>
        <v>301.41913452148435</v>
      </c>
      <c r="BP49">
        <f t="shared" si="189"/>
        <v>272.09141969953271</v>
      </c>
      <c r="BQ49">
        <f t="shared" si="190"/>
        <v>-0.11344382996495346</v>
      </c>
      <c r="BR49">
        <f t="shared" si="191"/>
        <v>4.2690676832298395</v>
      </c>
      <c r="BS49">
        <f t="shared" si="192"/>
        <v>42.819312486631404</v>
      </c>
      <c r="BT49">
        <f t="shared" si="193"/>
        <v>16.391084108335505</v>
      </c>
      <c r="BU49">
        <f t="shared" si="194"/>
        <v>29.152159690856934</v>
      </c>
      <c r="BV49">
        <f t="shared" si="195"/>
        <v>4.0573198852049694</v>
      </c>
      <c r="BW49">
        <f t="shared" si="196"/>
        <v>0.3732957801191219</v>
      </c>
      <c r="BX49">
        <f t="shared" si="197"/>
        <v>2.6348834005689712</v>
      </c>
      <c r="BY49">
        <f t="shared" si="198"/>
        <v>1.4224364846359983</v>
      </c>
      <c r="BZ49">
        <f t="shared" si="199"/>
        <v>0.23466538705573642</v>
      </c>
      <c r="CA49">
        <f t="shared" si="200"/>
        <v>6.4787959383600429</v>
      </c>
      <c r="CB49">
        <f t="shared" si="201"/>
        <v>1.2516053163356498</v>
      </c>
      <c r="CC49">
        <f t="shared" si="202"/>
        <v>61.940814849700779</v>
      </c>
      <c r="CD49">
        <f t="shared" si="203"/>
        <v>52.419188422531413</v>
      </c>
      <c r="CE49">
        <f t="shared" si="204"/>
        <v>-4.0601090356514415E-2</v>
      </c>
      <c r="CF49">
        <f t="shared" si="205"/>
        <v>0</v>
      </c>
      <c r="CG49">
        <f t="shared" si="206"/>
        <v>1488.0315334469421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162</v>
      </c>
      <c r="B50" s="1">
        <v>48</v>
      </c>
      <c r="C50" s="1" t="s">
        <v>138</v>
      </c>
      <c r="D50" s="1" t="s">
        <v>90</v>
      </c>
      <c r="E50" s="1">
        <v>0</v>
      </c>
      <c r="F50" s="1" t="s">
        <v>91</v>
      </c>
      <c r="G50" s="1" t="s">
        <v>90</v>
      </c>
      <c r="H50" s="1">
        <v>11655.500056478195</v>
      </c>
      <c r="I50" s="1">
        <v>0</v>
      </c>
      <c r="J50">
        <f t="shared" si="168"/>
        <v>1.3975051573877235</v>
      </c>
      <c r="K50">
        <f t="shared" si="169"/>
        <v>0.50314845698830968</v>
      </c>
      <c r="L50">
        <f t="shared" si="170"/>
        <v>92.546358891155322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10.037103652954102</v>
      </c>
      <c r="AA50">
        <f t="shared" si="174"/>
        <v>0.87501855182647703</v>
      </c>
      <c r="AB50">
        <f t="shared" si="175"/>
        <v>1.6118539084690085E-3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7.804767232766495</v>
      </c>
      <c r="AJ50">
        <f t="shared" si="181"/>
        <v>1.5734570303903728</v>
      </c>
      <c r="AK50">
        <f t="shared" si="182"/>
        <v>30.011140823364258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28.516729354858398</v>
      </c>
      <c r="AQ50" s="1">
        <v>30.011140823364258</v>
      </c>
      <c r="AR50" s="1">
        <v>27.336793899536133</v>
      </c>
      <c r="AS50" s="1">
        <v>101.14236450195313</v>
      </c>
      <c r="AT50" s="1">
        <v>99.692710876464844</v>
      </c>
      <c r="AU50" s="1">
        <v>21.917749404907227</v>
      </c>
      <c r="AV50" s="1">
        <v>26.977989196777344</v>
      </c>
      <c r="AW50" s="1">
        <v>55.964550018310547</v>
      </c>
      <c r="AX50" s="1">
        <v>68.777793884277344</v>
      </c>
      <c r="AY50" s="1">
        <v>300.15219116210938</v>
      </c>
      <c r="AZ50" s="1">
        <v>1699.87353515625</v>
      </c>
      <c r="BA50" s="1">
        <v>1435.2908935546875</v>
      </c>
      <c r="BB50" s="1">
        <v>99.700531005859375</v>
      </c>
      <c r="BC50" s="1">
        <v>2.2727439403533936</v>
      </c>
      <c r="BD50" s="1">
        <v>-2.0550774410367012E-2</v>
      </c>
      <c r="BE50" s="1">
        <v>0.5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1.5007609558105466</v>
      </c>
      <c r="BM50">
        <f t="shared" si="186"/>
        <v>7.8047672327664951E-3</v>
      </c>
      <c r="BN50">
        <f t="shared" si="187"/>
        <v>303.16114082336424</v>
      </c>
      <c r="BO50">
        <f t="shared" si="188"/>
        <v>301.66672935485838</v>
      </c>
      <c r="BP50">
        <f t="shared" si="189"/>
        <v>271.97975954577851</v>
      </c>
      <c r="BQ50">
        <f t="shared" si="190"/>
        <v>-0.3590033657101741</v>
      </c>
      <c r="BR50">
        <f t="shared" si="191"/>
        <v>4.2631768787794115</v>
      </c>
      <c r="BS50">
        <f t="shared" si="192"/>
        <v>42.759821194220777</v>
      </c>
      <c r="BT50">
        <f t="shared" si="193"/>
        <v>15.781831997443433</v>
      </c>
      <c r="BU50">
        <f t="shared" si="194"/>
        <v>29.263935089111328</v>
      </c>
      <c r="BV50">
        <f t="shared" si="195"/>
        <v>4.0836067699726692</v>
      </c>
      <c r="BW50">
        <f t="shared" si="196"/>
        <v>0.47729715696342884</v>
      </c>
      <c r="BX50">
        <f t="shared" si="197"/>
        <v>2.6897198483890388</v>
      </c>
      <c r="BY50">
        <f t="shared" si="198"/>
        <v>1.3938869215836305</v>
      </c>
      <c r="BZ50">
        <f t="shared" si="199"/>
        <v>0.30053036263712868</v>
      </c>
      <c r="CA50">
        <f t="shared" si="200"/>
        <v>9.2269211241070206</v>
      </c>
      <c r="CB50">
        <f t="shared" si="201"/>
        <v>0.92831620363734524</v>
      </c>
      <c r="CC50">
        <f t="shared" si="202"/>
        <v>63.723286956820367</v>
      </c>
      <c r="CD50">
        <f t="shared" si="203"/>
        <v>99.48962272661268</v>
      </c>
      <c r="CE50">
        <f t="shared" si="204"/>
        <v>8.9510463229481307E-3</v>
      </c>
      <c r="CF50">
        <f t="shared" si="205"/>
        <v>0</v>
      </c>
      <c r="CG50">
        <f t="shared" si="206"/>
        <v>1487.420879020576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162</v>
      </c>
      <c r="B51" s="1">
        <v>49</v>
      </c>
      <c r="C51" s="1" t="s">
        <v>139</v>
      </c>
      <c r="D51" s="1" t="s">
        <v>90</v>
      </c>
      <c r="E51" s="1">
        <v>0</v>
      </c>
      <c r="F51" s="1" t="s">
        <v>91</v>
      </c>
      <c r="G51" s="1" t="s">
        <v>90</v>
      </c>
      <c r="H51" s="1">
        <v>11877.500057305209</v>
      </c>
      <c r="I51" s="1">
        <v>0</v>
      </c>
      <c r="J51">
        <f t="shared" si="168"/>
        <v>4.5317858367103394</v>
      </c>
      <c r="K51">
        <f t="shared" si="169"/>
        <v>0.46841317030916674</v>
      </c>
      <c r="L51">
        <f t="shared" si="170"/>
        <v>271.021690488736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10.037103652954102</v>
      </c>
      <c r="AA51">
        <f t="shared" si="174"/>
        <v>0.87501855182647703</v>
      </c>
      <c r="AB51">
        <f t="shared" si="175"/>
        <v>3.7175520504270651E-3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8.1777499084476428</v>
      </c>
      <c r="AJ51">
        <f t="shared" si="181"/>
        <v>1.766240488072687</v>
      </c>
      <c r="AK51">
        <f t="shared" si="182"/>
        <v>30.045965194702148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28.678470611572266</v>
      </c>
      <c r="AQ51" s="1">
        <v>30.045965194702148</v>
      </c>
      <c r="AR51" s="1">
        <v>27.507492065429688</v>
      </c>
      <c r="AS51" s="1">
        <v>300.05206298828125</v>
      </c>
      <c r="AT51" s="1">
        <v>295.42257690429688</v>
      </c>
      <c r="AU51" s="1">
        <v>19.817724227905273</v>
      </c>
      <c r="AV51" s="1">
        <v>25.129915237426758</v>
      </c>
      <c r="AW51" s="1">
        <v>50.04925537109375</v>
      </c>
      <c r="AX51" s="1">
        <v>63.47113037109375</v>
      </c>
      <c r="AY51" s="1">
        <v>300.14898681640625</v>
      </c>
      <c r="AZ51" s="1">
        <v>1700.556396484375</v>
      </c>
      <c r="BA51" s="1">
        <v>1557.177734375</v>
      </c>
      <c r="BB51" s="1">
        <v>99.700721740722656</v>
      </c>
      <c r="BC51" s="1">
        <v>3.2539541721343994</v>
      </c>
      <c r="BD51" s="1">
        <v>-3.3722732216119766E-2</v>
      </c>
      <c r="BE51" s="1">
        <v>0.75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1.5007449340820311</v>
      </c>
      <c r="BM51">
        <f t="shared" si="186"/>
        <v>8.1777499084476433E-3</v>
      </c>
      <c r="BN51">
        <f t="shared" si="187"/>
        <v>303.19596519470213</v>
      </c>
      <c r="BO51">
        <f t="shared" si="188"/>
        <v>301.82847061157224</v>
      </c>
      <c r="BP51">
        <f t="shared" si="189"/>
        <v>272.0890173558364</v>
      </c>
      <c r="BQ51">
        <f t="shared" si="190"/>
        <v>-0.41818856858741832</v>
      </c>
      <c r="BR51">
        <f t="shared" si="191"/>
        <v>4.2717111745273186</v>
      </c>
      <c r="BS51">
        <f t="shared" si="192"/>
        <v>42.845338528603072</v>
      </c>
      <c r="BT51">
        <f t="shared" si="193"/>
        <v>17.715423291176315</v>
      </c>
      <c r="BU51">
        <f t="shared" si="194"/>
        <v>29.362217903137207</v>
      </c>
      <c r="BV51">
        <f t="shared" si="195"/>
        <v>4.1068430788852579</v>
      </c>
      <c r="BW51">
        <f t="shared" si="196"/>
        <v>0.44592824376663054</v>
      </c>
      <c r="BX51">
        <f t="shared" si="197"/>
        <v>2.5054706864546317</v>
      </c>
      <c r="BY51">
        <f t="shared" si="198"/>
        <v>1.6013723924306262</v>
      </c>
      <c r="BZ51">
        <f t="shared" si="199"/>
        <v>0.28064167415862173</v>
      </c>
      <c r="CA51">
        <f t="shared" si="200"/>
        <v>27.021058149117728</v>
      </c>
      <c r="CB51">
        <f t="shared" si="201"/>
        <v>0.91740344738965018</v>
      </c>
      <c r="CC51">
        <f t="shared" si="202"/>
        <v>59.252483089565565</v>
      </c>
      <c r="CD51">
        <f t="shared" si="203"/>
        <v>294.7640090297968</v>
      </c>
      <c r="CE51">
        <f t="shared" si="204"/>
        <v>9.1096455275877421E-3</v>
      </c>
      <c r="CF51">
        <f t="shared" si="205"/>
        <v>0</v>
      </c>
      <c r="CG51">
        <f t="shared" si="206"/>
        <v>1488.0183953510102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162</v>
      </c>
      <c r="B52" s="1">
        <v>50</v>
      </c>
      <c r="C52" s="1" t="s">
        <v>140</v>
      </c>
      <c r="D52" s="1" t="s">
        <v>90</v>
      </c>
      <c r="E52" s="1">
        <v>0</v>
      </c>
      <c r="F52" s="1" t="s">
        <v>91</v>
      </c>
      <c r="G52" s="1" t="s">
        <v>90</v>
      </c>
      <c r="H52" s="1">
        <v>12099.500057305209</v>
      </c>
      <c r="I52" s="1">
        <v>0</v>
      </c>
      <c r="J52">
        <f t="shared" si="168"/>
        <v>4.9183567567611677</v>
      </c>
      <c r="K52">
        <f t="shared" si="169"/>
        <v>0.43423705534720936</v>
      </c>
      <c r="L52">
        <f t="shared" si="170"/>
        <v>364.51095039421847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10.037103652954102</v>
      </c>
      <c r="AA52">
        <f t="shared" si="174"/>
        <v>0.87501855182647703</v>
      </c>
      <c r="AB52">
        <f t="shared" si="175"/>
        <v>3.9807052027085454E-3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7.8243212534551807</v>
      </c>
      <c r="AJ52">
        <f t="shared" si="181"/>
        <v>1.8157534686571997</v>
      </c>
      <c r="AK52">
        <f t="shared" si="182"/>
        <v>30.302549362182617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28.853925704956055</v>
      </c>
      <c r="AQ52" s="1">
        <v>30.302549362182617</v>
      </c>
      <c r="AR52" s="1">
        <v>27.686344146728516</v>
      </c>
      <c r="AS52" s="1">
        <v>400.0762939453125</v>
      </c>
      <c r="AT52" s="1">
        <v>394.74111938476563</v>
      </c>
      <c r="AU52" s="1">
        <v>20.187431335449219</v>
      </c>
      <c r="AV52" s="1">
        <v>25.269184112548828</v>
      </c>
      <c r="AW52" s="1">
        <v>50.468482971191406</v>
      </c>
      <c r="AX52" s="1">
        <v>63.175155639648438</v>
      </c>
      <c r="AY52" s="1">
        <v>300.15655517578125</v>
      </c>
      <c r="AZ52" s="1">
        <v>1699.1192626953125</v>
      </c>
      <c r="BA52" s="1">
        <v>1626.2236328125</v>
      </c>
      <c r="BB52" s="1">
        <v>99.698440551757813</v>
      </c>
      <c r="BC52" s="1">
        <v>3.5347311496734619</v>
      </c>
      <c r="BD52" s="1">
        <v>-3.1796500086784363E-2</v>
      </c>
      <c r="BE52" s="1">
        <v>0.75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1.5007827758789063</v>
      </c>
      <c r="BM52">
        <f t="shared" si="186"/>
        <v>7.8243212534551809E-3</v>
      </c>
      <c r="BN52">
        <f t="shared" si="187"/>
        <v>303.45254936218259</v>
      </c>
      <c r="BO52">
        <f t="shared" si="188"/>
        <v>302.00392570495603</v>
      </c>
      <c r="BP52">
        <f t="shared" si="189"/>
        <v>271.85907595472599</v>
      </c>
      <c r="BQ52">
        <f t="shared" si="190"/>
        <v>-0.36091236868960297</v>
      </c>
      <c r="BR52">
        <f t="shared" si="191"/>
        <v>4.3350517186935722</v>
      </c>
      <c r="BS52">
        <f t="shared" si="192"/>
        <v>43.481640181152656</v>
      </c>
      <c r="BT52">
        <f t="shared" si="193"/>
        <v>18.212456068603828</v>
      </c>
      <c r="BU52">
        <f t="shared" si="194"/>
        <v>29.578237533569336</v>
      </c>
      <c r="BV52">
        <f t="shared" si="195"/>
        <v>4.1583205500311893</v>
      </c>
      <c r="BW52">
        <f t="shared" si="196"/>
        <v>0.41484558464483323</v>
      </c>
      <c r="BX52">
        <f t="shared" si="197"/>
        <v>2.5192982500363725</v>
      </c>
      <c r="BY52">
        <f t="shared" si="198"/>
        <v>1.6390222999948167</v>
      </c>
      <c r="BZ52">
        <f t="shared" si="199"/>
        <v>0.26095364575628816</v>
      </c>
      <c r="CA52">
        <f t="shared" si="200"/>
        <v>36.341173318342726</v>
      </c>
      <c r="CB52">
        <f t="shared" si="201"/>
        <v>0.92341773505211922</v>
      </c>
      <c r="CC52">
        <f t="shared" si="202"/>
        <v>58.560560296001597</v>
      </c>
      <c r="CD52">
        <f t="shared" si="203"/>
        <v>394.02637427719787</v>
      </c>
      <c r="CE52">
        <f t="shared" si="204"/>
        <v>7.3097068169587975E-3</v>
      </c>
      <c r="CF52">
        <f t="shared" si="205"/>
        <v>0</v>
      </c>
      <c r="CG52">
        <f t="shared" si="206"/>
        <v>1486.7608766241237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162</v>
      </c>
      <c r="B53" s="1">
        <v>51</v>
      </c>
      <c r="C53" s="1" t="s">
        <v>141</v>
      </c>
      <c r="D53" s="1" t="s">
        <v>90</v>
      </c>
      <c r="E53" s="1">
        <v>0</v>
      </c>
      <c r="F53" s="1" t="s">
        <v>91</v>
      </c>
      <c r="G53" s="1" t="s">
        <v>90</v>
      </c>
      <c r="H53" s="1">
        <v>12321.500057305209</v>
      </c>
      <c r="I53" s="1">
        <v>0</v>
      </c>
      <c r="J53">
        <f t="shared" si="168"/>
        <v>8.15994136989071</v>
      </c>
      <c r="K53">
        <f t="shared" si="169"/>
        <v>0.30710728763867357</v>
      </c>
      <c r="L53">
        <f t="shared" si="170"/>
        <v>626.62747037546239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10.037103652954102</v>
      </c>
      <c r="AA53">
        <f t="shared" si="174"/>
        <v>0.87501855182647703</v>
      </c>
      <c r="AB53">
        <f t="shared" si="175"/>
        <v>6.1522310453327204E-3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6.0343226942723573</v>
      </c>
      <c r="AJ53">
        <f t="shared" si="181"/>
        <v>1.9552656102043793</v>
      </c>
      <c r="AK53">
        <f t="shared" si="182"/>
        <v>30.342296600341797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28.490179061889648</v>
      </c>
      <c r="AQ53" s="1">
        <v>30.342296600341797</v>
      </c>
      <c r="AR53" s="1">
        <v>27.311473846435547</v>
      </c>
      <c r="AS53" s="1">
        <v>699.8704833984375</v>
      </c>
      <c r="AT53" s="1">
        <v>691.65216064453125</v>
      </c>
      <c r="AU53" s="1">
        <v>20.045783996582031</v>
      </c>
      <c r="AV53" s="1">
        <v>23.970291137695313</v>
      </c>
      <c r="AW53" s="1">
        <v>51.176750183105469</v>
      </c>
      <c r="AX53" s="1">
        <v>61.205451965332031</v>
      </c>
      <c r="AY53" s="1">
        <v>300.148681640625</v>
      </c>
      <c r="AZ53" s="1">
        <v>1701.54248046875</v>
      </c>
      <c r="BA53" s="1">
        <v>397.41159057617188</v>
      </c>
      <c r="BB53" s="1">
        <v>99.693031311035156</v>
      </c>
      <c r="BC53" s="1">
        <v>3.5143544673919678</v>
      </c>
      <c r="BD53" s="1">
        <v>1.2071182951331139E-2</v>
      </c>
      <c r="BE53" s="1">
        <v>0.5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1.5007434082031248</v>
      </c>
      <c r="BM53">
        <f t="shared" si="186"/>
        <v>6.0343226942723574E-3</v>
      </c>
      <c r="BN53">
        <f t="shared" si="187"/>
        <v>303.49229660034177</v>
      </c>
      <c r="BO53">
        <f t="shared" si="188"/>
        <v>301.64017906188963</v>
      </c>
      <c r="BP53">
        <f t="shared" si="189"/>
        <v>272.24679078980989</v>
      </c>
      <c r="BQ53">
        <f t="shared" si="190"/>
        <v>-6.3693825986057689E-2</v>
      </c>
      <c r="BR53">
        <f t="shared" si="191"/>
        <v>4.3449365951292664</v>
      </c>
      <c r="BS53">
        <f t="shared" si="192"/>
        <v>43.583152583387438</v>
      </c>
      <c r="BT53">
        <f t="shared" si="193"/>
        <v>19.612861445692126</v>
      </c>
      <c r="BU53">
        <f t="shared" si="194"/>
        <v>29.416237831115723</v>
      </c>
      <c r="BV53">
        <f t="shared" si="195"/>
        <v>4.1196636501603052</v>
      </c>
      <c r="BW53">
        <f t="shared" si="196"/>
        <v>0.29727957193578253</v>
      </c>
      <c r="BX53">
        <f t="shared" si="197"/>
        <v>2.3896709849248872</v>
      </c>
      <c r="BY53">
        <f t="shared" si="198"/>
        <v>1.7299926652354181</v>
      </c>
      <c r="BZ53">
        <f t="shared" si="199"/>
        <v>0.1866583857162134</v>
      </c>
      <c r="CA53">
        <f t="shared" si="200"/>
        <v>62.47039202449573</v>
      </c>
      <c r="CB53">
        <f t="shared" si="201"/>
        <v>0.90598642790550354</v>
      </c>
      <c r="CC53">
        <f t="shared" si="202"/>
        <v>54.916277603319294</v>
      </c>
      <c r="CD53">
        <f t="shared" si="203"/>
        <v>690.46634219731277</v>
      </c>
      <c r="CE53">
        <f t="shared" si="204"/>
        <v>6.4900137502672296E-3</v>
      </c>
      <c r="CF53">
        <f t="shared" si="205"/>
        <v>0</v>
      </c>
      <c r="CG53">
        <f t="shared" si="206"/>
        <v>1488.8812371309973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162</v>
      </c>
      <c r="B54" s="1">
        <v>52</v>
      </c>
      <c r="C54" s="1" t="s">
        <v>142</v>
      </c>
      <c r="D54" s="1" t="s">
        <v>90</v>
      </c>
      <c r="E54" s="1">
        <v>0</v>
      </c>
      <c r="F54" s="1" t="s">
        <v>91</v>
      </c>
      <c r="G54" s="1" t="s">
        <v>90</v>
      </c>
      <c r="H54" s="1">
        <v>12543.500057305209</v>
      </c>
      <c r="I54" s="1">
        <v>0</v>
      </c>
      <c r="J54">
        <f t="shared" si="168"/>
        <v>9.7491582237120653</v>
      </c>
      <c r="K54">
        <f t="shared" si="169"/>
        <v>0.23947081468291981</v>
      </c>
      <c r="L54">
        <f t="shared" si="170"/>
        <v>894.00400461095205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10.037103652954102</v>
      </c>
      <c r="AA54">
        <f t="shared" si="174"/>
        <v>0.87501855182647703</v>
      </c>
      <c r="AB54">
        <f t="shared" si="175"/>
        <v>7.2247584855865288E-3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4.6430467427322295</v>
      </c>
      <c r="AJ54">
        <f t="shared" si="181"/>
        <v>1.9185986498352623</v>
      </c>
      <c r="AK54">
        <f t="shared" si="182"/>
        <v>29.682809829711914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27.6317138671875</v>
      </c>
      <c r="AQ54" s="1">
        <v>29.682809829711914</v>
      </c>
      <c r="AR54" s="1">
        <v>26.485273361206055</v>
      </c>
      <c r="AS54" s="1">
        <v>1000.0151977539063</v>
      </c>
      <c r="AT54" s="1">
        <v>990.454833984375</v>
      </c>
      <c r="AU54" s="1">
        <v>19.695026397705078</v>
      </c>
      <c r="AV54" s="1">
        <v>22.718521118164063</v>
      </c>
      <c r="AW54" s="1">
        <v>52.861885070800781</v>
      </c>
      <c r="AX54" s="1">
        <v>60.978542327880859</v>
      </c>
      <c r="AY54" s="1">
        <v>300.153564453125</v>
      </c>
      <c r="AZ54" s="1">
        <v>1700.33251953125</v>
      </c>
      <c r="BA54" s="1">
        <v>1371.4029541015625</v>
      </c>
      <c r="BB54" s="1">
        <v>99.691474914550781</v>
      </c>
      <c r="BC54" s="1">
        <v>2.638329029083252</v>
      </c>
      <c r="BD54" s="1">
        <v>1.6921380534768105E-2</v>
      </c>
      <c r="BE54" s="1">
        <v>0.5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1.5007678222656249</v>
      </c>
      <c r="BM54">
        <f t="shared" si="186"/>
        <v>4.6430467427322295E-3</v>
      </c>
      <c r="BN54">
        <f t="shared" si="187"/>
        <v>302.83280982971189</v>
      </c>
      <c r="BO54">
        <f t="shared" si="188"/>
        <v>300.78171386718748</v>
      </c>
      <c r="BP54">
        <f t="shared" si="189"/>
        <v>272.05319704413705</v>
      </c>
      <c r="BQ54">
        <f t="shared" si="190"/>
        <v>0.17149661399289406</v>
      </c>
      <c r="BR54">
        <f t="shared" si="191"/>
        <v>4.1834415279824073</v>
      </c>
      <c r="BS54">
        <f t="shared" si="192"/>
        <v>41.963884389996117</v>
      </c>
      <c r="BT54">
        <f t="shared" si="193"/>
        <v>19.245363271832055</v>
      </c>
      <c r="BU54">
        <f t="shared" si="194"/>
        <v>28.657261848449707</v>
      </c>
      <c r="BV54">
        <f t="shared" si="195"/>
        <v>3.9426964656370012</v>
      </c>
      <c r="BW54">
        <f t="shared" si="196"/>
        <v>0.23345285631499316</v>
      </c>
      <c r="BX54">
        <f t="shared" si="197"/>
        <v>2.264842878147145</v>
      </c>
      <c r="BY54">
        <f t="shared" si="198"/>
        <v>1.6778535874898561</v>
      </c>
      <c r="BZ54">
        <f t="shared" si="199"/>
        <v>0.14643703482533724</v>
      </c>
      <c r="CA54">
        <f t="shared" si="200"/>
        <v>89.12457779918067</v>
      </c>
      <c r="CB54">
        <f t="shared" si="201"/>
        <v>0.90261965910608644</v>
      </c>
      <c r="CC54">
        <f t="shared" si="202"/>
        <v>53.796509907411625</v>
      </c>
      <c r="CD54">
        <f t="shared" si="203"/>
        <v>989.03806747313672</v>
      </c>
      <c r="CE54">
        <f t="shared" si="204"/>
        <v>5.302836202359773E-3</v>
      </c>
      <c r="CF54">
        <f t="shared" si="205"/>
        <v>0</v>
      </c>
      <c r="CG54">
        <f t="shared" si="206"/>
        <v>1487.8224988636994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162</v>
      </c>
      <c r="B55" s="1">
        <v>53</v>
      </c>
      <c r="C55" s="1" t="s">
        <v>143</v>
      </c>
      <c r="D55" s="1" t="s">
        <v>90</v>
      </c>
      <c r="E55" s="1">
        <v>0</v>
      </c>
      <c r="F55" s="1" t="s">
        <v>91</v>
      </c>
      <c r="G55" s="1" t="s">
        <v>90</v>
      </c>
      <c r="H55" s="1">
        <v>12765.500057305209</v>
      </c>
      <c r="I55" s="1">
        <v>0</v>
      </c>
      <c r="J55">
        <f t="shared" si="168"/>
        <v>12.414044495144974</v>
      </c>
      <c r="K55">
        <f t="shared" si="169"/>
        <v>0.22236204230285331</v>
      </c>
      <c r="L55">
        <f t="shared" si="170"/>
        <v>1157.0731357730367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10.037103652954102</v>
      </c>
      <c r="AA55">
        <f t="shared" si="174"/>
        <v>0.87501855182647703</v>
      </c>
      <c r="AB55">
        <f t="shared" si="175"/>
        <v>9.0271552273115604E-3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4.4335022482572324</v>
      </c>
      <c r="AJ55">
        <f t="shared" si="181"/>
        <v>1.9679072323251114</v>
      </c>
      <c r="AK55">
        <f t="shared" si="182"/>
        <v>30.082267761230469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28.032781600952148</v>
      </c>
      <c r="AQ55" s="1">
        <v>30.082267761230469</v>
      </c>
      <c r="AR55" s="1">
        <v>26.868673324584961</v>
      </c>
      <c r="AS55" s="1">
        <v>1300.1063232421875</v>
      </c>
      <c r="AT55" s="1">
        <v>1288.0289306640625</v>
      </c>
      <c r="AU55" s="1">
        <v>20.313407897949219</v>
      </c>
      <c r="AV55" s="1">
        <v>23.199163436889648</v>
      </c>
      <c r="AW55" s="1">
        <v>53.259387969970703</v>
      </c>
      <c r="AX55" s="1">
        <v>60.827098846435547</v>
      </c>
      <c r="AY55" s="1">
        <v>300.13967895507813</v>
      </c>
      <c r="AZ55" s="1">
        <v>1698.210693359375</v>
      </c>
      <c r="BA55" s="1">
        <v>1652.0977783203125</v>
      </c>
      <c r="BB55" s="1">
        <v>99.689643859863281</v>
      </c>
      <c r="BC55" s="1">
        <v>1.7995960712432861</v>
      </c>
      <c r="BD55" s="1">
        <v>1.2249806895852089E-2</v>
      </c>
      <c r="BE55" s="1">
        <v>0.75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1.5006983947753907</v>
      </c>
      <c r="BM55">
        <f t="shared" si="186"/>
        <v>4.4335022482572322E-3</v>
      </c>
      <c r="BN55">
        <f t="shared" si="187"/>
        <v>303.23226776123045</v>
      </c>
      <c r="BO55">
        <f t="shared" si="188"/>
        <v>301.18278160095213</v>
      </c>
      <c r="BP55">
        <f t="shared" si="189"/>
        <v>271.71370486422529</v>
      </c>
      <c r="BQ55">
        <f t="shared" si="190"/>
        <v>0.20665216154275451</v>
      </c>
      <c r="BR55">
        <f t="shared" si="191"/>
        <v>4.2806235731954025</v>
      </c>
      <c r="BS55">
        <f t="shared" si="192"/>
        <v>42.939501110193589</v>
      </c>
      <c r="BT55">
        <f t="shared" si="193"/>
        <v>19.740337673303941</v>
      </c>
      <c r="BU55">
        <f t="shared" si="194"/>
        <v>29.057524681091309</v>
      </c>
      <c r="BV55">
        <f t="shared" si="195"/>
        <v>4.0351794662918499</v>
      </c>
      <c r="BW55">
        <f t="shared" si="196"/>
        <v>0.21716392901786788</v>
      </c>
      <c r="BX55">
        <f t="shared" si="197"/>
        <v>2.3127163408702911</v>
      </c>
      <c r="BY55">
        <f t="shared" si="198"/>
        <v>1.7224631254215588</v>
      </c>
      <c r="BZ55">
        <f t="shared" si="199"/>
        <v>0.13618509409506674</v>
      </c>
      <c r="CA55">
        <f t="shared" si="200"/>
        <v>115.34820882502926</v>
      </c>
      <c r="CB55">
        <f t="shared" si="201"/>
        <v>0.89832852991624224</v>
      </c>
      <c r="CC55">
        <f t="shared" si="202"/>
        <v>53.566728376408321</v>
      </c>
      <c r="CD55">
        <f t="shared" si="203"/>
        <v>1286.2248977305353</v>
      </c>
      <c r="CE55">
        <f t="shared" si="204"/>
        <v>5.1700114863068945E-3</v>
      </c>
      <c r="CF55">
        <f t="shared" si="205"/>
        <v>0</v>
      </c>
      <c r="CG55">
        <f t="shared" si="206"/>
        <v>1485.9658615995577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162</v>
      </c>
      <c r="B56" s="1">
        <v>54</v>
      </c>
      <c r="C56" s="1" t="s">
        <v>144</v>
      </c>
      <c r="D56" s="1" t="s">
        <v>90</v>
      </c>
      <c r="E56" s="1">
        <v>0</v>
      </c>
      <c r="F56" s="1" t="s">
        <v>91</v>
      </c>
      <c r="G56" s="1" t="s">
        <v>90</v>
      </c>
      <c r="H56" s="1">
        <v>12987.500057305209</v>
      </c>
      <c r="I56" s="1">
        <v>0</v>
      </c>
      <c r="J56">
        <f t="shared" si="168"/>
        <v>14.526585096661812</v>
      </c>
      <c r="K56">
        <f t="shared" si="169"/>
        <v>0.20363092883886036</v>
      </c>
      <c r="L56">
        <f t="shared" si="170"/>
        <v>1514.0468569981249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10.037103652954102</v>
      </c>
      <c r="AA56">
        <f t="shared" si="174"/>
        <v>0.87501855182647703</v>
      </c>
      <c r="AB56">
        <f t="shared" si="175"/>
        <v>1.0444866142189849E-2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4.3009984828003658</v>
      </c>
      <c r="AJ56">
        <f t="shared" si="181"/>
        <v>2.0777270240164851</v>
      </c>
      <c r="AK56">
        <f t="shared" si="182"/>
        <v>30.816932678222656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28.656307220458984</v>
      </c>
      <c r="AQ56" s="1">
        <v>30.816932678222656</v>
      </c>
      <c r="AR56" s="1">
        <v>27.479063034057617</v>
      </c>
      <c r="AS56" s="1">
        <v>1699.916015625</v>
      </c>
      <c r="AT56" s="1">
        <v>1685.40625</v>
      </c>
      <c r="AU56" s="1">
        <v>21.145723342895508</v>
      </c>
      <c r="AV56" s="1">
        <v>23.94300651550293</v>
      </c>
      <c r="AW56" s="1">
        <v>53.468311309814453</v>
      </c>
      <c r="AX56" s="1">
        <v>60.541999816894531</v>
      </c>
      <c r="AY56" s="1">
        <v>300.1497802734375</v>
      </c>
      <c r="AZ56" s="1">
        <v>1698.85302734375</v>
      </c>
      <c r="BA56" s="1">
        <v>1492.6058349609375</v>
      </c>
      <c r="BB56" s="1">
        <v>99.685676574707031</v>
      </c>
      <c r="BC56" s="1">
        <v>0.58643686771392822</v>
      </c>
      <c r="BD56" s="1">
        <v>1.1341813951730728E-2</v>
      </c>
      <c r="BE56" s="1">
        <v>0.75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1.5007489013671873</v>
      </c>
      <c r="BM56">
        <f t="shared" si="186"/>
        <v>4.300998482800366E-3</v>
      </c>
      <c r="BN56">
        <f t="shared" si="187"/>
        <v>303.96693267822263</v>
      </c>
      <c r="BO56">
        <f t="shared" si="188"/>
        <v>301.80630722045896</v>
      </c>
      <c r="BP56">
        <f t="shared" si="189"/>
        <v>271.81647829942813</v>
      </c>
      <c r="BQ56">
        <f t="shared" si="190"/>
        <v>0.2243225244368586</v>
      </c>
      <c r="BR56">
        <f t="shared" si="191"/>
        <v>4.4645018277470134</v>
      </c>
      <c r="BS56">
        <f t="shared" si="192"/>
        <v>44.785790508240169</v>
      </c>
      <c r="BT56">
        <f t="shared" si="193"/>
        <v>20.842783992737239</v>
      </c>
      <c r="BU56">
        <f t="shared" si="194"/>
        <v>29.73661994934082</v>
      </c>
      <c r="BV56">
        <f t="shared" si="195"/>
        <v>4.1964195849485053</v>
      </c>
      <c r="BW56">
        <f t="shared" si="196"/>
        <v>0.19926307629468595</v>
      </c>
      <c r="BX56">
        <f t="shared" si="197"/>
        <v>2.3867748037305283</v>
      </c>
      <c r="BY56">
        <f t="shared" si="198"/>
        <v>1.809644781217977</v>
      </c>
      <c r="BZ56">
        <f t="shared" si="199"/>
        <v>0.12492461721034745</v>
      </c>
      <c r="CA56">
        <f t="shared" si="200"/>
        <v>150.92878530566679</v>
      </c>
      <c r="CB56">
        <f t="shared" si="201"/>
        <v>0.89832754387740343</v>
      </c>
      <c r="CC56">
        <f t="shared" si="202"/>
        <v>52.838750505841681</v>
      </c>
      <c r="CD56">
        <f t="shared" si="203"/>
        <v>1683.2952185842264</v>
      </c>
      <c r="CE56">
        <f t="shared" si="204"/>
        <v>4.5599048648755193E-3</v>
      </c>
      <c r="CF56">
        <f t="shared" si="205"/>
        <v>0</v>
      </c>
      <c r="CG56">
        <f t="shared" si="206"/>
        <v>1486.5279157523546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162</v>
      </c>
      <c r="B57" s="1">
        <v>55</v>
      </c>
      <c r="C57" s="1" t="s">
        <v>145</v>
      </c>
      <c r="D57" s="1" t="s">
        <v>90</v>
      </c>
      <c r="E57" s="1">
        <v>0</v>
      </c>
      <c r="F57" s="1" t="s">
        <v>91</v>
      </c>
      <c r="G57" s="1" t="s">
        <v>90</v>
      </c>
      <c r="H57" s="1">
        <v>13209.500057305209</v>
      </c>
      <c r="I57" s="1">
        <v>0</v>
      </c>
      <c r="J57">
        <f t="shared" si="168"/>
        <v>15.236582838914309</v>
      </c>
      <c r="K57">
        <f t="shared" si="169"/>
        <v>0.19418077671997439</v>
      </c>
      <c r="L57">
        <f t="shared" si="170"/>
        <v>1792.7030790867163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10.037103652954102</v>
      </c>
      <c r="AA57">
        <f t="shared" si="174"/>
        <v>0.87501855182647703</v>
      </c>
      <c r="AB57">
        <f t="shared" si="175"/>
        <v>1.0909742791617825E-2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4.0456041506848255</v>
      </c>
      <c r="AJ57">
        <f t="shared" si="181"/>
        <v>2.0477616928451559</v>
      </c>
      <c r="AK57">
        <f t="shared" si="182"/>
        <v>30.681232452392578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28.495609283447266</v>
      </c>
      <c r="AQ57" s="1">
        <v>30.681232452392578</v>
      </c>
      <c r="AR57" s="1">
        <v>27.318210601806641</v>
      </c>
      <c r="AS57" s="1">
        <v>2000.0828857421875</v>
      </c>
      <c r="AT57" s="1">
        <v>1984.579833984375</v>
      </c>
      <c r="AU57" s="1">
        <v>21.267251968383789</v>
      </c>
      <c r="AV57" s="1">
        <v>23.898639678955078</v>
      </c>
      <c r="AW57" s="1">
        <v>54.272113800048828</v>
      </c>
      <c r="AX57" s="1">
        <v>60.988670349121094</v>
      </c>
      <c r="AY57" s="1">
        <v>300.13970947265625</v>
      </c>
      <c r="AZ57" s="1">
        <v>1700.837646484375</v>
      </c>
      <c r="BA57" s="1">
        <v>546.06427001953125</v>
      </c>
      <c r="BB57" s="1">
        <v>99.682113647460938</v>
      </c>
      <c r="BC57" s="1">
        <v>-1.0253551006317139</v>
      </c>
      <c r="BD57" s="1">
        <v>2.2012189030647278E-2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1.500698547363281</v>
      </c>
      <c r="BM57">
        <f t="shared" si="186"/>
        <v>4.0456041506848252E-3</v>
      </c>
      <c r="BN57">
        <f t="shared" si="187"/>
        <v>303.83123245239256</v>
      </c>
      <c r="BO57">
        <f t="shared" si="188"/>
        <v>301.64560928344724</v>
      </c>
      <c r="BP57">
        <f t="shared" si="189"/>
        <v>272.13401735483058</v>
      </c>
      <c r="BQ57">
        <f t="shared" si="190"/>
        <v>0.26946478008860059</v>
      </c>
      <c r="BR57">
        <f t="shared" si="191"/>
        <v>4.4300286093424752</v>
      </c>
      <c r="BS57">
        <f t="shared" si="192"/>
        <v>44.441559746715058</v>
      </c>
      <c r="BT57">
        <f t="shared" si="193"/>
        <v>20.542920067759979</v>
      </c>
      <c r="BU57">
        <f t="shared" si="194"/>
        <v>29.588420867919922</v>
      </c>
      <c r="BV57">
        <f t="shared" si="195"/>
        <v>4.16076105823766</v>
      </c>
      <c r="BW57">
        <f t="shared" si="196"/>
        <v>0.19020496796798997</v>
      </c>
      <c r="BX57">
        <f t="shared" si="197"/>
        <v>2.3822669164973194</v>
      </c>
      <c r="BY57">
        <f t="shared" si="198"/>
        <v>1.7784941417403406</v>
      </c>
      <c r="BZ57">
        <f t="shared" si="199"/>
        <v>0.11922902577142305</v>
      </c>
      <c r="CA57">
        <f t="shared" si="200"/>
        <v>178.70043206567522</v>
      </c>
      <c r="CB57">
        <f t="shared" si="201"/>
        <v>0.90331618229112298</v>
      </c>
      <c r="CC57">
        <f t="shared" si="202"/>
        <v>53.119972314566255</v>
      </c>
      <c r="CD57">
        <f t="shared" si="203"/>
        <v>1982.3656243247781</v>
      </c>
      <c r="CE57">
        <f t="shared" si="204"/>
        <v>4.0828334018725996E-3</v>
      </c>
      <c r="CF57">
        <f t="shared" si="205"/>
        <v>0</v>
      </c>
      <c r="CG57">
        <f t="shared" si="206"/>
        <v>1488.2644943187113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163</v>
      </c>
      <c r="B58" s="1">
        <v>56</v>
      </c>
      <c r="C58" s="1" t="s">
        <v>146</v>
      </c>
      <c r="D58" s="1" t="s">
        <v>90</v>
      </c>
      <c r="E58" s="1">
        <v>0</v>
      </c>
      <c r="F58" s="1" t="s">
        <v>91</v>
      </c>
      <c r="G58" s="1" t="s">
        <v>90</v>
      </c>
      <c r="H58" s="1">
        <v>13798.500057305209</v>
      </c>
      <c r="I58" s="1">
        <v>0</v>
      </c>
      <c r="J58">
        <f t="shared" ref="J58:J68" si="210">(AS58-AT58*(1000-AU58)/(1000-AV58))*BL58</f>
        <v>7.69307751109055</v>
      </c>
      <c r="K58">
        <f t="shared" ref="K58:K68" si="211">IF(BW58&lt;&gt;0,1/(1/BW58-1/AO58),0)</f>
        <v>0.36061252128172733</v>
      </c>
      <c r="L58">
        <f t="shared" ref="L58:L68" si="212">((BZ58-BM58/2)*AT58-J58)/(BZ58+BM58/2)</f>
        <v>345.73347779754369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:T68" si="213">CF58/P58</f>
        <v>#DIV/0!</v>
      </c>
      <c r="U58" t="e">
        <f t="shared" ref="U58:U68" si="214">CH58/R58</f>
        <v>#DIV/0!</v>
      </c>
      <c r="V58" t="e">
        <f t="shared" ref="V58:V68" si="215">(R58-S58)/R58</f>
        <v>#DIV/0!</v>
      </c>
      <c r="W58" s="1">
        <v>-1</v>
      </c>
      <c r="X58" s="1">
        <v>0.87</v>
      </c>
      <c r="Y58" s="1">
        <v>0.92</v>
      </c>
      <c r="Z58" s="1">
        <v>10.063185691833496</v>
      </c>
      <c r="AA58">
        <f t="shared" ref="AA58:AA68" si="216">(Z58*Y58+(100-Z58)*X58)/100</f>
        <v>0.87503159284591669</v>
      </c>
      <c r="AB58">
        <f t="shared" ref="AB58:AB68" si="217">(J58-W58)/CG58</f>
        <v>5.8428082284133426E-3</v>
      </c>
      <c r="AC58" t="e">
        <f t="shared" ref="AC58:AC68" si="218">(R58-S58)/(R58-Q58)</f>
        <v>#DIV/0!</v>
      </c>
      <c r="AD58" t="e">
        <f t="shared" ref="AD58:AD68" si="219">(P58-R58)/(P58-Q58)</f>
        <v>#DIV/0!</v>
      </c>
      <c r="AE58" t="e">
        <f t="shared" ref="AE58:AE68" si="220">(P58-R58)/R58</f>
        <v>#DIV/0!</v>
      </c>
      <c r="AF58" s="1">
        <v>0</v>
      </c>
      <c r="AG58" s="1">
        <v>0.5</v>
      </c>
      <c r="AH58" t="e">
        <f t="shared" ref="AH58:AH68" si="221">V58*AG58*AA58*AF58</f>
        <v>#DIV/0!</v>
      </c>
      <c r="AI58">
        <f t="shared" ref="AI58:AI68" si="222">BM58*1000</f>
        <v>7.0671144286756862</v>
      </c>
      <c r="AJ58">
        <f t="shared" ref="AJ58:AJ68" si="223">(BR58-BX58)</f>
        <v>1.9631006620271374</v>
      </c>
      <c r="AK58">
        <f t="shared" ref="AK58:AK68" si="224">(AQ58+BQ58*I58)</f>
        <v>29.882331848144531</v>
      </c>
      <c r="AL58" s="1">
        <v>2</v>
      </c>
      <c r="AM58">
        <f t="shared" ref="AM58:AM68" si="225">(AL58*BF58+BG58)</f>
        <v>4.644859790802002</v>
      </c>
      <c r="AN58" s="1">
        <v>1</v>
      </c>
      <c r="AO58">
        <f t="shared" ref="AO58:AO68" si="226">AM58*(AN58+1)*(AN58+1)/(AN58*AN58+1)</f>
        <v>9.2897195816040039</v>
      </c>
      <c r="AP58" s="1">
        <v>27.74418830871582</v>
      </c>
      <c r="AQ58" s="1">
        <v>29.882331848144531</v>
      </c>
      <c r="AR58" s="1">
        <v>26.578319549560547</v>
      </c>
      <c r="AS58" s="1">
        <v>399.9447021484375</v>
      </c>
      <c r="AT58" s="1">
        <v>392.96771240234375</v>
      </c>
      <c r="AU58" s="1">
        <v>18.157611846923828</v>
      </c>
      <c r="AV58" s="1">
        <v>22.759706497192383</v>
      </c>
      <c r="AW58" s="1">
        <v>48.411281585693359</v>
      </c>
      <c r="AX58" s="1">
        <v>60.684894561767578</v>
      </c>
      <c r="AY58" s="1">
        <v>300.13589477539063</v>
      </c>
      <c r="AZ58" s="1">
        <v>1700.310302734375</v>
      </c>
      <c r="BA58" s="1">
        <v>1817.1522216796875</v>
      </c>
      <c r="BB58" s="1">
        <v>99.677841186523438</v>
      </c>
      <c r="BC58" s="1">
        <v>3.2825336456298828</v>
      </c>
      <c r="BD58" s="1">
        <v>-2.3235977278091013E-4</v>
      </c>
      <c r="BE58" s="1">
        <v>0.75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:BL68" si="227">AY58*0.000001/(AL58*0.0001)</f>
        <v>1.5006794738769529</v>
      </c>
      <c r="BM58">
        <f t="shared" ref="BM58:BM68" si="228">(AV58-AU58)/(1000-AV58)*BL58</f>
        <v>7.0671144286756863E-3</v>
      </c>
      <c r="BN58">
        <f t="shared" ref="BN58:BN68" si="229">(AQ58+273.15)</f>
        <v>303.03233184814451</v>
      </c>
      <c r="BO58">
        <f t="shared" ref="BO58:BO68" si="230">(AP58+273.15)</f>
        <v>300.8941883087158</v>
      </c>
      <c r="BP58">
        <f t="shared" ref="BP58:BP68" si="231">(AZ58*BH58+BA58*BI58)*BJ58</f>
        <v>272.0496423567165</v>
      </c>
      <c r="BQ58">
        <f t="shared" ref="BQ58:BQ68" si="232">((BP58+0.00000010773*(BO58^4-BN58^4))-BM58*44100)/(AM58*51.4+0.00000043092*BN58^3)</f>
        <v>-0.25915193091370908</v>
      </c>
      <c r="BR58">
        <f t="shared" ref="BR58:BR68" si="233">0.61365*EXP(17.502*AK58/(240.97+AK58))</f>
        <v>4.2317390717061656</v>
      </c>
      <c r="BS58">
        <f t="shared" ref="BS58:BS68" si="234">BR58*1000/BB58</f>
        <v>42.454160536918828</v>
      </c>
      <c r="BT58">
        <f t="shared" ref="BT58:BT68" si="235">(BS58-AV58)</f>
        <v>19.694454039726445</v>
      </c>
      <c r="BU58">
        <f t="shared" ref="BU58:BU68" si="236">IF(I58,AQ58,(AP58+AQ58)/2)</f>
        <v>28.813260078430176</v>
      </c>
      <c r="BV58">
        <f t="shared" ref="BV58:BV68" si="237">0.61365*EXP(17.502*BU58/(240.97+BU58))</f>
        <v>3.978518510356114</v>
      </c>
      <c r="BW58">
        <f t="shared" ref="BW58:BW68" si="238">IF(BT58&lt;&gt;0,(1000-(BS58+AV58)/2)/BT58*BM58,0)</f>
        <v>0.34713719327034442</v>
      </c>
      <c r="BX58">
        <f t="shared" ref="BX58:BX68" si="239">AV58*BB58/1000</f>
        <v>2.2686384096790282</v>
      </c>
      <c r="BY58">
        <f t="shared" ref="BY58:BY68" si="240">(BV58-BX58)</f>
        <v>1.7098801006770858</v>
      </c>
      <c r="BZ58">
        <f t="shared" ref="BZ58:BZ68" si="241">1/(1.6/K58+1.37/AO58)</f>
        <v>0.21813247355794513</v>
      </c>
      <c r="CA58">
        <f t="shared" ref="CA58:CA68" si="242">L58*BB58*0.001</f>
        <v>34.461966692767987</v>
      </c>
      <c r="CB58">
        <f t="shared" ref="CB58:CB68" si="243">L58/AT58</f>
        <v>0.87980123273731237</v>
      </c>
      <c r="CC58">
        <f t="shared" ref="CC58:CC68" si="244">(1-BM58*BB58/BR58/K58)*100</f>
        <v>53.838377704045826</v>
      </c>
      <c r="CD58">
        <f t="shared" ref="CD58:CD68" si="245">(AT58-J58/(AO58/1.35))</f>
        <v>391.84973951320097</v>
      </c>
      <c r="CE58">
        <f t="shared" ref="CE58:CE68" si="246">J58*CC58/100/CD58</f>
        <v>1.0569939723914006E-2</v>
      </c>
      <c r="CF58">
        <f t="shared" ref="CF58:CF68" si="247">(P58-O58)</f>
        <v>0</v>
      </c>
      <c r="CG58">
        <f t="shared" ref="CG58:CG68" si="248">AZ58*AA58</f>
        <v>1487.8252325339829</v>
      </c>
      <c r="CH58">
        <f t="shared" ref="CH58:CH68" si="249">(R58-Q58)</f>
        <v>0</v>
      </c>
      <c r="CI58" t="e">
        <f t="shared" ref="CI58:CI68" si="250">(R58-S58)/(R58-O58)</f>
        <v>#DIV/0!</v>
      </c>
      <c r="CJ58" t="e">
        <f t="shared" ref="CJ58:CJ68" si="251">(P58-R58)/(P58-O58)</f>
        <v>#DIV/0!</v>
      </c>
    </row>
    <row r="59" spans="1:88" x14ac:dyDescent="0.35">
      <c r="A59" t="s">
        <v>163</v>
      </c>
      <c r="B59" s="1">
        <v>57</v>
      </c>
      <c r="C59" s="1" t="s">
        <v>147</v>
      </c>
      <c r="D59" s="1" t="s">
        <v>90</v>
      </c>
      <c r="E59" s="1">
        <v>0</v>
      </c>
      <c r="F59" s="1" t="s">
        <v>91</v>
      </c>
      <c r="G59" s="1" t="s">
        <v>90</v>
      </c>
      <c r="H59" s="1">
        <v>14020.500057305209</v>
      </c>
      <c r="I59" s="1">
        <v>0</v>
      </c>
      <c r="J59">
        <f t="shared" si="210"/>
        <v>-0.88267803427552205</v>
      </c>
      <c r="K59">
        <f t="shared" si="211"/>
        <v>0.3428732952353083</v>
      </c>
      <c r="L59">
        <f t="shared" si="212"/>
        <v>197.21121518276556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si="213"/>
        <v>#DIV/0!</v>
      </c>
      <c r="U59" t="e">
        <f t="shared" si="214"/>
        <v>#DIV/0!</v>
      </c>
      <c r="V59" t="e">
        <f t="shared" si="215"/>
        <v>#DIV/0!</v>
      </c>
      <c r="W59" s="1">
        <v>-1</v>
      </c>
      <c r="X59" s="1">
        <v>0.87</v>
      </c>
      <c r="Y59" s="1">
        <v>0.92</v>
      </c>
      <c r="Z59" s="1">
        <v>10.063185691833496</v>
      </c>
      <c r="AA59">
        <f t="shared" si="216"/>
        <v>0.87503159284591669</v>
      </c>
      <c r="AB59">
        <f t="shared" si="217"/>
        <v>7.892345002595742E-5</v>
      </c>
      <c r="AC59" t="e">
        <f t="shared" si="218"/>
        <v>#DIV/0!</v>
      </c>
      <c r="AD59" t="e">
        <f t="shared" si="219"/>
        <v>#DIV/0!</v>
      </c>
      <c r="AE59" t="e">
        <f t="shared" si="220"/>
        <v>#DIV/0!</v>
      </c>
      <c r="AF59" s="1">
        <v>0</v>
      </c>
      <c r="AG59" s="1">
        <v>0.5</v>
      </c>
      <c r="AH59" t="e">
        <f t="shared" si="221"/>
        <v>#DIV/0!</v>
      </c>
      <c r="AI59">
        <f t="shared" si="222"/>
        <v>7.0359408430063137</v>
      </c>
      <c r="AJ59">
        <f t="shared" si="223"/>
        <v>2.0490615117768942</v>
      </c>
      <c r="AK59">
        <f t="shared" si="224"/>
        <v>30.558996200561523</v>
      </c>
      <c r="AL59" s="1">
        <v>2</v>
      </c>
      <c r="AM59">
        <f t="shared" si="225"/>
        <v>4.644859790802002</v>
      </c>
      <c r="AN59" s="1">
        <v>1</v>
      </c>
      <c r="AO59">
        <f t="shared" si="226"/>
        <v>9.2897195816040039</v>
      </c>
      <c r="AP59" s="1">
        <v>28.480239868164063</v>
      </c>
      <c r="AQ59" s="1">
        <v>30.558996200561523</v>
      </c>
      <c r="AR59" s="1">
        <v>27.314065933227539</v>
      </c>
      <c r="AS59" s="1">
        <v>200.03160095214844</v>
      </c>
      <c r="AT59" s="1">
        <v>199.68357849121094</v>
      </c>
      <c r="AU59" s="1">
        <v>19.000024795532227</v>
      </c>
      <c r="AV59" s="1">
        <v>23.577863693237305</v>
      </c>
      <c r="AW59" s="1">
        <v>48.528972625732422</v>
      </c>
      <c r="AX59" s="1">
        <v>60.220432281494141</v>
      </c>
      <c r="AY59" s="1">
        <v>300.14373779296875</v>
      </c>
      <c r="AZ59" s="1">
        <v>1698.8284912109375</v>
      </c>
      <c r="BA59" s="1">
        <v>1842.671630859375</v>
      </c>
      <c r="BB59" s="1">
        <v>99.674552917480469</v>
      </c>
      <c r="BC59" s="1">
        <v>2.8583378791809082</v>
      </c>
      <c r="BD59" s="1">
        <v>-1.663193479180336E-2</v>
      </c>
      <c r="BE59" s="1">
        <v>0.75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si="227"/>
        <v>1.5007186889648436</v>
      </c>
      <c r="BM59">
        <f t="shared" si="228"/>
        <v>7.0359408430063141E-3</v>
      </c>
      <c r="BN59">
        <f t="shared" si="229"/>
        <v>303.7089962005615</v>
      </c>
      <c r="BO59">
        <f t="shared" si="230"/>
        <v>301.63023986816404</v>
      </c>
      <c r="BP59">
        <f t="shared" si="231"/>
        <v>271.81255251826587</v>
      </c>
      <c r="BQ59">
        <f t="shared" si="232"/>
        <v>-0.25241523708398228</v>
      </c>
      <c r="BR59">
        <f t="shared" si="233"/>
        <v>4.3991745341496173</v>
      </c>
      <c r="BS59">
        <f t="shared" si="234"/>
        <v>44.135382656711272</v>
      </c>
      <c r="BT59">
        <f t="shared" si="235"/>
        <v>20.557518963473967</v>
      </c>
      <c r="BU59">
        <f t="shared" si="236"/>
        <v>29.519618034362793</v>
      </c>
      <c r="BV59">
        <f t="shared" si="237"/>
        <v>4.1442962228496087</v>
      </c>
      <c r="BW59">
        <f t="shared" si="238"/>
        <v>0.33066867929351074</v>
      </c>
      <c r="BX59">
        <f t="shared" si="239"/>
        <v>2.3501130223727231</v>
      </c>
      <c r="BY59">
        <f t="shared" si="240"/>
        <v>1.7941832004768856</v>
      </c>
      <c r="BZ59">
        <f t="shared" si="241"/>
        <v>0.20773084140334699</v>
      </c>
      <c r="CA59">
        <f t="shared" si="242"/>
        <v>19.656939703655194</v>
      </c>
      <c r="CB59">
        <f t="shared" si="243"/>
        <v>0.98761859474311153</v>
      </c>
      <c r="CC59">
        <f t="shared" si="244"/>
        <v>53.505495714477469</v>
      </c>
      <c r="CD59">
        <f t="shared" si="245"/>
        <v>199.81185096873887</v>
      </c>
      <c r="CE59">
        <f t="shared" si="246"/>
        <v>-2.363629862353926E-3</v>
      </c>
      <c r="CF59">
        <f t="shared" si="247"/>
        <v>0</v>
      </c>
      <c r="CG59">
        <f t="shared" si="248"/>
        <v>1486.5286006363319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163</v>
      </c>
      <c r="B60" s="1">
        <v>58</v>
      </c>
      <c r="C60" s="1" t="s">
        <v>148</v>
      </c>
      <c r="D60" s="1" t="s">
        <v>90</v>
      </c>
      <c r="E60" s="1">
        <v>0</v>
      </c>
      <c r="F60" s="1" t="s">
        <v>91</v>
      </c>
      <c r="G60" s="1" t="s">
        <v>90</v>
      </c>
      <c r="H60" s="1">
        <v>14242.500057305209</v>
      </c>
      <c r="I60" s="1">
        <v>0</v>
      </c>
      <c r="J60">
        <f t="shared" si="210"/>
        <v>-3.09791840003435</v>
      </c>
      <c r="K60">
        <f t="shared" si="211"/>
        <v>0.38907873229945739</v>
      </c>
      <c r="L60">
        <f t="shared" si="212"/>
        <v>63.07251850249348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10.063185691833496</v>
      </c>
      <c r="AA60">
        <f t="shared" si="216"/>
        <v>0.87503159284591669</v>
      </c>
      <c r="AB60">
        <f t="shared" si="217"/>
        <v>-1.409811767952269E-3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7.5989524402884063</v>
      </c>
      <c r="AJ60">
        <f t="shared" si="223"/>
        <v>1.9582379856821124</v>
      </c>
      <c r="AK60">
        <f t="shared" si="224"/>
        <v>30.631099700927734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28.905420303344727</v>
      </c>
      <c r="AQ60" s="1">
        <v>30.631099700927734</v>
      </c>
      <c r="AR60" s="1">
        <v>27.741964340209961</v>
      </c>
      <c r="AS60" s="1">
        <v>49.932060241699219</v>
      </c>
      <c r="AT60" s="1">
        <v>51.734279632568359</v>
      </c>
      <c r="AU60" s="1">
        <v>19.733592987060547</v>
      </c>
      <c r="AV60" s="1">
        <v>24.671901702880859</v>
      </c>
      <c r="AW60" s="1">
        <v>49.171943664550781</v>
      </c>
      <c r="AX60" s="1">
        <v>61.477855682373047</v>
      </c>
      <c r="AY60" s="1">
        <v>300.162353515625</v>
      </c>
      <c r="AZ60" s="1">
        <v>1700.6060791015625</v>
      </c>
      <c r="BA60" s="1">
        <v>1815.39794921875</v>
      </c>
      <c r="BB60" s="1">
        <v>99.672645568847656</v>
      </c>
      <c r="BC60" s="1">
        <v>1.9591033458709717</v>
      </c>
      <c r="BD60" s="1">
        <v>-4.3135497719049454E-2</v>
      </c>
      <c r="BE60" s="1">
        <v>0.75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1.500811767578125</v>
      </c>
      <c r="BM60">
        <f t="shared" si="228"/>
        <v>7.5989524402884064E-3</v>
      </c>
      <c r="BN60">
        <f t="shared" si="229"/>
        <v>303.78109970092771</v>
      </c>
      <c r="BO60">
        <f t="shared" si="230"/>
        <v>302.0554203033447</v>
      </c>
      <c r="BP60">
        <f t="shared" si="231"/>
        <v>272.09696657440873</v>
      </c>
      <c r="BQ60">
        <f t="shared" si="232"/>
        <v>-0.33364408722451933</v>
      </c>
      <c r="BR60">
        <f t="shared" si="233"/>
        <v>4.4173516996228051</v>
      </c>
      <c r="BS60">
        <f t="shared" si="234"/>
        <v>44.318595883677773</v>
      </c>
      <c r="BT60">
        <f t="shared" si="235"/>
        <v>19.646694180796914</v>
      </c>
      <c r="BU60">
        <f t="shared" si="236"/>
        <v>29.76826000213623</v>
      </c>
      <c r="BV60">
        <f t="shared" si="237"/>
        <v>4.2040669825944317</v>
      </c>
      <c r="BW60">
        <f t="shared" si="238"/>
        <v>0.37343812744148713</v>
      </c>
      <c r="BX60">
        <f t="shared" si="239"/>
        <v>2.4591137139406927</v>
      </c>
      <c r="BY60">
        <f t="shared" si="240"/>
        <v>1.744953268653739</v>
      </c>
      <c r="BZ60">
        <f t="shared" si="241"/>
        <v>0.23475539112776378</v>
      </c>
      <c r="CA60">
        <f t="shared" si="242"/>
        <v>6.2866047818336188</v>
      </c>
      <c r="CB60">
        <f t="shared" si="243"/>
        <v>1.2191629795650492</v>
      </c>
      <c r="CC60">
        <f t="shared" si="244"/>
        <v>55.93129975073218</v>
      </c>
      <c r="CD60">
        <f t="shared" si="245"/>
        <v>52.184475120527779</v>
      </c>
      <c r="CE60">
        <f t="shared" si="246"/>
        <v>-3.3203477132889764E-2</v>
      </c>
      <c r="CF60">
        <f t="shared" si="247"/>
        <v>0</v>
      </c>
      <c r="CG60">
        <f t="shared" si="248"/>
        <v>1488.0840461996893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163</v>
      </c>
      <c r="B61" s="1">
        <v>59</v>
      </c>
      <c r="C61" s="1" t="s">
        <v>149</v>
      </c>
      <c r="D61" s="1" t="s">
        <v>90</v>
      </c>
      <c r="E61" s="1">
        <v>0</v>
      </c>
      <c r="F61" s="1" t="s">
        <v>91</v>
      </c>
      <c r="G61" s="1" t="s">
        <v>90</v>
      </c>
      <c r="H61" s="1">
        <v>14464.500057305209</v>
      </c>
      <c r="I61" s="1">
        <v>0</v>
      </c>
      <c r="J61">
        <f t="shared" si="210"/>
        <v>-0.33008365651508953</v>
      </c>
      <c r="K61">
        <f t="shared" si="211"/>
        <v>0.4134898198690819</v>
      </c>
      <c r="L61">
        <f t="shared" si="212"/>
        <v>97.966201682514821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10.063185691833496</v>
      </c>
      <c r="AA61">
        <f t="shared" si="216"/>
        <v>0.87503159284591669</v>
      </c>
      <c r="AB61">
        <f t="shared" si="217"/>
        <v>4.4993922573027296E-4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7.6808648124058907</v>
      </c>
      <c r="AJ61">
        <f t="shared" si="223"/>
        <v>1.866934603697481</v>
      </c>
      <c r="AK61">
        <f t="shared" si="224"/>
        <v>30.513704299926758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28.895261764526367</v>
      </c>
      <c r="AQ61" s="1">
        <v>30.513704299926758</v>
      </c>
      <c r="AR61" s="1">
        <v>27.746303558349609</v>
      </c>
      <c r="AS61" s="1">
        <v>99.979736328125</v>
      </c>
      <c r="AT61" s="1">
        <v>99.689483642578125</v>
      </c>
      <c r="AU61" s="1">
        <v>20.302263259887695</v>
      </c>
      <c r="AV61" s="1">
        <v>25.29060173034668</v>
      </c>
      <c r="AW61" s="1">
        <v>50.615180969238281</v>
      </c>
      <c r="AX61" s="1">
        <v>63.054569244384766</v>
      </c>
      <c r="AY61" s="1">
        <v>300.16452026367188</v>
      </c>
      <c r="AZ61" s="1">
        <v>1701.543212890625</v>
      </c>
      <c r="BA61" s="1">
        <v>1363.357666015625</v>
      </c>
      <c r="BB61" s="1">
        <v>99.675575256347656</v>
      </c>
      <c r="BC61" s="1">
        <v>2.4278743267059326</v>
      </c>
      <c r="BD61" s="1">
        <v>-3.9687391370534897E-2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1.5008226013183594</v>
      </c>
      <c r="BM61">
        <f t="shared" si="228"/>
        <v>7.6808648124058907E-3</v>
      </c>
      <c r="BN61">
        <f t="shared" si="229"/>
        <v>303.66370429992674</v>
      </c>
      <c r="BO61">
        <f t="shared" si="230"/>
        <v>302.04526176452634</v>
      </c>
      <c r="BP61">
        <f t="shared" si="231"/>
        <v>272.24690797730727</v>
      </c>
      <c r="BQ61">
        <f t="shared" si="232"/>
        <v>-0.34229735481131113</v>
      </c>
      <c r="BR61">
        <f t="shared" si="233"/>
        <v>4.3877898797489676</v>
      </c>
      <c r="BS61">
        <f t="shared" si="234"/>
        <v>44.020712882412383</v>
      </c>
      <c r="BT61">
        <f t="shared" si="235"/>
        <v>18.730111152065703</v>
      </c>
      <c r="BU61">
        <f t="shared" si="236"/>
        <v>29.704483032226563</v>
      </c>
      <c r="BV61">
        <f t="shared" si="237"/>
        <v>4.1886645103345916</v>
      </c>
      <c r="BW61">
        <f t="shared" si="238"/>
        <v>0.39586948168392339</v>
      </c>
      <c r="BX61">
        <f t="shared" si="239"/>
        <v>2.5208552760514866</v>
      </c>
      <c r="BY61">
        <f t="shared" si="240"/>
        <v>1.667809234283105</v>
      </c>
      <c r="BZ61">
        <f t="shared" si="241"/>
        <v>0.24894338397292215</v>
      </c>
      <c r="CA61">
        <f t="shared" si="242"/>
        <v>9.7648375083840389</v>
      </c>
      <c r="CB61">
        <f t="shared" si="243"/>
        <v>0.9827135029985522</v>
      </c>
      <c r="CC61">
        <f t="shared" si="244"/>
        <v>57.802353626180633</v>
      </c>
      <c r="CD61">
        <f t="shared" si="245"/>
        <v>99.737452037359148</v>
      </c>
      <c r="CE61">
        <f t="shared" si="246"/>
        <v>-1.9129837238032914E-3</v>
      </c>
      <c r="CF61">
        <f t="shared" si="247"/>
        <v>0</v>
      </c>
      <c r="CG61">
        <f t="shared" si="248"/>
        <v>1488.9040678718422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163</v>
      </c>
      <c r="B62" s="1">
        <v>60</v>
      </c>
      <c r="C62" s="1" t="s">
        <v>150</v>
      </c>
      <c r="D62" s="1" t="s">
        <v>90</v>
      </c>
      <c r="E62" s="1">
        <v>0</v>
      </c>
      <c r="F62" s="1" t="s">
        <v>91</v>
      </c>
      <c r="G62" s="1" t="s">
        <v>90</v>
      </c>
      <c r="H62" s="1">
        <v>14686.500057305209</v>
      </c>
      <c r="I62" s="1">
        <v>0</v>
      </c>
      <c r="J62">
        <f t="shared" si="210"/>
        <v>3.0838114892195181</v>
      </c>
      <c r="K62">
        <f t="shared" si="211"/>
        <v>0.39398039189566042</v>
      </c>
      <c r="L62">
        <f t="shared" si="212"/>
        <v>274.74744042754287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10.063185691833496</v>
      </c>
      <c r="AA62">
        <f t="shared" si="216"/>
        <v>0.87503159284591669</v>
      </c>
      <c r="AB62">
        <f t="shared" si="217"/>
        <v>2.7473317825079131E-3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7.3542929438943663</v>
      </c>
      <c r="AJ62">
        <f t="shared" si="223"/>
        <v>1.8713291410436064</v>
      </c>
      <c r="AK62">
        <f t="shared" si="224"/>
        <v>30.690664291381836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28.833267211914063</v>
      </c>
      <c r="AQ62" s="1">
        <v>30.690664291381836</v>
      </c>
      <c r="AR62" s="1">
        <v>27.69427490234375</v>
      </c>
      <c r="AS62" s="1">
        <v>300.07553100585938</v>
      </c>
      <c r="AT62" s="1">
        <v>296.5673828125</v>
      </c>
      <c r="AU62" s="1">
        <v>20.921709060668945</v>
      </c>
      <c r="AV62" s="1">
        <v>25.696197509765625</v>
      </c>
      <c r="AW62" s="1">
        <v>52.348526000976563</v>
      </c>
      <c r="AX62" s="1">
        <v>64.298408508300781</v>
      </c>
      <c r="AY62" s="1">
        <v>300.15008544921875</v>
      </c>
      <c r="AZ62" s="1">
        <v>1698.75537109375</v>
      </c>
      <c r="BA62" s="1">
        <v>1597.34033203125</v>
      </c>
      <c r="BB62" s="1">
        <v>99.667976379394531</v>
      </c>
      <c r="BC62" s="1">
        <v>3.4488232135772705</v>
      </c>
      <c r="BD62" s="1">
        <v>-3.6386344581842422E-2</v>
      </c>
      <c r="BE62" s="1">
        <v>0.5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1.5007504272460936</v>
      </c>
      <c r="BM62">
        <f t="shared" si="228"/>
        <v>7.3542929438943664E-3</v>
      </c>
      <c r="BN62">
        <f t="shared" si="229"/>
        <v>303.84066429138181</v>
      </c>
      <c r="BO62">
        <f t="shared" si="230"/>
        <v>301.98326721191404</v>
      </c>
      <c r="BP62">
        <f t="shared" si="231"/>
        <v>271.80085329977737</v>
      </c>
      <c r="BQ62">
        <f t="shared" si="232"/>
        <v>-0.29808494791345985</v>
      </c>
      <c r="BR62">
        <f t="shared" si="233"/>
        <v>4.4324171474871834</v>
      </c>
      <c r="BS62">
        <f t="shared" si="234"/>
        <v>44.471828449840451</v>
      </c>
      <c r="BT62">
        <f t="shared" si="235"/>
        <v>18.775630940074826</v>
      </c>
      <c r="BU62">
        <f t="shared" si="236"/>
        <v>29.761965751647949</v>
      </c>
      <c r="BV62">
        <f t="shared" si="237"/>
        <v>4.2025446957448036</v>
      </c>
      <c r="BW62">
        <f t="shared" si="238"/>
        <v>0.37795133795728636</v>
      </c>
      <c r="BX62">
        <f t="shared" si="239"/>
        <v>2.561088006443577</v>
      </c>
      <c r="BY62">
        <f t="shared" si="240"/>
        <v>1.6414566893012266</v>
      </c>
      <c r="BZ62">
        <f t="shared" si="241"/>
        <v>0.2376092330767153</v>
      </c>
      <c r="CA62">
        <f t="shared" si="242"/>
        <v>27.383521402831448</v>
      </c>
      <c r="CB62">
        <f t="shared" si="243"/>
        <v>0.92642500945981499</v>
      </c>
      <c r="CC62">
        <f t="shared" si="244"/>
        <v>58.025905925242149</v>
      </c>
      <c r="CD62">
        <f t="shared" si="245"/>
        <v>296.11923736807881</v>
      </c>
      <c r="CE62">
        <f t="shared" si="246"/>
        <v>6.0428683038315232E-3</v>
      </c>
      <c r="CF62">
        <f t="shared" si="247"/>
        <v>0</v>
      </c>
      <c r="CG62">
        <f t="shared" si="248"/>
        <v>1486.4646182237204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163</v>
      </c>
      <c r="B63" s="1">
        <v>61</v>
      </c>
      <c r="C63" s="1" t="s">
        <v>151</v>
      </c>
      <c r="D63" s="1" t="s">
        <v>90</v>
      </c>
      <c r="E63" s="1">
        <v>0</v>
      </c>
      <c r="F63" s="1" t="s">
        <v>91</v>
      </c>
      <c r="G63" s="1" t="s">
        <v>90</v>
      </c>
      <c r="H63" s="1">
        <v>14908.500057305209</v>
      </c>
      <c r="I63" s="1">
        <v>0</v>
      </c>
      <c r="J63">
        <f t="shared" si="210"/>
        <v>2.8043509498300456</v>
      </c>
      <c r="K63">
        <f t="shared" si="211"/>
        <v>0.36860722138576241</v>
      </c>
      <c r="L63">
        <f t="shared" si="212"/>
        <v>371.10371215854553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10.063185691833496</v>
      </c>
      <c r="AA63">
        <f t="shared" si="216"/>
        <v>0.87503159284591669</v>
      </c>
      <c r="AB63">
        <f t="shared" si="217"/>
        <v>2.5597057290780941E-3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7.295366358038339</v>
      </c>
      <c r="AJ63">
        <f t="shared" si="223"/>
        <v>1.9762958084925684</v>
      </c>
      <c r="AK63">
        <f t="shared" si="224"/>
        <v>31.368417739868164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29.321010589599609</v>
      </c>
      <c r="AQ63" s="1">
        <v>31.368417739868164</v>
      </c>
      <c r="AR63" s="1">
        <v>28.168983459472656</v>
      </c>
      <c r="AS63" s="1">
        <v>400.0474853515625</v>
      </c>
      <c r="AT63" s="1">
        <v>396.25265502929688</v>
      </c>
      <c r="AU63" s="1">
        <v>21.663476943969727</v>
      </c>
      <c r="AV63" s="1">
        <v>26.396251678466797</v>
      </c>
      <c r="AW63" s="1">
        <v>52.697154998779297</v>
      </c>
      <c r="AX63" s="1">
        <v>64.211685180664063</v>
      </c>
      <c r="AY63" s="1">
        <v>300.153564453125</v>
      </c>
      <c r="AZ63" s="1">
        <v>1698.5048828125</v>
      </c>
      <c r="BA63" s="1">
        <v>813.11285400390625</v>
      </c>
      <c r="BB63" s="1">
        <v>99.662681579589844</v>
      </c>
      <c r="BC63" s="1">
        <v>4.0202512741088867</v>
      </c>
      <c r="BD63" s="1">
        <v>-4.0665291249752045E-2</v>
      </c>
      <c r="BE63" s="1">
        <v>0.75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1.5007678222656249</v>
      </c>
      <c r="BM63">
        <f t="shared" si="228"/>
        <v>7.2953663580383387E-3</v>
      </c>
      <c r="BN63">
        <f t="shared" si="229"/>
        <v>304.51841773986814</v>
      </c>
      <c r="BO63">
        <f t="shared" si="230"/>
        <v>302.47101058959959</v>
      </c>
      <c r="BP63">
        <f t="shared" si="231"/>
        <v>271.76077517567319</v>
      </c>
      <c r="BQ63">
        <f t="shared" si="232"/>
        <v>-0.29742679481150031</v>
      </c>
      <c r="BR63">
        <f t="shared" si="233"/>
        <v>4.6070170344183188</v>
      </c>
      <c r="BS63">
        <f t="shared" si="234"/>
        <v>46.22609949280956</v>
      </c>
      <c r="BT63">
        <f t="shared" si="235"/>
        <v>19.829847814342763</v>
      </c>
      <c r="BU63">
        <f t="shared" si="236"/>
        <v>30.344714164733887</v>
      </c>
      <c r="BV63">
        <f t="shared" si="237"/>
        <v>4.3455384605655425</v>
      </c>
      <c r="BW63">
        <f t="shared" si="238"/>
        <v>0.35453943444613711</v>
      </c>
      <c r="BX63">
        <f t="shared" si="239"/>
        <v>2.6307212259257504</v>
      </c>
      <c r="BY63">
        <f t="shared" si="240"/>
        <v>1.7148172346397921</v>
      </c>
      <c r="BZ63">
        <f t="shared" si="241"/>
        <v>0.22280951893414544</v>
      </c>
      <c r="CA63">
        <f t="shared" si="242"/>
        <v>36.985191097860884</v>
      </c>
      <c r="CB63">
        <f t="shared" si="243"/>
        <v>0.93653306154152594</v>
      </c>
      <c r="CC63">
        <f t="shared" si="244"/>
        <v>57.184993212157579</v>
      </c>
      <c r="CD63">
        <f t="shared" si="245"/>
        <v>395.84512133045763</v>
      </c>
      <c r="CE63">
        <f t="shared" si="246"/>
        <v>4.0512508905386291E-3</v>
      </c>
      <c r="CF63">
        <f t="shared" si="247"/>
        <v>0</v>
      </c>
      <c r="CG63">
        <f t="shared" si="248"/>
        <v>1486.2454330639889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163</v>
      </c>
      <c r="B64" s="1">
        <v>62</v>
      </c>
      <c r="C64" s="1" t="s">
        <v>152</v>
      </c>
      <c r="D64" s="1" t="s">
        <v>90</v>
      </c>
      <c r="E64" s="1">
        <v>0</v>
      </c>
      <c r="F64" s="1" t="s">
        <v>91</v>
      </c>
      <c r="G64" s="1" t="s">
        <v>90</v>
      </c>
      <c r="H64" s="1">
        <v>15130.500057305209</v>
      </c>
      <c r="I64" s="1">
        <v>0</v>
      </c>
      <c r="J64">
        <f t="shared" si="210"/>
        <v>4.6160907889169982</v>
      </c>
      <c r="K64">
        <f t="shared" si="211"/>
        <v>0.27269631124646632</v>
      </c>
      <c r="L64">
        <f t="shared" si="212"/>
        <v>641.98148026625654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10.063185691833496</v>
      </c>
      <c r="AA64">
        <f t="shared" si="216"/>
        <v>0.87503159284591669</v>
      </c>
      <c r="AB64">
        <f t="shared" si="217"/>
        <v>3.7758635512848849E-3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6.0756071242220928</v>
      </c>
      <c r="AJ64">
        <f t="shared" si="223"/>
        <v>2.2002526832104947</v>
      </c>
      <c r="AK64">
        <f t="shared" si="224"/>
        <v>32.159976959228516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29.445480346679688</v>
      </c>
      <c r="AQ64" s="1">
        <v>32.159976959228516</v>
      </c>
      <c r="AR64" s="1">
        <v>28.290653228759766</v>
      </c>
      <c r="AS64" s="1">
        <v>700.04608154296875</v>
      </c>
      <c r="AT64" s="1">
        <v>694.16009521484375</v>
      </c>
      <c r="AU64" s="1">
        <v>22.33033561706543</v>
      </c>
      <c r="AV64" s="1">
        <v>26.272293090820313</v>
      </c>
      <c r="AW64" s="1">
        <v>53.928306579589844</v>
      </c>
      <c r="AX64" s="1">
        <v>63.450485229492188</v>
      </c>
      <c r="AY64" s="1">
        <v>300.15478515625</v>
      </c>
      <c r="AZ64" s="1">
        <v>1699.785400390625</v>
      </c>
      <c r="BA64" s="1">
        <v>856.545654296875</v>
      </c>
      <c r="BB64" s="1">
        <v>99.657791137695313</v>
      </c>
      <c r="BC64" s="1">
        <v>4.4653472900390625</v>
      </c>
      <c r="BD64" s="1">
        <v>-4.7716662287712097E-2</v>
      </c>
      <c r="BE64" s="1">
        <v>0.5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1.5007739257812498</v>
      </c>
      <c r="BM64">
        <f t="shared" si="228"/>
        <v>6.0756071242220929E-3</v>
      </c>
      <c r="BN64">
        <f t="shared" si="229"/>
        <v>305.30997695922849</v>
      </c>
      <c r="BO64">
        <f t="shared" si="230"/>
        <v>302.59548034667966</v>
      </c>
      <c r="BP64">
        <f t="shared" si="231"/>
        <v>271.9656579835937</v>
      </c>
      <c r="BQ64">
        <f t="shared" si="232"/>
        <v>-0.11480406972466474</v>
      </c>
      <c r="BR64">
        <f t="shared" si="233"/>
        <v>4.8184913807637813</v>
      </c>
      <c r="BS64">
        <f t="shared" si="234"/>
        <v>48.350373069238124</v>
      </c>
      <c r="BT64">
        <f t="shared" si="235"/>
        <v>22.078079978417811</v>
      </c>
      <c r="BU64">
        <f t="shared" si="236"/>
        <v>30.802728652954102</v>
      </c>
      <c r="BV64">
        <f t="shared" si="237"/>
        <v>4.4608825279864091</v>
      </c>
      <c r="BW64">
        <f t="shared" si="238"/>
        <v>0.26491969088183348</v>
      </c>
      <c r="BX64">
        <f t="shared" si="239"/>
        <v>2.6182386975532865</v>
      </c>
      <c r="BY64">
        <f t="shared" si="240"/>
        <v>1.8426438304331225</v>
      </c>
      <c r="BZ64">
        <f t="shared" si="241"/>
        <v>0.16625635684170356</v>
      </c>
      <c r="CA64">
        <f t="shared" si="242"/>
        <v>63.978456274643058</v>
      </c>
      <c r="CB64">
        <f t="shared" si="243"/>
        <v>0.92483201597401266</v>
      </c>
      <c r="CC64">
        <f t="shared" si="244"/>
        <v>53.920199521415832</v>
      </c>
      <c r="CD64">
        <f t="shared" si="245"/>
        <v>693.48927598178761</v>
      </c>
      <c r="CE64">
        <f t="shared" si="246"/>
        <v>3.5891043303445543E-3</v>
      </c>
      <c r="CF64">
        <f t="shared" si="247"/>
        <v>0</v>
      </c>
      <c r="CG64">
        <f t="shared" si="248"/>
        <v>1487.3659264000428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163</v>
      </c>
      <c r="B65" s="1">
        <v>63</v>
      </c>
      <c r="C65" s="1" t="s">
        <v>153</v>
      </c>
      <c r="D65" s="1" t="s">
        <v>90</v>
      </c>
      <c r="E65" s="1">
        <v>0</v>
      </c>
      <c r="F65" s="1" t="s">
        <v>91</v>
      </c>
      <c r="G65" s="1" t="s">
        <v>90</v>
      </c>
      <c r="H65" s="1">
        <v>15352.500057305209</v>
      </c>
      <c r="I65" s="1">
        <v>0</v>
      </c>
      <c r="J65">
        <f t="shared" si="210"/>
        <v>5.118586282806719</v>
      </c>
      <c r="K65">
        <f t="shared" si="211"/>
        <v>0.22416916096921061</v>
      </c>
      <c r="L65">
        <f t="shared" si="212"/>
        <v>920.86570902417691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10.063185691833496</v>
      </c>
      <c r="AA65">
        <f t="shared" si="216"/>
        <v>0.87503159284591669</v>
      </c>
      <c r="AB65">
        <f t="shared" si="217"/>
        <v>4.1174439766886841E-3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5.0398949082961684</v>
      </c>
      <c r="AJ65">
        <f t="shared" si="223"/>
        <v>2.2095483262435134</v>
      </c>
      <c r="AK65">
        <f t="shared" si="224"/>
        <v>32.073238372802734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29.042984008789063</v>
      </c>
      <c r="AQ65" s="1">
        <v>32.073238372802734</v>
      </c>
      <c r="AR65" s="1">
        <v>27.917167663574219</v>
      </c>
      <c r="AS65" s="1">
        <v>1000.0399169921875</v>
      </c>
      <c r="AT65" s="1">
        <v>993.2938232421875</v>
      </c>
      <c r="AU65" s="1">
        <v>22.672748565673828</v>
      </c>
      <c r="AV65" s="1">
        <v>25.943717956542969</v>
      </c>
      <c r="AW65" s="1">
        <v>56.038314819335938</v>
      </c>
      <c r="AX65" s="1">
        <v>64.123497009277344</v>
      </c>
      <c r="AY65" s="1">
        <v>300.164306640625</v>
      </c>
      <c r="AZ65" s="1">
        <v>1698.2423095703125</v>
      </c>
      <c r="BA65" s="1">
        <v>2094.81298828125</v>
      </c>
      <c r="BB65" s="1">
        <v>99.65283203125</v>
      </c>
      <c r="BC65" s="1">
        <v>3.7391600608825684</v>
      </c>
      <c r="BD65" s="1">
        <v>-4.4445846229791641E-2</v>
      </c>
      <c r="BE65" s="1">
        <v>1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1.5008215332031249</v>
      </c>
      <c r="BM65">
        <f t="shared" si="228"/>
        <v>5.0398949082961679E-3</v>
      </c>
      <c r="BN65">
        <f t="shared" si="229"/>
        <v>305.22323837280271</v>
      </c>
      <c r="BO65">
        <f t="shared" si="230"/>
        <v>302.19298400878904</v>
      </c>
      <c r="BP65">
        <f t="shared" si="231"/>
        <v>271.71876345786222</v>
      </c>
      <c r="BQ65">
        <f t="shared" si="232"/>
        <v>5.1308516482038505E-2</v>
      </c>
      <c r="BR65">
        <f t="shared" si="233"/>
        <v>4.7949132940330141</v>
      </c>
      <c r="BS65">
        <f t="shared" si="234"/>
        <v>48.116176894294213</v>
      </c>
      <c r="BT65">
        <f t="shared" si="235"/>
        <v>22.172458937751244</v>
      </c>
      <c r="BU65">
        <f t="shared" si="236"/>
        <v>30.558111190795898</v>
      </c>
      <c r="BV65">
        <f t="shared" si="237"/>
        <v>4.3989518302062915</v>
      </c>
      <c r="BW65">
        <f t="shared" si="238"/>
        <v>0.21888721852807497</v>
      </c>
      <c r="BX65">
        <f t="shared" si="239"/>
        <v>2.5853649677895008</v>
      </c>
      <c r="BY65">
        <f t="shared" si="240"/>
        <v>1.8135868624167908</v>
      </c>
      <c r="BZ65">
        <f t="shared" si="241"/>
        <v>0.13726945441446137</v>
      </c>
      <c r="CA65">
        <f t="shared" si="242"/>
        <v>91.766875824724238</v>
      </c>
      <c r="CB65">
        <f t="shared" si="243"/>
        <v>0.92708289075874883</v>
      </c>
      <c r="CC65">
        <f t="shared" si="244"/>
        <v>53.274441460890365</v>
      </c>
      <c r="CD65">
        <f t="shared" si="245"/>
        <v>992.54998039299403</v>
      </c>
      <c r="CE65">
        <f t="shared" si="246"/>
        <v>2.7473661848034406E-3</v>
      </c>
      <c r="CF65">
        <f t="shared" si="247"/>
        <v>0</v>
      </c>
      <c r="CG65">
        <f t="shared" si="248"/>
        <v>1486.0156731816389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163</v>
      </c>
      <c r="B66" s="1">
        <v>64</v>
      </c>
      <c r="C66" s="1" t="s">
        <v>154</v>
      </c>
      <c r="D66" s="1" t="s">
        <v>90</v>
      </c>
      <c r="E66" s="1">
        <v>0</v>
      </c>
      <c r="F66" s="1" t="s">
        <v>91</v>
      </c>
      <c r="G66" s="1" t="s">
        <v>90</v>
      </c>
      <c r="H66" s="1">
        <v>15574.500057305209</v>
      </c>
      <c r="I66" s="1">
        <v>0</v>
      </c>
      <c r="J66">
        <f t="shared" si="210"/>
        <v>6.4797806234286117</v>
      </c>
      <c r="K66">
        <f t="shared" si="211"/>
        <v>0.22021653018750448</v>
      </c>
      <c r="L66">
        <f t="shared" si="212"/>
        <v>1196.2533866261667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10.063185691833496</v>
      </c>
      <c r="AA66">
        <f t="shared" si="216"/>
        <v>0.87503159284591669</v>
      </c>
      <c r="AB66">
        <f t="shared" si="217"/>
        <v>5.0289505333047622E-3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5.087146054949879</v>
      </c>
      <c r="AJ66">
        <f t="shared" si="223"/>
        <v>2.2672188877695834</v>
      </c>
      <c r="AK66">
        <f t="shared" si="224"/>
        <v>32.486358642578125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29.489658355712891</v>
      </c>
      <c r="AQ66" s="1">
        <v>32.486358642578125</v>
      </c>
      <c r="AR66" s="1">
        <v>28.356264114379883</v>
      </c>
      <c r="AS66" s="1">
        <v>1299.8846435546875</v>
      </c>
      <c r="AT66" s="1">
        <v>1291.190673828125</v>
      </c>
      <c r="AU66" s="1">
        <v>23.202836990356445</v>
      </c>
      <c r="AV66" s="1">
        <v>26.502538681030273</v>
      </c>
      <c r="AW66" s="1">
        <v>55.886661529541016</v>
      </c>
      <c r="AX66" s="1">
        <v>63.834465026855469</v>
      </c>
      <c r="AY66" s="1">
        <v>300.16796875</v>
      </c>
      <c r="AZ66" s="1">
        <v>1699.7606201171875</v>
      </c>
      <c r="BA66" s="1">
        <v>2075.2734375</v>
      </c>
      <c r="BB66" s="1">
        <v>99.64703369140625</v>
      </c>
      <c r="BC66" s="1">
        <v>3.1519956588745117</v>
      </c>
      <c r="BD66" s="1">
        <v>-5.1921889185905457E-2</v>
      </c>
      <c r="BE66" s="1">
        <v>1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1.5008398437499999</v>
      </c>
      <c r="BM66">
        <f t="shared" si="228"/>
        <v>5.0871460549498787E-3</v>
      </c>
      <c r="BN66">
        <f t="shared" si="229"/>
        <v>305.6363586425781</v>
      </c>
      <c r="BO66">
        <f t="shared" si="230"/>
        <v>302.63965835571287</v>
      </c>
      <c r="BP66">
        <f t="shared" si="231"/>
        <v>271.96169313993232</v>
      </c>
      <c r="BQ66">
        <f t="shared" si="232"/>
        <v>4.4966500726551804E-2</v>
      </c>
      <c r="BR66">
        <f t="shared" si="233"/>
        <v>4.9081182526260045</v>
      </c>
      <c r="BS66">
        <f t="shared" si="234"/>
        <v>49.255036209364754</v>
      </c>
      <c r="BT66">
        <f t="shared" si="235"/>
        <v>22.75249752833448</v>
      </c>
      <c r="BU66">
        <f t="shared" si="236"/>
        <v>30.988008499145508</v>
      </c>
      <c r="BV66">
        <f t="shared" si="237"/>
        <v>4.5082946807918525</v>
      </c>
      <c r="BW66">
        <f t="shared" si="238"/>
        <v>0.21511709317785999</v>
      </c>
      <c r="BX66">
        <f t="shared" si="239"/>
        <v>2.6408993648564212</v>
      </c>
      <c r="BY66">
        <f t="shared" si="240"/>
        <v>1.8673953159354313</v>
      </c>
      <c r="BZ66">
        <f t="shared" si="241"/>
        <v>0.13489722131736545</v>
      </c>
      <c r="CA66">
        <f t="shared" si="242"/>
        <v>119.20310152059646</v>
      </c>
      <c r="CB66">
        <f t="shared" si="243"/>
        <v>0.92647306929464723</v>
      </c>
      <c r="CC66">
        <f t="shared" si="244"/>
        <v>53.099912978509792</v>
      </c>
      <c r="CD66">
        <f t="shared" si="245"/>
        <v>1290.2490195871346</v>
      </c>
      <c r="CE66">
        <f t="shared" si="246"/>
        <v>2.6667393813172096E-3</v>
      </c>
      <c r="CF66">
        <f t="shared" si="247"/>
        <v>0</v>
      </c>
      <c r="CG66">
        <f t="shared" si="248"/>
        <v>1487.3442428779058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163</v>
      </c>
      <c r="B67" s="1">
        <v>65</v>
      </c>
      <c r="C67" s="1" t="s">
        <v>155</v>
      </c>
      <c r="D67" s="1" t="s">
        <v>90</v>
      </c>
      <c r="E67" s="1">
        <v>0</v>
      </c>
      <c r="F67" s="1" t="s">
        <v>91</v>
      </c>
      <c r="G67" s="1" t="s">
        <v>90</v>
      </c>
      <c r="H67" s="1">
        <v>15796.500057305209</v>
      </c>
      <c r="I67" s="1">
        <v>0</v>
      </c>
      <c r="J67">
        <f t="shared" si="210"/>
        <v>7.6427309452609418</v>
      </c>
      <c r="K67">
        <f t="shared" si="211"/>
        <v>0.19677776834118835</v>
      </c>
      <c r="L67">
        <f t="shared" si="212"/>
        <v>1562.1376891494056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10.063185691833496</v>
      </c>
      <c r="AA67">
        <f t="shared" si="216"/>
        <v>0.87503159284591669</v>
      </c>
      <c r="AB67">
        <f t="shared" si="217"/>
        <v>5.8161215231246413E-3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4.7600118604626305</v>
      </c>
      <c r="AJ67">
        <f t="shared" si="223"/>
        <v>2.365333882462445</v>
      </c>
      <c r="AK67">
        <f t="shared" si="224"/>
        <v>33.062595367431641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29.957254409790039</v>
      </c>
      <c r="AQ67" s="1">
        <v>33.062595367431641</v>
      </c>
      <c r="AR67" s="1">
        <v>28.807497024536133</v>
      </c>
      <c r="AS67" s="1">
        <v>1699.9244384765625</v>
      </c>
      <c r="AT67" s="1">
        <v>1689.4737548828125</v>
      </c>
      <c r="AU67" s="1">
        <v>24.057546615600586</v>
      </c>
      <c r="AV67" s="1">
        <v>27.143056869506836</v>
      </c>
      <c r="AW67" s="1">
        <v>56.402400970458984</v>
      </c>
      <c r="AX67" s="1">
        <v>63.636943817138672</v>
      </c>
      <c r="AY67" s="1">
        <v>300.16497802734375</v>
      </c>
      <c r="AZ67" s="1">
        <v>1698.2193603515625</v>
      </c>
      <c r="BA67" s="1">
        <v>2117.789794921875</v>
      </c>
      <c r="BB67" s="1">
        <v>99.641288757324219</v>
      </c>
      <c r="BC67" s="1">
        <v>1.7940915822982788</v>
      </c>
      <c r="BD67" s="1">
        <v>-5.8921478688716888E-2</v>
      </c>
      <c r="BE67" s="1">
        <v>0.75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1.5008248901367187</v>
      </c>
      <c r="BM67">
        <f t="shared" si="228"/>
        <v>4.7600118604626306E-3</v>
      </c>
      <c r="BN67">
        <f t="shared" si="229"/>
        <v>306.21259536743162</v>
      </c>
      <c r="BO67">
        <f t="shared" si="230"/>
        <v>303.10725440979002</v>
      </c>
      <c r="BP67">
        <f t="shared" si="231"/>
        <v>271.7150915829443</v>
      </c>
      <c r="BQ67">
        <f t="shared" si="232"/>
        <v>9.5403215829819352E-2</v>
      </c>
      <c r="BR67">
        <f t="shared" si="233"/>
        <v>5.0699030497534485</v>
      </c>
      <c r="BS67">
        <f t="shared" si="234"/>
        <v>50.881548331848336</v>
      </c>
      <c r="BT67">
        <f t="shared" si="235"/>
        <v>23.7384914623415</v>
      </c>
      <c r="BU67">
        <f t="shared" si="236"/>
        <v>31.50992488861084</v>
      </c>
      <c r="BV67">
        <f t="shared" si="237"/>
        <v>4.6442178952776541</v>
      </c>
      <c r="BW67">
        <f t="shared" si="238"/>
        <v>0.19269602049633575</v>
      </c>
      <c r="BX67">
        <f t="shared" si="239"/>
        <v>2.7045691672910035</v>
      </c>
      <c r="BY67">
        <f t="shared" si="240"/>
        <v>1.9396487279866506</v>
      </c>
      <c r="BZ67">
        <f t="shared" si="241"/>
        <v>0.12079519950827444</v>
      </c>
      <c r="CA67">
        <f t="shared" si="242"/>
        <v>155.65341256323509</v>
      </c>
      <c r="CB67">
        <f t="shared" si="243"/>
        <v>0.92462974617664928</v>
      </c>
      <c r="CC67">
        <f t="shared" si="244"/>
        <v>52.458630787310192</v>
      </c>
      <c r="CD67">
        <f t="shared" si="245"/>
        <v>1688.3630984539</v>
      </c>
      <c r="CE67">
        <f t="shared" si="246"/>
        <v>2.3746503416909471E-3</v>
      </c>
      <c r="CF67">
        <f t="shared" si="247"/>
        <v>0</v>
      </c>
      <c r="CG67">
        <f t="shared" si="248"/>
        <v>1485.9955918902015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163</v>
      </c>
      <c r="B68" s="1">
        <v>66</v>
      </c>
      <c r="C68" s="1" t="s">
        <v>156</v>
      </c>
      <c r="D68" s="1" t="s">
        <v>90</v>
      </c>
      <c r="E68" s="1">
        <v>0</v>
      </c>
      <c r="F68" s="1" t="s">
        <v>91</v>
      </c>
      <c r="G68" s="1" t="s">
        <v>90</v>
      </c>
      <c r="H68" s="1">
        <v>16018.500057305209</v>
      </c>
      <c r="I68" s="1">
        <v>0</v>
      </c>
      <c r="J68">
        <f t="shared" si="210"/>
        <v>7.7903535606392049</v>
      </c>
      <c r="K68">
        <f t="shared" si="211"/>
        <v>0.19160913679729988</v>
      </c>
      <c r="L68">
        <f t="shared" si="212"/>
        <v>1849.3377264947214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10.011157035827637</v>
      </c>
      <c r="AA68">
        <f t="shared" si="216"/>
        <v>0.87500557851791383</v>
      </c>
      <c r="AB68">
        <f t="shared" si="217"/>
        <v>5.9028543707024634E-3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4.4901537161404033</v>
      </c>
      <c r="AJ68">
        <f t="shared" si="223"/>
        <v>2.2920357703576264</v>
      </c>
      <c r="AK68">
        <f t="shared" si="224"/>
        <v>32.647365570068359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29.54071044921875</v>
      </c>
      <c r="AQ68" s="1">
        <v>32.647365570068359</v>
      </c>
      <c r="AR68" s="1">
        <v>28.410678863525391</v>
      </c>
      <c r="AS68" s="1">
        <v>1999.90380859375</v>
      </c>
      <c r="AT68" s="1">
        <v>1988.7628173828125</v>
      </c>
      <c r="AU68" s="1">
        <v>23.792793273925781</v>
      </c>
      <c r="AV68" s="1">
        <v>26.704771041870117</v>
      </c>
      <c r="AW68" s="1">
        <v>57.129417419433594</v>
      </c>
      <c r="AX68" s="1">
        <v>64.123939514160156</v>
      </c>
      <c r="AY68" s="1">
        <v>300.156494140625</v>
      </c>
      <c r="AZ68" s="1">
        <v>1701.897705078125</v>
      </c>
      <c r="BA68" s="1">
        <v>1453.5711669921875</v>
      </c>
      <c r="BB68" s="1">
        <v>99.638679504394531</v>
      </c>
      <c r="BC68" s="1">
        <v>4.9505401402711868E-2</v>
      </c>
      <c r="BD68" s="1">
        <v>-1.2045525014400482E-2</v>
      </c>
      <c r="BE68" s="1">
        <v>0.75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1.500782470703125</v>
      </c>
      <c r="BM68">
        <f t="shared" si="228"/>
        <v>4.4901537161404033E-3</v>
      </c>
      <c r="BN68">
        <f t="shared" si="229"/>
        <v>305.79736557006834</v>
      </c>
      <c r="BO68">
        <f t="shared" si="230"/>
        <v>302.69071044921873</v>
      </c>
      <c r="BP68">
        <f t="shared" si="231"/>
        <v>272.30362672603951</v>
      </c>
      <c r="BQ68">
        <f t="shared" si="232"/>
        <v>0.14571972998135105</v>
      </c>
      <c r="BR68">
        <f t="shared" si="233"/>
        <v>4.952863893436759</v>
      </c>
      <c r="BS68">
        <f t="shared" si="234"/>
        <v>49.708245011600283</v>
      </c>
      <c r="BT68">
        <f t="shared" si="235"/>
        <v>23.003473969730166</v>
      </c>
      <c r="BU68">
        <f t="shared" si="236"/>
        <v>31.094038009643555</v>
      </c>
      <c r="BV68">
        <f t="shared" si="237"/>
        <v>4.535624059302779</v>
      </c>
      <c r="BW68">
        <f t="shared" si="238"/>
        <v>0.18773688825549456</v>
      </c>
      <c r="BX68">
        <f t="shared" si="239"/>
        <v>2.6608281230791326</v>
      </c>
      <c r="BY68">
        <f t="shared" si="240"/>
        <v>1.8747959362236464</v>
      </c>
      <c r="BZ68">
        <f t="shared" si="241"/>
        <v>0.11767741491963205</v>
      </c>
      <c r="CA68">
        <f t="shared" si="242"/>
        <v>184.26556902559318</v>
      </c>
      <c r="CB68">
        <f t="shared" si="243"/>
        <v>0.92989355509392879</v>
      </c>
      <c r="CC68">
        <f t="shared" si="244"/>
        <v>52.857070739293476</v>
      </c>
      <c r="CD68">
        <f t="shared" si="245"/>
        <v>1987.6307081501841</v>
      </c>
      <c r="CE68">
        <f t="shared" si="246"/>
        <v>2.071689009182383E-3</v>
      </c>
      <c r="CF68">
        <f t="shared" si="247"/>
        <v>0</v>
      </c>
      <c r="CG68">
        <f t="shared" si="248"/>
        <v>1489.1699860101946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2017-07-31 hubern tobacco kat_.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2017-11-02T19:19:31Z</dcterms:created>
  <dcterms:modified xsi:type="dcterms:W3CDTF">2022-10-22T01:47:25Z</dcterms:modified>
</cp:coreProperties>
</file>