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E3416ED9-D7B1-4C9A-96B9-C803EAC2CFF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17-07-31-bern1-katrip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W7" i="1"/>
  <c r="CC7" i="1" s="1"/>
  <c r="Y7" i="1"/>
  <c r="Z7" i="1"/>
  <c r="AA7" i="1"/>
  <c r="AI7" i="1"/>
  <c r="AK7" i="1" s="1"/>
  <c r="BH7" i="1"/>
  <c r="F7" i="1" s="1"/>
  <c r="BJ7" i="1"/>
  <c r="BK7" i="1"/>
  <c r="BL7" i="1"/>
  <c r="BQ7" i="1"/>
  <c r="BR7" i="1" s="1"/>
  <c r="BT7" i="1"/>
  <c r="CB7" i="1"/>
  <c r="P7" i="1" s="1"/>
  <c r="CD7" i="1"/>
  <c r="Q7" i="1" s="1"/>
  <c r="CE7" i="1"/>
  <c r="CF7" i="1"/>
  <c r="R5" i="1"/>
  <c r="W5" i="1"/>
  <c r="Y5" i="1"/>
  <c r="Z5" i="1"/>
  <c r="AA5" i="1"/>
  <c r="AI5" i="1"/>
  <c r="AK5" i="1" s="1"/>
  <c r="BH5" i="1"/>
  <c r="BJ5" i="1"/>
  <c r="BK5" i="1"/>
  <c r="BL5" i="1"/>
  <c r="BQ5" i="1"/>
  <c r="BR5" i="1" s="1"/>
  <c r="BT5" i="1"/>
  <c r="CB5" i="1"/>
  <c r="P5" i="1" s="1"/>
  <c r="CC5" i="1"/>
  <c r="CD5" i="1"/>
  <c r="Q5" i="1" s="1"/>
  <c r="CE5" i="1"/>
  <c r="CF5" i="1"/>
  <c r="R3" i="1"/>
  <c r="W3" i="1"/>
  <c r="CC3" i="1" s="1"/>
  <c r="Y3" i="1"/>
  <c r="Z3" i="1"/>
  <c r="AA3" i="1"/>
  <c r="AI3" i="1"/>
  <c r="AK3" i="1" s="1"/>
  <c r="BH3" i="1"/>
  <c r="F3" i="1" s="1"/>
  <c r="BJ3" i="1"/>
  <c r="BK3" i="1"/>
  <c r="BL3" i="1"/>
  <c r="BQ3" i="1"/>
  <c r="BR3" i="1" s="1"/>
  <c r="BT3" i="1"/>
  <c r="CB3" i="1"/>
  <c r="P3" i="1" s="1"/>
  <c r="CD3" i="1"/>
  <c r="Q3" i="1" s="1"/>
  <c r="CE3" i="1"/>
  <c r="CF3" i="1"/>
  <c r="R4" i="1"/>
  <c r="W4" i="1"/>
  <c r="Y4" i="1"/>
  <c r="Z4" i="1"/>
  <c r="AA4" i="1"/>
  <c r="AI4" i="1"/>
  <c r="AK4" i="1" s="1"/>
  <c r="BH4" i="1"/>
  <c r="BJ4" i="1"/>
  <c r="BK4" i="1"/>
  <c r="BL4" i="1"/>
  <c r="BQ4" i="1"/>
  <c r="BR4" i="1" s="1"/>
  <c r="BT4" i="1"/>
  <c r="CB4" i="1"/>
  <c r="P4" i="1" s="1"/>
  <c r="CC4" i="1"/>
  <c r="CD4" i="1"/>
  <c r="Q4" i="1" s="1"/>
  <c r="CE4" i="1"/>
  <c r="CF4" i="1"/>
  <c r="R6" i="1"/>
  <c r="W6" i="1"/>
  <c r="Y6" i="1"/>
  <c r="Z6" i="1"/>
  <c r="AA6" i="1"/>
  <c r="AI6" i="1"/>
  <c r="AK6" i="1" s="1"/>
  <c r="BH6" i="1"/>
  <c r="F6" i="1" s="1"/>
  <c r="BJ6" i="1"/>
  <c r="BK6" i="1"/>
  <c r="BL6" i="1"/>
  <c r="BQ6" i="1"/>
  <c r="BR6" i="1" s="1"/>
  <c r="BT6" i="1"/>
  <c r="CB6" i="1"/>
  <c r="P6" i="1" s="1"/>
  <c r="CD6" i="1"/>
  <c r="Q6" i="1" s="1"/>
  <c r="CE6" i="1"/>
  <c r="CF6" i="1"/>
  <c r="R8" i="1"/>
  <c r="W8" i="1"/>
  <c r="CC8" i="1" s="1"/>
  <c r="Y8" i="1"/>
  <c r="Z8" i="1"/>
  <c r="AA8" i="1"/>
  <c r="AI8" i="1"/>
  <c r="AK8" i="1" s="1"/>
  <c r="BH8" i="1"/>
  <c r="BJ8" i="1"/>
  <c r="BK8" i="1"/>
  <c r="BL8" i="1"/>
  <c r="BQ8" i="1"/>
  <c r="BR8" i="1" s="1"/>
  <c r="BT8" i="1"/>
  <c r="CB8" i="1"/>
  <c r="P8" i="1" s="1"/>
  <c r="CD8" i="1"/>
  <c r="Q8" i="1" s="1"/>
  <c r="CE8" i="1"/>
  <c r="CF8" i="1"/>
  <c r="R9" i="1"/>
  <c r="W9" i="1"/>
  <c r="CC9" i="1" s="1"/>
  <c r="Y9" i="1"/>
  <c r="Z9" i="1"/>
  <c r="AA9" i="1"/>
  <c r="AI9" i="1"/>
  <c r="AK9" i="1" s="1"/>
  <c r="BH9" i="1"/>
  <c r="F9" i="1" s="1"/>
  <c r="BJ9" i="1"/>
  <c r="BK9" i="1"/>
  <c r="BL9" i="1"/>
  <c r="BQ9" i="1"/>
  <c r="BR9" i="1" s="1"/>
  <c r="BT9" i="1"/>
  <c r="CB9" i="1"/>
  <c r="P9" i="1" s="1"/>
  <c r="CD9" i="1"/>
  <c r="Q9" i="1" s="1"/>
  <c r="CE9" i="1"/>
  <c r="CF9" i="1"/>
  <c r="R10" i="1"/>
  <c r="W10" i="1"/>
  <c r="CC10" i="1" s="1"/>
  <c r="Y10" i="1"/>
  <c r="Z10" i="1"/>
  <c r="AA10" i="1"/>
  <c r="AI10" i="1"/>
  <c r="AK10" i="1" s="1"/>
  <c r="BH10" i="1"/>
  <c r="BJ10" i="1"/>
  <c r="BK10" i="1"/>
  <c r="BL10" i="1"/>
  <c r="BQ10" i="1"/>
  <c r="BR10" i="1" s="1"/>
  <c r="BT10" i="1"/>
  <c r="CB10" i="1"/>
  <c r="P10" i="1" s="1"/>
  <c r="CD10" i="1"/>
  <c r="Q10" i="1" s="1"/>
  <c r="CE10" i="1"/>
  <c r="CF10" i="1"/>
  <c r="R11" i="1"/>
  <c r="W11" i="1"/>
  <c r="Y11" i="1"/>
  <c r="Z11" i="1"/>
  <c r="AA11" i="1"/>
  <c r="AI11" i="1"/>
  <c r="AK11" i="1" s="1"/>
  <c r="BH11" i="1"/>
  <c r="F11" i="1" s="1"/>
  <c r="BJ11" i="1"/>
  <c r="BK11" i="1"/>
  <c r="BL11" i="1"/>
  <c r="BQ11" i="1"/>
  <c r="BR11" i="1" s="1"/>
  <c r="BT11" i="1"/>
  <c r="CB11" i="1"/>
  <c r="P11" i="1" s="1"/>
  <c r="CC11" i="1"/>
  <c r="CD11" i="1"/>
  <c r="Q11" i="1" s="1"/>
  <c r="CE11" i="1"/>
  <c r="CF11" i="1"/>
  <c r="R12" i="1"/>
  <c r="W12" i="1"/>
  <c r="CC12" i="1" s="1"/>
  <c r="Y12" i="1"/>
  <c r="Z12" i="1"/>
  <c r="AA12" i="1"/>
  <c r="AI12" i="1"/>
  <c r="AK12" i="1" s="1"/>
  <c r="BH12" i="1"/>
  <c r="BJ12" i="1"/>
  <c r="BK12" i="1"/>
  <c r="BL12" i="1"/>
  <c r="BQ12" i="1"/>
  <c r="BR12" i="1" s="1"/>
  <c r="BT12" i="1"/>
  <c r="CB12" i="1"/>
  <c r="P12" i="1" s="1"/>
  <c r="CD12" i="1"/>
  <c r="Q12" i="1" s="1"/>
  <c r="CE12" i="1"/>
  <c r="CF12" i="1"/>
  <c r="R13" i="1"/>
  <c r="W13" i="1"/>
  <c r="CC13" i="1" s="1"/>
  <c r="Y13" i="1"/>
  <c r="Z13" i="1"/>
  <c r="AA13" i="1"/>
  <c r="AI13" i="1"/>
  <c r="AK13" i="1" s="1"/>
  <c r="BH13" i="1"/>
  <c r="BJ13" i="1"/>
  <c r="BK13" i="1"/>
  <c r="BL13" i="1"/>
  <c r="BQ13" i="1"/>
  <c r="BR13" i="1" s="1"/>
  <c r="BT13" i="1"/>
  <c r="CB13" i="1"/>
  <c r="P13" i="1" s="1"/>
  <c r="CD13" i="1"/>
  <c r="Q13" i="1" s="1"/>
  <c r="CE13" i="1"/>
  <c r="CF13" i="1"/>
  <c r="R18" i="1"/>
  <c r="W18" i="1"/>
  <c r="CC18" i="1" s="1"/>
  <c r="Y18" i="1"/>
  <c r="Z18" i="1"/>
  <c r="AA18" i="1"/>
  <c r="AI18" i="1"/>
  <c r="AK18" i="1" s="1"/>
  <c r="BH18" i="1"/>
  <c r="BJ18" i="1"/>
  <c r="BK18" i="1"/>
  <c r="BL18" i="1"/>
  <c r="BQ18" i="1"/>
  <c r="BR18" i="1" s="1"/>
  <c r="BT18" i="1"/>
  <c r="CB18" i="1"/>
  <c r="P18" i="1" s="1"/>
  <c r="CD18" i="1"/>
  <c r="Q18" i="1" s="1"/>
  <c r="CE18" i="1"/>
  <c r="CF18" i="1"/>
  <c r="R16" i="1"/>
  <c r="W16" i="1"/>
  <c r="CC16" i="1" s="1"/>
  <c r="Y16" i="1"/>
  <c r="Z16" i="1"/>
  <c r="AA16" i="1"/>
  <c r="AI16" i="1"/>
  <c r="AK16" i="1" s="1"/>
  <c r="BH16" i="1"/>
  <c r="BJ16" i="1"/>
  <c r="BK16" i="1"/>
  <c r="BL16" i="1"/>
  <c r="BQ16" i="1"/>
  <c r="BR16" i="1" s="1"/>
  <c r="BT16" i="1"/>
  <c r="CB16" i="1"/>
  <c r="P16" i="1" s="1"/>
  <c r="CD16" i="1"/>
  <c r="Q16" i="1" s="1"/>
  <c r="CE16" i="1"/>
  <c r="CF16" i="1"/>
  <c r="R14" i="1"/>
  <c r="W14" i="1"/>
  <c r="CC14" i="1" s="1"/>
  <c r="Y14" i="1"/>
  <c r="Z14" i="1"/>
  <c r="AA14" i="1"/>
  <c r="AI14" i="1"/>
  <c r="AK14" i="1" s="1"/>
  <c r="BH14" i="1"/>
  <c r="F14" i="1" s="1"/>
  <c r="BJ14" i="1"/>
  <c r="BK14" i="1"/>
  <c r="BL14" i="1"/>
  <c r="BQ14" i="1"/>
  <c r="BR14" i="1" s="1"/>
  <c r="BT14" i="1"/>
  <c r="CB14" i="1"/>
  <c r="P14" i="1" s="1"/>
  <c r="CD14" i="1"/>
  <c r="Q14" i="1" s="1"/>
  <c r="CE14" i="1"/>
  <c r="CF14" i="1"/>
  <c r="R15" i="1"/>
  <c r="W15" i="1"/>
  <c r="CC15" i="1" s="1"/>
  <c r="Y15" i="1"/>
  <c r="Z15" i="1"/>
  <c r="AA15" i="1"/>
  <c r="AI15" i="1"/>
  <c r="AK15" i="1" s="1"/>
  <c r="BH15" i="1"/>
  <c r="BJ15" i="1"/>
  <c r="BK15" i="1"/>
  <c r="BL15" i="1"/>
  <c r="BQ15" i="1"/>
  <c r="BR15" i="1" s="1"/>
  <c r="BT15" i="1"/>
  <c r="CB15" i="1"/>
  <c r="P15" i="1" s="1"/>
  <c r="CD15" i="1"/>
  <c r="Q15" i="1" s="1"/>
  <c r="CE15" i="1"/>
  <c r="CF15" i="1"/>
  <c r="R17" i="1"/>
  <c r="W17" i="1"/>
  <c r="CC17" i="1" s="1"/>
  <c r="Y17" i="1"/>
  <c r="Z17" i="1"/>
  <c r="AA17" i="1"/>
  <c r="AI17" i="1"/>
  <c r="AK17" i="1" s="1"/>
  <c r="BH17" i="1"/>
  <c r="F17" i="1" s="1"/>
  <c r="BJ17" i="1"/>
  <c r="BK17" i="1"/>
  <c r="BL17" i="1"/>
  <c r="BQ17" i="1"/>
  <c r="BR17" i="1" s="1"/>
  <c r="BT17" i="1"/>
  <c r="CB17" i="1"/>
  <c r="P17" i="1" s="1"/>
  <c r="CD17" i="1"/>
  <c r="Q17" i="1" s="1"/>
  <c r="CE17" i="1"/>
  <c r="CF17" i="1"/>
  <c r="R19" i="1"/>
  <c r="W19" i="1"/>
  <c r="CC19" i="1" s="1"/>
  <c r="Y19" i="1"/>
  <c r="Z19" i="1"/>
  <c r="AA19" i="1"/>
  <c r="AI19" i="1"/>
  <c r="AK19" i="1" s="1"/>
  <c r="BH19" i="1"/>
  <c r="BJ19" i="1"/>
  <c r="BK19" i="1"/>
  <c r="BL19" i="1"/>
  <c r="BQ19" i="1"/>
  <c r="BR19" i="1" s="1"/>
  <c r="BT19" i="1"/>
  <c r="CB19" i="1"/>
  <c r="P19" i="1" s="1"/>
  <c r="CD19" i="1"/>
  <c r="Q19" i="1" s="1"/>
  <c r="CE19" i="1"/>
  <c r="CF19" i="1"/>
  <c r="R20" i="1"/>
  <c r="W20" i="1"/>
  <c r="CC20" i="1" s="1"/>
  <c r="Y20" i="1"/>
  <c r="Z20" i="1"/>
  <c r="AA20" i="1"/>
  <c r="AI20" i="1"/>
  <c r="AK20" i="1" s="1"/>
  <c r="BH20" i="1"/>
  <c r="BJ20" i="1"/>
  <c r="BK20" i="1"/>
  <c r="BL20" i="1"/>
  <c r="BQ20" i="1"/>
  <c r="BR20" i="1" s="1"/>
  <c r="BT20" i="1"/>
  <c r="CB20" i="1"/>
  <c r="P20" i="1" s="1"/>
  <c r="CD20" i="1"/>
  <c r="Q20" i="1" s="1"/>
  <c r="CE20" i="1"/>
  <c r="CF20" i="1"/>
  <c r="R21" i="1"/>
  <c r="W21" i="1"/>
  <c r="CC21" i="1" s="1"/>
  <c r="Y21" i="1"/>
  <c r="Z21" i="1"/>
  <c r="AA21" i="1"/>
  <c r="AI21" i="1"/>
  <c r="AK21" i="1" s="1"/>
  <c r="BH21" i="1"/>
  <c r="BJ21" i="1"/>
  <c r="BK21" i="1"/>
  <c r="BL21" i="1"/>
  <c r="BQ21" i="1"/>
  <c r="BR21" i="1" s="1"/>
  <c r="BT21" i="1"/>
  <c r="CB21" i="1"/>
  <c r="P21" i="1" s="1"/>
  <c r="CD21" i="1"/>
  <c r="Q21" i="1" s="1"/>
  <c r="CE21" i="1"/>
  <c r="CF21" i="1"/>
  <c r="R22" i="1"/>
  <c r="W22" i="1"/>
  <c r="CC22" i="1" s="1"/>
  <c r="Y22" i="1"/>
  <c r="Z22" i="1"/>
  <c r="AA22" i="1"/>
  <c r="AI22" i="1"/>
  <c r="AK22" i="1" s="1"/>
  <c r="BH22" i="1"/>
  <c r="BJ22" i="1"/>
  <c r="BK22" i="1"/>
  <c r="BL22" i="1"/>
  <c r="BQ22" i="1"/>
  <c r="BR22" i="1" s="1"/>
  <c r="BT22" i="1"/>
  <c r="CB22" i="1"/>
  <c r="P22" i="1" s="1"/>
  <c r="CD22" i="1"/>
  <c r="Q22" i="1" s="1"/>
  <c r="CE22" i="1"/>
  <c r="CF22" i="1"/>
  <c r="R23" i="1"/>
  <c r="W23" i="1"/>
  <c r="CC23" i="1" s="1"/>
  <c r="Y23" i="1"/>
  <c r="Z23" i="1"/>
  <c r="AA23" i="1"/>
  <c r="AI23" i="1"/>
  <c r="AK23" i="1" s="1"/>
  <c r="BH23" i="1"/>
  <c r="BJ23" i="1"/>
  <c r="BK23" i="1"/>
  <c r="BL23" i="1"/>
  <c r="BQ23" i="1"/>
  <c r="BR23" i="1" s="1"/>
  <c r="BT23" i="1"/>
  <c r="CB23" i="1"/>
  <c r="P23" i="1" s="1"/>
  <c r="CD23" i="1"/>
  <c r="Q23" i="1" s="1"/>
  <c r="CE23" i="1"/>
  <c r="CF23" i="1"/>
  <c r="R24" i="1"/>
  <c r="W24" i="1"/>
  <c r="CC24" i="1" s="1"/>
  <c r="Y24" i="1"/>
  <c r="Z24" i="1"/>
  <c r="AA24" i="1"/>
  <c r="AI24" i="1"/>
  <c r="AK24" i="1" s="1"/>
  <c r="BH24" i="1"/>
  <c r="F24" i="1" s="1"/>
  <c r="BJ24" i="1"/>
  <c r="BK24" i="1"/>
  <c r="BL24" i="1"/>
  <c r="BQ24" i="1"/>
  <c r="BR24" i="1" s="1"/>
  <c r="BT24" i="1"/>
  <c r="CB24" i="1"/>
  <c r="P24" i="1" s="1"/>
  <c r="CD24" i="1"/>
  <c r="Q24" i="1" s="1"/>
  <c r="CE24" i="1"/>
  <c r="CF24" i="1"/>
  <c r="R29" i="1"/>
  <c r="W29" i="1"/>
  <c r="CC29" i="1" s="1"/>
  <c r="Y29" i="1"/>
  <c r="Z29" i="1"/>
  <c r="AA29" i="1"/>
  <c r="AI29" i="1"/>
  <c r="AK29" i="1" s="1"/>
  <c r="BH29" i="1"/>
  <c r="BJ29" i="1"/>
  <c r="BK29" i="1"/>
  <c r="BL29" i="1"/>
  <c r="BQ29" i="1"/>
  <c r="BR29" i="1" s="1"/>
  <c r="BT29" i="1"/>
  <c r="CB29" i="1"/>
  <c r="P29" i="1" s="1"/>
  <c r="CD29" i="1"/>
  <c r="Q29" i="1" s="1"/>
  <c r="CE29" i="1"/>
  <c r="CF29" i="1"/>
  <c r="R27" i="1"/>
  <c r="W27" i="1"/>
  <c r="CC27" i="1" s="1"/>
  <c r="Y27" i="1"/>
  <c r="Z27" i="1"/>
  <c r="AA27" i="1"/>
  <c r="AI27" i="1"/>
  <c r="AK27" i="1" s="1"/>
  <c r="BH27" i="1"/>
  <c r="F27" i="1" s="1"/>
  <c r="BJ27" i="1"/>
  <c r="BK27" i="1"/>
  <c r="BL27" i="1"/>
  <c r="BQ27" i="1"/>
  <c r="BR27" i="1" s="1"/>
  <c r="BT27" i="1"/>
  <c r="CB27" i="1"/>
  <c r="P27" i="1" s="1"/>
  <c r="CD27" i="1"/>
  <c r="Q27" i="1" s="1"/>
  <c r="CE27" i="1"/>
  <c r="CF27" i="1"/>
  <c r="R25" i="1"/>
  <c r="W25" i="1"/>
  <c r="CC25" i="1" s="1"/>
  <c r="Y25" i="1"/>
  <c r="Z25" i="1"/>
  <c r="AA25" i="1"/>
  <c r="AI25" i="1"/>
  <c r="AK25" i="1" s="1"/>
  <c r="BH25" i="1"/>
  <c r="BJ25" i="1"/>
  <c r="BK25" i="1"/>
  <c r="BL25" i="1"/>
  <c r="BQ25" i="1"/>
  <c r="BR25" i="1" s="1"/>
  <c r="BT25" i="1"/>
  <c r="CB25" i="1"/>
  <c r="P25" i="1" s="1"/>
  <c r="CD25" i="1"/>
  <c r="Q25" i="1" s="1"/>
  <c r="CE25" i="1"/>
  <c r="CF25" i="1"/>
  <c r="R26" i="1"/>
  <c r="W26" i="1"/>
  <c r="CC26" i="1" s="1"/>
  <c r="Y26" i="1"/>
  <c r="Z26" i="1"/>
  <c r="AA26" i="1"/>
  <c r="AI26" i="1"/>
  <c r="AK26" i="1" s="1"/>
  <c r="BH26" i="1"/>
  <c r="F26" i="1" s="1"/>
  <c r="BJ26" i="1"/>
  <c r="BK26" i="1"/>
  <c r="BL26" i="1"/>
  <c r="BQ26" i="1"/>
  <c r="BR26" i="1" s="1"/>
  <c r="BT26" i="1"/>
  <c r="CB26" i="1"/>
  <c r="P26" i="1" s="1"/>
  <c r="CD26" i="1"/>
  <c r="Q26" i="1" s="1"/>
  <c r="CE26" i="1"/>
  <c r="CF26" i="1"/>
  <c r="R28" i="1"/>
  <c r="W28" i="1"/>
  <c r="CC28" i="1" s="1"/>
  <c r="Y28" i="1"/>
  <c r="Z28" i="1"/>
  <c r="AA28" i="1"/>
  <c r="AI28" i="1"/>
  <c r="AK28" i="1" s="1"/>
  <c r="BH28" i="1"/>
  <c r="BJ28" i="1"/>
  <c r="BK28" i="1"/>
  <c r="BL28" i="1"/>
  <c r="BQ28" i="1"/>
  <c r="BR28" i="1" s="1"/>
  <c r="BT28" i="1"/>
  <c r="CB28" i="1"/>
  <c r="P28" i="1" s="1"/>
  <c r="CD28" i="1"/>
  <c r="Q28" i="1" s="1"/>
  <c r="CE28" i="1"/>
  <c r="CF28" i="1"/>
  <c r="R30" i="1"/>
  <c r="W30" i="1"/>
  <c r="CC30" i="1" s="1"/>
  <c r="Y30" i="1"/>
  <c r="Z30" i="1"/>
  <c r="AA30" i="1"/>
  <c r="AI30" i="1"/>
  <c r="AK30" i="1" s="1"/>
  <c r="BH30" i="1"/>
  <c r="F30" i="1" s="1"/>
  <c r="BJ30" i="1"/>
  <c r="BK30" i="1"/>
  <c r="BL30" i="1"/>
  <c r="BQ30" i="1"/>
  <c r="BR30" i="1" s="1"/>
  <c r="BT30" i="1"/>
  <c r="CB30" i="1"/>
  <c r="P30" i="1" s="1"/>
  <c r="CD30" i="1"/>
  <c r="Q30" i="1" s="1"/>
  <c r="CE30" i="1"/>
  <c r="CF30" i="1"/>
  <c r="R31" i="1"/>
  <c r="W31" i="1"/>
  <c r="CC31" i="1" s="1"/>
  <c r="Y31" i="1"/>
  <c r="Z31" i="1"/>
  <c r="AA31" i="1"/>
  <c r="AI31" i="1"/>
  <c r="AK31" i="1" s="1"/>
  <c r="BH31" i="1"/>
  <c r="BJ31" i="1"/>
  <c r="BK31" i="1"/>
  <c r="BL31" i="1"/>
  <c r="BQ31" i="1"/>
  <c r="BR31" i="1" s="1"/>
  <c r="BT31" i="1"/>
  <c r="CB31" i="1"/>
  <c r="P31" i="1" s="1"/>
  <c r="CD31" i="1"/>
  <c r="Q31" i="1" s="1"/>
  <c r="CE31" i="1"/>
  <c r="CF31" i="1"/>
  <c r="R32" i="1"/>
  <c r="W32" i="1"/>
  <c r="CC32" i="1" s="1"/>
  <c r="Y32" i="1"/>
  <c r="Z32" i="1"/>
  <c r="AA32" i="1"/>
  <c r="AI32" i="1"/>
  <c r="AK32" i="1" s="1"/>
  <c r="BH32" i="1"/>
  <c r="F32" i="1" s="1"/>
  <c r="BJ32" i="1"/>
  <c r="BK32" i="1"/>
  <c r="BL32" i="1"/>
  <c r="BQ32" i="1"/>
  <c r="BR32" i="1" s="1"/>
  <c r="BT32" i="1"/>
  <c r="CB32" i="1"/>
  <c r="P32" i="1" s="1"/>
  <c r="CD32" i="1"/>
  <c r="Q32" i="1" s="1"/>
  <c r="CE32" i="1"/>
  <c r="CF32" i="1"/>
  <c r="R33" i="1"/>
  <c r="W33" i="1"/>
  <c r="CC33" i="1" s="1"/>
  <c r="Y33" i="1"/>
  <c r="Z33" i="1"/>
  <c r="AA33" i="1"/>
  <c r="AI33" i="1"/>
  <c r="AK33" i="1" s="1"/>
  <c r="BH33" i="1"/>
  <c r="BJ33" i="1"/>
  <c r="BK33" i="1"/>
  <c r="BL33" i="1"/>
  <c r="BQ33" i="1"/>
  <c r="BR33" i="1" s="1"/>
  <c r="BT33" i="1"/>
  <c r="CB33" i="1"/>
  <c r="P33" i="1" s="1"/>
  <c r="CD33" i="1"/>
  <c r="Q33" i="1" s="1"/>
  <c r="CE33" i="1"/>
  <c r="CF33" i="1"/>
  <c r="R34" i="1"/>
  <c r="W34" i="1"/>
  <c r="CC34" i="1" s="1"/>
  <c r="Y34" i="1"/>
  <c r="Z34" i="1"/>
  <c r="AA34" i="1"/>
  <c r="AI34" i="1"/>
  <c r="AK34" i="1" s="1"/>
  <c r="BH34" i="1"/>
  <c r="F34" i="1" s="1"/>
  <c r="BJ34" i="1"/>
  <c r="BK34" i="1"/>
  <c r="BL34" i="1"/>
  <c r="BQ34" i="1"/>
  <c r="BR34" i="1" s="1"/>
  <c r="BT34" i="1"/>
  <c r="CB34" i="1"/>
  <c r="P34" i="1" s="1"/>
  <c r="CD34" i="1"/>
  <c r="Q34" i="1" s="1"/>
  <c r="CE34" i="1"/>
  <c r="CF34" i="1"/>
  <c r="R35" i="1"/>
  <c r="W35" i="1"/>
  <c r="CC35" i="1" s="1"/>
  <c r="Y35" i="1"/>
  <c r="Z35" i="1"/>
  <c r="AA35" i="1"/>
  <c r="AI35" i="1"/>
  <c r="AK35" i="1" s="1"/>
  <c r="BH35" i="1"/>
  <c r="BJ35" i="1"/>
  <c r="BK35" i="1"/>
  <c r="BL35" i="1"/>
  <c r="BQ35" i="1"/>
  <c r="BR35" i="1" s="1"/>
  <c r="BT35" i="1"/>
  <c r="CB35" i="1"/>
  <c r="P35" i="1" s="1"/>
  <c r="CD35" i="1"/>
  <c r="Q35" i="1" s="1"/>
  <c r="CE35" i="1"/>
  <c r="CF35" i="1"/>
  <c r="R40" i="1"/>
  <c r="W40" i="1"/>
  <c r="CC40" i="1" s="1"/>
  <c r="Y40" i="1"/>
  <c r="Z40" i="1"/>
  <c r="AA40" i="1"/>
  <c r="AI40" i="1"/>
  <c r="AK40" i="1" s="1"/>
  <c r="BH40" i="1"/>
  <c r="F40" i="1" s="1"/>
  <c r="BJ40" i="1"/>
  <c r="BK40" i="1"/>
  <c r="BL40" i="1"/>
  <c r="BQ40" i="1"/>
  <c r="BR40" i="1" s="1"/>
  <c r="BT40" i="1"/>
  <c r="CB40" i="1"/>
  <c r="P40" i="1" s="1"/>
  <c r="CD40" i="1"/>
  <c r="Q40" i="1" s="1"/>
  <c r="CE40" i="1"/>
  <c r="CF40" i="1"/>
  <c r="R38" i="1"/>
  <c r="W38" i="1"/>
  <c r="CC38" i="1" s="1"/>
  <c r="Y38" i="1"/>
  <c r="Z38" i="1"/>
  <c r="AA38" i="1"/>
  <c r="AI38" i="1"/>
  <c r="AK38" i="1" s="1"/>
  <c r="BH38" i="1"/>
  <c r="BJ38" i="1"/>
  <c r="BK38" i="1"/>
  <c r="BL38" i="1"/>
  <c r="BQ38" i="1"/>
  <c r="BR38" i="1" s="1"/>
  <c r="BT38" i="1"/>
  <c r="CB38" i="1"/>
  <c r="P38" i="1" s="1"/>
  <c r="CD38" i="1"/>
  <c r="Q38" i="1" s="1"/>
  <c r="CE38" i="1"/>
  <c r="CF38" i="1"/>
  <c r="R36" i="1"/>
  <c r="W36" i="1"/>
  <c r="Y36" i="1"/>
  <c r="Z36" i="1"/>
  <c r="AA36" i="1"/>
  <c r="AI36" i="1"/>
  <c r="AK36" i="1" s="1"/>
  <c r="BH36" i="1"/>
  <c r="BJ36" i="1"/>
  <c r="BK36" i="1"/>
  <c r="BL36" i="1"/>
  <c r="BQ36" i="1"/>
  <c r="BR36" i="1" s="1"/>
  <c r="BT36" i="1"/>
  <c r="CB36" i="1"/>
  <c r="P36" i="1" s="1"/>
  <c r="CD36" i="1"/>
  <c r="Q36" i="1" s="1"/>
  <c r="CE36" i="1"/>
  <c r="CF36" i="1"/>
  <c r="R37" i="1"/>
  <c r="W37" i="1"/>
  <c r="CC37" i="1" s="1"/>
  <c r="Y37" i="1"/>
  <c r="Z37" i="1"/>
  <c r="AA37" i="1"/>
  <c r="AI37" i="1"/>
  <c r="AK37" i="1" s="1"/>
  <c r="BH37" i="1"/>
  <c r="BI37" i="1" s="1"/>
  <c r="AE37" i="1" s="1"/>
  <c r="BJ37" i="1"/>
  <c r="BK37" i="1"/>
  <c r="BL37" i="1"/>
  <c r="BQ37" i="1"/>
  <c r="BR37" i="1" s="1"/>
  <c r="BT37" i="1"/>
  <c r="CB37" i="1"/>
  <c r="P37" i="1" s="1"/>
  <c r="CD37" i="1"/>
  <c r="Q37" i="1" s="1"/>
  <c r="CE37" i="1"/>
  <c r="CF37" i="1"/>
  <c r="R39" i="1"/>
  <c r="W39" i="1"/>
  <c r="Y39" i="1"/>
  <c r="Z39" i="1"/>
  <c r="AA39" i="1"/>
  <c r="AI39" i="1"/>
  <c r="AK39" i="1" s="1"/>
  <c r="BH39" i="1"/>
  <c r="BJ39" i="1"/>
  <c r="BK39" i="1"/>
  <c r="BL39" i="1"/>
  <c r="BQ39" i="1"/>
  <c r="BR39" i="1" s="1"/>
  <c r="BT39" i="1"/>
  <c r="CB39" i="1"/>
  <c r="P39" i="1" s="1"/>
  <c r="CD39" i="1"/>
  <c r="Q39" i="1" s="1"/>
  <c r="CE39" i="1"/>
  <c r="CF39" i="1"/>
  <c r="R41" i="1"/>
  <c r="W41" i="1"/>
  <c r="CC41" i="1" s="1"/>
  <c r="Y41" i="1"/>
  <c r="Z41" i="1"/>
  <c r="AA41" i="1"/>
  <c r="AI41" i="1"/>
  <c r="AK41" i="1" s="1"/>
  <c r="BH41" i="1"/>
  <c r="BI41" i="1" s="1"/>
  <c r="AE41" i="1" s="1"/>
  <c r="BJ41" i="1"/>
  <c r="BK41" i="1"/>
  <c r="BL41" i="1"/>
  <c r="BQ41" i="1"/>
  <c r="BR41" i="1" s="1"/>
  <c r="BT41" i="1"/>
  <c r="CB41" i="1"/>
  <c r="P41" i="1" s="1"/>
  <c r="CD41" i="1"/>
  <c r="Q41" i="1" s="1"/>
  <c r="CE41" i="1"/>
  <c r="CF41" i="1"/>
  <c r="R42" i="1"/>
  <c r="W42" i="1"/>
  <c r="Y42" i="1"/>
  <c r="Z42" i="1"/>
  <c r="AA42" i="1"/>
  <c r="AI42" i="1"/>
  <c r="AK42" i="1" s="1"/>
  <c r="BH42" i="1"/>
  <c r="BJ42" i="1"/>
  <c r="BK42" i="1"/>
  <c r="BL42" i="1"/>
  <c r="BQ42" i="1"/>
  <c r="BR42" i="1" s="1"/>
  <c r="BT42" i="1"/>
  <c r="CB42" i="1"/>
  <c r="P42" i="1" s="1"/>
  <c r="CD42" i="1"/>
  <c r="Q42" i="1" s="1"/>
  <c r="CE42" i="1"/>
  <c r="CF42" i="1"/>
  <c r="R43" i="1"/>
  <c r="W43" i="1"/>
  <c r="CC43" i="1" s="1"/>
  <c r="Y43" i="1"/>
  <c r="Z43" i="1"/>
  <c r="AA43" i="1"/>
  <c r="AI43" i="1"/>
  <c r="AK43" i="1" s="1"/>
  <c r="BH43" i="1"/>
  <c r="BI43" i="1" s="1"/>
  <c r="AE43" i="1" s="1"/>
  <c r="BJ43" i="1"/>
  <c r="BK43" i="1"/>
  <c r="BL43" i="1"/>
  <c r="BQ43" i="1"/>
  <c r="BR43" i="1" s="1"/>
  <c r="BT43" i="1"/>
  <c r="CB43" i="1"/>
  <c r="P43" i="1" s="1"/>
  <c r="CD43" i="1"/>
  <c r="Q43" i="1" s="1"/>
  <c r="CE43" i="1"/>
  <c r="CF43" i="1"/>
  <c r="R44" i="1"/>
  <c r="W44" i="1"/>
  <c r="Y44" i="1"/>
  <c r="Z44" i="1"/>
  <c r="AA44" i="1"/>
  <c r="AI44" i="1"/>
  <c r="AK44" i="1" s="1"/>
  <c r="BH44" i="1"/>
  <c r="BJ44" i="1"/>
  <c r="BK44" i="1"/>
  <c r="BL44" i="1"/>
  <c r="BQ44" i="1"/>
  <c r="BR44" i="1" s="1"/>
  <c r="BT44" i="1"/>
  <c r="CB44" i="1"/>
  <c r="P44" i="1" s="1"/>
  <c r="CD44" i="1"/>
  <c r="Q44" i="1" s="1"/>
  <c r="CE44" i="1"/>
  <c r="CF44" i="1"/>
  <c r="R45" i="1"/>
  <c r="W45" i="1"/>
  <c r="CC45" i="1" s="1"/>
  <c r="Y45" i="1"/>
  <c r="Z45" i="1"/>
  <c r="AA45" i="1"/>
  <c r="AI45" i="1"/>
  <c r="AK45" i="1" s="1"/>
  <c r="BH45" i="1"/>
  <c r="BI45" i="1" s="1"/>
  <c r="AE45" i="1" s="1"/>
  <c r="BJ45" i="1"/>
  <c r="BK45" i="1"/>
  <c r="BL45" i="1"/>
  <c r="BQ45" i="1"/>
  <c r="BR45" i="1" s="1"/>
  <c r="BT45" i="1"/>
  <c r="CB45" i="1"/>
  <c r="P45" i="1" s="1"/>
  <c r="CD45" i="1"/>
  <c r="Q45" i="1" s="1"/>
  <c r="CE45" i="1"/>
  <c r="CF45" i="1"/>
  <c r="R46" i="1"/>
  <c r="W46" i="1"/>
  <c r="Y46" i="1"/>
  <c r="Z46" i="1"/>
  <c r="AA46" i="1"/>
  <c r="AI46" i="1"/>
  <c r="AK46" i="1" s="1"/>
  <c r="BH46" i="1"/>
  <c r="BJ46" i="1"/>
  <c r="BK46" i="1"/>
  <c r="BL46" i="1"/>
  <c r="BQ46" i="1"/>
  <c r="BR46" i="1" s="1"/>
  <c r="BT46" i="1"/>
  <c r="CB46" i="1"/>
  <c r="P46" i="1" s="1"/>
  <c r="CD46" i="1"/>
  <c r="Q46" i="1" s="1"/>
  <c r="CE46" i="1"/>
  <c r="CF46" i="1"/>
  <c r="R51" i="1"/>
  <c r="W51" i="1"/>
  <c r="CC51" i="1" s="1"/>
  <c r="Y51" i="1"/>
  <c r="Z51" i="1"/>
  <c r="AA51" i="1"/>
  <c r="AI51" i="1"/>
  <c r="AK51" i="1" s="1"/>
  <c r="BH51" i="1"/>
  <c r="BI51" i="1" s="1"/>
  <c r="AE51" i="1" s="1"/>
  <c r="BJ51" i="1"/>
  <c r="BK51" i="1"/>
  <c r="BL51" i="1"/>
  <c r="BQ51" i="1"/>
  <c r="BR51" i="1" s="1"/>
  <c r="BT51" i="1"/>
  <c r="CB51" i="1"/>
  <c r="P51" i="1" s="1"/>
  <c r="CD51" i="1"/>
  <c r="Q51" i="1" s="1"/>
  <c r="CE51" i="1"/>
  <c r="CF51" i="1"/>
  <c r="R49" i="1"/>
  <c r="W49" i="1"/>
  <c r="Y49" i="1"/>
  <c r="Z49" i="1"/>
  <c r="AA49" i="1"/>
  <c r="AI49" i="1"/>
  <c r="AK49" i="1" s="1"/>
  <c r="BH49" i="1"/>
  <c r="BJ49" i="1"/>
  <c r="BK49" i="1"/>
  <c r="BL49" i="1"/>
  <c r="BQ49" i="1"/>
  <c r="BR49" i="1" s="1"/>
  <c r="BT49" i="1"/>
  <c r="CB49" i="1"/>
  <c r="P49" i="1" s="1"/>
  <c r="CD49" i="1"/>
  <c r="Q49" i="1" s="1"/>
  <c r="CE49" i="1"/>
  <c r="CF49" i="1"/>
  <c r="R47" i="1"/>
  <c r="W47" i="1"/>
  <c r="CC47" i="1" s="1"/>
  <c r="Y47" i="1"/>
  <c r="Z47" i="1"/>
  <c r="AA47" i="1"/>
  <c r="AI47" i="1"/>
  <c r="AK47" i="1" s="1"/>
  <c r="BH47" i="1"/>
  <c r="BI47" i="1" s="1"/>
  <c r="AE47" i="1" s="1"/>
  <c r="BJ47" i="1"/>
  <c r="BK47" i="1"/>
  <c r="BL47" i="1"/>
  <c r="BQ47" i="1"/>
  <c r="BR47" i="1" s="1"/>
  <c r="BT47" i="1"/>
  <c r="CB47" i="1"/>
  <c r="P47" i="1" s="1"/>
  <c r="CD47" i="1"/>
  <c r="Q47" i="1" s="1"/>
  <c r="CE47" i="1"/>
  <c r="CF47" i="1"/>
  <c r="R48" i="1"/>
  <c r="W48" i="1"/>
  <c r="CC48" i="1" s="1"/>
  <c r="Y48" i="1"/>
  <c r="Z48" i="1"/>
  <c r="AA48" i="1"/>
  <c r="AI48" i="1"/>
  <c r="AK48" i="1" s="1"/>
  <c r="BH48" i="1"/>
  <c r="BJ48" i="1"/>
  <c r="BK48" i="1"/>
  <c r="BL48" i="1"/>
  <c r="BQ48" i="1"/>
  <c r="BR48" i="1" s="1"/>
  <c r="BT48" i="1"/>
  <c r="CB48" i="1"/>
  <c r="P48" i="1" s="1"/>
  <c r="CD48" i="1"/>
  <c r="Q48" i="1" s="1"/>
  <c r="CE48" i="1"/>
  <c r="CF48" i="1"/>
  <c r="R50" i="1"/>
  <c r="W50" i="1"/>
  <c r="CC50" i="1" s="1"/>
  <c r="Y50" i="1"/>
  <c r="Z50" i="1"/>
  <c r="AA50" i="1"/>
  <c r="AI50" i="1"/>
  <c r="AK50" i="1" s="1"/>
  <c r="BH50" i="1"/>
  <c r="BI50" i="1" s="1"/>
  <c r="AE50" i="1" s="1"/>
  <c r="BJ50" i="1"/>
  <c r="BK50" i="1"/>
  <c r="BL50" i="1"/>
  <c r="BQ50" i="1"/>
  <c r="BR50" i="1" s="1"/>
  <c r="BT50" i="1"/>
  <c r="CB50" i="1"/>
  <c r="P50" i="1" s="1"/>
  <c r="CD50" i="1"/>
  <c r="Q50" i="1" s="1"/>
  <c r="CE50" i="1"/>
  <c r="CF50" i="1"/>
  <c r="R52" i="1"/>
  <c r="W52" i="1"/>
  <c r="Y52" i="1"/>
  <c r="Z52" i="1"/>
  <c r="AA52" i="1"/>
  <c r="AI52" i="1"/>
  <c r="AK52" i="1" s="1"/>
  <c r="BH52" i="1"/>
  <c r="BJ52" i="1"/>
  <c r="BK52" i="1"/>
  <c r="BL52" i="1"/>
  <c r="BQ52" i="1"/>
  <c r="BR52" i="1" s="1"/>
  <c r="BT52" i="1"/>
  <c r="CB52" i="1"/>
  <c r="P52" i="1" s="1"/>
  <c r="CD52" i="1"/>
  <c r="Q52" i="1" s="1"/>
  <c r="CE52" i="1"/>
  <c r="CF52" i="1"/>
  <c r="R53" i="1"/>
  <c r="W53" i="1"/>
  <c r="CC53" i="1" s="1"/>
  <c r="Y53" i="1"/>
  <c r="Z53" i="1"/>
  <c r="AA53" i="1"/>
  <c r="AI53" i="1"/>
  <c r="AK53" i="1" s="1"/>
  <c r="BH53" i="1"/>
  <c r="BI53" i="1" s="1"/>
  <c r="AE53" i="1" s="1"/>
  <c r="BJ53" i="1"/>
  <c r="BK53" i="1"/>
  <c r="BL53" i="1"/>
  <c r="BQ53" i="1"/>
  <c r="BR53" i="1" s="1"/>
  <c r="BT53" i="1"/>
  <c r="CB53" i="1"/>
  <c r="P53" i="1" s="1"/>
  <c r="CD53" i="1"/>
  <c r="Q53" i="1" s="1"/>
  <c r="CE53" i="1"/>
  <c r="CF53" i="1"/>
  <c r="R54" i="1"/>
  <c r="W54" i="1"/>
  <c r="Y54" i="1"/>
  <c r="Z54" i="1"/>
  <c r="AA54" i="1"/>
  <c r="AI54" i="1"/>
  <c r="AK54" i="1" s="1"/>
  <c r="BH54" i="1"/>
  <c r="BJ54" i="1"/>
  <c r="BK54" i="1"/>
  <c r="BL54" i="1"/>
  <c r="BQ54" i="1"/>
  <c r="BR54" i="1" s="1"/>
  <c r="BT54" i="1"/>
  <c r="CB54" i="1"/>
  <c r="P54" i="1" s="1"/>
  <c r="CD54" i="1"/>
  <c r="Q54" i="1" s="1"/>
  <c r="CE54" i="1"/>
  <c r="CF54" i="1"/>
  <c r="R55" i="1"/>
  <c r="W55" i="1"/>
  <c r="CC55" i="1" s="1"/>
  <c r="Y55" i="1"/>
  <c r="Z55" i="1"/>
  <c r="AA55" i="1"/>
  <c r="AI55" i="1"/>
  <c r="AK55" i="1" s="1"/>
  <c r="BH55" i="1"/>
  <c r="BI55" i="1" s="1"/>
  <c r="AE55" i="1" s="1"/>
  <c r="BJ55" i="1"/>
  <c r="BK55" i="1"/>
  <c r="BL55" i="1"/>
  <c r="BQ55" i="1"/>
  <c r="BR55" i="1" s="1"/>
  <c r="BT55" i="1"/>
  <c r="CB55" i="1"/>
  <c r="P55" i="1" s="1"/>
  <c r="CD55" i="1"/>
  <c r="Q55" i="1" s="1"/>
  <c r="CE55" i="1"/>
  <c r="CF55" i="1"/>
  <c r="R56" i="1"/>
  <c r="W56" i="1"/>
  <c r="Y56" i="1"/>
  <c r="Z56" i="1"/>
  <c r="AA56" i="1"/>
  <c r="AI56" i="1"/>
  <c r="AK56" i="1" s="1"/>
  <c r="BH56" i="1"/>
  <c r="BJ56" i="1"/>
  <c r="BK56" i="1"/>
  <c r="BL56" i="1"/>
  <c r="BQ56" i="1"/>
  <c r="BR56" i="1" s="1"/>
  <c r="BT56" i="1"/>
  <c r="CB56" i="1"/>
  <c r="P56" i="1" s="1"/>
  <c r="CD56" i="1"/>
  <c r="Q56" i="1" s="1"/>
  <c r="CE56" i="1"/>
  <c r="CF56" i="1"/>
  <c r="R57" i="1"/>
  <c r="W57" i="1"/>
  <c r="CC57" i="1" s="1"/>
  <c r="Y57" i="1"/>
  <c r="Z57" i="1"/>
  <c r="AA57" i="1"/>
  <c r="AI57" i="1"/>
  <c r="AK57" i="1" s="1"/>
  <c r="BH57" i="1"/>
  <c r="F57" i="1" s="1"/>
  <c r="BJ57" i="1"/>
  <c r="BK57" i="1"/>
  <c r="BL57" i="1"/>
  <c r="BQ57" i="1"/>
  <c r="BR57" i="1" s="1"/>
  <c r="BT57" i="1"/>
  <c r="CB57" i="1"/>
  <c r="P57" i="1" s="1"/>
  <c r="CD57" i="1"/>
  <c r="Q57" i="1" s="1"/>
  <c r="CE57" i="1"/>
  <c r="CF57" i="1"/>
  <c r="R62" i="1"/>
  <c r="W62" i="1"/>
  <c r="Y62" i="1"/>
  <c r="Z62" i="1"/>
  <c r="AA62" i="1"/>
  <c r="AI62" i="1"/>
  <c r="AK62" i="1" s="1"/>
  <c r="BH62" i="1"/>
  <c r="F62" i="1" s="1"/>
  <c r="BJ62" i="1"/>
  <c r="BK62" i="1"/>
  <c r="BL62" i="1"/>
  <c r="BQ62" i="1"/>
  <c r="BR62" i="1" s="1"/>
  <c r="BT62" i="1"/>
  <c r="CB62" i="1"/>
  <c r="P62" i="1" s="1"/>
  <c r="CD62" i="1"/>
  <c r="Q62" i="1" s="1"/>
  <c r="CE62" i="1"/>
  <c r="CF62" i="1"/>
  <c r="R60" i="1"/>
  <c r="W60" i="1"/>
  <c r="CC60" i="1" s="1"/>
  <c r="Y60" i="1"/>
  <c r="Z60" i="1"/>
  <c r="AA60" i="1"/>
  <c r="AI60" i="1"/>
  <c r="AK60" i="1" s="1"/>
  <c r="BH60" i="1"/>
  <c r="BI60" i="1" s="1"/>
  <c r="AE60" i="1" s="1"/>
  <c r="BJ60" i="1"/>
  <c r="BK60" i="1"/>
  <c r="BL60" i="1"/>
  <c r="BQ60" i="1"/>
  <c r="BR60" i="1" s="1"/>
  <c r="BT60" i="1"/>
  <c r="CB60" i="1"/>
  <c r="P60" i="1" s="1"/>
  <c r="CD60" i="1"/>
  <c r="Q60" i="1" s="1"/>
  <c r="CE60" i="1"/>
  <c r="CF60" i="1"/>
  <c r="R58" i="1"/>
  <c r="W58" i="1"/>
  <c r="Y58" i="1"/>
  <c r="Z58" i="1"/>
  <c r="AA58" i="1"/>
  <c r="AI58" i="1"/>
  <c r="AK58" i="1" s="1"/>
  <c r="BH58" i="1"/>
  <c r="F58" i="1" s="1"/>
  <c r="BJ58" i="1"/>
  <c r="BK58" i="1"/>
  <c r="BL58" i="1"/>
  <c r="BQ58" i="1"/>
  <c r="BR58" i="1" s="1"/>
  <c r="BT58" i="1"/>
  <c r="CB58" i="1"/>
  <c r="P58" i="1" s="1"/>
  <c r="CD58" i="1"/>
  <c r="Q58" i="1" s="1"/>
  <c r="CE58" i="1"/>
  <c r="CF58" i="1"/>
  <c r="R59" i="1"/>
  <c r="W59" i="1"/>
  <c r="CC59" i="1" s="1"/>
  <c r="Y59" i="1"/>
  <c r="Z59" i="1"/>
  <c r="AA59" i="1"/>
  <c r="AI59" i="1"/>
  <c r="AK59" i="1" s="1"/>
  <c r="BH59" i="1"/>
  <c r="F59" i="1" s="1"/>
  <c r="BJ59" i="1"/>
  <c r="BK59" i="1"/>
  <c r="BL59" i="1"/>
  <c r="BQ59" i="1"/>
  <c r="BR59" i="1" s="1"/>
  <c r="BT59" i="1"/>
  <c r="CB59" i="1"/>
  <c r="P59" i="1" s="1"/>
  <c r="CD59" i="1"/>
  <c r="Q59" i="1" s="1"/>
  <c r="CE59" i="1"/>
  <c r="CF59" i="1"/>
  <c r="R61" i="1"/>
  <c r="W61" i="1"/>
  <c r="Y61" i="1"/>
  <c r="Z61" i="1"/>
  <c r="AA61" i="1"/>
  <c r="AI61" i="1"/>
  <c r="AK61" i="1" s="1"/>
  <c r="BH61" i="1"/>
  <c r="BI61" i="1" s="1"/>
  <c r="AE61" i="1" s="1"/>
  <c r="BJ61" i="1"/>
  <c r="BK61" i="1"/>
  <c r="BL61" i="1"/>
  <c r="BQ61" i="1"/>
  <c r="BR61" i="1" s="1"/>
  <c r="BT61" i="1"/>
  <c r="CB61" i="1"/>
  <c r="P61" i="1" s="1"/>
  <c r="CD61" i="1"/>
  <c r="Q61" i="1" s="1"/>
  <c r="CE61" i="1"/>
  <c r="CF61" i="1"/>
  <c r="R63" i="1"/>
  <c r="W63" i="1"/>
  <c r="Y63" i="1"/>
  <c r="Z63" i="1"/>
  <c r="AA63" i="1"/>
  <c r="AI63" i="1"/>
  <c r="AK63" i="1" s="1"/>
  <c r="BH63" i="1"/>
  <c r="F63" i="1" s="1"/>
  <c r="BJ63" i="1"/>
  <c r="BK63" i="1"/>
  <c r="BL63" i="1"/>
  <c r="BQ63" i="1"/>
  <c r="BR63" i="1" s="1"/>
  <c r="BT63" i="1"/>
  <c r="CB63" i="1"/>
  <c r="P63" i="1" s="1"/>
  <c r="CD63" i="1"/>
  <c r="Q63" i="1" s="1"/>
  <c r="CE63" i="1"/>
  <c r="CF63" i="1"/>
  <c r="R64" i="1"/>
  <c r="W64" i="1"/>
  <c r="CC64" i="1" s="1"/>
  <c r="Y64" i="1"/>
  <c r="Z64" i="1"/>
  <c r="AA64" i="1"/>
  <c r="AI64" i="1"/>
  <c r="AK64" i="1" s="1"/>
  <c r="BH64" i="1"/>
  <c r="F64" i="1" s="1"/>
  <c r="BJ64" i="1"/>
  <c r="BK64" i="1"/>
  <c r="BL64" i="1"/>
  <c r="BQ64" i="1"/>
  <c r="BR64" i="1" s="1"/>
  <c r="BT64" i="1"/>
  <c r="CB64" i="1"/>
  <c r="P64" i="1" s="1"/>
  <c r="CD64" i="1"/>
  <c r="Q64" i="1" s="1"/>
  <c r="CE64" i="1"/>
  <c r="CF64" i="1"/>
  <c r="R65" i="1"/>
  <c r="W65" i="1"/>
  <c r="CC65" i="1" s="1"/>
  <c r="Y65" i="1"/>
  <c r="Z65" i="1"/>
  <c r="AA65" i="1"/>
  <c r="AI65" i="1"/>
  <c r="AK65" i="1" s="1"/>
  <c r="BH65" i="1"/>
  <c r="BI65" i="1" s="1"/>
  <c r="BJ65" i="1"/>
  <c r="BK65" i="1"/>
  <c r="BL65" i="1"/>
  <c r="BQ65" i="1"/>
  <c r="BR65" i="1" s="1"/>
  <c r="BT65" i="1"/>
  <c r="CB65" i="1"/>
  <c r="P65" i="1" s="1"/>
  <c r="CD65" i="1"/>
  <c r="Q65" i="1" s="1"/>
  <c r="CE65" i="1"/>
  <c r="CF65" i="1"/>
  <c r="R66" i="1"/>
  <c r="W66" i="1"/>
  <c r="CC66" i="1" s="1"/>
  <c r="Y66" i="1"/>
  <c r="Z66" i="1"/>
  <c r="AA66" i="1"/>
  <c r="AI66" i="1"/>
  <c r="AK66" i="1" s="1"/>
  <c r="BH66" i="1"/>
  <c r="F66" i="1" s="1"/>
  <c r="BJ66" i="1"/>
  <c r="BK66" i="1"/>
  <c r="BL66" i="1"/>
  <c r="BQ66" i="1"/>
  <c r="BR66" i="1" s="1"/>
  <c r="BT66" i="1"/>
  <c r="CB66" i="1"/>
  <c r="P66" i="1" s="1"/>
  <c r="CD66" i="1"/>
  <c r="Q66" i="1" s="1"/>
  <c r="CE66" i="1"/>
  <c r="CF66" i="1"/>
  <c r="R67" i="1"/>
  <c r="W67" i="1"/>
  <c r="CC67" i="1" s="1"/>
  <c r="Y67" i="1"/>
  <c r="Z67" i="1"/>
  <c r="AA67" i="1"/>
  <c r="AI67" i="1"/>
  <c r="AK67" i="1" s="1"/>
  <c r="BH67" i="1"/>
  <c r="BI67" i="1" s="1"/>
  <c r="BJ67" i="1"/>
  <c r="BK67" i="1"/>
  <c r="BL67" i="1"/>
  <c r="BQ67" i="1"/>
  <c r="BR67" i="1" s="1"/>
  <c r="BT67" i="1"/>
  <c r="CB67" i="1"/>
  <c r="P67" i="1" s="1"/>
  <c r="CD67" i="1"/>
  <c r="Q67" i="1" s="1"/>
  <c r="CE67" i="1"/>
  <c r="CF67" i="1"/>
  <c r="R68" i="1"/>
  <c r="W68" i="1"/>
  <c r="CC68" i="1" s="1"/>
  <c r="Y68" i="1"/>
  <c r="Z68" i="1"/>
  <c r="AA68" i="1"/>
  <c r="AI68" i="1"/>
  <c r="AK68" i="1" s="1"/>
  <c r="BH68" i="1"/>
  <c r="F68" i="1" s="1"/>
  <c r="BJ68" i="1"/>
  <c r="BK68" i="1"/>
  <c r="BL68" i="1"/>
  <c r="BQ68" i="1"/>
  <c r="BR68" i="1" s="1"/>
  <c r="BT68" i="1"/>
  <c r="CB68" i="1"/>
  <c r="P68" i="1" s="1"/>
  <c r="CD68" i="1"/>
  <c r="Q68" i="1" s="1"/>
  <c r="CE68" i="1"/>
  <c r="CF68" i="1"/>
  <c r="AD7" i="1" l="1"/>
  <c r="BU30" i="1"/>
  <c r="AD27" i="1"/>
  <c r="BU24" i="1"/>
  <c r="BU23" i="1"/>
  <c r="BU22" i="1"/>
  <c r="AD19" i="1"/>
  <c r="BU7" i="1"/>
  <c r="AD66" i="1"/>
  <c r="BU51" i="1"/>
  <c r="BZ17" i="1"/>
  <c r="BU15" i="1"/>
  <c r="BU14" i="1"/>
  <c r="BU60" i="1"/>
  <c r="BU62" i="1"/>
  <c r="BU39" i="1"/>
  <c r="AD40" i="1"/>
  <c r="BU26" i="1"/>
  <c r="BZ26" i="1"/>
  <c r="AD63" i="1"/>
  <c r="BI58" i="1"/>
  <c r="AE58" i="1" s="1"/>
  <c r="AD54" i="1"/>
  <c r="AD64" i="1"/>
  <c r="BU9" i="1"/>
  <c r="BU6" i="1"/>
  <c r="BI63" i="1"/>
  <c r="AE63" i="1" s="1"/>
  <c r="BU61" i="1"/>
  <c r="AD58" i="1"/>
  <c r="X24" i="1"/>
  <c r="BZ14" i="1"/>
  <c r="BU16" i="1"/>
  <c r="AD56" i="1"/>
  <c r="AD11" i="1"/>
  <c r="AD21" i="1"/>
  <c r="BU17" i="1"/>
  <c r="AD15" i="1"/>
  <c r="BU66" i="1"/>
  <c r="BU50" i="1"/>
  <c r="BU48" i="1"/>
  <c r="BU43" i="1"/>
  <c r="F41" i="1"/>
  <c r="X41" i="1" s="1"/>
  <c r="AD36" i="1"/>
  <c r="BU33" i="1"/>
  <c r="AD31" i="1"/>
  <c r="AD4" i="1"/>
  <c r="X7" i="1"/>
  <c r="AD62" i="1"/>
  <c r="BU57" i="1"/>
  <c r="BI57" i="1"/>
  <c r="AE57" i="1" s="1"/>
  <c r="F53" i="1"/>
  <c r="BZ53" i="1" s="1"/>
  <c r="BU47" i="1"/>
  <c r="BU49" i="1"/>
  <c r="BU44" i="1"/>
  <c r="BU37" i="1"/>
  <c r="AD34" i="1"/>
  <c r="BU32" i="1"/>
  <c r="X32" i="1"/>
  <c r="BU20" i="1"/>
  <c r="BU3" i="1"/>
  <c r="AD5" i="1"/>
  <c r="AD23" i="1"/>
  <c r="BU65" i="1"/>
  <c r="BU52" i="1"/>
  <c r="AD46" i="1"/>
  <c r="F45" i="1"/>
  <c r="X45" i="1" s="1"/>
  <c r="AD42" i="1"/>
  <c r="AD37" i="1"/>
  <c r="BU40" i="1"/>
  <c r="X34" i="1"/>
  <c r="BU27" i="1"/>
  <c r="AD20" i="1"/>
  <c r="AD12" i="1"/>
  <c r="AD3" i="1"/>
  <c r="AD67" i="1"/>
  <c r="BU56" i="1"/>
  <c r="BU53" i="1"/>
  <c r="BU46" i="1"/>
  <c r="AD44" i="1"/>
  <c r="F43" i="1"/>
  <c r="X43" i="1" s="1"/>
  <c r="BU41" i="1"/>
  <c r="BU36" i="1"/>
  <c r="AD38" i="1"/>
  <c r="AD35" i="1"/>
  <c r="BZ32" i="1"/>
  <c r="AD32" i="1"/>
  <c r="BU28" i="1"/>
  <c r="AD26" i="1"/>
  <c r="BU25" i="1"/>
  <c r="BU29" i="1"/>
  <c r="BZ24" i="1"/>
  <c r="AD24" i="1"/>
  <c r="BU21" i="1"/>
  <c r="BU19" i="1"/>
  <c r="AD14" i="1"/>
  <c r="AD13" i="1"/>
  <c r="BU11" i="1"/>
  <c r="AD9" i="1"/>
  <c r="X27" i="1"/>
  <c r="AD30" i="1"/>
  <c r="BU68" i="1"/>
  <c r="BU67" i="1"/>
  <c r="BU59" i="1"/>
  <c r="BI59" i="1"/>
  <c r="AE59" i="1" s="1"/>
  <c r="BU58" i="1"/>
  <c r="BI62" i="1"/>
  <c r="AE62" i="1" s="1"/>
  <c r="BU55" i="1"/>
  <c r="BU54" i="1"/>
  <c r="AD52" i="1"/>
  <c r="AD49" i="1"/>
  <c r="F51" i="1"/>
  <c r="X51" i="1" s="1"/>
  <c r="BU45" i="1"/>
  <c r="BU42" i="1"/>
  <c r="AD39" i="1"/>
  <c r="F37" i="1"/>
  <c r="X37" i="1" s="1"/>
  <c r="AD33" i="1"/>
  <c r="AD28" i="1"/>
  <c r="AD25" i="1"/>
  <c r="AD29" i="1"/>
  <c r="AD22" i="1"/>
  <c r="BZ7" i="1"/>
  <c r="BM61" i="1"/>
  <c r="AG61" i="1" s="1"/>
  <c r="BN61" i="1" s="1"/>
  <c r="BO61" i="1" s="1"/>
  <c r="BP61" i="1" s="1"/>
  <c r="BS61" i="1" s="1"/>
  <c r="G61" i="1" s="1"/>
  <c r="BV61" i="1" s="1"/>
  <c r="BI56" i="1"/>
  <c r="AE56" i="1" s="1"/>
  <c r="F56" i="1"/>
  <c r="BI49" i="1"/>
  <c r="AE49" i="1" s="1"/>
  <c r="F49" i="1"/>
  <c r="BZ49" i="1" s="1"/>
  <c r="BI39" i="1"/>
  <c r="AE39" i="1" s="1"/>
  <c r="F39" i="1"/>
  <c r="BZ39" i="1" s="1"/>
  <c r="AD68" i="1"/>
  <c r="BM65" i="1"/>
  <c r="AG65" i="1" s="1"/>
  <c r="BN65" i="1" s="1"/>
  <c r="BO65" i="1" s="1"/>
  <c r="BP65" i="1" s="1"/>
  <c r="BS65" i="1" s="1"/>
  <c r="G65" i="1" s="1"/>
  <c r="BV65" i="1" s="1"/>
  <c r="BU64" i="1"/>
  <c r="BU63" i="1"/>
  <c r="F61" i="1"/>
  <c r="BZ61" i="1" s="1"/>
  <c r="BM60" i="1"/>
  <c r="AG60" i="1" s="1"/>
  <c r="BN60" i="1" s="1"/>
  <c r="BO60" i="1" s="1"/>
  <c r="BP60" i="1" s="1"/>
  <c r="BS60" i="1" s="1"/>
  <c r="G60" i="1" s="1"/>
  <c r="BV60" i="1" s="1"/>
  <c r="F60" i="1"/>
  <c r="X60" i="1" s="1"/>
  <c r="F55" i="1"/>
  <c r="BZ55" i="1" s="1"/>
  <c r="BI48" i="1"/>
  <c r="AE48" i="1" s="1"/>
  <c r="F48" i="1"/>
  <c r="X48" i="1" s="1"/>
  <c r="BI42" i="1"/>
  <c r="AE42" i="1" s="1"/>
  <c r="F42" i="1"/>
  <c r="BZ42" i="1" s="1"/>
  <c r="BU38" i="1"/>
  <c r="BZ11" i="1"/>
  <c r="X11" i="1"/>
  <c r="AD65" i="1"/>
  <c r="CC63" i="1"/>
  <c r="X63" i="1" s="1"/>
  <c r="AD61" i="1"/>
  <c r="BI52" i="1"/>
  <c r="AE52" i="1" s="1"/>
  <c r="F52" i="1"/>
  <c r="BZ52" i="1" s="1"/>
  <c r="F47" i="1"/>
  <c r="BZ47" i="1" s="1"/>
  <c r="BI44" i="1"/>
  <c r="AE44" i="1" s="1"/>
  <c r="F44" i="1"/>
  <c r="BU34" i="1"/>
  <c r="X26" i="1"/>
  <c r="X17" i="1"/>
  <c r="AD6" i="1"/>
  <c r="CC6" i="1"/>
  <c r="X6" i="1" s="1"/>
  <c r="AD59" i="1"/>
  <c r="BI54" i="1"/>
  <c r="AE54" i="1" s="1"/>
  <c r="F54" i="1"/>
  <c r="BZ54" i="1" s="1"/>
  <c r="F50" i="1"/>
  <c r="X50" i="1" s="1"/>
  <c r="BI46" i="1"/>
  <c r="AE46" i="1" s="1"/>
  <c r="F46" i="1"/>
  <c r="BZ46" i="1" s="1"/>
  <c r="BI36" i="1"/>
  <c r="AE36" i="1" s="1"/>
  <c r="F36" i="1"/>
  <c r="BZ36" i="1" s="1"/>
  <c r="AD60" i="1"/>
  <c r="AD57" i="1"/>
  <c r="AD55" i="1"/>
  <c r="AD53" i="1"/>
  <c r="AD50" i="1"/>
  <c r="AD47" i="1"/>
  <c r="AD51" i="1"/>
  <c r="AD45" i="1"/>
  <c r="AD43" i="1"/>
  <c r="AD41" i="1"/>
  <c r="BZ27" i="1"/>
  <c r="AD17" i="1"/>
  <c r="AD16" i="1"/>
  <c r="AD8" i="1"/>
  <c r="BZ6" i="1"/>
  <c r="BM55" i="1"/>
  <c r="AG55" i="1" s="1"/>
  <c r="BN55" i="1" s="1"/>
  <c r="BO55" i="1" s="1"/>
  <c r="BP55" i="1" s="1"/>
  <c r="BS55" i="1" s="1"/>
  <c r="G55" i="1" s="1"/>
  <c r="BV55" i="1" s="1"/>
  <c r="BM53" i="1"/>
  <c r="AG53" i="1" s="1"/>
  <c r="BN53" i="1" s="1"/>
  <c r="BO53" i="1" s="1"/>
  <c r="BP53" i="1" s="1"/>
  <c r="BS53" i="1" s="1"/>
  <c r="G53" i="1" s="1"/>
  <c r="BV53" i="1" s="1"/>
  <c r="BM50" i="1"/>
  <c r="AG50" i="1" s="1"/>
  <c r="BN50" i="1" s="1"/>
  <c r="BO50" i="1" s="1"/>
  <c r="BP50" i="1" s="1"/>
  <c r="BS50" i="1" s="1"/>
  <c r="G50" i="1" s="1"/>
  <c r="BV50" i="1" s="1"/>
  <c r="AD48" i="1"/>
  <c r="BM47" i="1"/>
  <c r="AG47" i="1" s="1"/>
  <c r="BN47" i="1" s="1"/>
  <c r="BO47" i="1" s="1"/>
  <c r="BP47" i="1" s="1"/>
  <c r="BS47" i="1" s="1"/>
  <c r="G47" i="1" s="1"/>
  <c r="BV47" i="1" s="1"/>
  <c r="BM51" i="1"/>
  <c r="AG51" i="1" s="1"/>
  <c r="BN51" i="1" s="1"/>
  <c r="BO51" i="1" s="1"/>
  <c r="BP51" i="1" s="1"/>
  <c r="BS51" i="1" s="1"/>
  <c r="G51" i="1" s="1"/>
  <c r="BV51" i="1" s="1"/>
  <c r="BM45" i="1"/>
  <c r="AG45" i="1" s="1"/>
  <c r="BN45" i="1" s="1"/>
  <c r="BO45" i="1" s="1"/>
  <c r="BP45" i="1" s="1"/>
  <c r="BS45" i="1" s="1"/>
  <c r="G45" i="1" s="1"/>
  <c r="BV45" i="1" s="1"/>
  <c r="BM43" i="1"/>
  <c r="AG43" i="1" s="1"/>
  <c r="BN43" i="1" s="1"/>
  <c r="BO43" i="1" s="1"/>
  <c r="BP43" i="1" s="1"/>
  <c r="BS43" i="1" s="1"/>
  <c r="G43" i="1" s="1"/>
  <c r="BV43" i="1" s="1"/>
  <c r="BM41" i="1"/>
  <c r="AG41" i="1" s="1"/>
  <c r="BN41" i="1" s="1"/>
  <c r="BO41" i="1" s="1"/>
  <c r="BP41" i="1" s="1"/>
  <c r="BS41" i="1" s="1"/>
  <c r="G41" i="1" s="1"/>
  <c r="BV41" i="1" s="1"/>
  <c r="BM37" i="1"/>
  <c r="AG37" i="1" s="1"/>
  <c r="BN37" i="1" s="1"/>
  <c r="BO37" i="1" s="1"/>
  <c r="BP37" i="1" s="1"/>
  <c r="BS37" i="1" s="1"/>
  <c r="G37" i="1" s="1"/>
  <c r="BV37" i="1" s="1"/>
  <c r="BZ34" i="1"/>
  <c r="AD18" i="1"/>
  <c r="AD10" i="1"/>
  <c r="AE67" i="1"/>
  <c r="X64" i="1"/>
  <c r="BZ64" i="1"/>
  <c r="BM67" i="1"/>
  <c r="AG67" i="1" s="1"/>
  <c r="BN67" i="1" s="1"/>
  <c r="BZ68" i="1"/>
  <c r="X68" i="1"/>
  <c r="X66" i="1"/>
  <c r="BZ66" i="1"/>
  <c r="AE65" i="1"/>
  <c r="BZ3" i="1"/>
  <c r="X3" i="1"/>
  <c r="BI68" i="1"/>
  <c r="BM68" i="1" s="1"/>
  <c r="AG68" i="1" s="1"/>
  <c r="BN68" i="1" s="1"/>
  <c r="F67" i="1"/>
  <c r="BI66" i="1"/>
  <c r="F65" i="1"/>
  <c r="BI64" i="1"/>
  <c r="BM64" i="1" s="1"/>
  <c r="AG64" i="1" s="1"/>
  <c r="BN64" i="1" s="1"/>
  <c r="X59" i="1"/>
  <c r="BZ59" i="1"/>
  <c r="CC58" i="1"/>
  <c r="X58" i="1" s="1"/>
  <c r="BI25" i="1"/>
  <c r="BM25" i="1" s="1"/>
  <c r="AG25" i="1" s="1"/>
  <c r="BN25" i="1" s="1"/>
  <c r="F25" i="1"/>
  <c r="F16" i="1"/>
  <c r="BI16" i="1"/>
  <c r="BM16" i="1" s="1"/>
  <c r="AG16" i="1" s="1"/>
  <c r="BN16" i="1" s="1"/>
  <c r="BZ62" i="1"/>
  <c r="BZ30" i="1"/>
  <c r="BZ58" i="1"/>
  <c r="BZ40" i="1"/>
  <c r="X40" i="1"/>
  <c r="BZ63" i="1"/>
  <c r="CC61" i="1"/>
  <c r="CC62" i="1"/>
  <c r="X62" i="1" s="1"/>
  <c r="X57" i="1"/>
  <c r="BZ57" i="1"/>
  <c r="CC56" i="1"/>
  <c r="CC54" i="1"/>
  <c r="CC52" i="1"/>
  <c r="CC49" i="1"/>
  <c r="CC46" i="1"/>
  <c r="CC44" i="1"/>
  <c r="X44" i="1" s="1"/>
  <c r="CC42" i="1"/>
  <c r="CC39" i="1"/>
  <c r="CC36" i="1"/>
  <c r="BI31" i="1"/>
  <c r="BM31" i="1" s="1"/>
  <c r="AG31" i="1" s="1"/>
  <c r="BN31" i="1" s="1"/>
  <c r="F31" i="1"/>
  <c r="BI38" i="1"/>
  <c r="BM38" i="1" s="1"/>
  <c r="AG38" i="1" s="1"/>
  <c r="BN38" i="1" s="1"/>
  <c r="F38" i="1"/>
  <c r="BU35" i="1"/>
  <c r="BI33" i="1"/>
  <c r="BM33" i="1" s="1"/>
  <c r="AG33" i="1" s="1"/>
  <c r="BN33" i="1" s="1"/>
  <c r="F33" i="1"/>
  <c r="X30" i="1"/>
  <c r="BU31" i="1"/>
  <c r="BI28" i="1"/>
  <c r="F28" i="1"/>
  <c r="BI29" i="1"/>
  <c r="BM29" i="1" s="1"/>
  <c r="AG29" i="1" s="1"/>
  <c r="BN29" i="1" s="1"/>
  <c r="F29" i="1"/>
  <c r="BZ56" i="1"/>
  <c r="BZ44" i="1"/>
  <c r="BI35" i="1"/>
  <c r="F35" i="1"/>
  <c r="BI18" i="1"/>
  <c r="F18" i="1"/>
  <c r="BI40" i="1"/>
  <c r="BI34" i="1"/>
  <c r="BI32" i="1"/>
  <c r="BM32" i="1" s="1"/>
  <c r="AG32" i="1" s="1"/>
  <c r="BN32" i="1" s="1"/>
  <c r="BI30" i="1"/>
  <c r="BM30" i="1" s="1"/>
  <c r="AG30" i="1" s="1"/>
  <c r="BN30" i="1" s="1"/>
  <c r="BI26" i="1"/>
  <c r="BI27" i="1"/>
  <c r="BM27" i="1" s="1"/>
  <c r="AG27" i="1" s="1"/>
  <c r="BN27" i="1" s="1"/>
  <c r="BI24" i="1"/>
  <c r="BI23" i="1"/>
  <c r="BM23" i="1" s="1"/>
  <c r="AG23" i="1" s="1"/>
  <c r="BN23" i="1" s="1"/>
  <c r="F23" i="1"/>
  <c r="F22" i="1"/>
  <c r="BI22" i="1"/>
  <c r="BI21" i="1"/>
  <c r="BM21" i="1" s="1"/>
  <c r="AG21" i="1" s="1"/>
  <c r="BN21" i="1" s="1"/>
  <c r="F21" i="1"/>
  <c r="F20" i="1"/>
  <c r="BI20" i="1"/>
  <c r="BM20" i="1" s="1"/>
  <c r="AG20" i="1" s="1"/>
  <c r="BN20" i="1" s="1"/>
  <c r="BI19" i="1"/>
  <c r="BM19" i="1" s="1"/>
  <c r="AG19" i="1" s="1"/>
  <c r="BN19" i="1" s="1"/>
  <c r="F19" i="1"/>
  <c r="BZ9" i="1"/>
  <c r="X9" i="1"/>
  <c r="BI15" i="1"/>
  <c r="BM15" i="1" s="1"/>
  <c r="AG15" i="1" s="1"/>
  <c r="BN15" i="1" s="1"/>
  <c r="F15" i="1"/>
  <c r="X14" i="1"/>
  <c r="F13" i="1"/>
  <c r="BI13" i="1"/>
  <c r="BI17" i="1"/>
  <c r="BM17" i="1" s="1"/>
  <c r="AG17" i="1" s="1"/>
  <c r="BN17" i="1" s="1"/>
  <c r="BI14" i="1"/>
  <c r="BM14" i="1" s="1"/>
  <c r="AG14" i="1" s="1"/>
  <c r="BN14" i="1" s="1"/>
  <c r="BU18" i="1"/>
  <c r="BU13" i="1"/>
  <c r="BU12" i="1"/>
  <c r="BI10" i="1"/>
  <c r="BM10" i="1" s="1"/>
  <c r="AG10" i="1" s="1"/>
  <c r="BN10" i="1" s="1"/>
  <c r="F10" i="1"/>
  <c r="BU8" i="1"/>
  <c r="BI4" i="1"/>
  <c r="BM4" i="1" s="1"/>
  <c r="AG4" i="1" s="1"/>
  <c r="BN4" i="1" s="1"/>
  <c r="F4" i="1"/>
  <c r="BU5" i="1"/>
  <c r="BI12" i="1"/>
  <c r="F12" i="1"/>
  <c r="BU10" i="1"/>
  <c r="BI8" i="1"/>
  <c r="F8" i="1"/>
  <c r="BU4" i="1"/>
  <c r="BI5" i="1"/>
  <c r="F5" i="1"/>
  <c r="BI11" i="1"/>
  <c r="BM11" i="1" s="1"/>
  <c r="AG11" i="1" s="1"/>
  <c r="BN11" i="1" s="1"/>
  <c r="BI9" i="1"/>
  <c r="BI6" i="1"/>
  <c r="BM6" i="1" s="1"/>
  <c r="AG6" i="1" s="1"/>
  <c r="BN6" i="1" s="1"/>
  <c r="BI3" i="1"/>
  <c r="BI7" i="1"/>
  <c r="BM7" i="1" s="1"/>
  <c r="AG7" i="1" s="1"/>
  <c r="BN7" i="1" s="1"/>
  <c r="X55" i="1" l="1"/>
  <c r="H55" i="1"/>
  <c r="BX55" i="1" s="1"/>
  <c r="BZ43" i="1"/>
  <c r="BM59" i="1"/>
  <c r="AG59" i="1" s="1"/>
  <c r="BN59" i="1" s="1"/>
  <c r="H43" i="1"/>
  <c r="BX43" i="1" s="1"/>
  <c r="X39" i="1"/>
  <c r="X61" i="1"/>
  <c r="BM49" i="1"/>
  <c r="AG49" i="1" s="1"/>
  <c r="BN49" i="1" s="1"/>
  <c r="BO49" i="1" s="1"/>
  <c r="BP49" i="1" s="1"/>
  <c r="BS49" i="1" s="1"/>
  <c r="G49" i="1" s="1"/>
  <c r="BV49" i="1" s="1"/>
  <c r="H49" i="1" s="1"/>
  <c r="BW49" i="1" s="1"/>
  <c r="H61" i="1"/>
  <c r="BW61" i="1" s="1"/>
  <c r="BZ37" i="1"/>
  <c r="BM52" i="1"/>
  <c r="AG52" i="1" s="1"/>
  <c r="BN52" i="1" s="1"/>
  <c r="AF52" i="1" s="1"/>
  <c r="X53" i="1"/>
  <c r="BZ60" i="1"/>
  <c r="BM42" i="1"/>
  <c r="AG42" i="1" s="1"/>
  <c r="BN42" i="1" s="1"/>
  <c r="BO42" i="1" s="1"/>
  <c r="BP42" i="1" s="1"/>
  <c r="BS42" i="1" s="1"/>
  <c r="G42" i="1" s="1"/>
  <c r="BV42" i="1" s="1"/>
  <c r="H42" i="1" s="1"/>
  <c r="BW42" i="1" s="1"/>
  <c r="H37" i="1"/>
  <c r="BX37" i="1" s="1"/>
  <c r="H51" i="1"/>
  <c r="BX51" i="1" s="1"/>
  <c r="H53" i="1"/>
  <c r="BW53" i="1" s="1"/>
  <c r="BZ41" i="1"/>
  <c r="AF50" i="1"/>
  <c r="AF61" i="1"/>
  <c r="H41" i="1"/>
  <c r="BW41" i="1" s="1"/>
  <c r="BM58" i="1"/>
  <c r="AG58" i="1" s="1"/>
  <c r="BN58" i="1" s="1"/>
  <c r="X46" i="1"/>
  <c r="X54" i="1"/>
  <c r="BM57" i="1"/>
  <c r="AG57" i="1" s="1"/>
  <c r="BN57" i="1" s="1"/>
  <c r="BO57" i="1" s="1"/>
  <c r="BP57" i="1" s="1"/>
  <c r="BS57" i="1" s="1"/>
  <c r="G57" i="1" s="1"/>
  <c r="X47" i="1"/>
  <c r="BY37" i="1"/>
  <c r="BY53" i="1"/>
  <c r="CA53" i="1" s="1"/>
  <c r="H47" i="1"/>
  <c r="BW47" i="1" s="1"/>
  <c r="H60" i="1"/>
  <c r="BX60" i="1" s="1"/>
  <c r="BZ48" i="1"/>
  <c r="BZ51" i="1"/>
  <c r="AF41" i="1"/>
  <c r="AF53" i="1"/>
  <c r="BY51" i="1"/>
  <c r="AF55" i="1"/>
  <c r="BM63" i="1"/>
  <c r="AG63" i="1" s="1"/>
  <c r="BN63" i="1" s="1"/>
  <c r="BO63" i="1" s="1"/>
  <c r="BP63" i="1" s="1"/>
  <c r="BS63" i="1" s="1"/>
  <c r="G63" i="1" s="1"/>
  <c r="BV63" i="1" s="1"/>
  <c r="H63" i="1" s="1"/>
  <c r="BM56" i="1"/>
  <c r="AG56" i="1" s="1"/>
  <c r="BN56" i="1" s="1"/>
  <c r="AF56" i="1" s="1"/>
  <c r="X36" i="1"/>
  <c r="AF45" i="1"/>
  <c r="BX53" i="1"/>
  <c r="BW55" i="1"/>
  <c r="AF47" i="1"/>
  <c r="BZ50" i="1"/>
  <c r="BY43" i="1"/>
  <c r="AF51" i="1"/>
  <c r="AF60" i="1"/>
  <c r="H45" i="1"/>
  <c r="BM44" i="1"/>
  <c r="AG44" i="1" s="1"/>
  <c r="BN44" i="1" s="1"/>
  <c r="BZ45" i="1"/>
  <c r="AF43" i="1"/>
  <c r="AF65" i="1"/>
  <c r="X49" i="1"/>
  <c r="X52" i="1"/>
  <c r="AF37" i="1"/>
  <c r="BW43" i="1"/>
  <c r="BM36" i="1"/>
  <c r="AG36" i="1" s="1"/>
  <c r="BN36" i="1" s="1"/>
  <c r="H50" i="1"/>
  <c r="BY61" i="1"/>
  <c r="CA61" i="1" s="1"/>
  <c r="BM62" i="1"/>
  <c r="AG62" i="1" s="1"/>
  <c r="BN62" i="1" s="1"/>
  <c r="BY50" i="1"/>
  <c r="BY55" i="1"/>
  <c r="CA55" i="1" s="1"/>
  <c r="BM54" i="1"/>
  <c r="AG54" i="1" s="1"/>
  <c r="BN54" i="1" s="1"/>
  <c r="BM39" i="1"/>
  <c r="AG39" i="1" s="1"/>
  <c r="BN39" i="1" s="1"/>
  <c r="X42" i="1"/>
  <c r="X56" i="1"/>
  <c r="BY41" i="1"/>
  <c r="BY45" i="1"/>
  <c r="BY47" i="1"/>
  <c r="CA47" i="1" s="1"/>
  <c r="BY65" i="1"/>
  <c r="BM48" i="1"/>
  <c r="AG48" i="1" s="1"/>
  <c r="BN48" i="1" s="1"/>
  <c r="BM46" i="1"/>
  <c r="AG46" i="1" s="1"/>
  <c r="BN46" i="1" s="1"/>
  <c r="BO15" i="1"/>
  <c r="BP15" i="1" s="1"/>
  <c r="BS15" i="1" s="1"/>
  <c r="G15" i="1" s="1"/>
  <c r="BV15" i="1" s="1"/>
  <c r="H15" i="1" s="1"/>
  <c r="AF15" i="1"/>
  <c r="BO21" i="1"/>
  <c r="BP21" i="1" s="1"/>
  <c r="BS21" i="1" s="1"/>
  <c r="G21" i="1" s="1"/>
  <c r="BV21" i="1" s="1"/>
  <c r="H21" i="1" s="1"/>
  <c r="AF21" i="1"/>
  <c r="BO30" i="1"/>
  <c r="BP30" i="1" s="1"/>
  <c r="BS30" i="1" s="1"/>
  <c r="G30" i="1" s="1"/>
  <c r="BV30" i="1" s="1"/>
  <c r="H30" i="1" s="1"/>
  <c r="AF30" i="1"/>
  <c r="BO32" i="1"/>
  <c r="BP32" i="1" s="1"/>
  <c r="BS32" i="1" s="1"/>
  <c r="G32" i="1" s="1"/>
  <c r="BV32" i="1" s="1"/>
  <c r="H32" i="1" s="1"/>
  <c r="AF32" i="1"/>
  <c r="BO17" i="1"/>
  <c r="BP17" i="1" s="1"/>
  <c r="BS17" i="1" s="1"/>
  <c r="G17" i="1" s="1"/>
  <c r="BV17" i="1" s="1"/>
  <c r="H17" i="1" s="1"/>
  <c r="AF17" i="1"/>
  <c r="BO31" i="1"/>
  <c r="BP31" i="1" s="1"/>
  <c r="BS31" i="1" s="1"/>
  <c r="G31" i="1" s="1"/>
  <c r="BV31" i="1" s="1"/>
  <c r="H31" i="1" s="1"/>
  <c r="AF31" i="1"/>
  <c r="BO64" i="1"/>
  <c r="BP64" i="1" s="1"/>
  <c r="BS64" i="1" s="1"/>
  <c r="G64" i="1" s="1"/>
  <c r="BV64" i="1" s="1"/>
  <c r="H64" i="1" s="1"/>
  <c r="AF64" i="1"/>
  <c r="AE5" i="1"/>
  <c r="AE12" i="1"/>
  <c r="X10" i="1"/>
  <c r="BZ10" i="1"/>
  <c r="BO14" i="1"/>
  <c r="BP14" i="1" s="1"/>
  <c r="BS14" i="1" s="1"/>
  <c r="G14" i="1" s="1"/>
  <c r="BV14" i="1" s="1"/>
  <c r="H14" i="1" s="1"/>
  <c r="AF14" i="1"/>
  <c r="BM5" i="1"/>
  <c r="AG5" i="1" s="1"/>
  <c r="BN5" i="1" s="1"/>
  <c r="AE22" i="1"/>
  <c r="AE18" i="1"/>
  <c r="X29" i="1"/>
  <c r="BZ29" i="1"/>
  <c r="X38" i="1"/>
  <c r="BZ38" i="1"/>
  <c r="X65" i="1"/>
  <c r="BZ65" i="1"/>
  <c r="BO68" i="1"/>
  <c r="BP68" i="1" s="1"/>
  <c r="BS68" i="1" s="1"/>
  <c r="G68" i="1" s="1"/>
  <c r="BV68" i="1" s="1"/>
  <c r="H68" i="1" s="1"/>
  <c r="AF68" i="1"/>
  <c r="AE7" i="1"/>
  <c r="AE11" i="1"/>
  <c r="AE4" i="1"/>
  <c r="AE10" i="1"/>
  <c r="BM18" i="1"/>
  <c r="AG18" i="1" s="1"/>
  <c r="BN18" i="1" s="1"/>
  <c r="BM12" i="1"/>
  <c r="AG12" i="1" s="1"/>
  <c r="BN12" i="1" s="1"/>
  <c r="X15" i="1"/>
  <c r="BZ15" i="1"/>
  <c r="BZ20" i="1"/>
  <c r="X20" i="1"/>
  <c r="BZ22" i="1"/>
  <c r="X22" i="1"/>
  <c r="AE27" i="1"/>
  <c r="AE34" i="1"/>
  <c r="BO29" i="1"/>
  <c r="BP29" i="1" s="1"/>
  <c r="BS29" i="1" s="1"/>
  <c r="G29" i="1" s="1"/>
  <c r="BV29" i="1" s="1"/>
  <c r="H29" i="1" s="1"/>
  <c r="AF29" i="1"/>
  <c r="BM34" i="1"/>
  <c r="AG34" i="1" s="1"/>
  <c r="BN34" i="1" s="1"/>
  <c r="AE29" i="1"/>
  <c r="BO38" i="1"/>
  <c r="BP38" i="1" s="1"/>
  <c r="BS38" i="1" s="1"/>
  <c r="G38" i="1" s="1"/>
  <c r="BV38" i="1" s="1"/>
  <c r="H38" i="1" s="1"/>
  <c r="AF38" i="1"/>
  <c r="AE33" i="1"/>
  <c r="AE38" i="1"/>
  <c r="BY60" i="1"/>
  <c r="X25" i="1"/>
  <c r="BZ25" i="1"/>
  <c r="AE66" i="1"/>
  <c r="BO10" i="1"/>
  <c r="BP10" i="1" s="1"/>
  <c r="BS10" i="1" s="1"/>
  <c r="G10" i="1" s="1"/>
  <c r="BV10" i="1" s="1"/>
  <c r="H10" i="1" s="1"/>
  <c r="AF10" i="1"/>
  <c r="BO16" i="1"/>
  <c r="BP16" i="1" s="1"/>
  <c r="BS16" i="1" s="1"/>
  <c r="G16" i="1" s="1"/>
  <c r="BV16" i="1" s="1"/>
  <c r="H16" i="1" s="1"/>
  <c r="AF16" i="1"/>
  <c r="AE24" i="1"/>
  <c r="X33" i="1"/>
  <c r="BZ33" i="1"/>
  <c r="BO27" i="1"/>
  <c r="BP27" i="1" s="1"/>
  <c r="BS27" i="1" s="1"/>
  <c r="G27" i="1" s="1"/>
  <c r="BV27" i="1" s="1"/>
  <c r="H27" i="1" s="1"/>
  <c r="AF27" i="1"/>
  <c r="AE3" i="1"/>
  <c r="BO6" i="1"/>
  <c r="BP6" i="1" s="1"/>
  <c r="BS6" i="1" s="1"/>
  <c r="G6" i="1" s="1"/>
  <c r="BV6" i="1" s="1"/>
  <c r="H6" i="1" s="1"/>
  <c r="AF6" i="1"/>
  <c r="BO11" i="1"/>
  <c r="BP11" i="1" s="1"/>
  <c r="BS11" i="1" s="1"/>
  <c r="G11" i="1" s="1"/>
  <c r="BV11" i="1" s="1"/>
  <c r="H11" i="1" s="1"/>
  <c r="AF11" i="1"/>
  <c r="BO4" i="1"/>
  <c r="BP4" i="1" s="1"/>
  <c r="BS4" i="1" s="1"/>
  <c r="G4" i="1" s="1"/>
  <c r="BV4" i="1" s="1"/>
  <c r="H4" i="1" s="1"/>
  <c r="AF4" i="1"/>
  <c r="AE13" i="1"/>
  <c r="AE15" i="1"/>
  <c r="BM22" i="1"/>
  <c r="AG22" i="1" s="1"/>
  <c r="BN22" i="1" s="1"/>
  <c r="BZ19" i="1"/>
  <c r="X19" i="1"/>
  <c r="BZ21" i="1"/>
  <c r="X21" i="1"/>
  <c r="BZ23" i="1"/>
  <c r="X23" i="1"/>
  <c r="AE26" i="1"/>
  <c r="AE40" i="1"/>
  <c r="X35" i="1"/>
  <c r="BZ35" i="1"/>
  <c r="BM26" i="1"/>
  <c r="AG26" i="1" s="1"/>
  <c r="BN26" i="1" s="1"/>
  <c r="AE16" i="1"/>
  <c r="AE25" i="1"/>
  <c r="X67" i="1"/>
  <c r="BZ67" i="1"/>
  <c r="H65" i="1"/>
  <c r="AE9" i="1"/>
  <c r="AE8" i="1"/>
  <c r="X4" i="1"/>
  <c r="BZ4" i="1"/>
  <c r="AE17" i="1"/>
  <c r="BO20" i="1"/>
  <c r="BP20" i="1" s="1"/>
  <c r="BS20" i="1" s="1"/>
  <c r="G20" i="1" s="1"/>
  <c r="BV20" i="1" s="1"/>
  <c r="H20" i="1" s="1"/>
  <c r="AF20" i="1"/>
  <c r="AE20" i="1"/>
  <c r="AE32" i="1"/>
  <c r="AE28" i="1"/>
  <c r="AE31" i="1"/>
  <c r="AF59" i="1"/>
  <c r="BO59" i="1"/>
  <c r="BP59" i="1" s="1"/>
  <c r="BS59" i="1" s="1"/>
  <c r="G59" i="1" s="1"/>
  <c r="BV59" i="1" s="1"/>
  <c r="H59" i="1" s="1"/>
  <c r="BO7" i="1"/>
  <c r="BP7" i="1" s="1"/>
  <c r="BS7" i="1" s="1"/>
  <c r="G7" i="1" s="1"/>
  <c r="BV7" i="1" s="1"/>
  <c r="H7" i="1" s="1"/>
  <c r="AF7" i="1"/>
  <c r="AE6" i="1"/>
  <c r="X5" i="1"/>
  <c r="BZ5" i="1"/>
  <c r="X8" i="1"/>
  <c r="BZ8" i="1"/>
  <c r="X12" i="1"/>
  <c r="BZ12" i="1"/>
  <c r="BM3" i="1"/>
  <c r="AG3" i="1" s="1"/>
  <c r="BN3" i="1" s="1"/>
  <c r="BM9" i="1"/>
  <c r="AG9" i="1" s="1"/>
  <c r="BN9" i="1" s="1"/>
  <c r="BM13" i="1"/>
  <c r="AG13" i="1" s="1"/>
  <c r="BN13" i="1" s="1"/>
  <c r="AE14" i="1"/>
  <c r="BY14" i="1"/>
  <c r="CA14" i="1" s="1"/>
  <c r="X13" i="1"/>
  <c r="BZ13" i="1"/>
  <c r="BM8" i="1"/>
  <c r="AG8" i="1" s="1"/>
  <c r="BN8" i="1" s="1"/>
  <c r="BO19" i="1"/>
  <c r="BP19" i="1" s="1"/>
  <c r="BS19" i="1" s="1"/>
  <c r="G19" i="1" s="1"/>
  <c r="BV19" i="1" s="1"/>
  <c r="H19" i="1" s="1"/>
  <c r="AF19" i="1"/>
  <c r="BO23" i="1"/>
  <c r="BP23" i="1" s="1"/>
  <c r="BS23" i="1" s="1"/>
  <c r="G23" i="1" s="1"/>
  <c r="BV23" i="1" s="1"/>
  <c r="H23" i="1" s="1"/>
  <c r="AF23" i="1"/>
  <c r="AE19" i="1"/>
  <c r="AE21" i="1"/>
  <c r="AE23" i="1"/>
  <c r="AE30" i="1"/>
  <c r="X18" i="1"/>
  <c r="BZ18" i="1"/>
  <c r="BM28" i="1"/>
  <c r="AG28" i="1" s="1"/>
  <c r="BN28" i="1" s="1"/>
  <c r="AE35" i="1"/>
  <c r="BM24" i="1"/>
  <c r="AG24" i="1" s="1"/>
  <c r="BN24" i="1" s="1"/>
  <c r="X28" i="1"/>
  <c r="BZ28" i="1"/>
  <c r="BO33" i="1"/>
  <c r="BP33" i="1" s="1"/>
  <c r="BS33" i="1" s="1"/>
  <c r="G33" i="1" s="1"/>
  <c r="BV33" i="1" s="1"/>
  <c r="H33" i="1" s="1"/>
  <c r="AF33" i="1"/>
  <c r="BO25" i="1"/>
  <c r="BP25" i="1" s="1"/>
  <c r="BS25" i="1" s="1"/>
  <c r="G25" i="1" s="1"/>
  <c r="BV25" i="1" s="1"/>
  <c r="H25" i="1" s="1"/>
  <c r="AF25" i="1"/>
  <c r="BM40" i="1"/>
  <c r="AG40" i="1" s="1"/>
  <c r="BN40" i="1" s="1"/>
  <c r="X31" i="1"/>
  <c r="BZ31" i="1"/>
  <c r="X16" i="1"/>
  <c r="BZ16" i="1"/>
  <c r="BM35" i="1"/>
  <c r="AG35" i="1" s="1"/>
  <c r="BN35" i="1" s="1"/>
  <c r="AE64" i="1"/>
  <c r="AE68" i="1"/>
  <c r="BO67" i="1"/>
  <c r="BP67" i="1" s="1"/>
  <c r="BS67" i="1" s="1"/>
  <c r="G67" i="1" s="1"/>
  <c r="BV67" i="1" s="1"/>
  <c r="H67" i="1" s="1"/>
  <c r="AF67" i="1"/>
  <c r="BM66" i="1"/>
  <c r="AG66" i="1" s="1"/>
  <c r="BN66" i="1" s="1"/>
  <c r="AF57" i="1" l="1"/>
  <c r="BX41" i="1"/>
  <c r="BX61" i="1"/>
  <c r="CA43" i="1"/>
  <c r="CA50" i="1"/>
  <c r="CA51" i="1"/>
  <c r="BW51" i="1"/>
  <c r="BY49" i="1"/>
  <c r="CA49" i="1" s="1"/>
  <c r="BW60" i="1"/>
  <c r="BX42" i="1"/>
  <c r="CA41" i="1"/>
  <c r="BY42" i="1"/>
  <c r="CA42" i="1" s="1"/>
  <c r="CA37" i="1"/>
  <c r="BO52" i="1"/>
  <c r="BP52" i="1" s="1"/>
  <c r="BS52" i="1" s="1"/>
  <c r="G52" i="1" s="1"/>
  <c r="AF42" i="1"/>
  <c r="AF49" i="1"/>
  <c r="BY38" i="1"/>
  <c r="CA38" i="1" s="1"/>
  <c r="BY31" i="1"/>
  <c r="CA31" i="1" s="1"/>
  <c r="CA60" i="1"/>
  <c r="BY21" i="1"/>
  <c r="CA21" i="1" s="1"/>
  <c r="BY32" i="1"/>
  <c r="CA32" i="1" s="1"/>
  <c r="BX49" i="1"/>
  <c r="BW37" i="1"/>
  <c r="BO56" i="1"/>
  <c r="BP56" i="1" s="1"/>
  <c r="BS56" i="1" s="1"/>
  <c r="G56" i="1" s="1"/>
  <c r="BV56" i="1" s="1"/>
  <c r="H56" i="1" s="1"/>
  <c r="BY64" i="1"/>
  <c r="CA64" i="1" s="1"/>
  <c r="BX47" i="1"/>
  <c r="BO58" i="1"/>
  <c r="BP58" i="1" s="1"/>
  <c r="BS58" i="1" s="1"/>
  <c r="G58" i="1" s="1"/>
  <c r="AF58" i="1"/>
  <c r="BX63" i="1"/>
  <c r="BW63" i="1"/>
  <c r="BY19" i="1"/>
  <c r="CA19" i="1" s="1"/>
  <c r="CA65" i="1"/>
  <c r="AF63" i="1"/>
  <c r="CA45" i="1"/>
  <c r="BY63" i="1"/>
  <c r="CA63" i="1" s="1"/>
  <c r="BY16" i="1"/>
  <c r="CA16" i="1" s="1"/>
  <c r="BX45" i="1"/>
  <c r="BW45" i="1"/>
  <c r="BY17" i="1"/>
  <c r="CA17" i="1" s="1"/>
  <c r="BY15" i="1"/>
  <c r="CA15" i="1" s="1"/>
  <c r="AF44" i="1"/>
  <c r="BO44" i="1"/>
  <c r="BP44" i="1" s="1"/>
  <c r="BS44" i="1" s="1"/>
  <c r="G44" i="1" s="1"/>
  <c r="BV44" i="1" s="1"/>
  <c r="H44" i="1" s="1"/>
  <c r="BY30" i="1"/>
  <c r="CA30" i="1" s="1"/>
  <c r="BO62" i="1"/>
  <c r="BP62" i="1" s="1"/>
  <c r="BS62" i="1" s="1"/>
  <c r="G62" i="1" s="1"/>
  <c r="AF62" i="1"/>
  <c r="BX50" i="1"/>
  <c r="BW50" i="1"/>
  <c r="AF36" i="1"/>
  <c r="BO36" i="1"/>
  <c r="BP36" i="1" s="1"/>
  <c r="BS36" i="1" s="1"/>
  <c r="G36" i="1" s="1"/>
  <c r="BY20" i="1"/>
  <c r="CA20" i="1" s="1"/>
  <c r="BY33" i="1"/>
  <c r="CA33" i="1" s="1"/>
  <c r="BY29" i="1"/>
  <c r="CA29" i="1" s="1"/>
  <c r="BO46" i="1"/>
  <c r="BP46" i="1" s="1"/>
  <c r="BS46" i="1" s="1"/>
  <c r="G46" i="1" s="1"/>
  <c r="AF46" i="1"/>
  <c r="BO48" i="1"/>
  <c r="BP48" i="1" s="1"/>
  <c r="BS48" i="1" s="1"/>
  <c r="G48" i="1" s="1"/>
  <c r="BV48" i="1" s="1"/>
  <c r="H48" i="1" s="1"/>
  <c r="AF48" i="1"/>
  <c r="BO39" i="1"/>
  <c r="BP39" i="1" s="1"/>
  <c r="BS39" i="1" s="1"/>
  <c r="G39" i="1" s="1"/>
  <c r="BV39" i="1" s="1"/>
  <c r="H39" i="1" s="1"/>
  <c r="AF39" i="1"/>
  <c r="BO54" i="1"/>
  <c r="BP54" i="1" s="1"/>
  <c r="BS54" i="1" s="1"/>
  <c r="G54" i="1" s="1"/>
  <c r="AF54" i="1"/>
  <c r="BY10" i="1"/>
  <c r="CA10" i="1" s="1"/>
  <c r="BO28" i="1"/>
  <c r="BP28" i="1" s="1"/>
  <c r="BS28" i="1" s="1"/>
  <c r="G28" i="1" s="1"/>
  <c r="BV28" i="1" s="1"/>
  <c r="H28" i="1" s="1"/>
  <c r="AF28" i="1"/>
  <c r="BO3" i="1"/>
  <c r="BP3" i="1" s="1"/>
  <c r="BS3" i="1" s="1"/>
  <c r="G3" i="1" s="1"/>
  <c r="BV3" i="1" s="1"/>
  <c r="H3" i="1" s="1"/>
  <c r="AF3" i="1"/>
  <c r="BW6" i="1"/>
  <c r="BX6" i="1"/>
  <c r="BW68" i="1"/>
  <c r="BX68" i="1"/>
  <c r="BX67" i="1"/>
  <c r="BW67" i="1"/>
  <c r="BW33" i="1"/>
  <c r="BX33" i="1"/>
  <c r="BO24" i="1"/>
  <c r="BP24" i="1" s="1"/>
  <c r="BS24" i="1" s="1"/>
  <c r="G24" i="1" s="1"/>
  <c r="BV24" i="1" s="1"/>
  <c r="H24" i="1" s="1"/>
  <c r="AF24" i="1"/>
  <c r="BW23" i="1"/>
  <c r="BX23" i="1"/>
  <c r="BW7" i="1"/>
  <c r="BX7" i="1"/>
  <c r="BY25" i="1"/>
  <c r="CA25" i="1" s="1"/>
  <c r="BO26" i="1"/>
  <c r="BP26" i="1" s="1"/>
  <c r="BS26" i="1" s="1"/>
  <c r="G26" i="1" s="1"/>
  <c r="BV26" i="1" s="1"/>
  <c r="H26" i="1" s="1"/>
  <c r="AF26" i="1"/>
  <c r="BW16" i="1"/>
  <c r="BX16" i="1"/>
  <c r="BO34" i="1"/>
  <c r="BP34" i="1" s="1"/>
  <c r="BS34" i="1" s="1"/>
  <c r="G34" i="1" s="1"/>
  <c r="AF34" i="1"/>
  <c r="BO12" i="1"/>
  <c r="BP12" i="1" s="1"/>
  <c r="BS12" i="1" s="1"/>
  <c r="G12" i="1" s="1"/>
  <c r="BV12" i="1" s="1"/>
  <c r="H12" i="1" s="1"/>
  <c r="AF12" i="1"/>
  <c r="BY7" i="1"/>
  <c r="CA7" i="1" s="1"/>
  <c r="BW14" i="1"/>
  <c r="BX14" i="1"/>
  <c r="BY59" i="1"/>
  <c r="CA59" i="1" s="1"/>
  <c r="BW31" i="1"/>
  <c r="BX31" i="1"/>
  <c r="BW32" i="1"/>
  <c r="BX32" i="1"/>
  <c r="BW21" i="1"/>
  <c r="BX21" i="1"/>
  <c r="BO8" i="1"/>
  <c r="BP8" i="1" s="1"/>
  <c r="BS8" i="1" s="1"/>
  <c r="G8" i="1" s="1"/>
  <c r="BV8" i="1" s="1"/>
  <c r="H8" i="1" s="1"/>
  <c r="AF8" i="1"/>
  <c r="BW4" i="1"/>
  <c r="BX4" i="1"/>
  <c r="BO40" i="1"/>
  <c r="BP40" i="1" s="1"/>
  <c r="BS40" i="1" s="1"/>
  <c r="G40" i="1" s="1"/>
  <c r="BV40" i="1" s="1"/>
  <c r="H40" i="1" s="1"/>
  <c r="AF40" i="1"/>
  <c r="BY67" i="1"/>
  <c r="CA67" i="1" s="1"/>
  <c r="BY68" i="1"/>
  <c r="CA68" i="1" s="1"/>
  <c r="BO35" i="1"/>
  <c r="BP35" i="1" s="1"/>
  <c r="BS35" i="1" s="1"/>
  <c r="G35" i="1" s="1"/>
  <c r="BV35" i="1" s="1"/>
  <c r="H35" i="1" s="1"/>
  <c r="AF35" i="1"/>
  <c r="BY23" i="1"/>
  <c r="CA23" i="1" s="1"/>
  <c r="BO13" i="1"/>
  <c r="BP13" i="1" s="1"/>
  <c r="BS13" i="1" s="1"/>
  <c r="G13" i="1" s="1"/>
  <c r="BV13" i="1" s="1"/>
  <c r="H13" i="1" s="1"/>
  <c r="AF13" i="1"/>
  <c r="BY6" i="1"/>
  <c r="CA6" i="1" s="1"/>
  <c r="BW20" i="1"/>
  <c r="BX20" i="1"/>
  <c r="BO22" i="1"/>
  <c r="BP22" i="1" s="1"/>
  <c r="BS22" i="1" s="1"/>
  <c r="G22" i="1" s="1"/>
  <c r="BV22" i="1" s="1"/>
  <c r="H22" i="1" s="1"/>
  <c r="AF22" i="1"/>
  <c r="BW11" i="1"/>
  <c r="BX11" i="1"/>
  <c r="BW27" i="1"/>
  <c r="BX27" i="1"/>
  <c r="BW38" i="1"/>
  <c r="BX38" i="1"/>
  <c r="BY27" i="1"/>
  <c r="CA27" i="1" s="1"/>
  <c r="BO18" i="1"/>
  <c r="BP18" i="1" s="1"/>
  <c r="BS18" i="1" s="1"/>
  <c r="G18" i="1" s="1"/>
  <c r="AF18" i="1"/>
  <c r="BY4" i="1"/>
  <c r="CA4" i="1" s="1"/>
  <c r="BV57" i="1"/>
  <c r="H57" i="1" s="1"/>
  <c r="BY57" i="1"/>
  <c r="CA57" i="1" s="1"/>
  <c r="BW65" i="1"/>
  <c r="BX65" i="1"/>
  <c r="BO66" i="1"/>
  <c r="BP66" i="1" s="1"/>
  <c r="BS66" i="1" s="1"/>
  <c r="G66" i="1" s="1"/>
  <c r="BV66" i="1" s="1"/>
  <c r="H66" i="1" s="1"/>
  <c r="AF66" i="1"/>
  <c r="BW25" i="1"/>
  <c r="BX25" i="1"/>
  <c r="BW19" i="1"/>
  <c r="BX19" i="1"/>
  <c r="BO9" i="1"/>
  <c r="BP9" i="1" s="1"/>
  <c r="BS9" i="1" s="1"/>
  <c r="G9" i="1" s="1"/>
  <c r="BV9" i="1" s="1"/>
  <c r="H9" i="1" s="1"/>
  <c r="AF9" i="1"/>
  <c r="BX59" i="1"/>
  <c r="BW59" i="1"/>
  <c r="BW10" i="1"/>
  <c r="BX10" i="1"/>
  <c r="BW29" i="1"/>
  <c r="BX29" i="1"/>
  <c r="BY11" i="1"/>
  <c r="CA11" i="1" s="1"/>
  <c r="BO5" i="1"/>
  <c r="BP5" i="1" s="1"/>
  <c r="BS5" i="1" s="1"/>
  <c r="G5" i="1" s="1"/>
  <c r="AF5" i="1"/>
  <c r="BW64" i="1"/>
  <c r="BX64" i="1"/>
  <c r="BW17" i="1"/>
  <c r="BX17" i="1"/>
  <c r="BW30" i="1"/>
  <c r="BX30" i="1"/>
  <c r="BW15" i="1"/>
  <c r="BX15" i="1"/>
  <c r="BY24" i="1" l="1"/>
  <c r="CA24" i="1" s="1"/>
  <c r="BY28" i="1"/>
  <c r="CA28" i="1" s="1"/>
  <c r="BY26" i="1"/>
  <c r="CA26" i="1" s="1"/>
  <c r="BV52" i="1"/>
  <c r="H52" i="1" s="1"/>
  <c r="BY52" i="1"/>
  <c r="CA52" i="1" s="1"/>
  <c r="BY3" i="1"/>
  <c r="CA3" i="1" s="1"/>
  <c r="BY56" i="1"/>
  <c r="CA56" i="1" s="1"/>
  <c r="BY35" i="1"/>
  <c r="CA35" i="1" s="1"/>
  <c r="BY12" i="1"/>
  <c r="CA12" i="1" s="1"/>
  <c r="BW56" i="1"/>
  <c r="BX56" i="1"/>
  <c r="BV58" i="1"/>
  <c r="H58" i="1" s="1"/>
  <c r="BY58" i="1"/>
  <c r="CA58" i="1" s="1"/>
  <c r="BY48" i="1"/>
  <c r="CA48" i="1" s="1"/>
  <c r="BW44" i="1"/>
  <c r="BX44" i="1"/>
  <c r="BY44" i="1"/>
  <c r="CA44" i="1" s="1"/>
  <c r="BY66" i="1"/>
  <c r="CA66" i="1" s="1"/>
  <c r="BV36" i="1"/>
  <c r="H36" i="1" s="1"/>
  <c r="BY36" i="1"/>
  <c r="CA36" i="1" s="1"/>
  <c r="BY39" i="1"/>
  <c r="CA39" i="1" s="1"/>
  <c r="BV62" i="1"/>
  <c r="H62" i="1" s="1"/>
  <c r="BY62" i="1"/>
  <c r="CA62" i="1" s="1"/>
  <c r="BV54" i="1"/>
  <c r="H54" i="1" s="1"/>
  <c r="BY54" i="1"/>
  <c r="CA54" i="1" s="1"/>
  <c r="BX48" i="1"/>
  <c r="BW48" i="1"/>
  <c r="BW39" i="1"/>
  <c r="BX39" i="1"/>
  <c r="BV46" i="1"/>
  <c r="H46" i="1" s="1"/>
  <c r="BY46" i="1"/>
  <c r="CA46" i="1" s="1"/>
  <c r="BW3" i="1"/>
  <c r="BX3" i="1"/>
  <c r="BY13" i="1"/>
  <c r="CA13" i="1" s="1"/>
  <c r="BW66" i="1"/>
  <c r="BX66" i="1"/>
  <c r="BX57" i="1"/>
  <c r="BW57" i="1"/>
  <c r="BV18" i="1"/>
  <c r="H18" i="1" s="1"/>
  <c r="BY18" i="1"/>
  <c r="CA18" i="1" s="1"/>
  <c r="BV34" i="1"/>
  <c r="H34" i="1" s="1"/>
  <c r="BY34" i="1"/>
  <c r="CA34" i="1" s="1"/>
  <c r="BW24" i="1"/>
  <c r="BX24" i="1"/>
  <c r="BY9" i="1"/>
  <c r="CA9" i="1" s="1"/>
  <c r="BW9" i="1"/>
  <c r="BX9" i="1"/>
  <c r="BW26" i="1"/>
  <c r="BX26" i="1"/>
  <c r="BW28" i="1"/>
  <c r="BX28" i="1"/>
  <c r="BY22" i="1"/>
  <c r="CA22" i="1" s="1"/>
  <c r="BW13" i="1"/>
  <c r="BX13" i="1"/>
  <c r="BV5" i="1"/>
  <c r="H5" i="1" s="1"/>
  <c r="BY5" i="1"/>
  <c r="CA5" i="1" s="1"/>
  <c r="BW22" i="1"/>
  <c r="BX22" i="1"/>
  <c r="BW35" i="1"/>
  <c r="BX35" i="1"/>
  <c r="BW40" i="1"/>
  <c r="BX40" i="1"/>
  <c r="BW8" i="1"/>
  <c r="BX8" i="1"/>
  <c r="BW12" i="1"/>
  <c r="BX12" i="1"/>
  <c r="BY8" i="1"/>
  <c r="CA8" i="1" s="1"/>
  <c r="BY40" i="1"/>
  <c r="CA40" i="1" s="1"/>
  <c r="BW52" i="1" l="1"/>
  <c r="BX52" i="1"/>
  <c r="BX58" i="1"/>
  <c r="BW58" i="1"/>
  <c r="BW36" i="1"/>
  <c r="BX36" i="1"/>
  <c r="BX62" i="1"/>
  <c r="BW62" i="1"/>
  <c r="BW46" i="1"/>
  <c r="BX46" i="1"/>
  <c r="BX54" i="1"/>
  <c r="BW54" i="1"/>
  <c r="BW18" i="1"/>
  <c r="BX18" i="1"/>
  <c r="BW5" i="1"/>
  <c r="BX5" i="1"/>
  <c r="BW34" i="1"/>
  <c r="BX34" i="1"/>
</calcChain>
</file>

<file path=xl/sharedStrings.xml><?xml version="1.0" encoding="utf-8"?>
<sst xmlns="http://schemas.openxmlformats.org/spreadsheetml/2006/main" count="299" uniqueCount="158">
  <si>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</si>
  <si>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</si>
  <si>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</si>
  <si>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</si>
  <si>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</si>
  <si>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</si>
  <si>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</si>
  <si>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</si>
  <si>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</si>
  <si>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</si>
  <si>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</si>
  <si>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</si>
  <si>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</si>
  <si>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</si>
  <si>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</si>
  <si>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</si>
  <si>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</si>
  <si>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</si>
  <si>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</si>
  <si>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</si>
  <si>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</si>
  <si>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</si>
  <si>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</si>
  <si>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</si>
  <si>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</si>
  <si>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</si>
  <si>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</si>
  <si>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</si>
  <si>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</si>
  <si>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</si>
  <si>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</si>
  <si>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</si>
  <si>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</si>
  <si>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</si>
  <si>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</si>
  <si>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</si>
  <si>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</si>
  <si>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</si>
  <si>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</si>
  <si>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</si>
  <si>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</si>
  <si>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</si>
  <si>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</si>
  <si>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</si>
  <si>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</si>
  <si>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</si>
  <si>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</si>
  <si>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</si>
  <si>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</si>
  <si>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</si>
  <si>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</si>
  <si>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</si>
  <si>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</si>
  <si>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</si>
  <si>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</si>
  <si>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</si>
  <si>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</si>
  <si>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</si>
  <si>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</si>
  <si>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</si>
  <si>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</si>
  <si>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</si>
  <si>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</si>
  <si>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</si>
  <si>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</si>
  <si>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</si>
  <si>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</si>
  <si>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</si>
  <si>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</si>
  <si>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</si>
  <si>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</si>
  <si>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</si>
  <si>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</si>
  <si>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</si>
  <si>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</si>
  <si>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</si>
  <si>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</si>
  <si>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</si>
  <si>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</si>
  <si>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</si>
  <si>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</si>
  <si>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</si>
  <si>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</si>
  <si>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</si>
  <si>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</si>
  <si>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09:14:05</t>
  </si>
  <si>
    <t>09:16:29</t>
  </si>
  <si>
    <t>09:18:31</t>
  </si>
  <si>
    <t>09:20:48</t>
  </si>
  <si>
    <t>09:23:24</t>
  </si>
  <si>
    <t>09:26:46</t>
  </si>
  <si>
    <t>09:30:08</t>
  </si>
  <si>
    <t>09:32:33</t>
  </si>
  <si>
    <t>09:34:52</t>
  </si>
  <si>
    <t>09:37:46</t>
  </si>
  <si>
    <t>09:41:08</t>
  </si>
  <si>
    <t>09:54:30</t>
  </si>
  <si>
    <t>09:56:55</t>
  </si>
  <si>
    <t>09:59:03</t>
  </si>
  <si>
    <t>10:01:07</t>
  </si>
  <si>
    <t>10:03:39</t>
  </si>
  <si>
    <t>10:06:27</t>
  </si>
  <si>
    <t>10:09:39</t>
  </si>
  <si>
    <t>10:13:01</t>
  </si>
  <si>
    <t>10:15:12</t>
  </si>
  <si>
    <t>10:17:43</t>
  </si>
  <si>
    <t>10:21:05</t>
  </si>
  <si>
    <t>10:32:21</t>
  </si>
  <si>
    <t>10:34:32</t>
  </si>
  <si>
    <t>10:36:49</t>
  </si>
  <si>
    <t>10:39:04</t>
  </si>
  <si>
    <t>10:42:26</t>
  </si>
  <si>
    <t>10:45:20</t>
  </si>
  <si>
    <t>10:48:10</t>
  </si>
  <si>
    <t>10:51:07</t>
  </si>
  <si>
    <t>10:53:27</t>
  </si>
  <si>
    <t>10:55:56</t>
  </si>
  <si>
    <t>10:59:18</t>
  </si>
  <si>
    <t>11:14:33</t>
  </si>
  <si>
    <t>11:17:55</t>
  </si>
  <si>
    <t>11:21:17</t>
  </si>
  <si>
    <t>11:24:39</t>
  </si>
  <si>
    <t>11:28:01</t>
  </si>
  <si>
    <t>11:31:23</t>
  </si>
  <si>
    <t>11:34:45</t>
  </si>
  <si>
    <t>11:38:07</t>
  </si>
  <si>
    <t>11:41:29</t>
  </si>
  <si>
    <t>11:44:51</t>
  </si>
  <si>
    <t>11:48:13</t>
  </si>
  <si>
    <t>12:07:00</t>
  </si>
  <si>
    <t>12:10:22</t>
  </si>
  <si>
    <t>12:13:44</t>
  </si>
  <si>
    <t>12:17:06</t>
  </si>
  <si>
    <t>12:20:28</t>
  </si>
  <si>
    <t>12:23:50</t>
  </si>
  <si>
    <t>12:27:12</t>
  </si>
  <si>
    <t>12:30:34</t>
  </si>
  <si>
    <t>12:33:56</t>
  </si>
  <si>
    <t>12:37:18</t>
  </si>
  <si>
    <t>12:40:39</t>
  </si>
  <si>
    <t>12:53:27</t>
  </si>
  <si>
    <t>12:56:49</t>
  </si>
  <si>
    <t>13:00:11</t>
  </si>
  <si>
    <t>13:03:33</t>
  </si>
  <si>
    <t>13:06:56</t>
  </si>
  <si>
    <t>13:10:19</t>
  </si>
  <si>
    <t>13:13:41</t>
  </si>
  <si>
    <t>13:17:03</t>
  </si>
  <si>
    <t>13:20:25</t>
  </si>
  <si>
    <t>13:23:47</t>
  </si>
  <si>
    <t>13:27:09</t>
  </si>
  <si>
    <t>ID</t>
  </si>
  <si>
    <t>T3 SSuSingle Plot4 Leaf1</t>
  </si>
  <si>
    <t>T3 SSuSingle Plot3 Leaf2</t>
  </si>
  <si>
    <t>T3 SSuSingle Plot4 Leaf2</t>
  </si>
  <si>
    <t>T3 SSuDouble Plot1 Leaf1</t>
  </si>
  <si>
    <t>T3 SSuDouble Plot2 Leaf3</t>
  </si>
  <si>
    <t>T3 SSuDouble Plot3 Leaf2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</si>
</sst>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68"/>
  <sheetViews>
    <sheetView tabSelected="1" topLeftCell="A49" workbookViewId="0">
      <selection activeCell="A44" sqref="A44"/>
    </sheetView>
  </sheetViews>
  <sheetFormatPr defaultRowHeight="14.5" x14ac:dyDescent="0.35"/>
  <cols>
    <col min="1" max="1" width="22.6328125" customWidth="1"/>
  </cols>
  <sheetData>
    <row r="1" spans="1:84" x14ac:dyDescent="0.35">
      <c r="A1" t="s">
        <v>151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</row>
    <row r="2" spans="1:84" x14ac:dyDescent="0.35">
      <c r="B2" s="1" t="s">
        <v>83</v>
      </c>
      <c r="C2" s="1" t="s">
        <v>83</v>
      </c>
      <c r="D2" s="1" t="s">
        <v>83</v>
      </c>
      <c r="E2" s="1" t="s">
        <v>83</v>
      </c>
      <c r="F2" s="1" t="s">
        <v>84</v>
      </c>
      <c r="G2" s="1" t="s">
        <v>84</v>
      </c>
      <c r="H2" s="1" t="s">
        <v>84</v>
      </c>
      <c r="I2" s="1" t="s">
        <v>83</v>
      </c>
      <c r="J2" s="1" t="s">
        <v>83</v>
      </c>
      <c r="K2" s="1" t="s">
        <v>83</v>
      </c>
      <c r="L2" s="1" t="s">
        <v>83</v>
      </c>
      <c r="M2" s="1" t="s">
        <v>83</v>
      </c>
      <c r="N2" s="1" t="s">
        <v>83</v>
      </c>
      <c r="O2" s="1" t="s">
        <v>83</v>
      </c>
      <c r="P2" s="1" t="s">
        <v>84</v>
      </c>
      <c r="Q2" s="1" t="s">
        <v>84</v>
      </c>
      <c r="R2" s="1" t="s">
        <v>84</v>
      </c>
      <c r="S2" s="1" t="s">
        <v>83</v>
      </c>
      <c r="T2" s="1" t="s">
        <v>83</v>
      </c>
      <c r="U2" s="1" t="s">
        <v>83</v>
      </c>
      <c r="V2" s="1" t="s">
        <v>83</v>
      </c>
      <c r="W2" s="1" t="s">
        <v>84</v>
      </c>
      <c r="X2" s="1" t="s">
        <v>84</v>
      </c>
      <c r="Y2" s="1" t="s">
        <v>84</v>
      </c>
      <c r="Z2" s="1" t="s">
        <v>84</v>
      </c>
      <c r="AA2" s="1" t="s">
        <v>84</v>
      </c>
      <c r="AB2" s="1" t="s">
        <v>83</v>
      </c>
      <c r="AC2" s="1" t="s">
        <v>83</v>
      </c>
      <c r="AD2" s="1" t="s">
        <v>84</v>
      </c>
      <c r="AE2" s="1" t="s">
        <v>84</v>
      </c>
      <c r="AF2" s="1" t="s">
        <v>84</v>
      </c>
      <c r="AG2" s="1" t="s">
        <v>84</v>
      </c>
      <c r="AH2" s="1" t="s">
        <v>83</v>
      </c>
      <c r="AI2" s="1" t="s">
        <v>84</v>
      </c>
      <c r="AJ2" s="1" t="s">
        <v>83</v>
      </c>
      <c r="AK2" s="1" t="s">
        <v>84</v>
      </c>
      <c r="AL2" s="1" t="s">
        <v>83</v>
      </c>
      <c r="AM2" s="1" t="s">
        <v>83</v>
      </c>
      <c r="AN2" s="1" t="s">
        <v>83</v>
      </c>
      <c r="AO2" s="1" t="s">
        <v>83</v>
      </c>
      <c r="AP2" s="1" t="s">
        <v>83</v>
      </c>
      <c r="AQ2" s="1" t="s">
        <v>83</v>
      </c>
      <c r="AR2" s="1" t="s">
        <v>83</v>
      </c>
      <c r="AS2" s="1" t="s">
        <v>83</v>
      </c>
      <c r="AT2" s="1" t="s">
        <v>83</v>
      </c>
      <c r="AU2" s="1" t="s">
        <v>83</v>
      </c>
      <c r="AV2" s="1" t="s">
        <v>83</v>
      </c>
      <c r="AW2" s="1" t="s">
        <v>83</v>
      </c>
      <c r="AX2" s="1" t="s">
        <v>83</v>
      </c>
      <c r="AY2" s="1" t="s">
        <v>83</v>
      </c>
      <c r="AZ2" s="1" t="s">
        <v>83</v>
      </c>
      <c r="BA2" s="1" t="s">
        <v>83</v>
      </c>
      <c r="BB2" s="1" t="s">
        <v>83</v>
      </c>
      <c r="BC2" s="1" t="s">
        <v>83</v>
      </c>
      <c r="BD2" s="1" t="s">
        <v>83</v>
      </c>
      <c r="BE2" s="1" t="s">
        <v>83</v>
      </c>
      <c r="BF2" s="1" t="s">
        <v>83</v>
      </c>
      <c r="BG2" s="1" t="s">
        <v>83</v>
      </c>
      <c r="BH2" s="1" t="s">
        <v>84</v>
      </c>
      <c r="BI2" s="1" t="s">
        <v>84</v>
      </c>
      <c r="BJ2" s="1" t="s">
        <v>84</v>
      </c>
      <c r="BK2" s="1" t="s">
        <v>84</v>
      </c>
      <c r="BL2" s="1" t="s">
        <v>84</v>
      </c>
      <c r="BM2" s="1" t="s">
        <v>84</v>
      </c>
      <c r="BN2" s="1" t="s">
        <v>84</v>
      </c>
      <c r="BO2" s="1" t="s">
        <v>84</v>
      </c>
      <c r="BP2" s="1" t="s">
        <v>84</v>
      </c>
      <c r="BQ2" s="1" t="s">
        <v>84</v>
      </c>
      <c r="BR2" s="1" t="s">
        <v>84</v>
      </c>
      <c r="BS2" s="1" t="s">
        <v>84</v>
      </c>
      <c r="BT2" s="1" t="s">
        <v>84</v>
      </c>
      <c r="BU2" s="1" t="s">
        <v>84</v>
      </c>
      <c r="BV2" s="1" t="s">
        <v>84</v>
      </c>
      <c r="BW2" s="1" t="s">
        <v>84</v>
      </c>
      <c r="BX2" s="1" t="s">
        <v>84</v>
      </c>
      <c r="BY2" s="1" t="s">
        <v>84</v>
      </c>
      <c r="BZ2" s="1" t="s">
        <v>84</v>
      </c>
      <c r="CA2" s="1" t="s">
        <v>84</v>
      </c>
      <c r="CB2" s="1" t="s">
        <v>84</v>
      </c>
      <c r="CC2" s="1" t="s">
        <v>84</v>
      </c>
      <c r="CD2" s="1" t="s">
        <v>84</v>
      </c>
      <c r="CE2" s="1" t="s">
        <v>84</v>
      </c>
      <c r="CF2" s="1" t="s">
        <v>84</v>
      </c>
    </row>
    <row r="3" spans="1:84" x14ac:dyDescent="0.35">
      <c r="A3" t="s">
        <v>152</v>
      </c>
      <c r="B3" s="1">
        <v>3</v>
      </c>
      <c r="C3" s="1" t="s">
        <v>87</v>
      </c>
      <c r="D3" s="1">
        <v>1745.0000556856394</v>
      </c>
      <c r="E3" s="1">
        <v>0</v>
      </c>
      <c r="F3">
        <f t="shared" ref="F3:F13" si="0">(AO3-AP3*(1000-AQ3)/(1000-AR3))*BH3</f>
        <v>-2.3313319986588463</v>
      </c>
      <c r="G3">
        <f t="shared" ref="G3:G13" si="1">IF(BS3&lt;&gt;0,1/(1/BS3-1/AK3),0)</f>
        <v>0.58403859946383585</v>
      </c>
      <c r="H3">
        <f t="shared" ref="H3:H13" si="2">((BV3-BI3/2)*AP3-F3)/(BV3+BI3/2)</f>
        <v>56.953874481321485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t="e">
        <f t="shared" ref="P3:P13" si="3">CB3/L3</f>
        <v>#DIV/0!</v>
      </c>
      <c r="Q3" t="e">
        <f t="shared" ref="Q3:Q13" si="4">CD3/N3</f>
        <v>#DIV/0!</v>
      </c>
      <c r="R3" t="e">
        <f t="shared" ref="R3:R13" si="5">(N3-O3)/N3</f>
        <v>#DIV/0!</v>
      </c>
      <c r="S3" s="1">
        <v>-1</v>
      </c>
      <c r="T3" s="1">
        <v>0.87</v>
      </c>
      <c r="U3" s="1">
        <v>0.92</v>
      </c>
      <c r="V3" s="1">
        <v>10.161993026733398</v>
      </c>
      <c r="W3">
        <f t="shared" ref="W3:W13" si="6">(V3*U3+(100-V3)*T3)/100</f>
        <v>0.87508099651336668</v>
      </c>
      <c r="X3">
        <f t="shared" ref="X3:X13" si="7">(F3-S3)/CC3</f>
        <v>-8.9475390409400493E-4</v>
      </c>
      <c r="Y3" t="e">
        <f t="shared" ref="Y3:Y13" si="8">(N3-O3)/(N3-M3)</f>
        <v>#DIV/0!</v>
      </c>
      <c r="Z3" t="e">
        <f t="shared" ref="Z3:Z13" si="9">(L3-N3)/(L3-M3)</f>
        <v>#DIV/0!</v>
      </c>
      <c r="AA3" t="e">
        <f t="shared" ref="AA3:AA13" si="10">(L3-N3)/N3</f>
        <v>#DIV/0!</v>
      </c>
      <c r="AB3" s="1">
        <v>0</v>
      </c>
      <c r="AC3" s="1">
        <v>0.5</v>
      </c>
      <c r="AD3" t="e">
        <f t="shared" ref="AD3:AD13" si="11">R3*AC3*W3*AB3</f>
        <v>#DIV/0!</v>
      </c>
      <c r="AE3">
        <f t="shared" ref="AE3:AE13" si="12">BI3*1000</f>
        <v>7.1343579804134993</v>
      </c>
      <c r="AF3">
        <f t="shared" ref="AF3:AF13" si="13">(BN3-BT3)</f>
        <v>1.2650158371059237</v>
      </c>
      <c r="AG3">
        <f t="shared" ref="AG3:AG13" si="14">(AM3+BM3*E3)</f>
        <v>23.163246154785156</v>
      </c>
      <c r="AH3" s="1">
        <v>2</v>
      </c>
      <c r="AI3">
        <f t="shared" ref="AI3:AI13" si="15">(AH3*BB3+BC3)</f>
        <v>4.644859790802002</v>
      </c>
      <c r="AJ3" s="1">
        <v>1</v>
      </c>
      <c r="AK3">
        <f t="shared" ref="AK3:AK13" si="16">AI3*(AJ3+1)*(AJ3+1)/(AJ3*AJ3+1)</f>
        <v>9.2897195816040039</v>
      </c>
      <c r="AL3" s="1">
        <v>22.640613555908203</v>
      </c>
      <c r="AM3" s="1">
        <v>23.163246154785156</v>
      </c>
      <c r="AN3" s="1">
        <v>22.035362243652344</v>
      </c>
      <c r="AO3" s="1">
        <v>50.030853271484375</v>
      </c>
      <c r="AP3" s="1">
        <v>51.338523864746094</v>
      </c>
      <c r="AQ3" s="1">
        <v>11.210648536682129</v>
      </c>
      <c r="AR3" s="1">
        <v>15.882867813110352</v>
      </c>
      <c r="AS3" s="1">
        <v>40.492317199707031</v>
      </c>
      <c r="AT3" s="1">
        <v>57.367660522460938</v>
      </c>
      <c r="AU3" s="1">
        <v>300.54428100585938</v>
      </c>
      <c r="AV3" s="1">
        <v>1700.3350830078125</v>
      </c>
      <c r="AW3" s="1">
        <v>0.27442446351051331</v>
      </c>
      <c r="AX3" s="1">
        <v>99.647445678710938</v>
      </c>
      <c r="AY3" s="1">
        <v>1.279801607131958</v>
      </c>
      <c r="AZ3" s="1">
        <v>-0.37040209770202637</v>
      </c>
      <c r="BA3" s="1">
        <v>1</v>
      </c>
      <c r="BB3" s="1">
        <v>-1.355140209197998</v>
      </c>
      <c r="BC3" s="1">
        <v>7.355140209197998</v>
      </c>
      <c r="BD3" s="1">
        <v>1</v>
      </c>
      <c r="BE3" s="1">
        <v>0</v>
      </c>
      <c r="BF3" s="1">
        <v>0.15999999642372131</v>
      </c>
      <c r="BG3" s="1">
        <v>111115</v>
      </c>
      <c r="BH3">
        <f t="shared" ref="BH3:BH13" si="17">AU3*0.000001/(AH3*0.0001)</f>
        <v>1.5027214050292967</v>
      </c>
      <c r="BI3">
        <f t="shared" ref="BI3:BI13" si="18">(AR3-AQ3)/(1000-AR3)*BH3</f>
        <v>7.1343579804134995E-3</v>
      </c>
      <c r="BJ3">
        <f t="shared" ref="BJ3:BJ13" si="19">(AM3+273.15)</f>
        <v>296.31324615478513</v>
      </c>
      <c r="BK3">
        <f t="shared" ref="BK3:BK13" si="20">(AL3+273.15)</f>
        <v>295.79061355590818</v>
      </c>
      <c r="BL3">
        <f t="shared" ref="BL3:BL13" si="21">(AV3*BD3+AW3*BE3)*BF3</f>
        <v>272.05360720037788</v>
      </c>
      <c r="BM3">
        <f t="shared" ref="BM3:BM13" si="22">((BL3+0.00000010773*(BK3^4-BJ3^4))-BI3*44100)/(AI3*51.4+0.00000043092*BJ3^3)</f>
        <v>-0.19369498320510273</v>
      </c>
      <c r="BN3">
        <f t="shared" ref="BN3:BN13" si="23">0.61365*EXP(17.502*AG3/(240.97+AG3))</f>
        <v>2.8477030447349838</v>
      </c>
      <c r="BO3">
        <f t="shared" ref="BO3:BO13" si="24">BN3*1000/AX3</f>
        <v>28.577782655028738</v>
      </c>
      <c r="BP3">
        <f t="shared" ref="BP3:BP13" si="25">(BO3-AR3)</f>
        <v>12.694914841918386</v>
      </c>
      <c r="BQ3">
        <f t="shared" ref="BQ3:BQ13" si="26">IF(E3,AM3,(AL3+AM3)/2)</f>
        <v>22.90192985534668</v>
      </c>
      <c r="BR3">
        <f t="shared" ref="BR3:BR13" si="27">0.61365*EXP(17.502*BQ3/(240.97+BQ3))</f>
        <v>2.8030278478641644</v>
      </c>
      <c r="BS3">
        <f t="shared" ref="BS3:BS13" si="28">IF(BP3&lt;&gt;0,(1000-(BO3+AR3)/2)/BP3*BI3,0)</f>
        <v>0.54949237305151466</v>
      </c>
      <c r="BT3">
        <f t="shared" ref="BT3:BT13" si="29">AR3*AX3/1000</f>
        <v>1.5826872076290601</v>
      </c>
      <c r="BU3">
        <f t="shared" ref="BU3:BU13" si="30">(BR3-BT3)</f>
        <v>1.2203406402351042</v>
      </c>
      <c r="BV3">
        <f t="shared" ref="BV3:BV13" si="31">1/(1.6/G3+1.37/AK3)</f>
        <v>0.34637794917708298</v>
      </c>
      <c r="BW3">
        <f t="shared" ref="BW3:BW13" si="32">H3*AX3*0.001</f>
        <v>5.6753081135696037</v>
      </c>
      <c r="BX3">
        <f t="shared" ref="BX3:BX13" si="33">H3/AP3</f>
        <v>1.1093788873121735</v>
      </c>
      <c r="BY3">
        <f t="shared" ref="BY3:BY13" si="34">(1-BI3*AX3/BN3/G3)*100</f>
        <v>57.255049612350064</v>
      </c>
      <c r="BZ3">
        <f t="shared" ref="BZ3:BZ13" si="35">(AP3-F3/(AK3/1.35))</f>
        <v>51.677317535592941</v>
      </c>
      <c r="CA3">
        <f t="shared" ref="CA3:CA13" si="36">F3*BY3/100/BZ3</f>
        <v>-2.5829616476152478E-2</v>
      </c>
      <c r="CB3">
        <f t="shared" ref="CB3:CB13" si="37">(L3-K3)</f>
        <v>0</v>
      </c>
      <c r="CC3">
        <f t="shared" ref="CC3:CC13" si="38">AV3*W3</f>
        <v>1487.9309188451145</v>
      </c>
      <c r="CD3">
        <f t="shared" ref="CD3:CD13" si="39">(N3-M3)</f>
        <v>0</v>
      </c>
      <c r="CE3" t="e">
        <f t="shared" ref="CE3:CE13" si="40">(N3-O3)/(N3-K3)</f>
        <v>#DIV/0!</v>
      </c>
      <c r="CF3" t="e">
        <f t="shared" ref="CF3:CF13" si="41">(L3-N3)/(L3-K3)</f>
        <v>#DIV/0!</v>
      </c>
    </row>
    <row r="4" spans="1:84" x14ac:dyDescent="0.35">
      <c r="A4" t="s">
        <v>152</v>
      </c>
      <c r="B4" s="1">
        <v>4</v>
      </c>
      <c r="C4" s="1" t="s">
        <v>88</v>
      </c>
      <c r="D4" s="1">
        <v>1882.0000556856394</v>
      </c>
      <c r="E4" s="1">
        <v>0</v>
      </c>
      <c r="F4">
        <f t="shared" si="0"/>
        <v>3.7631539093953204</v>
      </c>
      <c r="G4">
        <f t="shared" si="1"/>
        <v>0.57336175394091982</v>
      </c>
      <c r="H4">
        <f t="shared" si="2"/>
        <v>84.22435059369208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t="e">
        <f t="shared" si="3"/>
        <v>#DIV/0!</v>
      </c>
      <c r="Q4" t="e">
        <f t="shared" si="4"/>
        <v>#DIV/0!</v>
      </c>
      <c r="R4" t="e">
        <f t="shared" si="5"/>
        <v>#DIV/0!</v>
      </c>
      <c r="S4" s="1">
        <v>-1</v>
      </c>
      <c r="T4" s="1">
        <v>0.87</v>
      </c>
      <c r="U4" s="1">
        <v>0.92</v>
      </c>
      <c r="V4" s="1">
        <v>10.161993026733398</v>
      </c>
      <c r="W4">
        <f t="shared" si="6"/>
        <v>0.87508099651336668</v>
      </c>
      <c r="X4">
        <f t="shared" si="7"/>
        <v>3.2001032468211049E-3</v>
      </c>
      <c r="Y4" t="e">
        <f t="shared" si="8"/>
        <v>#DIV/0!</v>
      </c>
      <c r="Z4" t="e">
        <f t="shared" si="9"/>
        <v>#DIV/0!</v>
      </c>
      <c r="AA4" t="e">
        <f t="shared" si="10"/>
        <v>#DIV/0!</v>
      </c>
      <c r="AB4" s="1">
        <v>0</v>
      </c>
      <c r="AC4" s="1">
        <v>0.5</v>
      </c>
      <c r="AD4" t="e">
        <f t="shared" si="11"/>
        <v>#DIV/0!</v>
      </c>
      <c r="AE4">
        <f t="shared" si="12"/>
        <v>7.0162406985870849</v>
      </c>
      <c r="AF4">
        <f t="shared" si="13"/>
        <v>1.2661948897238866</v>
      </c>
      <c r="AG4">
        <f t="shared" si="14"/>
        <v>23.017669677734375</v>
      </c>
      <c r="AH4" s="1">
        <v>2</v>
      </c>
      <c r="AI4">
        <f t="shared" si="15"/>
        <v>4.644859790802002</v>
      </c>
      <c r="AJ4" s="1">
        <v>1</v>
      </c>
      <c r="AK4">
        <f t="shared" si="16"/>
        <v>9.2897195816040039</v>
      </c>
      <c r="AL4" s="1">
        <v>22.581567764282227</v>
      </c>
      <c r="AM4" s="1">
        <v>23.017669677734375</v>
      </c>
      <c r="AN4" s="1">
        <v>22.036590576171875</v>
      </c>
      <c r="AO4" s="1">
        <v>100.107666015625</v>
      </c>
      <c r="AP4" s="1">
        <v>97.150047302246094</v>
      </c>
      <c r="AQ4" s="1">
        <v>11.024799346923828</v>
      </c>
      <c r="AR4" s="1">
        <v>15.620573997497559</v>
      </c>
      <c r="AS4" s="1">
        <v>39.964221954345703</v>
      </c>
      <c r="AT4" s="1">
        <v>56.622623443603516</v>
      </c>
      <c r="AU4" s="1">
        <v>300.56491088867188</v>
      </c>
      <c r="AV4" s="1">
        <v>1700.9140625</v>
      </c>
      <c r="AW4" s="1">
        <v>0.15826883912086487</v>
      </c>
      <c r="AX4" s="1">
        <v>99.64703369140625</v>
      </c>
      <c r="AY4" s="1">
        <v>1.4794273376464844</v>
      </c>
      <c r="AZ4" s="1">
        <v>-0.35802611708641052</v>
      </c>
      <c r="BA4" s="1">
        <v>1</v>
      </c>
      <c r="BB4" s="1">
        <v>-1.355140209197998</v>
      </c>
      <c r="BC4" s="1">
        <v>7.355140209197998</v>
      </c>
      <c r="BD4" s="1">
        <v>1</v>
      </c>
      <c r="BE4" s="1">
        <v>0</v>
      </c>
      <c r="BF4" s="1">
        <v>0.15999999642372131</v>
      </c>
      <c r="BG4" s="1">
        <v>111115</v>
      </c>
      <c r="BH4">
        <f t="shared" si="17"/>
        <v>1.5028245544433592</v>
      </c>
      <c r="BI4">
        <f t="shared" si="18"/>
        <v>7.0162406985870849E-3</v>
      </c>
      <c r="BJ4">
        <f t="shared" si="19"/>
        <v>296.16766967773435</v>
      </c>
      <c r="BK4">
        <f t="shared" si="20"/>
        <v>295.7315677642822</v>
      </c>
      <c r="BL4">
        <f t="shared" si="21"/>
        <v>272.14624391705729</v>
      </c>
      <c r="BM4">
        <f t="shared" si="22"/>
        <v>-0.16860496784063092</v>
      </c>
      <c r="BN4">
        <f t="shared" si="23"/>
        <v>2.8227387531316301</v>
      </c>
      <c r="BO4">
        <f t="shared" si="24"/>
        <v>28.327373616291286</v>
      </c>
      <c r="BP4">
        <f t="shared" si="25"/>
        <v>12.706799618793728</v>
      </c>
      <c r="BQ4">
        <f t="shared" si="26"/>
        <v>22.799618721008301</v>
      </c>
      <c r="BR4">
        <f t="shared" si="27"/>
        <v>2.7857042737274691</v>
      </c>
      <c r="BS4">
        <f t="shared" si="28"/>
        <v>0.54003102394912006</v>
      </c>
      <c r="BT4">
        <f t="shared" si="29"/>
        <v>1.5565438634077435</v>
      </c>
      <c r="BU4">
        <f t="shared" si="30"/>
        <v>1.2291604103197256</v>
      </c>
      <c r="BV4">
        <f t="shared" si="31"/>
        <v>0.34036363568576145</v>
      </c>
      <c r="BW4">
        <f t="shared" si="32"/>
        <v>8.3927067012464462</v>
      </c>
      <c r="BX4">
        <f t="shared" si="33"/>
        <v>0.86695120519766156</v>
      </c>
      <c r="BY4">
        <f t="shared" si="34"/>
        <v>56.8014222148852</v>
      </c>
      <c r="BZ4">
        <f t="shared" si="35"/>
        <v>96.603178504640638</v>
      </c>
      <c r="CA4">
        <f t="shared" si="36"/>
        <v>2.2126859320357784E-2</v>
      </c>
      <c r="CB4">
        <f t="shared" si="37"/>
        <v>0</v>
      </c>
      <c r="CC4">
        <f t="shared" si="38"/>
        <v>1488.4375727960989</v>
      </c>
      <c r="CD4">
        <f t="shared" si="39"/>
        <v>0</v>
      </c>
      <c r="CE4" t="e">
        <f t="shared" si="40"/>
        <v>#DIV/0!</v>
      </c>
      <c r="CF4" t="e">
        <f t="shared" si="41"/>
        <v>#DIV/0!</v>
      </c>
    </row>
    <row r="5" spans="1:84" x14ac:dyDescent="0.35">
      <c r="A5" t="s">
        <v>152</v>
      </c>
      <c r="B5" s="1">
        <v>2</v>
      </c>
      <c r="C5" s="1" t="s">
        <v>86</v>
      </c>
      <c r="D5" s="1">
        <v>1623.0000556856394</v>
      </c>
      <c r="E5" s="1">
        <v>0</v>
      </c>
      <c r="F5">
        <f t="shared" si="0"/>
        <v>10.388347414386551</v>
      </c>
      <c r="G5">
        <f t="shared" si="1"/>
        <v>0.59591546171094822</v>
      </c>
      <c r="H5">
        <f t="shared" si="2"/>
        <v>159.58355473000793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t="e">
        <f t="shared" si="3"/>
        <v>#DIV/0!</v>
      </c>
      <c r="Q5" t="e">
        <f t="shared" si="4"/>
        <v>#DIV/0!</v>
      </c>
      <c r="R5" t="e">
        <f t="shared" si="5"/>
        <v>#DIV/0!</v>
      </c>
      <c r="S5" s="1">
        <v>-1</v>
      </c>
      <c r="T5" s="1">
        <v>0.87</v>
      </c>
      <c r="U5" s="1">
        <v>0.92</v>
      </c>
      <c r="V5" s="1">
        <v>10.161993026733398</v>
      </c>
      <c r="W5">
        <f t="shared" si="6"/>
        <v>0.87508099651336668</v>
      </c>
      <c r="X5">
        <f t="shared" si="7"/>
        <v>7.65901239701384E-3</v>
      </c>
      <c r="Y5" t="e">
        <f t="shared" si="8"/>
        <v>#DIV/0!</v>
      </c>
      <c r="Z5" t="e">
        <f t="shared" si="9"/>
        <v>#DIV/0!</v>
      </c>
      <c r="AA5" t="e">
        <f t="shared" si="10"/>
        <v>#DIV/0!</v>
      </c>
      <c r="AB5" s="1">
        <v>0</v>
      </c>
      <c r="AC5" s="1">
        <v>0.5</v>
      </c>
      <c r="AD5" t="e">
        <f t="shared" si="11"/>
        <v>#DIV/0!</v>
      </c>
      <c r="AE5">
        <f t="shared" si="12"/>
        <v>7.2792116439825918</v>
      </c>
      <c r="AF5">
        <f t="shared" si="13"/>
        <v>1.2661419816454405</v>
      </c>
      <c r="AG5">
        <f t="shared" si="14"/>
        <v>23.321659088134766</v>
      </c>
      <c r="AH5" s="1">
        <v>2</v>
      </c>
      <c r="AI5">
        <f t="shared" si="15"/>
        <v>4.644859790802002</v>
      </c>
      <c r="AJ5" s="1">
        <v>1</v>
      </c>
      <c r="AK5">
        <f t="shared" si="16"/>
        <v>9.2897195816040039</v>
      </c>
      <c r="AL5" s="1">
        <v>22.730449676513672</v>
      </c>
      <c r="AM5" s="1">
        <v>23.321659088134766</v>
      </c>
      <c r="AN5" s="1">
        <v>22.032642364501953</v>
      </c>
      <c r="AO5" s="1">
        <v>200.48486328125</v>
      </c>
      <c r="AP5" s="1">
        <v>192.63873291015625</v>
      </c>
      <c r="AQ5" s="1">
        <v>11.380688667297363</v>
      </c>
      <c r="AR5" s="1">
        <v>16.14647102355957</v>
      </c>
      <c r="AS5" s="1">
        <v>40.882595062255859</v>
      </c>
      <c r="AT5" s="1">
        <v>58.002677917480469</v>
      </c>
      <c r="AU5" s="1">
        <v>300.54574584960938</v>
      </c>
      <c r="AV5" s="1">
        <v>1699.18115234375</v>
      </c>
      <c r="AW5" s="1">
        <v>0.2039370983839035</v>
      </c>
      <c r="AX5" s="1">
        <v>99.646903991699219</v>
      </c>
      <c r="AY5" s="1">
        <v>2.2588973045349121</v>
      </c>
      <c r="AZ5" s="1">
        <v>-0.37367382645606995</v>
      </c>
      <c r="BA5" s="1">
        <v>1</v>
      </c>
      <c r="BB5" s="1">
        <v>-1.355140209197998</v>
      </c>
      <c r="BC5" s="1">
        <v>7.355140209197998</v>
      </c>
      <c r="BD5" s="1">
        <v>1</v>
      </c>
      <c r="BE5" s="1">
        <v>0</v>
      </c>
      <c r="BF5" s="1">
        <v>0.15999999642372131</v>
      </c>
      <c r="BG5" s="1">
        <v>111115</v>
      </c>
      <c r="BH5">
        <f t="shared" si="17"/>
        <v>1.5027287292480469</v>
      </c>
      <c r="BI5">
        <f t="shared" si="18"/>
        <v>7.2792116439825919E-3</v>
      </c>
      <c r="BJ5">
        <f t="shared" si="19"/>
        <v>296.47165908813474</v>
      </c>
      <c r="BK5">
        <f t="shared" si="20"/>
        <v>295.88044967651365</v>
      </c>
      <c r="BL5">
        <f t="shared" si="21"/>
        <v>271.86897829825466</v>
      </c>
      <c r="BM5">
        <f t="shared" si="22"/>
        <v>-0.22307514297862352</v>
      </c>
      <c r="BN5">
        <f t="shared" si="23"/>
        <v>2.8750878295348343</v>
      </c>
      <c r="BO5">
        <f t="shared" si="24"/>
        <v>28.852756225866635</v>
      </c>
      <c r="BP5">
        <f t="shared" si="25"/>
        <v>12.706285202307065</v>
      </c>
      <c r="BQ5">
        <f t="shared" si="26"/>
        <v>23.026054382324219</v>
      </c>
      <c r="BR5">
        <f t="shared" si="27"/>
        <v>2.8241713969080373</v>
      </c>
      <c r="BS5">
        <f t="shared" si="28"/>
        <v>0.5599931121653503</v>
      </c>
      <c r="BT5">
        <f t="shared" si="29"/>
        <v>1.6089458478893939</v>
      </c>
      <c r="BU5">
        <f t="shared" si="30"/>
        <v>1.2152255490186434</v>
      </c>
      <c r="BV5">
        <f t="shared" si="31"/>
        <v>0.35305505356874844</v>
      </c>
      <c r="BW5">
        <f t="shared" si="32"/>
        <v>15.902007156835179</v>
      </c>
      <c r="BX5">
        <f t="shared" si="33"/>
        <v>0.82840845306242361</v>
      </c>
      <c r="BY5">
        <f t="shared" si="34"/>
        <v>57.663750061622054</v>
      </c>
      <c r="BZ5">
        <f t="shared" si="35"/>
        <v>191.12907819063238</v>
      </c>
      <c r="CA5">
        <f t="shared" si="36"/>
        <v>3.1341702399621758E-2</v>
      </c>
      <c r="CB5">
        <f t="shared" si="37"/>
        <v>0</v>
      </c>
      <c r="CC5">
        <f t="shared" si="38"/>
        <v>1486.9211360496995</v>
      </c>
      <c r="CD5">
        <f t="shared" si="39"/>
        <v>0</v>
      </c>
      <c r="CE5" t="e">
        <f t="shared" si="40"/>
        <v>#DIV/0!</v>
      </c>
      <c r="CF5" t="e">
        <f t="shared" si="41"/>
        <v>#DIV/0!</v>
      </c>
    </row>
    <row r="6" spans="1:84" x14ac:dyDescent="0.35">
      <c r="A6" t="s">
        <v>152</v>
      </c>
      <c r="B6" s="1">
        <v>5</v>
      </c>
      <c r="C6" s="1" t="s">
        <v>89</v>
      </c>
      <c r="D6" s="1">
        <v>2038.0000556856394</v>
      </c>
      <c r="E6" s="1">
        <v>0</v>
      </c>
      <c r="F6">
        <f t="shared" si="0"/>
        <v>18.560027685140376</v>
      </c>
      <c r="G6">
        <f t="shared" si="1"/>
        <v>0.55871859919934197</v>
      </c>
      <c r="H6">
        <f t="shared" si="2"/>
        <v>225.27300569960812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t="e">
        <f t="shared" si="3"/>
        <v>#DIV/0!</v>
      </c>
      <c r="Q6" t="e">
        <f t="shared" si="4"/>
        <v>#DIV/0!</v>
      </c>
      <c r="R6" t="e">
        <f t="shared" si="5"/>
        <v>#DIV/0!</v>
      </c>
      <c r="S6" s="1">
        <v>-1</v>
      </c>
      <c r="T6" s="1">
        <v>0.87</v>
      </c>
      <c r="U6" s="1">
        <v>0.92</v>
      </c>
      <c r="V6" s="1">
        <v>10.161993026733398</v>
      </c>
      <c r="W6">
        <f t="shared" si="6"/>
        <v>0.87508099651336668</v>
      </c>
      <c r="X6">
        <f t="shared" si="7"/>
        <v>1.314641877109203E-2</v>
      </c>
      <c r="Y6" t="e">
        <f t="shared" si="8"/>
        <v>#DIV/0!</v>
      </c>
      <c r="Z6" t="e">
        <f t="shared" si="9"/>
        <v>#DIV/0!</v>
      </c>
      <c r="AA6" t="e">
        <f t="shared" si="10"/>
        <v>#DIV/0!</v>
      </c>
      <c r="AB6" s="1">
        <v>0</v>
      </c>
      <c r="AC6" s="1">
        <v>0.5</v>
      </c>
      <c r="AD6" t="e">
        <f t="shared" si="11"/>
        <v>#DIV/0!</v>
      </c>
      <c r="AE6">
        <f t="shared" si="12"/>
        <v>6.949934384385684</v>
      </c>
      <c r="AF6">
        <f t="shared" si="13"/>
        <v>1.284996241651539</v>
      </c>
      <c r="AG6">
        <f t="shared" si="14"/>
        <v>23.141273498535156</v>
      </c>
      <c r="AH6" s="1">
        <v>2</v>
      </c>
      <c r="AI6">
        <f t="shared" si="15"/>
        <v>4.644859790802002</v>
      </c>
      <c r="AJ6" s="1">
        <v>1</v>
      </c>
      <c r="AK6">
        <f t="shared" si="16"/>
        <v>9.2897195816040039</v>
      </c>
      <c r="AL6" s="1">
        <v>22.660350799560547</v>
      </c>
      <c r="AM6" s="1">
        <v>23.141273498535156</v>
      </c>
      <c r="AN6" s="1">
        <v>22.040943145751953</v>
      </c>
      <c r="AO6" s="1">
        <v>300.19107055664063</v>
      </c>
      <c r="AP6" s="1">
        <v>286.515625</v>
      </c>
      <c r="AQ6" s="1">
        <v>11.092592239379883</v>
      </c>
      <c r="AR6" s="1">
        <v>15.644933700561523</v>
      </c>
      <c r="AS6" s="1">
        <v>40.014404296875</v>
      </c>
      <c r="AT6" s="1">
        <v>56.435504913330078</v>
      </c>
      <c r="AU6" s="1">
        <v>300.55755615234375</v>
      </c>
      <c r="AV6" s="1">
        <v>1700.2537841796875</v>
      </c>
      <c r="AW6" s="1">
        <v>0.157909095287323</v>
      </c>
      <c r="AX6" s="1">
        <v>99.644172668457031</v>
      </c>
      <c r="AY6" s="1">
        <v>2.4571495056152344</v>
      </c>
      <c r="AZ6" s="1">
        <v>-0.36130920052528381</v>
      </c>
      <c r="BA6" s="1">
        <v>1</v>
      </c>
      <c r="BB6" s="1">
        <v>-1.355140209197998</v>
      </c>
      <c r="BC6" s="1">
        <v>7.355140209197998</v>
      </c>
      <c r="BD6" s="1">
        <v>1</v>
      </c>
      <c r="BE6" s="1">
        <v>0</v>
      </c>
      <c r="BF6" s="1">
        <v>0.15999999642372131</v>
      </c>
      <c r="BG6" s="1">
        <v>111115</v>
      </c>
      <c r="BH6">
        <f t="shared" si="17"/>
        <v>1.5027877807617187</v>
      </c>
      <c r="BI6">
        <f t="shared" si="18"/>
        <v>6.9499343843856844E-3</v>
      </c>
      <c r="BJ6">
        <f t="shared" si="19"/>
        <v>296.29127349853513</v>
      </c>
      <c r="BK6">
        <f t="shared" si="20"/>
        <v>295.81035079956052</v>
      </c>
      <c r="BL6">
        <f t="shared" si="21"/>
        <v>272.04059938816863</v>
      </c>
      <c r="BM6">
        <f t="shared" si="22"/>
        <v>-0.15934459867003961</v>
      </c>
      <c r="BN6">
        <f t="shared" si="23"/>
        <v>2.8439227166968539</v>
      </c>
      <c r="BO6">
        <f t="shared" si="24"/>
        <v>28.540783073781444</v>
      </c>
      <c r="BP6">
        <f t="shared" si="25"/>
        <v>12.895849373219921</v>
      </c>
      <c r="BQ6">
        <f t="shared" si="26"/>
        <v>22.900812149047852</v>
      </c>
      <c r="BR6">
        <f t="shared" si="27"/>
        <v>2.8028380870565721</v>
      </c>
      <c r="BS6">
        <f t="shared" si="28"/>
        <v>0.52702154557923075</v>
      </c>
      <c r="BT6">
        <f t="shared" si="29"/>
        <v>1.5589264750453149</v>
      </c>
      <c r="BU6">
        <f t="shared" si="30"/>
        <v>1.2439116120112572</v>
      </c>
      <c r="BV6">
        <f t="shared" si="31"/>
        <v>0.33209677539100119</v>
      </c>
      <c r="BW6">
        <f t="shared" si="32"/>
        <v>22.447142277474057</v>
      </c>
      <c r="BX6">
        <f t="shared" si="33"/>
        <v>0.7862503334664841</v>
      </c>
      <c r="BY6">
        <f t="shared" si="34"/>
        <v>56.416541423413435</v>
      </c>
      <c r="BZ6">
        <f t="shared" si="35"/>
        <v>283.81844591350131</v>
      </c>
      <c r="CA6">
        <f t="shared" si="36"/>
        <v>3.6893041512796605E-2</v>
      </c>
      <c r="CB6">
        <f t="shared" si="37"/>
        <v>0</v>
      </c>
      <c r="CC6">
        <f t="shared" si="38"/>
        <v>1487.8597757855837</v>
      </c>
      <c r="CD6">
        <f t="shared" si="39"/>
        <v>0</v>
      </c>
      <c r="CE6" t="e">
        <f t="shared" si="40"/>
        <v>#DIV/0!</v>
      </c>
      <c r="CF6" t="e">
        <f t="shared" si="41"/>
        <v>#DIV/0!</v>
      </c>
    </row>
    <row r="7" spans="1:84" x14ac:dyDescent="0.35">
      <c r="A7" t="s">
        <v>152</v>
      </c>
      <c r="B7" s="1">
        <v>1</v>
      </c>
      <c r="C7" s="1" t="s">
        <v>85</v>
      </c>
      <c r="D7" s="1">
        <v>1479.0000556856394</v>
      </c>
      <c r="E7" s="1">
        <v>0</v>
      </c>
      <c r="F7">
        <f t="shared" si="0"/>
        <v>19.160235839474073</v>
      </c>
      <c r="G7">
        <f t="shared" si="1"/>
        <v>0.6043739160840732</v>
      </c>
      <c r="H7">
        <f t="shared" si="2"/>
        <v>324.49774116853365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t="e">
        <f t="shared" si="3"/>
        <v>#DIV/0!</v>
      </c>
      <c r="Q7" t="e">
        <f t="shared" si="4"/>
        <v>#DIV/0!</v>
      </c>
      <c r="R7" t="e">
        <f t="shared" si="5"/>
        <v>#DIV/0!</v>
      </c>
      <c r="S7" s="1">
        <v>-1</v>
      </c>
      <c r="T7" s="1">
        <v>0.87</v>
      </c>
      <c r="U7" s="1">
        <v>0.92</v>
      </c>
      <c r="V7" s="1">
        <v>10.161993026733398</v>
      </c>
      <c r="W7">
        <f t="shared" si="6"/>
        <v>0.87508099651336668</v>
      </c>
      <c r="X7">
        <f t="shared" si="7"/>
        <v>1.3564763855147372E-2</v>
      </c>
      <c r="Y7" t="e">
        <f t="shared" si="8"/>
        <v>#DIV/0!</v>
      </c>
      <c r="Z7" t="e">
        <f t="shared" si="9"/>
        <v>#DIV/0!</v>
      </c>
      <c r="AA7" t="e">
        <f t="shared" si="10"/>
        <v>#DIV/0!</v>
      </c>
      <c r="AB7" s="1">
        <v>0</v>
      </c>
      <c r="AC7" s="1">
        <v>0.5</v>
      </c>
      <c r="AD7" t="e">
        <f t="shared" si="11"/>
        <v>#DIV/0!</v>
      </c>
      <c r="AE7">
        <f t="shared" si="12"/>
        <v>7.3541764736240465</v>
      </c>
      <c r="AF7">
        <f t="shared" si="13"/>
        <v>1.2620116245018931</v>
      </c>
      <c r="AG7">
        <f t="shared" si="14"/>
        <v>23.455320358276367</v>
      </c>
      <c r="AH7" s="1">
        <v>2</v>
      </c>
      <c r="AI7">
        <f t="shared" si="15"/>
        <v>4.644859790802002</v>
      </c>
      <c r="AJ7" s="1">
        <v>1</v>
      </c>
      <c r="AK7">
        <f t="shared" si="16"/>
        <v>9.2897195816040039</v>
      </c>
      <c r="AL7" s="1">
        <v>22.836135864257813</v>
      </c>
      <c r="AM7" s="1">
        <v>23.455320358276367</v>
      </c>
      <c r="AN7" s="1">
        <v>22.036109924316406</v>
      </c>
      <c r="AO7" s="1">
        <v>399.97906494140625</v>
      </c>
      <c r="AP7" s="1">
        <v>385.342529296875</v>
      </c>
      <c r="AQ7" s="1">
        <v>11.608166694641113</v>
      </c>
      <c r="AR7" s="1">
        <v>16.421819686889648</v>
      </c>
      <c r="AS7" s="1">
        <v>41.43475341796875</v>
      </c>
      <c r="AT7" s="1">
        <v>58.61444091796875</v>
      </c>
      <c r="AU7" s="1">
        <v>300.53713989257813</v>
      </c>
      <c r="AV7" s="1">
        <v>1698.3809814453125</v>
      </c>
      <c r="AW7" s="1">
        <v>0.24240197241306305</v>
      </c>
      <c r="AX7" s="1">
        <v>99.645538330078125</v>
      </c>
      <c r="AY7" s="1">
        <v>2.7570571899414063</v>
      </c>
      <c r="AZ7" s="1">
        <v>-0.38949137926101685</v>
      </c>
      <c r="BA7" s="1">
        <v>1</v>
      </c>
      <c r="BB7" s="1">
        <v>-1.355140209197998</v>
      </c>
      <c r="BC7" s="1">
        <v>7.355140209197998</v>
      </c>
      <c r="BD7" s="1">
        <v>1</v>
      </c>
      <c r="BE7" s="1">
        <v>0</v>
      </c>
      <c r="BF7" s="1">
        <v>0.15999999642372131</v>
      </c>
      <c r="BG7" s="1">
        <v>111115</v>
      </c>
      <c r="BH7">
        <f t="shared" si="17"/>
        <v>1.5026856994628905</v>
      </c>
      <c r="BI7">
        <f t="shared" si="18"/>
        <v>7.3541764736240467E-3</v>
      </c>
      <c r="BJ7">
        <f t="shared" si="19"/>
        <v>296.60532035827634</v>
      </c>
      <c r="BK7">
        <f t="shared" si="20"/>
        <v>295.98613586425779</v>
      </c>
      <c r="BL7">
        <f t="shared" si="21"/>
        <v>271.74095095736629</v>
      </c>
      <c r="BM7">
        <f t="shared" si="22"/>
        <v>-0.23808450187110669</v>
      </c>
      <c r="BN7">
        <f t="shared" si="23"/>
        <v>2.898372687561487</v>
      </c>
      <c r="BO7">
        <f t="shared" si="24"/>
        <v>29.086828533762958</v>
      </c>
      <c r="BP7">
        <f t="shared" si="25"/>
        <v>12.66500884687331</v>
      </c>
      <c r="BQ7">
        <f t="shared" si="26"/>
        <v>23.14572811126709</v>
      </c>
      <c r="BR7">
        <f t="shared" si="27"/>
        <v>2.8446887641672083</v>
      </c>
      <c r="BS7">
        <f t="shared" si="28"/>
        <v>0.56745614989072268</v>
      </c>
      <c r="BT7">
        <f t="shared" si="29"/>
        <v>1.6363610630595939</v>
      </c>
      <c r="BU7">
        <f t="shared" si="30"/>
        <v>1.2083277011076143</v>
      </c>
      <c r="BV7">
        <f t="shared" si="31"/>
        <v>0.35780190576220117</v>
      </c>
      <c r="BW7">
        <f t="shared" si="32"/>
        <v>32.334752105632894</v>
      </c>
      <c r="BX7">
        <f t="shared" si="33"/>
        <v>0.84210206893237727</v>
      </c>
      <c r="BY7">
        <f t="shared" si="34"/>
        <v>58.165752269803605</v>
      </c>
      <c r="BZ7">
        <f t="shared" si="35"/>
        <v>382.55812680161432</v>
      </c>
      <c r="CA7">
        <f t="shared" si="36"/>
        <v>2.9132031270317233E-2</v>
      </c>
      <c r="CB7">
        <f t="shared" si="37"/>
        <v>0</v>
      </c>
      <c r="CC7">
        <f t="shared" si="38"/>
        <v>1486.2209217025138</v>
      </c>
      <c r="CD7">
        <f t="shared" si="39"/>
        <v>0</v>
      </c>
      <c r="CE7" t="e">
        <f t="shared" si="40"/>
        <v>#DIV/0!</v>
      </c>
      <c r="CF7" t="e">
        <f t="shared" si="41"/>
        <v>#DIV/0!</v>
      </c>
    </row>
    <row r="8" spans="1:84" x14ac:dyDescent="0.35">
      <c r="A8" t="s">
        <v>152</v>
      </c>
      <c r="B8" s="1">
        <v>6</v>
      </c>
      <c r="C8" s="1" t="s">
        <v>90</v>
      </c>
      <c r="D8" s="1">
        <v>2240.0000556856394</v>
      </c>
      <c r="E8" s="1">
        <v>0</v>
      </c>
      <c r="F8">
        <f t="shared" si="0"/>
        <v>27.982137589482342</v>
      </c>
      <c r="G8">
        <f t="shared" si="1"/>
        <v>0.55475460669797461</v>
      </c>
      <c r="H8">
        <f t="shared" si="2"/>
        <v>385.16736858124335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t="e">
        <f t="shared" si="3"/>
        <v>#DIV/0!</v>
      </c>
      <c r="Q8" t="e">
        <f t="shared" si="4"/>
        <v>#DIV/0!</v>
      </c>
      <c r="R8" t="e">
        <f t="shared" si="5"/>
        <v>#DIV/0!</v>
      </c>
      <c r="S8" s="1">
        <v>-1</v>
      </c>
      <c r="T8" s="1">
        <v>0.87</v>
      </c>
      <c r="U8" s="1">
        <v>0.92</v>
      </c>
      <c r="V8" s="1">
        <v>10.161993026733398</v>
      </c>
      <c r="W8">
        <f t="shared" si="6"/>
        <v>0.87508099651336668</v>
      </c>
      <c r="X8">
        <f t="shared" si="7"/>
        <v>1.9493332867215135E-2</v>
      </c>
      <c r="Y8" t="e">
        <f t="shared" si="8"/>
        <v>#DIV/0!</v>
      </c>
      <c r="Z8" t="e">
        <f t="shared" si="9"/>
        <v>#DIV/0!</v>
      </c>
      <c r="AA8" t="e">
        <f t="shared" si="10"/>
        <v>#DIV/0!</v>
      </c>
      <c r="AB8" s="1">
        <v>0</v>
      </c>
      <c r="AC8" s="1">
        <v>0.5</v>
      </c>
      <c r="AD8" t="e">
        <f t="shared" si="11"/>
        <v>#DIV/0!</v>
      </c>
      <c r="AE8">
        <f t="shared" si="12"/>
        <v>7.0669306909131553</v>
      </c>
      <c r="AF8">
        <f t="shared" si="13"/>
        <v>1.3147204084884032</v>
      </c>
      <c r="AG8">
        <f t="shared" si="14"/>
        <v>23.554401397705078</v>
      </c>
      <c r="AH8" s="1">
        <v>2</v>
      </c>
      <c r="AI8">
        <f t="shared" si="15"/>
        <v>4.644859790802002</v>
      </c>
      <c r="AJ8" s="1">
        <v>1</v>
      </c>
      <c r="AK8">
        <f t="shared" si="16"/>
        <v>9.2897195816040039</v>
      </c>
      <c r="AL8" s="1">
        <v>22.786113739013672</v>
      </c>
      <c r="AM8" s="1">
        <v>23.554401397705078</v>
      </c>
      <c r="AN8" s="1">
        <v>22.038375854492188</v>
      </c>
      <c r="AO8" s="1">
        <v>500.1339111328125</v>
      </c>
      <c r="AP8" s="1">
        <v>479.25881958007813</v>
      </c>
      <c r="AQ8" s="1">
        <v>11.439455986022949</v>
      </c>
      <c r="AR8" s="1">
        <v>16.066715240478516</v>
      </c>
      <c r="AS8" s="1">
        <v>40.953395843505859</v>
      </c>
      <c r="AT8" s="1">
        <v>57.527179718017578</v>
      </c>
      <c r="AU8" s="1">
        <v>300.54025268554688</v>
      </c>
      <c r="AV8" s="1">
        <v>1699.010498046875</v>
      </c>
      <c r="AW8" s="1">
        <v>0.21826039254665375</v>
      </c>
      <c r="AX8" s="1">
        <v>99.648200988769531</v>
      </c>
      <c r="AY8" s="1">
        <v>2.7593283653259277</v>
      </c>
      <c r="AZ8" s="1">
        <v>-0.36798521876335144</v>
      </c>
      <c r="BA8" s="1">
        <v>0.5</v>
      </c>
      <c r="BB8" s="1">
        <v>-1.355140209197998</v>
      </c>
      <c r="BC8" s="1">
        <v>7.355140209197998</v>
      </c>
      <c r="BD8" s="1">
        <v>1</v>
      </c>
      <c r="BE8" s="1">
        <v>0</v>
      </c>
      <c r="BF8" s="1">
        <v>0.15999999642372131</v>
      </c>
      <c r="BG8" s="1">
        <v>111115</v>
      </c>
      <c r="BH8">
        <f t="shared" si="17"/>
        <v>1.5027012634277344</v>
      </c>
      <c r="BI8">
        <f t="shared" si="18"/>
        <v>7.0669306909131556E-3</v>
      </c>
      <c r="BJ8">
        <f t="shared" si="19"/>
        <v>296.70440139770506</v>
      </c>
      <c r="BK8">
        <f t="shared" si="20"/>
        <v>295.93611373901365</v>
      </c>
      <c r="BL8">
        <f t="shared" si="21"/>
        <v>271.84167361136497</v>
      </c>
      <c r="BM8">
        <f t="shared" si="22"/>
        <v>-0.19369483222533956</v>
      </c>
      <c r="BN8">
        <f t="shared" si="23"/>
        <v>2.915739678000933</v>
      </c>
      <c r="BO8">
        <f t="shared" si="24"/>
        <v>29.260334346924541</v>
      </c>
      <c r="BP8">
        <f t="shared" si="25"/>
        <v>13.193619106446025</v>
      </c>
      <c r="BQ8">
        <f t="shared" si="26"/>
        <v>23.170257568359375</v>
      </c>
      <c r="BR8">
        <f t="shared" si="27"/>
        <v>2.8489102616564184</v>
      </c>
      <c r="BS8">
        <f t="shared" si="28"/>
        <v>0.52349314287918358</v>
      </c>
      <c r="BT8">
        <f t="shared" si="29"/>
        <v>1.6010192695125298</v>
      </c>
      <c r="BU8">
        <f t="shared" si="30"/>
        <v>1.2478909921438885</v>
      </c>
      <c r="BV8">
        <f t="shared" si="31"/>
        <v>0.32985523381332327</v>
      </c>
      <c r="BW8">
        <f t="shared" si="32"/>
        <v>38.381235358699215</v>
      </c>
      <c r="BX8">
        <f t="shared" si="33"/>
        <v>0.80367299013656801</v>
      </c>
      <c r="BY8">
        <f t="shared" si="34"/>
        <v>56.463788893284303</v>
      </c>
      <c r="BZ8">
        <f t="shared" si="35"/>
        <v>475.19240127606309</v>
      </c>
      <c r="CA8">
        <f t="shared" si="36"/>
        <v>3.32492166413553E-2</v>
      </c>
      <c r="CB8">
        <f t="shared" si="37"/>
        <v>0</v>
      </c>
      <c r="CC8">
        <f t="shared" si="38"/>
        <v>1486.7717997175307</v>
      </c>
      <c r="CD8">
        <f t="shared" si="39"/>
        <v>0</v>
      </c>
      <c r="CE8" t="e">
        <f t="shared" si="40"/>
        <v>#DIV/0!</v>
      </c>
      <c r="CF8" t="e">
        <f t="shared" si="41"/>
        <v>#DIV/0!</v>
      </c>
    </row>
    <row r="9" spans="1:84" x14ac:dyDescent="0.35">
      <c r="A9" t="s">
        <v>152</v>
      </c>
      <c r="B9" s="1">
        <v>7</v>
      </c>
      <c r="C9" s="1" t="s">
        <v>91</v>
      </c>
      <c r="D9" s="1">
        <v>2442.0000556856394</v>
      </c>
      <c r="E9" s="1">
        <v>0</v>
      </c>
      <c r="F9">
        <f t="shared" si="0"/>
        <v>38.040174977516259</v>
      </c>
      <c r="G9">
        <f t="shared" si="1"/>
        <v>0.50728815417294515</v>
      </c>
      <c r="H9">
        <f t="shared" si="2"/>
        <v>629.8862261034792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t="e">
        <f t="shared" si="3"/>
        <v>#DIV/0!</v>
      </c>
      <c r="Q9" t="e">
        <f t="shared" si="4"/>
        <v>#DIV/0!</v>
      </c>
      <c r="R9" t="e">
        <f t="shared" si="5"/>
        <v>#DIV/0!</v>
      </c>
      <c r="S9" s="1">
        <v>-1</v>
      </c>
      <c r="T9" s="1">
        <v>0.87</v>
      </c>
      <c r="U9" s="1">
        <v>0.92</v>
      </c>
      <c r="V9" s="1">
        <v>10.161993026733398</v>
      </c>
      <c r="W9">
        <f t="shared" si="6"/>
        <v>0.87508099651336668</v>
      </c>
      <c r="X9">
        <f t="shared" si="7"/>
        <v>2.6234677928053361E-2</v>
      </c>
      <c r="Y9" t="e">
        <f t="shared" si="8"/>
        <v>#DIV/0!</v>
      </c>
      <c r="Z9" t="e">
        <f t="shared" si="9"/>
        <v>#DIV/0!</v>
      </c>
      <c r="AA9" t="e">
        <f t="shared" si="10"/>
        <v>#DIV/0!</v>
      </c>
      <c r="AB9" s="1">
        <v>0</v>
      </c>
      <c r="AC9" s="1">
        <v>0.5</v>
      </c>
      <c r="AD9" t="e">
        <f t="shared" si="11"/>
        <v>#DIV/0!</v>
      </c>
      <c r="AE9">
        <f t="shared" si="12"/>
        <v>6.8476339751790798</v>
      </c>
      <c r="AF9">
        <f t="shared" si="13"/>
        <v>1.3861002094681931</v>
      </c>
      <c r="AG9">
        <f t="shared" si="14"/>
        <v>23.881452560424805</v>
      </c>
      <c r="AH9" s="1">
        <v>2</v>
      </c>
      <c r="AI9">
        <f t="shared" si="15"/>
        <v>4.644859790802002</v>
      </c>
      <c r="AJ9" s="1">
        <v>1</v>
      </c>
      <c r="AK9">
        <f t="shared" si="16"/>
        <v>9.2897195816040039</v>
      </c>
      <c r="AL9" s="1">
        <v>22.921232223510742</v>
      </c>
      <c r="AM9" s="1">
        <v>23.881452560424805</v>
      </c>
      <c r="AN9" s="1">
        <v>22.037534713745117</v>
      </c>
      <c r="AO9" s="1">
        <v>800.14312744140625</v>
      </c>
      <c r="AP9" s="1">
        <v>771.314697265625</v>
      </c>
      <c r="AQ9" s="1">
        <v>11.447898864746094</v>
      </c>
      <c r="AR9" s="1">
        <v>15.932043075561523</v>
      </c>
      <c r="AS9" s="1">
        <v>40.648040771484375</v>
      </c>
      <c r="AT9" s="1">
        <v>56.573772430419922</v>
      </c>
      <c r="AU9" s="1">
        <v>300.54953002929688</v>
      </c>
      <c r="AV9" s="1">
        <v>1700.5435791015625</v>
      </c>
      <c r="AW9" s="1">
        <v>0.2262759655714035</v>
      </c>
      <c r="AX9" s="1">
        <v>99.6490478515625</v>
      </c>
      <c r="AY9" s="1">
        <v>2.5772452354431152</v>
      </c>
      <c r="AZ9" s="1">
        <v>-0.36039081215858459</v>
      </c>
      <c r="BA9" s="1">
        <v>0.5</v>
      </c>
      <c r="BB9" s="1">
        <v>-1.355140209197998</v>
      </c>
      <c r="BC9" s="1">
        <v>7.355140209197998</v>
      </c>
      <c r="BD9" s="1">
        <v>1</v>
      </c>
      <c r="BE9" s="1">
        <v>0</v>
      </c>
      <c r="BF9" s="1">
        <v>0.15999999642372131</v>
      </c>
      <c r="BG9" s="1">
        <v>111115</v>
      </c>
      <c r="BH9">
        <f t="shared" si="17"/>
        <v>1.5027476501464843</v>
      </c>
      <c r="BI9">
        <f t="shared" si="18"/>
        <v>6.8476339751790795E-3</v>
      </c>
      <c r="BJ9">
        <f t="shared" si="19"/>
        <v>297.03145256042478</v>
      </c>
      <c r="BK9">
        <f t="shared" si="20"/>
        <v>296.07123222351072</v>
      </c>
      <c r="BL9">
        <f t="shared" si="21"/>
        <v>272.08696657463224</v>
      </c>
      <c r="BM9">
        <f t="shared" si="22"/>
        <v>-0.16271427266108585</v>
      </c>
      <c r="BN9">
        <f t="shared" si="23"/>
        <v>2.9737131322779784</v>
      </c>
      <c r="BO9">
        <f t="shared" si="24"/>
        <v>29.841861978527177</v>
      </c>
      <c r="BP9">
        <f t="shared" si="25"/>
        <v>13.909818902965654</v>
      </c>
      <c r="BQ9">
        <f t="shared" si="26"/>
        <v>23.401342391967773</v>
      </c>
      <c r="BR9">
        <f t="shared" si="27"/>
        <v>2.8889495172123474</v>
      </c>
      <c r="BS9">
        <f t="shared" si="28"/>
        <v>0.48102082048243183</v>
      </c>
      <c r="BT9">
        <f t="shared" si="29"/>
        <v>1.5876129228097853</v>
      </c>
      <c r="BU9">
        <f t="shared" si="30"/>
        <v>1.3013365944025621</v>
      </c>
      <c r="BV9">
        <f t="shared" si="31"/>
        <v>0.30289255161968603</v>
      </c>
      <c r="BW9">
        <f t="shared" si="32"/>
        <v>62.76756268602572</v>
      </c>
      <c r="BX9">
        <f t="shared" si="33"/>
        <v>0.81663972997853984</v>
      </c>
      <c r="BY9">
        <f t="shared" si="34"/>
        <v>54.766530576434391</v>
      </c>
      <c r="BZ9">
        <f t="shared" si="35"/>
        <v>765.78662553336937</v>
      </c>
      <c r="CA9">
        <f t="shared" si="36"/>
        <v>2.7205076931031844E-2</v>
      </c>
      <c r="CB9">
        <f t="shared" si="37"/>
        <v>0</v>
      </c>
      <c r="CC9">
        <f t="shared" si="38"/>
        <v>1488.1133698146025</v>
      </c>
      <c r="CD9">
        <f t="shared" si="39"/>
        <v>0</v>
      </c>
      <c r="CE9" t="e">
        <f t="shared" si="40"/>
        <v>#DIV/0!</v>
      </c>
      <c r="CF9" t="e">
        <f t="shared" si="41"/>
        <v>#DIV/0!</v>
      </c>
    </row>
    <row r="10" spans="1:84" x14ac:dyDescent="0.35">
      <c r="A10" t="s">
        <v>152</v>
      </c>
      <c r="B10" s="1">
        <v>8</v>
      </c>
      <c r="C10" s="1" t="s">
        <v>92</v>
      </c>
      <c r="D10" s="1">
        <v>2587.0000556856394</v>
      </c>
      <c r="E10" s="1">
        <v>0</v>
      </c>
      <c r="F10">
        <f t="shared" si="0"/>
        <v>45.686039391049867</v>
      </c>
      <c r="G10">
        <f t="shared" si="1"/>
        <v>0.47298358342400293</v>
      </c>
      <c r="H10">
        <f t="shared" si="2"/>
        <v>980.74961098165329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t="e">
        <f t="shared" si="3"/>
        <v>#DIV/0!</v>
      </c>
      <c r="Q10" t="e">
        <f t="shared" si="4"/>
        <v>#DIV/0!</v>
      </c>
      <c r="R10" t="e">
        <f t="shared" si="5"/>
        <v>#DIV/0!</v>
      </c>
      <c r="S10" s="1">
        <v>-1</v>
      </c>
      <c r="T10" s="1">
        <v>0.87</v>
      </c>
      <c r="U10" s="1">
        <v>0.92</v>
      </c>
      <c r="V10" s="1">
        <v>10.161993026733398</v>
      </c>
      <c r="W10">
        <f t="shared" si="6"/>
        <v>0.87508099651336668</v>
      </c>
      <c r="X10">
        <f t="shared" si="7"/>
        <v>3.1383433883652896E-2</v>
      </c>
      <c r="Y10" t="e">
        <f t="shared" si="8"/>
        <v>#DIV/0!</v>
      </c>
      <c r="Z10" t="e">
        <f t="shared" si="9"/>
        <v>#DIV/0!</v>
      </c>
      <c r="AA10" t="e">
        <f t="shared" si="10"/>
        <v>#DIV/0!</v>
      </c>
      <c r="AB10" s="1">
        <v>0</v>
      </c>
      <c r="AC10" s="1">
        <v>0.5</v>
      </c>
      <c r="AD10" t="e">
        <f t="shared" si="11"/>
        <v>#DIV/0!</v>
      </c>
      <c r="AE10">
        <f t="shared" si="12"/>
        <v>6.2579598962609495</v>
      </c>
      <c r="AF10">
        <f t="shared" si="13"/>
        <v>1.3527007959851167</v>
      </c>
      <c r="AG10">
        <f t="shared" si="14"/>
        <v>24.22979736328125</v>
      </c>
      <c r="AH10" s="1">
        <v>2</v>
      </c>
      <c r="AI10">
        <f t="shared" si="15"/>
        <v>4.644859790802002</v>
      </c>
      <c r="AJ10" s="1">
        <v>1</v>
      </c>
      <c r="AK10">
        <f t="shared" si="16"/>
        <v>9.2897195816040039</v>
      </c>
      <c r="AL10" s="1">
        <v>22.982606887817383</v>
      </c>
      <c r="AM10" s="1">
        <v>24.22979736328125</v>
      </c>
      <c r="AN10" s="1">
        <v>22.03648567199707</v>
      </c>
      <c r="AO10" s="1">
        <v>1201.000732421875</v>
      </c>
      <c r="AP10" s="1">
        <v>1165.743408203125</v>
      </c>
      <c r="AQ10" s="1">
        <v>12.804452896118164</v>
      </c>
      <c r="AR10" s="1">
        <v>16.898553848266602</v>
      </c>
      <c r="AS10" s="1">
        <v>45.293766021728516</v>
      </c>
      <c r="AT10" s="1">
        <v>59.777660369873047</v>
      </c>
      <c r="AU10" s="1">
        <v>300.54019165039063</v>
      </c>
      <c r="AV10" s="1">
        <v>1699.95849609375</v>
      </c>
      <c r="AW10" s="1">
        <v>0.25721803307533264</v>
      </c>
      <c r="AX10" s="1">
        <v>99.645591735839844</v>
      </c>
      <c r="AY10" s="1">
        <v>2.0439200401306152</v>
      </c>
      <c r="AZ10" s="1">
        <v>-0.40215039253234863</v>
      </c>
      <c r="BA10" s="1">
        <v>1</v>
      </c>
      <c r="BB10" s="1">
        <v>-1.355140209197998</v>
      </c>
      <c r="BC10" s="1">
        <v>7.355140209197998</v>
      </c>
      <c r="BD10" s="1">
        <v>1</v>
      </c>
      <c r="BE10" s="1">
        <v>0</v>
      </c>
      <c r="BF10" s="1">
        <v>0.15999999642372131</v>
      </c>
      <c r="BG10" s="1">
        <v>111115</v>
      </c>
      <c r="BH10">
        <f t="shared" si="17"/>
        <v>1.502700958251953</v>
      </c>
      <c r="BI10">
        <f t="shared" si="18"/>
        <v>6.2579598962609496E-3</v>
      </c>
      <c r="BJ10">
        <f t="shared" si="19"/>
        <v>297.37979736328123</v>
      </c>
      <c r="BK10">
        <f t="shared" si="20"/>
        <v>296.13260688781736</v>
      </c>
      <c r="BL10">
        <f t="shared" si="21"/>
        <v>271.99335329547466</v>
      </c>
      <c r="BM10">
        <f t="shared" si="22"/>
        <v>-7.2089263530047909E-2</v>
      </c>
      <c r="BN10">
        <f t="shared" si="23"/>
        <v>3.0365671936755958</v>
      </c>
      <c r="BO10">
        <f t="shared" si="24"/>
        <v>30.473673152802643</v>
      </c>
      <c r="BP10">
        <f t="shared" si="25"/>
        <v>13.575119304536042</v>
      </c>
      <c r="BQ10">
        <f t="shared" si="26"/>
        <v>23.606202125549316</v>
      </c>
      <c r="BR10">
        <f t="shared" si="27"/>
        <v>2.9248555193781343</v>
      </c>
      <c r="BS10">
        <f t="shared" si="28"/>
        <v>0.45006846796807082</v>
      </c>
      <c r="BT10">
        <f t="shared" si="29"/>
        <v>1.6838663976904791</v>
      </c>
      <c r="BU10">
        <f t="shared" si="30"/>
        <v>1.2409891216876552</v>
      </c>
      <c r="BV10">
        <f t="shared" si="31"/>
        <v>0.2832655677862852</v>
      </c>
      <c r="BW10">
        <f t="shared" si="32"/>
        <v>97.727375330961578</v>
      </c>
      <c r="BX10">
        <f t="shared" si="33"/>
        <v>0.84130830513841737</v>
      </c>
      <c r="BY10">
        <f t="shared" si="34"/>
        <v>56.582790892981329</v>
      </c>
      <c r="BZ10">
        <f t="shared" si="35"/>
        <v>1159.1042246802926</v>
      </c>
      <c r="CA10">
        <f t="shared" si="36"/>
        <v>2.2302080853042326E-2</v>
      </c>
      <c r="CB10">
        <f t="shared" si="37"/>
        <v>0</v>
      </c>
      <c r="CC10">
        <f t="shared" si="38"/>
        <v>1487.6013747930829</v>
      </c>
      <c r="CD10">
        <f t="shared" si="39"/>
        <v>0</v>
      </c>
      <c r="CE10" t="e">
        <f t="shared" si="40"/>
        <v>#DIV/0!</v>
      </c>
      <c r="CF10" t="e">
        <f t="shared" si="41"/>
        <v>#DIV/0!</v>
      </c>
    </row>
    <row r="11" spans="1:84" x14ac:dyDescent="0.35">
      <c r="A11" t="s">
        <v>152</v>
      </c>
      <c r="B11" s="1">
        <v>9</v>
      </c>
      <c r="C11" s="1" t="s">
        <v>93</v>
      </c>
      <c r="D11" s="1">
        <v>2726.0000556856394</v>
      </c>
      <c r="E11" s="1">
        <v>0</v>
      </c>
      <c r="F11">
        <f t="shared" si="0"/>
        <v>48.106867003129402</v>
      </c>
      <c r="G11">
        <f t="shared" si="1"/>
        <v>0.44666543991830809</v>
      </c>
      <c r="H11">
        <f t="shared" si="2"/>
        <v>1252.6086977666753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t="e">
        <f t="shared" si="3"/>
        <v>#DIV/0!</v>
      </c>
      <c r="Q11" t="e">
        <f t="shared" si="4"/>
        <v>#DIV/0!</v>
      </c>
      <c r="R11" t="e">
        <f t="shared" si="5"/>
        <v>#DIV/0!</v>
      </c>
      <c r="S11" s="1">
        <v>-1</v>
      </c>
      <c r="T11" s="1">
        <v>0.87</v>
      </c>
      <c r="U11" s="1">
        <v>0.92</v>
      </c>
      <c r="V11" s="1">
        <v>10.161993026733398</v>
      </c>
      <c r="W11">
        <f t="shared" si="6"/>
        <v>0.87508099651336668</v>
      </c>
      <c r="X11">
        <f t="shared" si="7"/>
        <v>3.3022683458352763E-2</v>
      </c>
      <c r="Y11" t="e">
        <f t="shared" si="8"/>
        <v>#DIV/0!</v>
      </c>
      <c r="Z11" t="e">
        <f t="shared" si="9"/>
        <v>#DIV/0!</v>
      </c>
      <c r="AA11" t="e">
        <f t="shared" si="10"/>
        <v>#DIV/0!</v>
      </c>
      <c r="AB11" s="1">
        <v>0</v>
      </c>
      <c r="AC11" s="1">
        <v>0.5</v>
      </c>
      <c r="AD11" t="e">
        <f t="shared" si="11"/>
        <v>#DIV/0!</v>
      </c>
      <c r="AE11">
        <f t="shared" si="12"/>
        <v>6.0638500951013343</v>
      </c>
      <c r="AF11">
        <f t="shared" si="13"/>
        <v>1.383756220537355</v>
      </c>
      <c r="AG11">
        <f t="shared" si="14"/>
        <v>24.489824295043945</v>
      </c>
      <c r="AH11" s="1">
        <v>2</v>
      </c>
      <c r="AI11">
        <f t="shared" si="15"/>
        <v>4.644859790802002</v>
      </c>
      <c r="AJ11" s="1">
        <v>1</v>
      </c>
      <c r="AK11">
        <f t="shared" si="16"/>
        <v>9.2897195816040039</v>
      </c>
      <c r="AL11" s="1">
        <v>23.031787872314453</v>
      </c>
      <c r="AM11" s="1">
        <v>24.489824295043945</v>
      </c>
      <c r="AN11" s="1">
        <v>22.035226821899414</v>
      </c>
      <c r="AO11" s="1">
        <v>1500.6470947265625</v>
      </c>
      <c r="AP11" s="1">
        <v>1462.7313232421875</v>
      </c>
      <c r="AQ11" s="1">
        <v>13.099137306213379</v>
      </c>
      <c r="AR11" s="1">
        <v>17.065532684326172</v>
      </c>
      <c r="AS11" s="1">
        <v>46.197563171386719</v>
      </c>
      <c r="AT11" s="1">
        <v>60.189384460449219</v>
      </c>
      <c r="AU11" s="1">
        <v>300.54327392578125</v>
      </c>
      <c r="AV11" s="1">
        <v>1699.34521484375</v>
      </c>
      <c r="AW11" s="1">
        <v>0.17556087672710419</v>
      </c>
      <c r="AX11" s="1">
        <v>99.644317626953125</v>
      </c>
      <c r="AY11" s="1">
        <v>1.2692434787750244</v>
      </c>
      <c r="AZ11" s="1">
        <v>-0.40297836065292358</v>
      </c>
      <c r="BA11" s="1">
        <v>1</v>
      </c>
      <c r="BB11" s="1">
        <v>-1.355140209197998</v>
      </c>
      <c r="BC11" s="1">
        <v>7.355140209197998</v>
      </c>
      <c r="BD11" s="1">
        <v>1</v>
      </c>
      <c r="BE11" s="1">
        <v>0</v>
      </c>
      <c r="BF11" s="1">
        <v>0.15999999642372131</v>
      </c>
      <c r="BG11" s="1">
        <v>111115</v>
      </c>
      <c r="BH11">
        <f t="shared" si="17"/>
        <v>1.5027163696289061</v>
      </c>
      <c r="BI11">
        <f t="shared" si="18"/>
        <v>6.0638500951013348E-3</v>
      </c>
      <c r="BJ11">
        <f t="shared" si="19"/>
        <v>297.63982429504392</v>
      </c>
      <c r="BK11">
        <f t="shared" si="20"/>
        <v>296.18178787231443</v>
      </c>
      <c r="BL11">
        <f t="shared" si="21"/>
        <v>271.89522829766793</v>
      </c>
      <c r="BM11">
        <f t="shared" si="22"/>
        <v>-4.7843323601588154E-2</v>
      </c>
      <c r="BN11">
        <f t="shared" si="23"/>
        <v>3.0842395798075022</v>
      </c>
      <c r="BO11">
        <f t="shared" si="24"/>
        <v>30.952488343130927</v>
      </c>
      <c r="BP11">
        <f t="shared" si="25"/>
        <v>13.886955658804755</v>
      </c>
      <c r="BQ11">
        <f t="shared" si="26"/>
        <v>23.760806083679199</v>
      </c>
      <c r="BR11">
        <f t="shared" si="27"/>
        <v>2.9522109449554406</v>
      </c>
      <c r="BS11">
        <f t="shared" si="28"/>
        <v>0.42617426020670079</v>
      </c>
      <c r="BT11">
        <f t="shared" si="29"/>
        <v>1.7004833592701472</v>
      </c>
      <c r="BU11">
        <f t="shared" si="30"/>
        <v>1.2517275856852934</v>
      </c>
      <c r="BV11">
        <f t="shared" si="31"/>
        <v>0.26812712004690253</v>
      </c>
      <c r="BW11">
        <f t="shared" si="32"/>
        <v>124.81533894254672</v>
      </c>
      <c r="BX11">
        <f t="shared" si="33"/>
        <v>0.8563491311515985</v>
      </c>
      <c r="BY11">
        <f t="shared" si="34"/>
        <v>56.139807146230261</v>
      </c>
      <c r="BZ11">
        <f t="shared" si="35"/>
        <v>1455.740340373035</v>
      </c>
      <c r="CA11">
        <f t="shared" si="36"/>
        <v>1.8552142583841379E-2</v>
      </c>
      <c r="CB11">
        <f t="shared" si="37"/>
        <v>0</v>
      </c>
      <c r="CC11">
        <f t="shared" si="38"/>
        <v>1487.0647040256899</v>
      </c>
      <c r="CD11">
        <f t="shared" si="39"/>
        <v>0</v>
      </c>
      <c r="CE11" t="e">
        <f t="shared" si="40"/>
        <v>#DIV/0!</v>
      </c>
      <c r="CF11" t="e">
        <f t="shared" si="41"/>
        <v>#DIV/0!</v>
      </c>
    </row>
    <row r="12" spans="1:84" x14ac:dyDescent="0.35">
      <c r="A12" t="s">
        <v>152</v>
      </c>
      <c r="B12" s="1">
        <v>10</v>
      </c>
      <c r="C12" s="1" t="s">
        <v>94</v>
      </c>
      <c r="D12" s="1">
        <v>2900.0000556856394</v>
      </c>
      <c r="E12" s="1">
        <v>0</v>
      </c>
      <c r="F12">
        <f t="shared" si="0"/>
        <v>50.348616412624402</v>
      </c>
      <c r="G12">
        <f t="shared" si="1"/>
        <v>0.42476880759971924</v>
      </c>
      <c r="H12">
        <f t="shared" si="2"/>
        <v>1427.5195661952921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t="e">
        <f t="shared" si="3"/>
        <v>#DIV/0!</v>
      </c>
      <c r="Q12" t="e">
        <f t="shared" si="4"/>
        <v>#DIV/0!</v>
      </c>
      <c r="R12" t="e">
        <f t="shared" si="5"/>
        <v>#DIV/0!</v>
      </c>
      <c r="S12" s="1">
        <v>-1</v>
      </c>
      <c r="T12" s="1">
        <v>0.87</v>
      </c>
      <c r="U12" s="1">
        <v>0.92</v>
      </c>
      <c r="V12" s="1">
        <v>10.161993026733398</v>
      </c>
      <c r="W12">
        <f t="shared" si="6"/>
        <v>0.87508099651336668</v>
      </c>
      <c r="X12">
        <f t="shared" si="7"/>
        <v>3.4532554489310877E-2</v>
      </c>
      <c r="Y12" t="e">
        <f t="shared" si="8"/>
        <v>#DIV/0!</v>
      </c>
      <c r="Z12" t="e">
        <f t="shared" si="9"/>
        <v>#DIV/0!</v>
      </c>
      <c r="AA12" t="e">
        <f t="shared" si="10"/>
        <v>#DIV/0!</v>
      </c>
      <c r="AB12" s="1">
        <v>0</v>
      </c>
      <c r="AC12" s="1">
        <v>0.5</v>
      </c>
      <c r="AD12" t="e">
        <f t="shared" si="11"/>
        <v>#DIV/0!</v>
      </c>
      <c r="AE12">
        <f t="shared" si="12"/>
        <v>5.8548469834847188</v>
      </c>
      <c r="AF12">
        <f t="shared" si="13"/>
        <v>1.4013858292427148</v>
      </c>
      <c r="AG12">
        <f t="shared" si="14"/>
        <v>24.679790496826172</v>
      </c>
      <c r="AH12" s="1">
        <v>2</v>
      </c>
      <c r="AI12">
        <f t="shared" si="15"/>
        <v>4.644859790802002</v>
      </c>
      <c r="AJ12" s="1">
        <v>1</v>
      </c>
      <c r="AK12">
        <f t="shared" si="16"/>
        <v>9.2897195816040039</v>
      </c>
      <c r="AL12" s="1">
        <v>23.054304122924805</v>
      </c>
      <c r="AM12" s="1">
        <v>24.679790496826172</v>
      </c>
      <c r="AN12" s="1">
        <v>22.033214569091797</v>
      </c>
      <c r="AO12" s="1">
        <v>1699.9483642578125</v>
      </c>
      <c r="AP12" s="1">
        <v>1659.9739990234375</v>
      </c>
      <c r="AQ12" s="1">
        <v>13.413212776184082</v>
      </c>
      <c r="AR12" s="1">
        <v>17.242376327514648</v>
      </c>
      <c r="AS12" s="1">
        <v>47.242679595947266</v>
      </c>
      <c r="AT12" s="1">
        <v>60.730735778808594</v>
      </c>
      <c r="AU12" s="1">
        <v>300.5301513671875</v>
      </c>
      <c r="AV12" s="1">
        <v>1699.228515625</v>
      </c>
      <c r="AW12" s="1">
        <v>0.25532269477844238</v>
      </c>
      <c r="AX12" s="1">
        <v>99.6436767578125</v>
      </c>
      <c r="AY12" s="1">
        <v>0.54130768775939941</v>
      </c>
      <c r="AZ12" s="1">
        <v>-0.40828594565391541</v>
      </c>
      <c r="BA12" s="1">
        <v>1</v>
      </c>
      <c r="BB12" s="1">
        <v>-1.355140209197998</v>
      </c>
      <c r="BC12" s="1">
        <v>7.355140209197998</v>
      </c>
      <c r="BD12" s="1">
        <v>1</v>
      </c>
      <c r="BE12" s="1">
        <v>0</v>
      </c>
      <c r="BF12" s="1">
        <v>0.15999999642372131</v>
      </c>
      <c r="BG12" s="1">
        <v>111115</v>
      </c>
      <c r="BH12">
        <f t="shared" si="17"/>
        <v>1.5026507568359373</v>
      </c>
      <c r="BI12">
        <f t="shared" si="18"/>
        <v>5.8548469834847185E-3</v>
      </c>
      <c r="BJ12">
        <f t="shared" si="19"/>
        <v>297.82979049682615</v>
      </c>
      <c r="BK12">
        <f t="shared" si="20"/>
        <v>296.20430412292478</v>
      </c>
      <c r="BL12">
        <f t="shared" si="21"/>
        <v>271.87655642308528</v>
      </c>
      <c r="BM12">
        <f t="shared" si="22"/>
        <v>-1.8694496093552358E-2</v>
      </c>
      <c r="BN12">
        <f t="shared" si="23"/>
        <v>3.1194796025581426</v>
      </c>
      <c r="BO12">
        <f t="shared" si="24"/>
        <v>31.306347819141084</v>
      </c>
      <c r="BP12">
        <f t="shared" si="25"/>
        <v>14.063971491626436</v>
      </c>
      <c r="BQ12">
        <f t="shared" si="26"/>
        <v>23.867047309875488</v>
      </c>
      <c r="BR12">
        <f t="shared" si="27"/>
        <v>2.971138581982125</v>
      </c>
      <c r="BS12">
        <f t="shared" si="28"/>
        <v>0.40619566893497927</v>
      </c>
      <c r="BT12">
        <f t="shared" si="29"/>
        <v>1.7180937733154278</v>
      </c>
      <c r="BU12">
        <f t="shared" si="30"/>
        <v>1.2530448086666972</v>
      </c>
      <c r="BV12">
        <f t="shared" si="31"/>
        <v>0.2554781033147866</v>
      </c>
      <c r="BW12">
        <f t="shared" si="32"/>
        <v>142.2432982194164</v>
      </c>
      <c r="BX12">
        <f t="shared" si="33"/>
        <v>0.85996501573825956</v>
      </c>
      <c r="BY12">
        <f t="shared" si="34"/>
        <v>55.971841028531401</v>
      </c>
      <c r="BZ12">
        <f t="shared" si="35"/>
        <v>1652.6572407983947</v>
      </c>
      <c r="CA12">
        <f t="shared" si="36"/>
        <v>1.7051961436919009E-2</v>
      </c>
      <c r="CB12">
        <f t="shared" si="37"/>
        <v>0</v>
      </c>
      <c r="CC12">
        <f t="shared" si="38"/>
        <v>1486.962582757054</v>
      </c>
      <c r="CD12">
        <f t="shared" si="39"/>
        <v>0</v>
      </c>
      <c r="CE12" t="e">
        <f t="shared" si="40"/>
        <v>#DIV/0!</v>
      </c>
      <c r="CF12" t="e">
        <f t="shared" si="41"/>
        <v>#DIV/0!</v>
      </c>
    </row>
    <row r="13" spans="1:84" x14ac:dyDescent="0.35">
      <c r="A13" t="s">
        <v>152</v>
      </c>
      <c r="B13" s="1">
        <v>11</v>
      </c>
      <c r="C13" s="1" t="s">
        <v>95</v>
      </c>
      <c r="D13" s="1">
        <v>3102.0000556856394</v>
      </c>
      <c r="E13" s="1">
        <v>0</v>
      </c>
      <c r="F13">
        <f t="shared" si="0"/>
        <v>52.481488016569735</v>
      </c>
      <c r="G13">
        <f t="shared" si="1"/>
        <v>0.3982573161564088</v>
      </c>
      <c r="H13">
        <f t="shared" si="2"/>
        <v>1502.4021024717267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t="e">
        <f t="shared" si="3"/>
        <v>#DIV/0!</v>
      </c>
      <c r="Q13" t="e">
        <f t="shared" si="4"/>
        <v>#DIV/0!</v>
      </c>
      <c r="R13" t="e">
        <f t="shared" si="5"/>
        <v>#DIV/0!</v>
      </c>
      <c r="S13" s="1">
        <v>-1</v>
      </c>
      <c r="T13" s="1">
        <v>0.87</v>
      </c>
      <c r="U13" s="1">
        <v>0.92</v>
      </c>
      <c r="V13" s="1">
        <v>10.161993026733398</v>
      </c>
      <c r="W13">
        <f t="shared" si="6"/>
        <v>0.87508099651336668</v>
      </c>
      <c r="X13">
        <f t="shared" si="7"/>
        <v>3.5978755655596176E-2</v>
      </c>
      <c r="Y13" t="e">
        <f t="shared" si="8"/>
        <v>#DIV/0!</v>
      </c>
      <c r="Z13" t="e">
        <f t="shared" si="9"/>
        <v>#DIV/0!</v>
      </c>
      <c r="AA13" t="e">
        <f t="shared" si="10"/>
        <v>#DIV/0!</v>
      </c>
      <c r="AB13" s="1">
        <v>0</v>
      </c>
      <c r="AC13" s="1">
        <v>0.5</v>
      </c>
      <c r="AD13" t="e">
        <f t="shared" si="11"/>
        <v>#DIV/0!</v>
      </c>
      <c r="AE13">
        <f t="shared" si="12"/>
        <v>5.60264940183857</v>
      </c>
      <c r="AF13">
        <f t="shared" si="13"/>
        <v>1.4259498982681438</v>
      </c>
      <c r="AG13">
        <f t="shared" si="14"/>
        <v>24.893915176391602</v>
      </c>
      <c r="AH13" s="1">
        <v>2</v>
      </c>
      <c r="AI13">
        <f t="shared" si="15"/>
        <v>4.644859790802002</v>
      </c>
      <c r="AJ13" s="1">
        <v>1</v>
      </c>
      <c r="AK13">
        <f t="shared" si="16"/>
        <v>9.2897195816040039</v>
      </c>
      <c r="AL13" s="1">
        <v>23.084840774536133</v>
      </c>
      <c r="AM13" s="1">
        <v>24.893915176391602</v>
      </c>
      <c r="AN13" s="1">
        <v>22.031505584716797</v>
      </c>
      <c r="AO13" s="1">
        <v>1800.524169921875</v>
      </c>
      <c r="AP13" s="1">
        <v>1759.0390625</v>
      </c>
      <c r="AQ13" s="1">
        <v>13.735382080078125</v>
      </c>
      <c r="AR13" s="1">
        <v>17.399070739746094</v>
      </c>
      <c r="AS13" s="1">
        <v>48.286033630371094</v>
      </c>
      <c r="AT13" s="1">
        <v>61.16741943359375</v>
      </c>
      <c r="AU13" s="1">
        <v>300.5260009765625</v>
      </c>
      <c r="AV13" s="1">
        <v>1698.6702880859375</v>
      </c>
      <c r="AW13" s="1">
        <v>0.24185395240783691</v>
      </c>
      <c r="AX13" s="1">
        <v>99.641685485839844</v>
      </c>
      <c r="AY13" s="1">
        <v>3.4874580800533295E-2</v>
      </c>
      <c r="AZ13" s="1">
        <v>-0.41598153114318848</v>
      </c>
      <c r="BA13" s="1">
        <v>0.75</v>
      </c>
      <c r="BB13" s="1">
        <v>-1.355140209197998</v>
      </c>
      <c r="BC13" s="1">
        <v>7.355140209197998</v>
      </c>
      <c r="BD13" s="1">
        <v>1</v>
      </c>
      <c r="BE13" s="1">
        <v>0</v>
      </c>
      <c r="BF13" s="1">
        <v>0.15999999642372131</v>
      </c>
      <c r="BG13" s="1">
        <v>111115</v>
      </c>
      <c r="BH13">
        <f t="shared" si="17"/>
        <v>1.5026300048828123</v>
      </c>
      <c r="BI13">
        <f t="shared" si="18"/>
        <v>5.6026494018385697E-3</v>
      </c>
      <c r="BJ13">
        <f t="shared" si="19"/>
        <v>298.04391517639158</v>
      </c>
      <c r="BK13">
        <f t="shared" si="20"/>
        <v>296.23484077453611</v>
      </c>
      <c r="BL13">
        <f t="shared" si="21"/>
        <v>271.78724001883165</v>
      </c>
      <c r="BM13">
        <f t="shared" si="22"/>
        <v>1.7022716464615596E-2</v>
      </c>
      <c r="BN13">
        <f t="shared" si="23"/>
        <v>3.1596226326638028</v>
      </c>
      <c r="BO13">
        <f t="shared" si="24"/>
        <v>31.709847311974858</v>
      </c>
      <c r="BP13">
        <f t="shared" si="25"/>
        <v>14.310776572228765</v>
      </c>
      <c r="BQ13">
        <f t="shared" si="26"/>
        <v>23.989377975463867</v>
      </c>
      <c r="BR13">
        <f t="shared" si="27"/>
        <v>2.9930640261095136</v>
      </c>
      <c r="BS13">
        <f t="shared" si="28"/>
        <v>0.38188559153877766</v>
      </c>
      <c r="BT13">
        <f t="shared" si="29"/>
        <v>1.7336727343956591</v>
      </c>
      <c r="BU13">
        <f t="shared" si="30"/>
        <v>1.2593912917138546</v>
      </c>
      <c r="BV13">
        <f t="shared" si="31"/>
        <v>0.24009730985673974</v>
      </c>
      <c r="BW13">
        <f t="shared" si="32"/>
        <v>149.70187776775234</v>
      </c>
      <c r="BX13">
        <f t="shared" si="33"/>
        <v>0.85410388802649273</v>
      </c>
      <c r="BY13">
        <f t="shared" si="34"/>
        <v>55.635505969738794</v>
      </c>
      <c r="BZ13">
        <f t="shared" si="35"/>
        <v>1751.4123512521523</v>
      </c>
      <c r="CA13">
        <f t="shared" si="36"/>
        <v>1.6671311800211631E-2</v>
      </c>
      <c r="CB13">
        <f t="shared" si="37"/>
        <v>0</v>
      </c>
      <c r="CC13">
        <f t="shared" si="38"/>
        <v>1486.4740884458899</v>
      </c>
      <c r="CD13">
        <f t="shared" si="39"/>
        <v>0</v>
      </c>
      <c r="CE13" t="e">
        <f t="shared" si="40"/>
        <v>#DIV/0!</v>
      </c>
      <c r="CF13" t="e">
        <f t="shared" si="41"/>
        <v>#DIV/0!</v>
      </c>
    </row>
    <row r="14" spans="1:84" x14ac:dyDescent="0.35">
      <c r="A14" t="s">
        <v>153</v>
      </c>
      <c r="B14" s="1">
        <v>14</v>
      </c>
      <c r="C14" s="1" t="s">
        <v>98</v>
      </c>
      <c r="D14" s="1">
        <v>4177.0000556856394</v>
      </c>
      <c r="E14" s="1">
        <v>0</v>
      </c>
      <c r="F14">
        <f t="shared" ref="F14:F24" si="42">(AO14-AP14*(1000-AQ14)/(1000-AR14))*BH14</f>
        <v>-3.1200821763483479</v>
      </c>
      <c r="G14">
        <f t="shared" ref="G14:G24" si="43">IF(BS14&lt;&gt;0,1/(1/BS14-1/AK14),0)</f>
        <v>0.23682918992428625</v>
      </c>
      <c r="H14">
        <f t="shared" ref="H14:H24" si="44">((BV14-BI14/2)*AP14-F14)/(BV14+BI14/2)</f>
        <v>71.573569733019681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t="e">
        <f t="shared" ref="P14:P24" si="45">CB14/L14</f>
        <v>#DIV/0!</v>
      </c>
      <c r="Q14" t="e">
        <f t="shared" ref="Q14:Q24" si="46">CD14/N14</f>
        <v>#DIV/0!</v>
      </c>
      <c r="R14" t="e">
        <f t="shared" ref="R14:R24" si="47">(N14-O14)/N14</f>
        <v>#DIV/0!</v>
      </c>
      <c r="S14" s="1">
        <v>-1</v>
      </c>
      <c r="T14" s="1">
        <v>0.87</v>
      </c>
      <c r="U14" s="1">
        <v>0.92</v>
      </c>
      <c r="V14" s="1">
        <v>10.135106086730957</v>
      </c>
      <c r="W14">
        <f t="shared" ref="W14:W24" si="48">(V14*U14+(100-V14)*T14)/100</f>
        <v>0.87506755304336536</v>
      </c>
      <c r="X14">
        <f t="shared" ref="X14:X24" si="49">(F14-S14)/CC14</f>
        <v>-1.4247061935091104E-3</v>
      </c>
      <c r="Y14" t="e">
        <f t="shared" ref="Y14:Y24" si="50">(N14-O14)/(N14-M14)</f>
        <v>#DIV/0!</v>
      </c>
      <c r="Z14" t="e">
        <f t="shared" ref="Z14:Z24" si="51">(L14-N14)/(L14-M14)</f>
        <v>#DIV/0!</v>
      </c>
      <c r="AA14" t="e">
        <f t="shared" ref="AA14:AA24" si="52">(L14-N14)/N14</f>
        <v>#DIV/0!</v>
      </c>
      <c r="AB14" s="1">
        <v>0</v>
      </c>
      <c r="AC14" s="1">
        <v>0.5</v>
      </c>
      <c r="AD14" t="e">
        <f t="shared" ref="AD14:AD24" si="53">R14*AC14*W14*AB14</f>
        <v>#DIV/0!</v>
      </c>
      <c r="AE14">
        <f t="shared" ref="AE14:AE24" si="54">BI14*1000</f>
        <v>4.1974842232556941</v>
      </c>
      <c r="AF14">
        <f t="shared" ref="AF14:AF24" si="55">(BN14-BT14)</f>
        <v>1.7640637497463172</v>
      </c>
      <c r="AG14">
        <f t="shared" ref="AG14:AG24" si="56">(AM14+BM14*E14)</f>
        <v>26.417125701904297</v>
      </c>
      <c r="AH14" s="1">
        <v>2</v>
      </c>
      <c r="AI14">
        <f t="shared" ref="AI14:AI24" si="57">(AH14*BB14+BC14)</f>
        <v>4.644859790802002</v>
      </c>
      <c r="AJ14" s="1">
        <v>1</v>
      </c>
      <c r="AK14">
        <f t="shared" ref="AK14:AK24" si="58">AI14*(AJ14+1)*(AJ14+1)/(AJ14*AJ14+1)</f>
        <v>9.2897195816040039</v>
      </c>
      <c r="AL14" s="1">
        <v>23.264196395874023</v>
      </c>
      <c r="AM14" s="1">
        <v>26.417125701904297</v>
      </c>
      <c r="AN14" s="1">
        <v>22.033514022827148</v>
      </c>
      <c r="AO14" s="1">
        <v>49.890457153320313</v>
      </c>
      <c r="AP14" s="1">
        <v>51.822212219238281</v>
      </c>
      <c r="AQ14" s="1">
        <v>14.260091781616211</v>
      </c>
      <c r="AR14" s="1">
        <v>17.006156921386719</v>
      </c>
      <c r="AS14" s="1">
        <v>49.583412170410156</v>
      </c>
      <c r="AT14" s="1">
        <v>59.132003784179688</v>
      </c>
      <c r="AU14" s="1">
        <v>300.51007080078125</v>
      </c>
      <c r="AV14" s="1">
        <v>1700.535888671875</v>
      </c>
      <c r="AW14" s="1">
        <v>0.24523036181926727</v>
      </c>
      <c r="AX14" s="1">
        <v>99.633544921875</v>
      </c>
      <c r="AY14" s="1">
        <v>1.6036207675933838</v>
      </c>
      <c r="AZ14" s="1">
        <v>-0.39158514142036438</v>
      </c>
      <c r="BA14" s="1">
        <v>1</v>
      </c>
      <c r="BB14" s="1">
        <v>-1.355140209197998</v>
      </c>
      <c r="BC14" s="1">
        <v>7.355140209197998</v>
      </c>
      <c r="BD14" s="1">
        <v>1</v>
      </c>
      <c r="BE14" s="1">
        <v>0</v>
      </c>
      <c r="BF14" s="1">
        <v>0.15999999642372131</v>
      </c>
      <c r="BG14" s="1">
        <v>111115</v>
      </c>
      <c r="BH14">
        <f t="shared" ref="BH14:BH24" si="59">AU14*0.000001/(AH14*0.0001)</f>
        <v>1.502550354003906</v>
      </c>
      <c r="BI14">
        <f t="shared" ref="BI14:BI24" si="60">(AR14-AQ14)/(1000-AR14)*BH14</f>
        <v>4.1974842232556939E-3</v>
      </c>
      <c r="BJ14">
        <f t="shared" ref="BJ14:BJ24" si="61">(AM14+273.15)</f>
        <v>299.56712570190427</v>
      </c>
      <c r="BK14">
        <f t="shared" ref="BK14:BK24" si="62">(AL14+273.15)</f>
        <v>296.414196395874</v>
      </c>
      <c r="BL14">
        <f t="shared" ref="BL14:BL24" si="63">(AV14*BD14+AW14*BE14)*BF14</f>
        <v>272.08573610590975</v>
      </c>
      <c r="BM14">
        <f t="shared" ref="BM14:BM24" si="64">((BL14+0.00000010773*(BK14^4-BJ14^4))-BI14*44100)/(AI14*51.4+0.00000043092*BJ14^3)</f>
        <v>0.20382676677160866</v>
      </c>
      <c r="BN14">
        <f t="shared" ref="BN14:BN24" si="65">0.61365*EXP(17.502*AG14/(240.97+AG14))</f>
        <v>3.4584474493217563</v>
      </c>
      <c r="BO14">
        <f t="shared" ref="BO14:BO24" si="66">BN14*1000/AX14</f>
        <v>34.711677197008356</v>
      </c>
      <c r="BP14">
        <f t="shared" ref="BP14:BP24" si="67">(BO14-AR14)</f>
        <v>17.705520275621637</v>
      </c>
      <c r="BQ14">
        <f t="shared" ref="BQ14:BQ24" si="68">IF(E14,AM14,(AL14+AM14)/2)</f>
        <v>24.84066104888916</v>
      </c>
      <c r="BR14">
        <f t="shared" ref="BR14:BR24" si="69">0.61365*EXP(17.502*BQ14/(240.97+BQ14))</f>
        <v>3.1495968700965227</v>
      </c>
      <c r="BS14">
        <f t="shared" ref="BS14:BS24" si="70">IF(BP14&lt;&gt;0,(1000-(BO14+AR14)/2)/BP14*BI14,0)</f>
        <v>0.23094163646234184</v>
      </c>
      <c r="BT14">
        <f t="shared" ref="BT14:BT24" si="71">AR14*AX14/1000</f>
        <v>1.6943836995754391</v>
      </c>
      <c r="BU14">
        <f t="shared" ref="BU14:BU24" si="72">(BR14-BT14)</f>
        <v>1.4552131705210836</v>
      </c>
      <c r="BV14">
        <f t="shared" ref="BV14:BV24" si="73">1/(1.6/G14+1.37/AK14)</f>
        <v>0.1448561826887885</v>
      </c>
      <c r="BW14">
        <f t="shared" ref="BW14:BW24" si="74">H14*AX14*0.001</f>
        <v>7.1311284752137691</v>
      </c>
      <c r="BX14">
        <f t="shared" ref="BX14:BX24" si="75">H14/AP14</f>
        <v>1.3811369038091543</v>
      </c>
      <c r="BY14">
        <f t="shared" ref="BY14:BY24" si="76">(1-BI14*AX14/BN14/G14)*100</f>
        <v>48.940301669183796</v>
      </c>
      <c r="BZ14">
        <f t="shared" ref="BZ14:BZ24" si="77">(AP14-F14/(AK14/1.35))</f>
        <v>52.275628589998419</v>
      </c>
      <c r="CA14">
        <f t="shared" ref="CA14:CA24" si="78">F14*BY14/100/BZ14</f>
        <v>-2.9210124691326316E-2</v>
      </c>
      <c r="CB14">
        <f t="shared" ref="CB14:CB24" si="79">(L14-K14)</f>
        <v>0</v>
      </c>
      <c r="CC14">
        <f t="shared" ref="CC14:CC24" si="80">AV14*W14</f>
        <v>1488.0837789625225</v>
      </c>
      <c r="CD14">
        <f t="shared" ref="CD14:CD24" si="81">(N14-M14)</f>
        <v>0</v>
      </c>
      <c r="CE14" t="e">
        <f t="shared" ref="CE14:CE24" si="82">(N14-O14)/(N14-K14)</f>
        <v>#DIV/0!</v>
      </c>
      <c r="CF14" t="e">
        <f t="shared" ref="CF14:CF24" si="83">(L14-N14)/(L14-K14)</f>
        <v>#DIV/0!</v>
      </c>
    </row>
    <row r="15" spans="1:84" x14ac:dyDescent="0.35">
      <c r="A15" t="s">
        <v>153</v>
      </c>
      <c r="B15" s="1">
        <v>15</v>
      </c>
      <c r="C15" s="1" t="s">
        <v>99</v>
      </c>
      <c r="D15" s="1">
        <v>4301.0000556856394</v>
      </c>
      <c r="E15" s="1">
        <v>0</v>
      </c>
      <c r="F15">
        <f t="shared" si="42"/>
        <v>2.9513756148505692</v>
      </c>
      <c r="G15">
        <f t="shared" si="43"/>
        <v>0.24765207034834696</v>
      </c>
      <c r="H15">
        <f t="shared" si="44"/>
        <v>75.707794753152157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t="e">
        <f t="shared" si="45"/>
        <v>#DIV/0!</v>
      </c>
      <c r="Q15" t="e">
        <f t="shared" si="46"/>
        <v>#DIV/0!</v>
      </c>
      <c r="R15" t="e">
        <f t="shared" si="47"/>
        <v>#DIV/0!</v>
      </c>
      <c r="S15" s="1">
        <v>-1</v>
      </c>
      <c r="T15" s="1">
        <v>0.87</v>
      </c>
      <c r="U15" s="1">
        <v>0.92</v>
      </c>
      <c r="V15" s="1">
        <v>10.135106086730957</v>
      </c>
      <c r="W15">
        <f t="shared" si="48"/>
        <v>0.87506755304336536</v>
      </c>
      <c r="X15">
        <f t="shared" si="49"/>
        <v>2.6559911852066147E-3</v>
      </c>
      <c r="Y15" t="e">
        <f t="shared" si="50"/>
        <v>#DIV/0!</v>
      </c>
      <c r="Z15" t="e">
        <f t="shared" si="51"/>
        <v>#DIV/0!</v>
      </c>
      <c r="AA15" t="e">
        <f t="shared" si="52"/>
        <v>#DIV/0!</v>
      </c>
      <c r="AB15" s="1">
        <v>0</v>
      </c>
      <c r="AC15" s="1">
        <v>0.5</v>
      </c>
      <c r="AD15" t="e">
        <f t="shared" si="53"/>
        <v>#DIV/0!</v>
      </c>
      <c r="AE15">
        <f t="shared" si="54"/>
        <v>4.2940662565789305</v>
      </c>
      <c r="AF15">
        <f t="shared" si="55"/>
        <v>1.7274942136509206</v>
      </c>
      <c r="AG15">
        <f t="shared" si="56"/>
        <v>26.401628494262695</v>
      </c>
      <c r="AH15" s="1">
        <v>2</v>
      </c>
      <c r="AI15">
        <f t="shared" si="57"/>
        <v>4.644859790802002</v>
      </c>
      <c r="AJ15" s="1">
        <v>1</v>
      </c>
      <c r="AK15">
        <f t="shared" si="58"/>
        <v>9.2897195816040039</v>
      </c>
      <c r="AL15" s="1">
        <v>23.299163818359375</v>
      </c>
      <c r="AM15" s="1">
        <v>26.401628494262695</v>
      </c>
      <c r="AN15" s="1">
        <v>22.032009124755859</v>
      </c>
      <c r="AO15" s="1">
        <v>99.914215087890625</v>
      </c>
      <c r="AP15" s="1">
        <v>97.670814514160156</v>
      </c>
      <c r="AQ15" s="1">
        <v>14.53299617767334</v>
      </c>
      <c r="AR15" s="1">
        <v>17.341323852539063</v>
      </c>
      <c r="AS15" s="1">
        <v>50.429378509521484</v>
      </c>
      <c r="AT15" s="1">
        <v>60.1717529296875</v>
      </c>
      <c r="AU15" s="1">
        <v>300.50634765625</v>
      </c>
      <c r="AV15" s="1">
        <v>1700.1220703125</v>
      </c>
      <c r="AW15" s="1">
        <v>0.13583341240882874</v>
      </c>
      <c r="AX15" s="1">
        <v>99.634429931640625</v>
      </c>
      <c r="AY15" s="1">
        <v>2.1010019779205322</v>
      </c>
      <c r="AZ15" s="1">
        <v>-0.40165403485298157</v>
      </c>
      <c r="BA15" s="1">
        <v>1</v>
      </c>
      <c r="BB15" s="1">
        <v>-1.355140209197998</v>
      </c>
      <c r="BC15" s="1">
        <v>7.355140209197998</v>
      </c>
      <c r="BD15" s="1">
        <v>1</v>
      </c>
      <c r="BE15" s="1">
        <v>0</v>
      </c>
      <c r="BF15" s="1">
        <v>0.15999999642372131</v>
      </c>
      <c r="BG15" s="1">
        <v>111115</v>
      </c>
      <c r="BH15">
        <f t="shared" si="59"/>
        <v>1.50253173828125</v>
      </c>
      <c r="BI15">
        <f t="shared" si="60"/>
        <v>4.2940662565789309E-3</v>
      </c>
      <c r="BJ15">
        <f t="shared" si="61"/>
        <v>299.55162849426267</v>
      </c>
      <c r="BK15">
        <f t="shared" si="62"/>
        <v>296.44916381835935</v>
      </c>
      <c r="BL15">
        <f t="shared" si="63"/>
        <v>272.01952516988968</v>
      </c>
      <c r="BM15">
        <f t="shared" si="64"/>
        <v>0.18883405799932462</v>
      </c>
      <c r="BN15">
        <f t="shared" si="65"/>
        <v>3.4552871299586121</v>
      </c>
      <c r="BO15">
        <f t="shared" si="66"/>
        <v>34.679649718769824</v>
      </c>
      <c r="BP15">
        <f t="shared" si="67"/>
        <v>17.338325866230761</v>
      </c>
      <c r="BQ15">
        <f t="shared" si="68"/>
        <v>24.850396156311035</v>
      </c>
      <c r="BR15">
        <f t="shared" si="69"/>
        <v>3.1514275476796021</v>
      </c>
      <c r="BS15">
        <f t="shared" si="70"/>
        <v>0.24122141521756282</v>
      </c>
      <c r="BT15">
        <f t="shared" si="71"/>
        <v>1.7277929163076915</v>
      </c>
      <c r="BU15">
        <f t="shared" si="72"/>
        <v>1.4236346313719106</v>
      </c>
      <c r="BV15">
        <f t="shared" si="73"/>
        <v>0.15132824487936922</v>
      </c>
      <c r="BW15">
        <f t="shared" si="74"/>
        <v>7.5431029716119689</v>
      </c>
      <c r="BX15">
        <f t="shared" si="75"/>
        <v>0.77513221456933956</v>
      </c>
      <c r="BY15">
        <f t="shared" si="76"/>
        <v>50.002064034380055</v>
      </c>
      <c r="BZ15">
        <f t="shared" si="77"/>
        <v>97.241914906906317</v>
      </c>
      <c r="CA15">
        <f t="shared" si="78"/>
        <v>1.5176055780528948E-2</v>
      </c>
      <c r="CB15">
        <f t="shared" si="79"/>
        <v>0</v>
      </c>
      <c r="CC15">
        <f t="shared" si="80"/>
        <v>1487.7216599433798</v>
      </c>
      <c r="CD15">
        <f t="shared" si="81"/>
        <v>0</v>
      </c>
      <c r="CE15" t="e">
        <f t="shared" si="82"/>
        <v>#DIV/0!</v>
      </c>
      <c r="CF15" t="e">
        <f t="shared" si="83"/>
        <v>#DIV/0!</v>
      </c>
    </row>
    <row r="16" spans="1:84" x14ac:dyDescent="0.35">
      <c r="A16" t="s">
        <v>153</v>
      </c>
      <c r="B16" s="1">
        <v>13</v>
      </c>
      <c r="C16" s="1" t="s">
        <v>97</v>
      </c>
      <c r="D16" s="1">
        <v>4049.0000556856394</v>
      </c>
      <c r="E16" s="1">
        <v>0</v>
      </c>
      <c r="F16">
        <f t="shared" si="42"/>
        <v>7.814553577375011</v>
      </c>
      <c r="G16">
        <f t="shared" si="43"/>
        <v>0.23353898632886388</v>
      </c>
      <c r="H16">
        <f t="shared" si="44"/>
        <v>134.77949044909616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t="e">
        <f t="shared" si="45"/>
        <v>#DIV/0!</v>
      </c>
      <c r="Q16" t="e">
        <f t="shared" si="46"/>
        <v>#DIV/0!</v>
      </c>
      <c r="R16" t="e">
        <f t="shared" si="47"/>
        <v>#DIV/0!</v>
      </c>
      <c r="S16" s="1">
        <v>-1</v>
      </c>
      <c r="T16" s="1">
        <v>0.87</v>
      </c>
      <c r="U16" s="1">
        <v>0.92</v>
      </c>
      <c r="V16" s="1">
        <v>10.135106086730957</v>
      </c>
      <c r="W16">
        <f t="shared" si="48"/>
        <v>0.87506755304336536</v>
      </c>
      <c r="X16">
        <f t="shared" si="49"/>
        <v>5.922363648751274E-3</v>
      </c>
      <c r="Y16" t="e">
        <f t="shared" si="50"/>
        <v>#DIV/0!</v>
      </c>
      <c r="Z16" t="e">
        <f t="shared" si="51"/>
        <v>#DIV/0!</v>
      </c>
      <c r="AA16" t="e">
        <f t="shared" si="52"/>
        <v>#DIV/0!</v>
      </c>
      <c r="AB16" s="1">
        <v>0</v>
      </c>
      <c r="AC16" s="1">
        <v>0.5</v>
      </c>
      <c r="AD16" t="e">
        <f t="shared" si="53"/>
        <v>#DIV/0!</v>
      </c>
      <c r="AE16">
        <f t="shared" si="54"/>
        <v>4.1573432010633979</v>
      </c>
      <c r="AF16">
        <f t="shared" si="55"/>
        <v>1.7712934225424002</v>
      </c>
      <c r="AG16">
        <f t="shared" si="56"/>
        <v>26.411037445068359</v>
      </c>
      <c r="AH16" s="1">
        <v>2</v>
      </c>
      <c r="AI16">
        <f t="shared" si="57"/>
        <v>4.644859790802002</v>
      </c>
      <c r="AJ16" s="1">
        <v>1</v>
      </c>
      <c r="AK16">
        <f t="shared" si="58"/>
        <v>9.2897195816040039</v>
      </c>
      <c r="AL16" s="1">
        <v>23.249731063842773</v>
      </c>
      <c r="AM16" s="1">
        <v>26.411037445068359</v>
      </c>
      <c r="AN16" s="1">
        <v>22.0313720703125</v>
      </c>
      <c r="AO16" s="1">
        <v>199.99519348144531</v>
      </c>
      <c r="AP16" s="1">
        <v>194.25700378417969</v>
      </c>
      <c r="AQ16" s="1">
        <v>14.201090812683105</v>
      </c>
      <c r="AR16" s="1">
        <v>16.921058654785156</v>
      </c>
      <c r="AS16" s="1">
        <v>49.421985626220703</v>
      </c>
      <c r="AT16" s="1">
        <v>58.890422821044922</v>
      </c>
      <c r="AU16" s="1">
        <v>300.51800537109375</v>
      </c>
      <c r="AV16" s="1">
        <v>1700.8408203125</v>
      </c>
      <c r="AW16" s="1">
        <v>0.22041437029838562</v>
      </c>
      <c r="AX16" s="1">
        <v>99.633964538574219</v>
      </c>
      <c r="AY16" s="1">
        <v>2.6378865242004395</v>
      </c>
      <c r="AZ16" s="1">
        <v>-0.38143202662467957</v>
      </c>
      <c r="BA16" s="1">
        <v>1</v>
      </c>
      <c r="BB16" s="1">
        <v>-1.355140209197998</v>
      </c>
      <c r="BC16" s="1">
        <v>7.355140209197998</v>
      </c>
      <c r="BD16" s="1">
        <v>1</v>
      </c>
      <c r="BE16" s="1">
        <v>0</v>
      </c>
      <c r="BF16" s="1">
        <v>0.15999999642372131</v>
      </c>
      <c r="BG16" s="1">
        <v>111115</v>
      </c>
      <c r="BH16">
        <f t="shared" si="59"/>
        <v>1.5025900268554688</v>
      </c>
      <c r="BI16">
        <f t="shared" si="60"/>
        <v>4.1573432010633977E-3</v>
      </c>
      <c r="BJ16">
        <f t="shared" si="61"/>
        <v>299.56103744506834</v>
      </c>
      <c r="BK16">
        <f t="shared" si="62"/>
        <v>296.39973106384275</v>
      </c>
      <c r="BL16">
        <f t="shared" si="63"/>
        <v>272.13452516731923</v>
      </c>
      <c r="BM16">
        <f t="shared" si="64"/>
        <v>0.21072707980219607</v>
      </c>
      <c r="BN16">
        <f t="shared" si="65"/>
        <v>3.4572055805083988</v>
      </c>
      <c r="BO16">
        <f t="shared" si="66"/>
        <v>34.699066693967694</v>
      </c>
      <c r="BP16">
        <f t="shared" si="67"/>
        <v>17.778008039182538</v>
      </c>
      <c r="BQ16">
        <f t="shared" si="68"/>
        <v>24.830384254455566</v>
      </c>
      <c r="BR16">
        <f t="shared" si="69"/>
        <v>3.1476653372658672</v>
      </c>
      <c r="BS16">
        <f t="shared" si="70"/>
        <v>0.22781190691098854</v>
      </c>
      <c r="BT16">
        <f t="shared" si="71"/>
        <v>1.6859121579659986</v>
      </c>
      <c r="BU16">
        <f t="shared" si="72"/>
        <v>1.4617531792998686</v>
      </c>
      <c r="BV16">
        <f t="shared" si="73"/>
        <v>0.14288614161788249</v>
      </c>
      <c r="BW16">
        <f t="shared" si="74"/>
        <v>13.428614971932349</v>
      </c>
      <c r="BX16">
        <f t="shared" si="75"/>
        <v>0.69382049462081019</v>
      </c>
      <c r="BY16">
        <f t="shared" si="76"/>
        <v>48.697480538255967</v>
      </c>
      <c r="BZ16">
        <f t="shared" si="77"/>
        <v>193.12137775835785</v>
      </c>
      <c r="CA16">
        <f t="shared" si="78"/>
        <v>1.9705175841565205E-2</v>
      </c>
      <c r="CB16">
        <f t="shared" si="79"/>
        <v>0</v>
      </c>
      <c r="CC16">
        <f t="shared" si="80"/>
        <v>1488.3506147471296</v>
      </c>
      <c r="CD16">
        <f t="shared" si="81"/>
        <v>0</v>
      </c>
      <c r="CE16" t="e">
        <f t="shared" si="82"/>
        <v>#DIV/0!</v>
      </c>
      <c r="CF16" t="e">
        <f t="shared" si="83"/>
        <v>#DIV/0!</v>
      </c>
    </row>
    <row r="17" spans="1:84" x14ac:dyDescent="0.35">
      <c r="A17" t="s">
        <v>153</v>
      </c>
      <c r="B17" s="1">
        <v>16</v>
      </c>
      <c r="C17" s="1" t="s">
        <v>100</v>
      </c>
      <c r="D17" s="1">
        <v>4453.0000556856394</v>
      </c>
      <c r="E17" s="1">
        <v>0</v>
      </c>
      <c r="F17">
        <f t="shared" si="42"/>
        <v>18.311320380086205</v>
      </c>
      <c r="G17">
        <f t="shared" si="43"/>
        <v>0.27066942185547499</v>
      </c>
      <c r="H17">
        <f t="shared" si="44"/>
        <v>169.65025905476469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t="e">
        <f t="shared" si="45"/>
        <v>#DIV/0!</v>
      </c>
      <c r="Q17" t="e">
        <f t="shared" si="46"/>
        <v>#DIV/0!</v>
      </c>
      <c r="R17" t="e">
        <f t="shared" si="47"/>
        <v>#DIV/0!</v>
      </c>
      <c r="S17" s="1">
        <v>-1</v>
      </c>
      <c r="T17" s="1">
        <v>0.87</v>
      </c>
      <c r="U17" s="1">
        <v>0.92</v>
      </c>
      <c r="V17" s="1">
        <v>10.135106086730957</v>
      </c>
      <c r="W17">
        <f t="shared" si="48"/>
        <v>0.87506755304336536</v>
      </c>
      <c r="X17">
        <f t="shared" si="49"/>
        <v>1.2983929308508571E-2</v>
      </c>
      <c r="Y17" t="e">
        <f t="shared" si="50"/>
        <v>#DIV/0!</v>
      </c>
      <c r="Z17" t="e">
        <f t="shared" si="51"/>
        <v>#DIV/0!</v>
      </c>
      <c r="AA17" t="e">
        <f t="shared" si="52"/>
        <v>#DIV/0!</v>
      </c>
      <c r="AB17" s="1">
        <v>0</v>
      </c>
      <c r="AC17" s="1">
        <v>0.5</v>
      </c>
      <c r="AD17" t="e">
        <f t="shared" si="53"/>
        <v>#DIV/0!</v>
      </c>
      <c r="AE17">
        <f t="shared" si="54"/>
        <v>4.5366452040072316</v>
      </c>
      <c r="AF17">
        <f t="shared" si="55"/>
        <v>1.6739336587391331</v>
      </c>
      <c r="AG17">
        <f t="shared" si="56"/>
        <v>26.273273468017578</v>
      </c>
      <c r="AH17" s="1">
        <v>2</v>
      </c>
      <c r="AI17">
        <f t="shared" si="57"/>
        <v>4.644859790802002</v>
      </c>
      <c r="AJ17" s="1">
        <v>1</v>
      </c>
      <c r="AK17">
        <f t="shared" si="58"/>
        <v>9.2897195816040039</v>
      </c>
      <c r="AL17" s="1">
        <v>23.330974578857422</v>
      </c>
      <c r="AM17" s="1">
        <v>26.273273468017578</v>
      </c>
      <c r="AN17" s="1">
        <v>22.029453277587891</v>
      </c>
      <c r="AO17" s="1">
        <v>299.92132568359375</v>
      </c>
      <c r="AP17" s="1">
        <v>286.86788940429688</v>
      </c>
      <c r="AQ17" s="1">
        <v>14.650581359863281</v>
      </c>
      <c r="AR17" s="1">
        <v>17.616794586181641</v>
      </c>
      <c r="AS17" s="1">
        <v>50.736690521240234</v>
      </c>
      <c r="AT17" s="1">
        <v>61.013328552246094</v>
      </c>
      <c r="AU17" s="1">
        <v>300.49923706054688</v>
      </c>
      <c r="AV17" s="1">
        <v>1699.6685791015625</v>
      </c>
      <c r="AW17" s="1">
        <v>0.21455301344394684</v>
      </c>
      <c r="AX17" s="1">
        <v>99.636459350585938</v>
      </c>
      <c r="AY17" s="1">
        <v>3.1219537258148193</v>
      </c>
      <c r="AZ17" s="1">
        <v>-0.41835382580757141</v>
      </c>
      <c r="BA17" s="1">
        <v>1</v>
      </c>
      <c r="BB17" s="1">
        <v>-1.355140209197998</v>
      </c>
      <c r="BC17" s="1">
        <v>7.355140209197998</v>
      </c>
      <c r="BD17" s="1">
        <v>1</v>
      </c>
      <c r="BE17" s="1">
        <v>0</v>
      </c>
      <c r="BF17" s="1">
        <v>0.15999999642372131</v>
      </c>
      <c r="BG17" s="1">
        <v>111115</v>
      </c>
      <c r="BH17">
        <f t="shared" si="59"/>
        <v>1.5024961853027341</v>
      </c>
      <c r="BI17">
        <f t="shared" si="60"/>
        <v>4.5366452040072319E-3</v>
      </c>
      <c r="BJ17">
        <f t="shared" si="61"/>
        <v>299.42327346801756</v>
      </c>
      <c r="BK17">
        <f t="shared" si="62"/>
        <v>296.4809745788574</v>
      </c>
      <c r="BL17">
        <f t="shared" si="63"/>
        <v>271.94696657776149</v>
      </c>
      <c r="BM17">
        <f t="shared" si="64"/>
        <v>0.15318060089232782</v>
      </c>
      <c r="BN17">
        <f t="shared" si="65"/>
        <v>3.4292086964128425</v>
      </c>
      <c r="BO17">
        <f t="shared" si="66"/>
        <v>34.417207503797918</v>
      </c>
      <c r="BP17">
        <f t="shared" si="67"/>
        <v>16.800412917616278</v>
      </c>
      <c r="BQ17">
        <f t="shared" si="68"/>
        <v>24.8021240234375</v>
      </c>
      <c r="BR17">
        <f t="shared" si="69"/>
        <v>3.1423591378209248</v>
      </c>
      <c r="BS17">
        <f t="shared" si="70"/>
        <v>0.26300635125227395</v>
      </c>
      <c r="BT17">
        <f t="shared" si="71"/>
        <v>1.7552750376737094</v>
      </c>
      <c r="BU17">
        <f t="shared" si="72"/>
        <v>1.3870841001472154</v>
      </c>
      <c r="BV17">
        <f t="shared" si="73"/>
        <v>0.16505069038480136</v>
      </c>
      <c r="BW17">
        <f t="shared" si="74"/>
        <v>16.903351140126436</v>
      </c>
      <c r="BX17">
        <f t="shared" si="75"/>
        <v>0.5913881104192471</v>
      </c>
      <c r="BY17">
        <f t="shared" si="76"/>
        <v>51.301005947630053</v>
      </c>
      <c r="BZ17">
        <f t="shared" si="77"/>
        <v>284.20685294394247</v>
      </c>
      <c r="CA17">
        <f t="shared" si="78"/>
        <v>3.3053008609649846E-2</v>
      </c>
      <c r="CB17">
        <f t="shared" si="79"/>
        <v>0</v>
      </c>
      <c r="CC17">
        <f t="shared" si="80"/>
        <v>1487.324824499098</v>
      </c>
      <c r="CD17">
        <f t="shared" si="81"/>
        <v>0</v>
      </c>
      <c r="CE17" t="e">
        <f t="shared" si="82"/>
        <v>#DIV/0!</v>
      </c>
      <c r="CF17" t="e">
        <f t="shared" si="83"/>
        <v>#DIV/0!</v>
      </c>
    </row>
    <row r="18" spans="1:84" x14ac:dyDescent="0.35">
      <c r="A18" t="s">
        <v>153</v>
      </c>
      <c r="B18" s="1">
        <v>12</v>
      </c>
      <c r="C18" s="1" t="s">
        <v>96</v>
      </c>
      <c r="D18" s="1">
        <v>3904.0000556856394</v>
      </c>
      <c r="E18" s="1">
        <v>0</v>
      </c>
      <c r="F18">
        <f t="shared" si="42"/>
        <v>27.656289540233168</v>
      </c>
      <c r="G18">
        <f t="shared" si="43"/>
        <v>0.27218716955593503</v>
      </c>
      <c r="H18">
        <f t="shared" si="44"/>
        <v>205.95180292254685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t="e">
        <f t="shared" si="45"/>
        <v>#DIV/0!</v>
      </c>
      <c r="Q18" t="e">
        <f t="shared" si="46"/>
        <v>#DIV/0!</v>
      </c>
      <c r="R18" t="e">
        <f t="shared" si="47"/>
        <v>#DIV/0!</v>
      </c>
      <c r="S18" s="1">
        <v>-1</v>
      </c>
      <c r="T18" s="1">
        <v>0.87</v>
      </c>
      <c r="U18" s="1">
        <v>0.92</v>
      </c>
      <c r="V18" s="1">
        <v>10.135106086730957</v>
      </c>
      <c r="W18">
        <f t="shared" si="48"/>
        <v>0.87506755304336536</v>
      </c>
      <c r="X18">
        <f t="shared" si="49"/>
        <v>1.9283360262893123E-2</v>
      </c>
      <c r="Y18" t="e">
        <f t="shared" si="50"/>
        <v>#DIV/0!</v>
      </c>
      <c r="Z18" t="e">
        <f t="shared" si="51"/>
        <v>#DIV/0!</v>
      </c>
      <c r="AA18" t="e">
        <f t="shared" si="52"/>
        <v>#DIV/0!</v>
      </c>
      <c r="AB18" s="1">
        <v>0</v>
      </c>
      <c r="AC18" s="1">
        <v>0.5</v>
      </c>
      <c r="AD18" t="e">
        <f t="shared" si="53"/>
        <v>#DIV/0!</v>
      </c>
      <c r="AE18">
        <f t="shared" si="54"/>
        <v>4.5668118049870632</v>
      </c>
      <c r="AF18">
        <f t="shared" si="55"/>
        <v>1.6764381076144195</v>
      </c>
      <c r="AG18">
        <f t="shared" si="56"/>
        <v>26.126520156860352</v>
      </c>
      <c r="AH18" s="1">
        <v>2</v>
      </c>
      <c r="AI18">
        <f t="shared" si="57"/>
        <v>4.644859790802002</v>
      </c>
      <c r="AJ18" s="1">
        <v>1</v>
      </c>
      <c r="AK18">
        <f t="shared" si="58"/>
        <v>9.2897195816040039</v>
      </c>
      <c r="AL18" s="1">
        <v>23.206819534301758</v>
      </c>
      <c r="AM18" s="1">
        <v>26.126520156860352</v>
      </c>
      <c r="AN18" s="1">
        <v>22.031787872314453</v>
      </c>
      <c r="AO18" s="1">
        <v>400.237060546875</v>
      </c>
      <c r="AP18" s="1">
        <v>380.67416381835938</v>
      </c>
      <c r="AQ18" s="1">
        <v>14.308059692382813</v>
      </c>
      <c r="AR18" s="1">
        <v>17.294815063476563</v>
      </c>
      <c r="AS18" s="1">
        <v>49.925178527832031</v>
      </c>
      <c r="AT18" s="1">
        <v>60.356891632080078</v>
      </c>
      <c r="AU18" s="1">
        <v>300.515380859375</v>
      </c>
      <c r="AV18" s="1">
        <v>1698.2266845703125</v>
      </c>
      <c r="AW18" s="1">
        <v>0.20456166565418243</v>
      </c>
      <c r="AX18" s="1">
        <v>99.634765625</v>
      </c>
      <c r="AY18" s="1">
        <v>3.2454595565795898</v>
      </c>
      <c r="AZ18" s="1">
        <v>-0.39628186821937561</v>
      </c>
      <c r="BA18" s="1">
        <v>0.5</v>
      </c>
      <c r="BB18" s="1">
        <v>-1.355140209197998</v>
      </c>
      <c r="BC18" s="1">
        <v>7.355140209197998</v>
      </c>
      <c r="BD18" s="1">
        <v>1</v>
      </c>
      <c r="BE18" s="1">
        <v>0</v>
      </c>
      <c r="BF18" s="1">
        <v>0.15999999642372131</v>
      </c>
      <c r="BG18" s="1">
        <v>111115</v>
      </c>
      <c r="BH18">
        <f t="shared" si="59"/>
        <v>1.5025769042968748</v>
      </c>
      <c r="BI18">
        <f t="shared" si="60"/>
        <v>4.5668118049870636E-3</v>
      </c>
      <c r="BJ18">
        <f t="shared" si="61"/>
        <v>299.27652015686033</v>
      </c>
      <c r="BK18">
        <f t="shared" si="62"/>
        <v>296.35681953430174</v>
      </c>
      <c r="BL18">
        <f t="shared" si="63"/>
        <v>271.7162634579181</v>
      </c>
      <c r="BM18">
        <f t="shared" si="64"/>
        <v>0.14816463259823401</v>
      </c>
      <c r="BN18">
        <f t="shared" si="65"/>
        <v>3.3996029529916263</v>
      </c>
      <c r="BO18">
        <f t="shared" si="66"/>
        <v>34.120649872223012</v>
      </c>
      <c r="BP18">
        <f t="shared" si="67"/>
        <v>16.82583480874645</v>
      </c>
      <c r="BQ18">
        <f t="shared" si="68"/>
        <v>24.666669845581055</v>
      </c>
      <c r="BR18">
        <f t="shared" si="69"/>
        <v>3.1170343685580919</v>
      </c>
      <c r="BS18">
        <f t="shared" si="70"/>
        <v>0.26443914845523941</v>
      </c>
      <c r="BT18">
        <f t="shared" si="71"/>
        <v>1.7231648453772068</v>
      </c>
      <c r="BU18">
        <f t="shared" si="72"/>
        <v>1.3938695231808851</v>
      </c>
      <c r="BV18">
        <f t="shared" si="73"/>
        <v>0.16595354244632496</v>
      </c>
      <c r="BW18">
        <f t="shared" si="74"/>
        <v>20.519959614234143</v>
      </c>
      <c r="BX18">
        <f t="shared" si="75"/>
        <v>0.54101859936262398</v>
      </c>
      <c r="BY18">
        <f t="shared" si="76"/>
        <v>50.826833979515051</v>
      </c>
      <c r="BZ18">
        <f t="shared" si="77"/>
        <v>376.65509838249312</v>
      </c>
      <c r="CA18">
        <f t="shared" si="78"/>
        <v>3.7320127697391757E-2</v>
      </c>
      <c r="CB18">
        <f t="shared" si="79"/>
        <v>0</v>
      </c>
      <c r="CC18">
        <f t="shared" si="80"/>
        <v>1486.0630693798905</v>
      </c>
      <c r="CD18">
        <f t="shared" si="81"/>
        <v>0</v>
      </c>
      <c r="CE18" t="e">
        <f t="shared" si="82"/>
        <v>#DIV/0!</v>
      </c>
      <c r="CF18" t="e">
        <f t="shared" si="83"/>
        <v>#DIV/0!</v>
      </c>
    </row>
    <row r="19" spans="1:84" x14ac:dyDescent="0.35">
      <c r="A19" t="s">
        <v>153</v>
      </c>
      <c r="B19" s="1">
        <v>17</v>
      </c>
      <c r="C19" s="1" t="s">
        <v>101</v>
      </c>
      <c r="D19" s="1">
        <v>4621.0000556856394</v>
      </c>
      <c r="E19" s="1">
        <v>0</v>
      </c>
      <c r="F19">
        <f t="shared" si="42"/>
        <v>30.846416072886381</v>
      </c>
      <c r="G19">
        <f t="shared" si="43"/>
        <v>0.28703487385561327</v>
      </c>
      <c r="H19">
        <f t="shared" si="44"/>
        <v>291.35932896753064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t="e">
        <f t="shared" si="45"/>
        <v>#DIV/0!</v>
      </c>
      <c r="Q19" t="e">
        <f t="shared" si="46"/>
        <v>#DIV/0!</v>
      </c>
      <c r="R19" t="e">
        <f t="shared" si="47"/>
        <v>#DIV/0!</v>
      </c>
      <c r="S19" s="1">
        <v>-1</v>
      </c>
      <c r="T19" s="1">
        <v>0.87</v>
      </c>
      <c r="U19" s="1">
        <v>0.92</v>
      </c>
      <c r="V19" s="1">
        <v>10.135106086730957</v>
      </c>
      <c r="W19">
        <f t="shared" si="48"/>
        <v>0.87506755304336536</v>
      </c>
      <c r="X19">
        <f t="shared" si="49"/>
        <v>2.1423621398175993E-2</v>
      </c>
      <c r="Y19" t="e">
        <f t="shared" si="50"/>
        <v>#DIV/0!</v>
      </c>
      <c r="Z19" t="e">
        <f t="shared" si="51"/>
        <v>#DIV/0!</v>
      </c>
      <c r="AA19" t="e">
        <f t="shared" si="52"/>
        <v>#DIV/0!</v>
      </c>
      <c r="AB19" s="1">
        <v>0</v>
      </c>
      <c r="AC19" s="1">
        <v>0.5</v>
      </c>
      <c r="AD19" t="e">
        <f t="shared" si="53"/>
        <v>#DIV/0!</v>
      </c>
      <c r="AE19">
        <f t="shared" si="54"/>
        <v>4.6642208810202934</v>
      </c>
      <c r="AF19">
        <f t="shared" si="55"/>
        <v>1.6254039689731208</v>
      </c>
      <c r="AG19">
        <f t="shared" si="56"/>
        <v>26.242006301879883</v>
      </c>
      <c r="AH19" s="1">
        <v>2</v>
      </c>
      <c r="AI19">
        <f t="shared" si="57"/>
        <v>4.644859790802002</v>
      </c>
      <c r="AJ19" s="1">
        <v>1</v>
      </c>
      <c r="AK19">
        <f t="shared" si="58"/>
        <v>9.2897195816040039</v>
      </c>
      <c r="AL19" s="1">
        <v>23.378429412841797</v>
      </c>
      <c r="AM19" s="1">
        <v>26.242006301879883</v>
      </c>
      <c r="AN19" s="1">
        <v>22.034492492675781</v>
      </c>
      <c r="AO19" s="1">
        <v>500.13485717773438</v>
      </c>
      <c r="AP19" s="1">
        <v>478.12127685546875</v>
      </c>
      <c r="AQ19" s="1">
        <v>14.991683959960938</v>
      </c>
      <c r="AR19" s="1">
        <v>18.039890289306641</v>
      </c>
      <c r="AS19" s="1">
        <v>51.774448394775391</v>
      </c>
      <c r="AT19" s="1">
        <v>62.301105499267578</v>
      </c>
      <c r="AU19" s="1">
        <v>300.509765625</v>
      </c>
      <c r="AV19" s="1">
        <v>1698.73681640625</v>
      </c>
      <c r="AW19" s="1">
        <v>0.14078378677368164</v>
      </c>
      <c r="AX19" s="1">
        <v>99.639083862304688</v>
      </c>
      <c r="AY19" s="1">
        <v>3.7892115116119385</v>
      </c>
      <c r="AZ19" s="1">
        <v>-0.43231961131095886</v>
      </c>
      <c r="BA19" s="1">
        <v>1</v>
      </c>
      <c r="BB19" s="1">
        <v>-1.355140209197998</v>
      </c>
      <c r="BC19" s="1">
        <v>7.355140209197998</v>
      </c>
      <c r="BD19" s="1">
        <v>1</v>
      </c>
      <c r="BE19" s="1">
        <v>0</v>
      </c>
      <c r="BF19" s="1">
        <v>0.15999999642372131</v>
      </c>
      <c r="BG19" s="1">
        <v>111115</v>
      </c>
      <c r="BH19">
        <f t="shared" si="59"/>
        <v>1.5025488281249999</v>
      </c>
      <c r="BI19">
        <f t="shared" si="60"/>
        <v>4.6642208810202933E-3</v>
      </c>
      <c r="BJ19">
        <f t="shared" si="61"/>
        <v>299.39200630187986</v>
      </c>
      <c r="BK19">
        <f t="shared" si="62"/>
        <v>296.52842941284177</v>
      </c>
      <c r="BL19">
        <f t="shared" si="63"/>
        <v>271.79788454984373</v>
      </c>
      <c r="BM19">
        <f t="shared" si="64"/>
        <v>0.13368509132911255</v>
      </c>
      <c r="BN19">
        <f t="shared" si="65"/>
        <v>3.4228821103761211</v>
      </c>
      <c r="BO19">
        <f t="shared" si="66"/>
        <v>34.352805924092415</v>
      </c>
      <c r="BP19">
        <f t="shared" si="67"/>
        <v>16.312915634785774</v>
      </c>
      <c r="BQ19">
        <f t="shared" si="68"/>
        <v>24.81021785736084</v>
      </c>
      <c r="BR19">
        <f t="shared" si="69"/>
        <v>3.143878053360706</v>
      </c>
      <c r="BS19">
        <f t="shared" si="70"/>
        <v>0.27843185294780054</v>
      </c>
      <c r="BT19">
        <f t="shared" si="71"/>
        <v>1.7974781414030003</v>
      </c>
      <c r="BU19">
        <f t="shared" si="72"/>
        <v>1.3463999119577057</v>
      </c>
      <c r="BV19">
        <f t="shared" si="73"/>
        <v>0.17477291384367902</v>
      </c>
      <c r="BW19">
        <f t="shared" si="74"/>
        <v>29.030776613060606</v>
      </c>
      <c r="BX19">
        <f t="shared" si="75"/>
        <v>0.60938373394247758</v>
      </c>
      <c r="BY19">
        <f t="shared" si="76"/>
        <v>52.69770332038329</v>
      </c>
      <c r="BZ19">
        <f t="shared" si="77"/>
        <v>473.63861606763834</v>
      </c>
      <c r="CA19">
        <f t="shared" si="78"/>
        <v>3.4320159454100198E-2</v>
      </c>
      <c r="CB19">
        <f t="shared" si="79"/>
        <v>0</v>
      </c>
      <c r="CC19">
        <f t="shared" si="80"/>
        <v>1486.5094691972938</v>
      </c>
      <c r="CD19">
        <f t="shared" si="81"/>
        <v>0</v>
      </c>
      <c r="CE19" t="e">
        <f t="shared" si="82"/>
        <v>#DIV/0!</v>
      </c>
      <c r="CF19" t="e">
        <f t="shared" si="83"/>
        <v>#DIV/0!</v>
      </c>
    </row>
    <row r="20" spans="1:84" x14ac:dyDescent="0.35">
      <c r="A20" t="s">
        <v>153</v>
      </c>
      <c r="B20" s="1">
        <v>18</v>
      </c>
      <c r="C20" s="1" t="s">
        <v>102</v>
      </c>
      <c r="D20" s="1">
        <v>4813.0000556856394</v>
      </c>
      <c r="E20" s="1">
        <v>0</v>
      </c>
      <c r="F20">
        <f t="shared" si="42"/>
        <v>42.580137494694007</v>
      </c>
      <c r="G20">
        <f t="shared" si="43"/>
        <v>0.30321566356987717</v>
      </c>
      <c r="H20">
        <f t="shared" si="44"/>
        <v>521.39258834077691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t="e">
        <f t="shared" si="45"/>
        <v>#DIV/0!</v>
      </c>
      <c r="Q20" t="e">
        <f t="shared" si="46"/>
        <v>#DIV/0!</v>
      </c>
      <c r="R20" t="e">
        <f t="shared" si="47"/>
        <v>#DIV/0!</v>
      </c>
      <c r="S20" s="1">
        <v>-1</v>
      </c>
      <c r="T20" s="1">
        <v>0.87</v>
      </c>
      <c r="U20" s="1">
        <v>0.92</v>
      </c>
      <c r="V20" s="1">
        <v>10.135106086730957</v>
      </c>
      <c r="W20">
        <f t="shared" si="48"/>
        <v>0.87506755304336536</v>
      </c>
      <c r="X20">
        <f t="shared" si="49"/>
        <v>2.9322043266054636E-2</v>
      </c>
      <c r="Y20" t="e">
        <f t="shared" si="50"/>
        <v>#DIV/0!</v>
      </c>
      <c r="Z20" t="e">
        <f t="shared" si="51"/>
        <v>#DIV/0!</v>
      </c>
      <c r="AA20" t="e">
        <f t="shared" si="52"/>
        <v>#DIV/0!</v>
      </c>
      <c r="AB20" s="1">
        <v>0</v>
      </c>
      <c r="AC20" s="1">
        <v>0.5</v>
      </c>
      <c r="AD20" t="e">
        <f t="shared" si="53"/>
        <v>#DIV/0!</v>
      </c>
      <c r="AE20">
        <f t="shared" si="54"/>
        <v>4.8451297684204295</v>
      </c>
      <c r="AF20">
        <f t="shared" si="55"/>
        <v>1.6008380564759115</v>
      </c>
      <c r="AG20">
        <f t="shared" si="56"/>
        <v>26.258186340332031</v>
      </c>
      <c r="AH20" s="1">
        <v>2</v>
      </c>
      <c r="AI20">
        <f t="shared" si="57"/>
        <v>4.644859790802002</v>
      </c>
      <c r="AJ20" s="1">
        <v>1</v>
      </c>
      <c r="AK20">
        <f t="shared" si="58"/>
        <v>9.2897195816040039</v>
      </c>
      <c r="AL20" s="1">
        <v>23.436727523803711</v>
      </c>
      <c r="AM20" s="1">
        <v>26.258186340332031</v>
      </c>
      <c r="AN20" s="1">
        <v>22.026712417602539</v>
      </c>
      <c r="AO20" s="1">
        <v>800.1390380859375</v>
      </c>
      <c r="AP20" s="1">
        <v>769.3184814453125</v>
      </c>
      <c r="AQ20" s="1">
        <v>15.153080940246582</v>
      </c>
      <c r="AR20" s="1">
        <v>18.318740844726563</v>
      </c>
      <c r="AS20" s="1">
        <v>52.148872375488281</v>
      </c>
      <c r="AT20" s="1">
        <v>63.046646118164063</v>
      </c>
      <c r="AU20" s="1">
        <v>300.498046875</v>
      </c>
      <c r="AV20" s="1">
        <v>1698.4500732421875</v>
      </c>
      <c r="AW20" s="1">
        <v>0.11952541023492813</v>
      </c>
      <c r="AX20" s="1">
        <v>99.642036437988281</v>
      </c>
      <c r="AY20" s="1">
        <v>4.190554141998291</v>
      </c>
      <c r="AZ20" s="1">
        <v>-0.438224196434021</v>
      </c>
      <c r="BA20" s="1">
        <v>1</v>
      </c>
      <c r="BB20" s="1">
        <v>-1.355140209197998</v>
      </c>
      <c r="BC20" s="1">
        <v>7.355140209197998</v>
      </c>
      <c r="BD20" s="1">
        <v>1</v>
      </c>
      <c r="BE20" s="1">
        <v>0</v>
      </c>
      <c r="BF20" s="1">
        <v>0.15999999642372131</v>
      </c>
      <c r="BG20" s="1">
        <v>111115</v>
      </c>
      <c r="BH20">
        <f t="shared" si="59"/>
        <v>1.502490234375</v>
      </c>
      <c r="BI20">
        <f t="shared" si="60"/>
        <v>4.8451297684204298E-3</v>
      </c>
      <c r="BJ20">
        <f t="shared" si="61"/>
        <v>299.40818634033201</v>
      </c>
      <c r="BK20">
        <f t="shared" si="62"/>
        <v>296.58672752380369</v>
      </c>
      <c r="BL20">
        <f t="shared" si="63"/>
        <v>271.7520056446192</v>
      </c>
      <c r="BM20">
        <f t="shared" si="64"/>
        <v>0.10349823374760354</v>
      </c>
      <c r="BN20">
        <f t="shared" si="65"/>
        <v>3.4261546992242198</v>
      </c>
      <c r="BO20">
        <f t="shared" si="66"/>
        <v>34.384631443742819</v>
      </c>
      <c r="BP20">
        <f t="shared" si="67"/>
        <v>16.065890599016257</v>
      </c>
      <c r="BQ20">
        <f t="shared" si="68"/>
        <v>24.847456932067871</v>
      </c>
      <c r="BR20">
        <f t="shared" si="69"/>
        <v>3.1508747314159962</v>
      </c>
      <c r="BS20">
        <f t="shared" si="70"/>
        <v>0.29363155440158323</v>
      </c>
      <c r="BT20">
        <f t="shared" si="71"/>
        <v>1.8253166427483083</v>
      </c>
      <c r="BU20">
        <f t="shared" si="72"/>
        <v>1.3255580886676879</v>
      </c>
      <c r="BV20">
        <f t="shared" si="73"/>
        <v>0.18435738290855844</v>
      </c>
      <c r="BW20">
        <f t="shared" si="74"/>
        <v>51.952619285948721</v>
      </c>
      <c r="BX20">
        <f t="shared" si="75"/>
        <v>0.67773308573224555</v>
      </c>
      <c r="BY20">
        <f t="shared" si="76"/>
        <v>53.528209320035899</v>
      </c>
      <c r="BZ20">
        <f t="shared" si="77"/>
        <v>763.13065358755148</v>
      </c>
      <c r="CA20">
        <f t="shared" si="78"/>
        <v>2.986695006912601E-2</v>
      </c>
      <c r="CB20">
        <f t="shared" si="79"/>
        <v>0</v>
      </c>
      <c r="CC20">
        <f t="shared" si="80"/>
        <v>1486.2585495583658</v>
      </c>
      <c r="CD20">
        <f t="shared" si="81"/>
        <v>0</v>
      </c>
      <c r="CE20" t="e">
        <f t="shared" si="82"/>
        <v>#DIV/0!</v>
      </c>
      <c r="CF20" t="e">
        <f t="shared" si="83"/>
        <v>#DIV/0!</v>
      </c>
    </row>
    <row r="21" spans="1:84" x14ac:dyDescent="0.35">
      <c r="A21" t="s">
        <v>153</v>
      </c>
      <c r="B21" s="1">
        <v>19</v>
      </c>
      <c r="C21" s="1" t="s">
        <v>103</v>
      </c>
      <c r="D21" s="1">
        <v>5015.0000556856394</v>
      </c>
      <c r="E21" s="1">
        <v>0</v>
      </c>
      <c r="F21">
        <f t="shared" si="42"/>
        <v>47.047250233820733</v>
      </c>
      <c r="G21">
        <f t="shared" si="43"/>
        <v>0.29560351458533657</v>
      </c>
      <c r="H21">
        <f t="shared" si="44"/>
        <v>876.45854887932217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t="e">
        <f t="shared" si="45"/>
        <v>#DIV/0!</v>
      </c>
      <c r="Q21" t="e">
        <f t="shared" si="46"/>
        <v>#DIV/0!</v>
      </c>
      <c r="R21" t="e">
        <f t="shared" si="47"/>
        <v>#DIV/0!</v>
      </c>
      <c r="S21" s="1">
        <v>-1</v>
      </c>
      <c r="T21" s="1">
        <v>0.87</v>
      </c>
      <c r="U21" s="1">
        <v>0.92</v>
      </c>
      <c r="V21" s="1">
        <v>10.135106086730957</v>
      </c>
      <c r="W21">
        <f t="shared" si="48"/>
        <v>0.87506755304336536</v>
      </c>
      <c r="X21">
        <f t="shared" si="49"/>
        <v>3.2282962803483584E-2</v>
      </c>
      <c r="Y21" t="e">
        <f t="shared" si="50"/>
        <v>#DIV/0!</v>
      </c>
      <c r="Z21" t="e">
        <f t="shared" si="51"/>
        <v>#DIV/0!</v>
      </c>
      <c r="AA21" t="e">
        <f t="shared" si="52"/>
        <v>#DIV/0!</v>
      </c>
      <c r="AB21" s="1">
        <v>0</v>
      </c>
      <c r="AC21" s="1">
        <v>0.5</v>
      </c>
      <c r="AD21" t="e">
        <f t="shared" si="53"/>
        <v>#DIV/0!</v>
      </c>
      <c r="AE21">
        <f t="shared" si="54"/>
        <v>4.7606852253584098</v>
      </c>
      <c r="AF21">
        <f t="shared" si="55"/>
        <v>1.6119483700263202</v>
      </c>
      <c r="AG21">
        <f t="shared" si="56"/>
        <v>26.35877799987793</v>
      </c>
      <c r="AH21" s="1">
        <v>2</v>
      </c>
      <c r="AI21">
        <f t="shared" si="57"/>
        <v>4.644859790802002</v>
      </c>
      <c r="AJ21" s="1">
        <v>1</v>
      </c>
      <c r="AK21">
        <f t="shared" si="58"/>
        <v>9.2897195816040039</v>
      </c>
      <c r="AL21" s="1">
        <v>23.448787689208984</v>
      </c>
      <c r="AM21" s="1">
        <v>26.35877799987793</v>
      </c>
      <c r="AN21" s="1">
        <v>22.026569366455078</v>
      </c>
      <c r="AO21" s="1">
        <v>1200.0697021484375</v>
      </c>
      <c r="AP21" s="1">
        <v>1165.0670166015625</v>
      </c>
      <c r="AQ21" s="1">
        <v>15.301636695861816</v>
      </c>
      <c r="AR21" s="1">
        <v>18.411676406860352</v>
      </c>
      <c r="AS21" s="1">
        <v>52.626049041748047</v>
      </c>
      <c r="AT21" s="1">
        <v>63.322334289550781</v>
      </c>
      <c r="AU21" s="1">
        <v>300.51275634765625</v>
      </c>
      <c r="AV21" s="1">
        <v>1700.80126953125</v>
      </c>
      <c r="AW21" s="1">
        <v>0.1052478700876236</v>
      </c>
      <c r="AX21" s="1">
        <v>99.644020080566406</v>
      </c>
      <c r="AY21" s="1">
        <v>3.6764612197875977</v>
      </c>
      <c r="AZ21" s="1">
        <v>-0.43998554348945618</v>
      </c>
      <c r="BA21" s="1">
        <v>0.75</v>
      </c>
      <c r="BB21" s="1">
        <v>-1.355140209197998</v>
      </c>
      <c r="BC21" s="1">
        <v>7.355140209197998</v>
      </c>
      <c r="BD21" s="1">
        <v>1</v>
      </c>
      <c r="BE21" s="1">
        <v>0</v>
      </c>
      <c r="BF21" s="1">
        <v>0.15999999642372131</v>
      </c>
      <c r="BG21" s="1">
        <v>111115</v>
      </c>
      <c r="BH21">
        <f t="shared" si="59"/>
        <v>1.5025637817382811</v>
      </c>
      <c r="BI21">
        <f t="shared" si="60"/>
        <v>4.7606852253584096E-3</v>
      </c>
      <c r="BJ21">
        <f t="shared" si="61"/>
        <v>299.50877799987791</v>
      </c>
      <c r="BK21">
        <f t="shared" si="62"/>
        <v>296.59878768920896</v>
      </c>
      <c r="BL21">
        <f t="shared" si="63"/>
        <v>272.12819704246067</v>
      </c>
      <c r="BM21">
        <f t="shared" si="64"/>
        <v>0.1157645113109898</v>
      </c>
      <c r="BN21">
        <f t="shared" si="65"/>
        <v>3.4465618236284037</v>
      </c>
      <c r="BO21">
        <f t="shared" si="66"/>
        <v>34.588747230809361</v>
      </c>
      <c r="BP21">
        <f t="shared" si="67"/>
        <v>16.177070823949009</v>
      </c>
      <c r="BQ21">
        <f t="shared" si="68"/>
        <v>24.903782844543457</v>
      </c>
      <c r="BR21">
        <f t="shared" si="69"/>
        <v>3.1614834054669076</v>
      </c>
      <c r="BS21">
        <f t="shared" si="70"/>
        <v>0.28648734427387967</v>
      </c>
      <c r="BT21">
        <f t="shared" si="71"/>
        <v>1.8346134536020835</v>
      </c>
      <c r="BU21">
        <f t="shared" si="72"/>
        <v>1.3268699518648241</v>
      </c>
      <c r="BV21">
        <f t="shared" si="73"/>
        <v>0.1798518974230669</v>
      </c>
      <c r="BW21">
        <f t="shared" si="74"/>
        <v>87.333853244315264</v>
      </c>
      <c r="BX21">
        <f t="shared" si="75"/>
        <v>0.75228165967302407</v>
      </c>
      <c r="BY21">
        <f t="shared" si="76"/>
        <v>53.438706031016991</v>
      </c>
      <c r="BZ21">
        <f t="shared" si="77"/>
        <v>1158.2300192888092</v>
      </c>
      <c r="CA21">
        <f t="shared" si="78"/>
        <v>2.1706777867462008E-2</v>
      </c>
      <c r="CB21">
        <f t="shared" si="79"/>
        <v>0</v>
      </c>
      <c r="CC21">
        <f t="shared" si="80"/>
        <v>1488.3160051417603</v>
      </c>
      <c r="CD21">
        <f t="shared" si="81"/>
        <v>0</v>
      </c>
      <c r="CE21" t="e">
        <f t="shared" si="82"/>
        <v>#DIV/0!</v>
      </c>
      <c r="CF21" t="e">
        <f t="shared" si="83"/>
        <v>#DIV/0!</v>
      </c>
    </row>
    <row r="22" spans="1:84" x14ac:dyDescent="0.35">
      <c r="A22" t="s">
        <v>153</v>
      </c>
      <c r="B22" s="1">
        <v>20</v>
      </c>
      <c r="C22" s="1" t="s">
        <v>104</v>
      </c>
      <c r="D22" s="1">
        <v>5146.0000556856394</v>
      </c>
      <c r="E22" s="1">
        <v>0</v>
      </c>
      <c r="F22">
        <f t="shared" si="42"/>
        <v>47.362852767043947</v>
      </c>
      <c r="G22">
        <f t="shared" si="43"/>
        <v>0.2796296389919814</v>
      </c>
      <c r="H22">
        <f t="shared" si="44"/>
        <v>1151.6089030961664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t="e">
        <f t="shared" si="45"/>
        <v>#DIV/0!</v>
      </c>
      <c r="Q22" t="e">
        <f t="shared" si="46"/>
        <v>#DIV/0!</v>
      </c>
      <c r="R22" t="e">
        <f t="shared" si="47"/>
        <v>#DIV/0!</v>
      </c>
      <c r="S22" s="1">
        <v>-1</v>
      </c>
      <c r="T22" s="1">
        <v>0.87</v>
      </c>
      <c r="U22" s="1">
        <v>0.92</v>
      </c>
      <c r="V22" s="1">
        <v>10.135106086730957</v>
      </c>
      <c r="W22">
        <f t="shared" si="48"/>
        <v>0.87506755304336536</v>
      </c>
      <c r="X22">
        <f t="shared" si="49"/>
        <v>3.2500010339822784E-2</v>
      </c>
      <c r="Y22" t="e">
        <f t="shared" si="50"/>
        <v>#DIV/0!</v>
      </c>
      <c r="Z22" t="e">
        <f t="shared" si="51"/>
        <v>#DIV/0!</v>
      </c>
      <c r="AA22" t="e">
        <f t="shared" si="52"/>
        <v>#DIV/0!</v>
      </c>
      <c r="AB22" s="1">
        <v>0</v>
      </c>
      <c r="AC22" s="1">
        <v>0.5</v>
      </c>
      <c r="AD22" t="e">
        <f t="shared" si="53"/>
        <v>#DIV/0!</v>
      </c>
      <c r="AE22">
        <f t="shared" si="54"/>
        <v>4.5594307488130132</v>
      </c>
      <c r="AF22">
        <f t="shared" si="55"/>
        <v>1.6289474851917889</v>
      </c>
      <c r="AG22">
        <f t="shared" si="56"/>
        <v>26.495462417602539</v>
      </c>
      <c r="AH22" s="1">
        <v>2</v>
      </c>
      <c r="AI22">
        <f t="shared" si="57"/>
        <v>4.644859790802002</v>
      </c>
      <c r="AJ22" s="1">
        <v>1</v>
      </c>
      <c r="AK22">
        <f t="shared" si="58"/>
        <v>9.2897195816040039</v>
      </c>
      <c r="AL22" s="1">
        <v>23.469928741455078</v>
      </c>
      <c r="AM22" s="1">
        <v>26.495462417602539</v>
      </c>
      <c r="AN22" s="1">
        <v>22.026626586914063</v>
      </c>
      <c r="AO22" s="1">
        <v>1500.569091796875</v>
      </c>
      <c r="AP22" s="1">
        <v>1464.60302734375</v>
      </c>
      <c r="AQ22" s="1">
        <v>15.542812347412109</v>
      </c>
      <c r="AR22" s="1">
        <v>18.521083831787109</v>
      </c>
      <c r="AS22" s="1">
        <v>53.385833740234375</v>
      </c>
      <c r="AT22" s="1">
        <v>63.616847991943359</v>
      </c>
      <c r="AU22" s="1">
        <v>300.50888061523438</v>
      </c>
      <c r="AV22" s="1">
        <v>1700.5399169921875</v>
      </c>
      <c r="AW22" s="1">
        <v>0.17185598611831665</v>
      </c>
      <c r="AX22" s="1">
        <v>99.643936157226563</v>
      </c>
      <c r="AY22" s="1">
        <v>2.936342716217041</v>
      </c>
      <c r="AZ22" s="1">
        <v>-0.44071567058563232</v>
      </c>
      <c r="BA22" s="1">
        <v>1</v>
      </c>
      <c r="BB22" s="1">
        <v>-1.355140209197998</v>
      </c>
      <c r="BC22" s="1">
        <v>7.355140209197998</v>
      </c>
      <c r="BD22" s="1">
        <v>1</v>
      </c>
      <c r="BE22" s="1">
        <v>0</v>
      </c>
      <c r="BF22" s="1">
        <v>0.15999999642372131</v>
      </c>
      <c r="BG22" s="1">
        <v>111115</v>
      </c>
      <c r="BH22">
        <f t="shared" si="59"/>
        <v>1.5025444030761719</v>
      </c>
      <c r="BI22">
        <f t="shared" si="60"/>
        <v>4.5594307488130131E-3</v>
      </c>
      <c r="BJ22">
        <f t="shared" si="61"/>
        <v>299.64546241760252</v>
      </c>
      <c r="BK22">
        <f t="shared" si="62"/>
        <v>296.61992874145506</v>
      </c>
      <c r="BL22">
        <f t="shared" si="63"/>
        <v>272.08638063714534</v>
      </c>
      <c r="BM22">
        <f t="shared" si="64"/>
        <v>0.14566715555267321</v>
      </c>
      <c r="BN22">
        <f t="shared" si="65"/>
        <v>3.4744611800890248</v>
      </c>
      <c r="BO22">
        <f t="shared" si="66"/>
        <v>34.868766872142913</v>
      </c>
      <c r="BP22">
        <f t="shared" si="67"/>
        <v>16.347683040355804</v>
      </c>
      <c r="BQ22">
        <f t="shared" si="68"/>
        <v>24.982695579528809</v>
      </c>
      <c r="BR22">
        <f t="shared" si="69"/>
        <v>3.1763986781967715</v>
      </c>
      <c r="BS22">
        <f t="shared" si="70"/>
        <v>0.27145847361800879</v>
      </c>
      <c r="BT22">
        <f t="shared" si="71"/>
        <v>1.8455136948972359</v>
      </c>
      <c r="BU22">
        <f t="shared" si="72"/>
        <v>1.3308849832995355</v>
      </c>
      <c r="BV22">
        <f t="shared" si="73"/>
        <v>0.17037722818525144</v>
      </c>
      <c r="BW22">
        <f t="shared" si="74"/>
        <v>114.75084401820811</v>
      </c>
      <c r="BX22">
        <f t="shared" si="75"/>
        <v>0.78629422553137862</v>
      </c>
      <c r="BY22">
        <f t="shared" si="76"/>
        <v>53.238241692462942</v>
      </c>
      <c r="BZ22">
        <f t="shared" si="77"/>
        <v>1457.7201660610342</v>
      </c>
      <c r="CA22">
        <f t="shared" si="78"/>
        <v>1.7297661523541331E-2</v>
      </c>
      <c r="CB22">
        <f t="shared" si="79"/>
        <v>0</v>
      </c>
      <c r="CC22">
        <f t="shared" si="80"/>
        <v>1488.0873040149211</v>
      </c>
      <c r="CD22">
        <f t="shared" si="81"/>
        <v>0</v>
      </c>
      <c r="CE22" t="e">
        <f t="shared" si="82"/>
        <v>#DIV/0!</v>
      </c>
      <c r="CF22" t="e">
        <f t="shared" si="83"/>
        <v>#DIV/0!</v>
      </c>
    </row>
    <row r="23" spans="1:84" x14ac:dyDescent="0.35">
      <c r="A23" t="s">
        <v>153</v>
      </c>
      <c r="B23" s="1">
        <v>21</v>
      </c>
      <c r="C23" s="1" t="s">
        <v>105</v>
      </c>
      <c r="D23" s="1">
        <v>5297.0000556856394</v>
      </c>
      <c r="E23" s="1">
        <v>0</v>
      </c>
      <c r="F23">
        <f t="shared" si="42"/>
        <v>46.671576316185849</v>
      </c>
      <c r="G23">
        <f t="shared" si="43"/>
        <v>0.27127553259492354</v>
      </c>
      <c r="H23">
        <f t="shared" si="44"/>
        <v>1341.4856178547916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t="e">
        <f t="shared" si="45"/>
        <v>#DIV/0!</v>
      </c>
      <c r="Q23" t="e">
        <f t="shared" si="46"/>
        <v>#DIV/0!</v>
      </c>
      <c r="R23" t="e">
        <f t="shared" si="47"/>
        <v>#DIV/0!</v>
      </c>
      <c r="S23" s="1">
        <v>-1</v>
      </c>
      <c r="T23" s="1">
        <v>0.87</v>
      </c>
      <c r="U23" s="1">
        <v>0.92</v>
      </c>
      <c r="V23" s="1">
        <v>10.135106086730957</v>
      </c>
      <c r="W23">
        <f t="shared" si="48"/>
        <v>0.87506755304336536</v>
      </c>
      <c r="X23">
        <f t="shared" si="49"/>
        <v>3.2043693306710849E-2</v>
      </c>
      <c r="Y23" t="e">
        <f t="shared" si="50"/>
        <v>#DIV/0!</v>
      </c>
      <c r="Z23" t="e">
        <f t="shared" si="51"/>
        <v>#DIV/0!</v>
      </c>
      <c r="AA23" t="e">
        <f t="shared" si="52"/>
        <v>#DIV/0!</v>
      </c>
      <c r="AB23" s="1">
        <v>0</v>
      </c>
      <c r="AC23" s="1">
        <v>0.5</v>
      </c>
      <c r="AD23" t="e">
        <f t="shared" si="53"/>
        <v>#DIV/0!</v>
      </c>
      <c r="AE23">
        <f t="shared" si="54"/>
        <v>4.4542201979859701</v>
      </c>
      <c r="AF23">
        <f t="shared" si="55"/>
        <v>1.6388680216339908</v>
      </c>
      <c r="AG23">
        <f t="shared" si="56"/>
        <v>26.55419921875</v>
      </c>
      <c r="AH23" s="1">
        <v>2</v>
      </c>
      <c r="AI23">
        <f t="shared" si="57"/>
        <v>4.644859790802002</v>
      </c>
      <c r="AJ23" s="1">
        <v>1</v>
      </c>
      <c r="AK23">
        <f t="shared" si="58"/>
        <v>9.2897195816040039</v>
      </c>
      <c r="AL23" s="1">
        <v>23.471660614013672</v>
      </c>
      <c r="AM23" s="1">
        <v>26.55419921875</v>
      </c>
      <c r="AN23" s="1">
        <v>22.030990600585938</v>
      </c>
      <c r="AO23" s="1">
        <v>1700.103759765625</v>
      </c>
      <c r="AP23" s="1">
        <v>1664.10791015625</v>
      </c>
      <c r="AQ23" s="1">
        <v>15.632289886474609</v>
      </c>
      <c r="AR23" s="1">
        <v>18.541854858398438</v>
      </c>
      <c r="AS23" s="1">
        <v>53.689998626708984</v>
      </c>
      <c r="AT23" s="1">
        <v>63.683341979980469</v>
      </c>
      <c r="AU23" s="1">
        <v>300.50064086914063</v>
      </c>
      <c r="AV23" s="1">
        <v>1700.103515625</v>
      </c>
      <c r="AW23" s="1">
        <v>0.21815113723278046</v>
      </c>
      <c r="AX23" s="1">
        <v>99.647132873535156</v>
      </c>
      <c r="AY23" s="1">
        <v>2.2153282165527344</v>
      </c>
      <c r="AZ23" s="1">
        <v>-0.44043415784835815</v>
      </c>
      <c r="BA23" s="1">
        <v>1</v>
      </c>
      <c r="BB23" s="1">
        <v>-1.355140209197998</v>
      </c>
      <c r="BC23" s="1">
        <v>7.355140209197998</v>
      </c>
      <c r="BD23" s="1">
        <v>1</v>
      </c>
      <c r="BE23" s="1">
        <v>0</v>
      </c>
      <c r="BF23" s="1">
        <v>0.15999999642372131</v>
      </c>
      <c r="BG23" s="1">
        <v>111115</v>
      </c>
      <c r="BH23">
        <f t="shared" si="59"/>
        <v>1.5025032043457029</v>
      </c>
      <c r="BI23">
        <f t="shared" si="60"/>
        <v>4.4542201979859697E-3</v>
      </c>
      <c r="BJ23">
        <f t="shared" si="61"/>
        <v>299.70419921874998</v>
      </c>
      <c r="BK23">
        <f t="shared" si="62"/>
        <v>296.62166061401365</v>
      </c>
      <c r="BL23">
        <f t="shared" si="63"/>
        <v>272.01655641995603</v>
      </c>
      <c r="BM23">
        <f t="shared" si="64"/>
        <v>0.16127462324305125</v>
      </c>
      <c r="BN23">
        <f t="shared" si="65"/>
        <v>3.4865106964306234</v>
      </c>
      <c r="BO23">
        <f t="shared" si="66"/>
        <v>34.988570126302051</v>
      </c>
      <c r="BP23">
        <f t="shared" si="67"/>
        <v>16.446715267903613</v>
      </c>
      <c r="BQ23">
        <f t="shared" si="68"/>
        <v>25.012929916381836</v>
      </c>
      <c r="BR23">
        <f t="shared" si="69"/>
        <v>3.1821295333477932</v>
      </c>
      <c r="BS23">
        <f t="shared" si="70"/>
        <v>0.26357859166924824</v>
      </c>
      <c r="BT23">
        <f t="shared" si="71"/>
        <v>1.8476426747966326</v>
      </c>
      <c r="BU23">
        <f t="shared" si="72"/>
        <v>1.3344868585511607</v>
      </c>
      <c r="BV23">
        <f t="shared" si="73"/>
        <v>0.16541127283920792</v>
      </c>
      <c r="BW23">
        <f t="shared" si="74"/>
        <v>133.67519561031284</v>
      </c>
      <c r="BX23">
        <f t="shared" si="75"/>
        <v>0.80612898338355587</v>
      </c>
      <c r="BY23">
        <f t="shared" si="76"/>
        <v>53.071695508500213</v>
      </c>
      <c r="BZ23">
        <f t="shared" si="77"/>
        <v>1657.3255065031171</v>
      </c>
      <c r="CA23">
        <f t="shared" si="78"/>
        <v>1.4945402562352265E-2</v>
      </c>
      <c r="CB23">
        <f t="shared" si="79"/>
        <v>0</v>
      </c>
      <c r="CC23">
        <f t="shared" si="80"/>
        <v>1487.7054233383917</v>
      </c>
      <c r="CD23">
        <f t="shared" si="81"/>
        <v>0</v>
      </c>
      <c r="CE23" t="e">
        <f t="shared" si="82"/>
        <v>#DIV/0!</v>
      </c>
      <c r="CF23" t="e">
        <f t="shared" si="83"/>
        <v>#DIV/0!</v>
      </c>
    </row>
    <row r="24" spans="1:84" x14ac:dyDescent="0.35">
      <c r="A24" t="s">
        <v>153</v>
      </c>
      <c r="B24" s="1">
        <v>22</v>
      </c>
      <c r="C24" s="1" t="s">
        <v>106</v>
      </c>
      <c r="D24" s="1">
        <v>5499.0000556856394</v>
      </c>
      <c r="E24" s="1">
        <v>0</v>
      </c>
      <c r="F24">
        <f t="shared" si="42"/>
        <v>46.601296301309752</v>
      </c>
      <c r="G24">
        <f t="shared" si="43"/>
        <v>0.2755695057246883</v>
      </c>
      <c r="H24">
        <f t="shared" si="44"/>
        <v>1449.2466955816017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t="e">
        <f t="shared" si="45"/>
        <v>#DIV/0!</v>
      </c>
      <c r="Q24" t="e">
        <f t="shared" si="46"/>
        <v>#DIV/0!</v>
      </c>
      <c r="R24" t="e">
        <f t="shared" si="47"/>
        <v>#DIV/0!</v>
      </c>
      <c r="S24" s="1">
        <v>-1</v>
      </c>
      <c r="T24" s="1">
        <v>0.87</v>
      </c>
      <c r="U24" s="1">
        <v>0.92</v>
      </c>
      <c r="V24" s="1">
        <v>10.135106086730957</v>
      </c>
      <c r="W24">
        <f t="shared" si="48"/>
        <v>0.87506755304336536</v>
      </c>
      <c r="X24">
        <f t="shared" si="49"/>
        <v>3.2000848290814739E-2</v>
      </c>
      <c r="Y24" t="e">
        <f t="shared" si="50"/>
        <v>#DIV/0!</v>
      </c>
      <c r="Z24" t="e">
        <f t="shared" si="51"/>
        <v>#DIV/0!</v>
      </c>
      <c r="AA24" t="e">
        <f t="shared" si="52"/>
        <v>#DIV/0!</v>
      </c>
      <c r="AB24" s="1">
        <v>0</v>
      </c>
      <c r="AC24" s="1">
        <v>0.5</v>
      </c>
      <c r="AD24" t="e">
        <f t="shared" si="53"/>
        <v>#DIV/0!</v>
      </c>
      <c r="AE24">
        <f t="shared" si="54"/>
        <v>4.5749140004518738</v>
      </c>
      <c r="AF24">
        <f t="shared" si="55"/>
        <v>1.6576127029107723</v>
      </c>
      <c r="AG24">
        <f t="shared" si="56"/>
        <v>26.662567138671875</v>
      </c>
      <c r="AH24" s="1">
        <v>2</v>
      </c>
      <c r="AI24">
        <f t="shared" si="57"/>
        <v>4.644859790802002</v>
      </c>
      <c r="AJ24" s="1">
        <v>1</v>
      </c>
      <c r="AK24">
        <f t="shared" si="58"/>
        <v>9.2897195816040039</v>
      </c>
      <c r="AL24" s="1">
        <v>23.488759994506836</v>
      </c>
      <c r="AM24" s="1">
        <v>26.662567138671875</v>
      </c>
      <c r="AN24" s="1">
        <v>22.027645111083984</v>
      </c>
      <c r="AO24" s="1">
        <v>1806.9476318359375</v>
      </c>
      <c r="AP24" s="1">
        <v>1770.54296875</v>
      </c>
      <c r="AQ24" s="1">
        <v>15.589211463928223</v>
      </c>
      <c r="AR24" s="1">
        <v>18.577329635620117</v>
      </c>
      <c r="AS24" s="1">
        <v>53.499172210693359</v>
      </c>
      <c r="AT24" s="1">
        <v>63.749477386474609</v>
      </c>
      <c r="AU24" s="1">
        <v>300.51852416992188</v>
      </c>
      <c r="AV24" s="1">
        <v>1699.8699951171875</v>
      </c>
      <c r="AW24" s="1">
        <v>0.16658616065979004</v>
      </c>
      <c r="AX24" s="1">
        <v>99.649673461914063</v>
      </c>
      <c r="AY24" s="1">
        <v>1.7955528497695923</v>
      </c>
      <c r="AZ24" s="1">
        <v>-0.43737056851387024</v>
      </c>
      <c r="BA24" s="1">
        <v>0.75</v>
      </c>
      <c r="BB24" s="1">
        <v>-1.355140209197998</v>
      </c>
      <c r="BC24" s="1">
        <v>7.355140209197998</v>
      </c>
      <c r="BD24" s="1">
        <v>1</v>
      </c>
      <c r="BE24" s="1">
        <v>0</v>
      </c>
      <c r="BF24" s="1">
        <v>0.15999999642372131</v>
      </c>
      <c r="BG24" s="1">
        <v>111115</v>
      </c>
      <c r="BH24">
        <f t="shared" si="59"/>
        <v>1.5025926208496092</v>
      </c>
      <c r="BI24">
        <f t="shared" si="60"/>
        <v>4.574914000451874E-3</v>
      </c>
      <c r="BJ24">
        <f t="shared" si="61"/>
        <v>299.81256713867185</v>
      </c>
      <c r="BK24">
        <f t="shared" si="62"/>
        <v>296.63875999450681</v>
      </c>
      <c r="BL24">
        <f t="shared" si="63"/>
        <v>271.97919313954117</v>
      </c>
      <c r="BM24">
        <f t="shared" si="64"/>
        <v>0.13560159250792653</v>
      </c>
      <c r="BN24">
        <f t="shared" si="65"/>
        <v>3.5088375348946559</v>
      </c>
      <c r="BO24">
        <f t="shared" si="66"/>
        <v>35.211731388520086</v>
      </c>
      <c r="BP24">
        <f t="shared" si="67"/>
        <v>16.634401752899969</v>
      </c>
      <c r="BQ24">
        <f t="shared" si="68"/>
        <v>25.075663566589355</v>
      </c>
      <c r="BR24">
        <f t="shared" si="69"/>
        <v>3.194049396220966</v>
      </c>
      <c r="BS24">
        <f t="shared" si="70"/>
        <v>0.26763053474408866</v>
      </c>
      <c r="BT24">
        <f t="shared" si="71"/>
        <v>1.8512248319838835</v>
      </c>
      <c r="BU24">
        <f t="shared" si="72"/>
        <v>1.3428245642370824</v>
      </c>
      <c r="BV24">
        <f t="shared" si="73"/>
        <v>0.16796468311338072</v>
      </c>
      <c r="BW24">
        <f t="shared" si="74"/>
        <v>144.41695998046458</v>
      </c>
      <c r="BX24">
        <f t="shared" si="75"/>
        <v>0.81853234920628171</v>
      </c>
      <c r="BY24">
        <f t="shared" si="76"/>
        <v>52.851878163568685</v>
      </c>
      <c r="BZ24">
        <f t="shared" si="77"/>
        <v>1763.77077832443</v>
      </c>
      <c r="CA24">
        <f t="shared" si="78"/>
        <v>1.3964207053713566E-2</v>
      </c>
      <c r="CB24">
        <f t="shared" si="79"/>
        <v>0</v>
      </c>
      <c r="CC24">
        <f t="shared" si="80"/>
        <v>1487.5010771190348</v>
      </c>
      <c r="CD24">
        <f t="shared" si="81"/>
        <v>0</v>
      </c>
      <c r="CE24" t="e">
        <f t="shared" si="82"/>
        <v>#DIV/0!</v>
      </c>
      <c r="CF24" t="e">
        <f t="shared" si="83"/>
        <v>#DIV/0!</v>
      </c>
    </row>
    <row r="25" spans="1:84" x14ac:dyDescent="0.35">
      <c r="A25" t="s">
        <v>154</v>
      </c>
      <c r="B25" s="1">
        <v>25</v>
      </c>
      <c r="C25" s="1" t="s">
        <v>109</v>
      </c>
      <c r="D25" s="1">
        <v>6443.0000556856394</v>
      </c>
      <c r="E25" s="1">
        <v>0</v>
      </c>
      <c r="F25">
        <f t="shared" ref="F25:F35" si="84">(AO25-AP25*(1000-AQ25)/(1000-AR25))*BH25</f>
        <v>-3.6466214650091784</v>
      </c>
      <c r="G25">
        <f t="shared" ref="G25:G35" si="85">IF(BS25&lt;&gt;0,1/(1/BS25-1/AK25),0)</f>
        <v>0.4249632195904452</v>
      </c>
      <c r="H25">
        <f t="shared" ref="H25:H35" si="86">((BV25-BI25/2)*AP25-F25)/(BV25+BI25/2)</f>
        <v>64.896856448512011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t="e">
        <f t="shared" ref="P25:P35" si="87">CB25/L25</f>
        <v>#DIV/0!</v>
      </c>
      <c r="Q25" t="e">
        <f t="shared" ref="Q25:Q35" si="88">CD25/N25</f>
        <v>#DIV/0!</v>
      </c>
      <c r="R25" t="e">
        <f t="shared" ref="R25:R35" si="89">(N25-O25)/N25</f>
        <v>#DIV/0!</v>
      </c>
      <c r="S25" s="1">
        <v>-1</v>
      </c>
      <c r="T25" s="1">
        <v>0.87</v>
      </c>
      <c r="U25" s="1">
        <v>0.92</v>
      </c>
      <c r="V25" s="1">
        <v>10.10836124420166</v>
      </c>
      <c r="W25">
        <f t="shared" ref="W25:W35" si="90">(V25*U25+(100-V25)*T25)/100</f>
        <v>0.87505418062210083</v>
      </c>
      <c r="X25">
        <f t="shared" ref="X25:X35" si="91">(F25-S25)/CC25</f>
        <v>-1.7800841881539986E-3</v>
      </c>
      <c r="Y25" t="e">
        <f t="shared" ref="Y25:Y35" si="92">(N25-O25)/(N25-M25)</f>
        <v>#DIV/0!</v>
      </c>
      <c r="Z25" t="e">
        <f t="shared" ref="Z25:Z35" si="93">(L25-N25)/(L25-M25)</f>
        <v>#DIV/0!</v>
      </c>
      <c r="AA25" t="e">
        <f t="shared" ref="AA25:AA35" si="94">(L25-N25)/N25</f>
        <v>#DIV/0!</v>
      </c>
      <c r="AB25" s="1">
        <v>0</v>
      </c>
      <c r="AC25" s="1">
        <v>0.5</v>
      </c>
      <c r="AD25" t="e">
        <f t="shared" ref="AD25:AD35" si="95">R25*AC25*W25*AB25</f>
        <v>#DIV/0!</v>
      </c>
      <c r="AE25">
        <f t="shared" ref="AE25:AE35" si="96">BI25*1000</f>
        <v>6.6316991816517152</v>
      </c>
      <c r="AF25">
        <f t="shared" ref="AF25:AF35" si="97">(BN25-BT25)</f>
        <v>1.5849293461829328</v>
      </c>
      <c r="AG25">
        <f t="shared" ref="AG25:AG35" si="98">(AM25+BM25*E25)</f>
        <v>25.770120620727539</v>
      </c>
      <c r="AH25" s="1">
        <v>2</v>
      </c>
      <c r="AI25">
        <f t="shared" ref="AI25:AI35" si="99">(AH25*BB25+BC25)</f>
        <v>4.644859790802002</v>
      </c>
      <c r="AJ25" s="1">
        <v>1</v>
      </c>
      <c r="AK25">
        <f t="shared" ref="AK25:AK35" si="100">AI25*(AJ25+1)*(AJ25+1)/(AJ25*AJ25+1)</f>
        <v>9.2897195816040039</v>
      </c>
      <c r="AL25" s="1">
        <v>23.533283233642578</v>
      </c>
      <c r="AM25" s="1">
        <v>25.770120620727539</v>
      </c>
      <c r="AN25" s="1">
        <v>22.024791717529297</v>
      </c>
      <c r="AO25" s="1">
        <v>49.951099395751953</v>
      </c>
      <c r="AP25" s="1">
        <v>52.147880554199219</v>
      </c>
      <c r="AQ25" s="1">
        <v>13.160731315612793</v>
      </c>
      <c r="AR25" s="1">
        <v>17.497110366821289</v>
      </c>
      <c r="AS25" s="1">
        <v>45.041675567626953</v>
      </c>
      <c r="AT25" s="1">
        <v>59.881256103515625</v>
      </c>
      <c r="AU25" s="1">
        <v>300.51171875</v>
      </c>
      <c r="AV25" s="1">
        <v>1699.08984375</v>
      </c>
      <c r="AW25" s="1">
        <v>0.17113134264945984</v>
      </c>
      <c r="AX25" s="1">
        <v>99.65655517578125</v>
      </c>
      <c r="AY25" s="1">
        <v>1.7965109348297119</v>
      </c>
      <c r="AZ25" s="1">
        <v>-0.41708412766456604</v>
      </c>
      <c r="BA25" s="1">
        <v>1</v>
      </c>
      <c r="BB25" s="1">
        <v>-1.355140209197998</v>
      </c>
      <c r="BC25" s="1">
        <v>7.355140209197998</v>
      </c>
      <c r="BD25" s="1">
        <v>1</v>
      </c>
      <c r="BE25" s="1">
        <v>0</v>
      </c>
      <c r="BF25" s="1">
        <v>0.15999999642372131</v>
      </c>
      <c r="BG25" s="1">
        <v>111115</v>
      </c>
      <c r="BH25">
        <f t="shared" ref="BH25:BH35" si="101">AU25*0.000001/(AH25*0.0001)</f>
        <v>1.5025585937499999</v>
      </c>
      <c r="BI25">
        <f t="shared" ref="BI25:BI35" si="102">(AR25-AQ25)/(1000-AR25)*BH25</f>
        <v>6.631699181651715E-3</v>
      </c>
      <c r="BJ25">
        <f t="shared" ref="BJ25:BJ35" si="103">(AM25+273.15)</f>
        <v>298.92012062072752</v>
      </c>
      <c r="BK25">
        <f t="shared" ref="BK25:BK35" si="104">(AL25+273.15)</f>
        <v>296.68328323364256</v>
      </c>
      <c r="BL25">
        <f t="shared" ref="BL25:BL35" si="105">(AV25*BD25+AW25*BE25)*BF25</f>
        <v>271.85436892358121</v>
      </c>
      <c r="BM25">
        <f t="shared" ref="BM25:BM35" si="106">((BL25+0.00000010773*(BK25^4-BJ25^4))-BI25*44100)/(AI25*51.4+0.00000043092*BJ25^3)</f>
        <v>-0.18405689080840604</v>
      </c>
      <c r="BN25">
        <f t="shared" ref="BN25:BN35" si="107">0.61365*EXP(17.502*AG25/(240.97+AG25))</f>
        <v>3.3286310908707928</v>
      </c>
      <c r="BO25">
        <f t="shared" ref="BO25:BO35" si="108">BN25*1000/AX25</f>
        <v>33.401025000307499</v>
      </c>
      <c r="BP25">
        <f t="shared" ref="BP25:BP35" si="109">(BO25-AR25)</f>
        <v>15.90391463348621</v>
      </c>
      <c r="BQ25">
        <f t="shared" ref="BQ25:BQ35" si="110">IF(E25,AM25,(AL25+AM25)/2)</f>
        <v>24.651701927185059</v>
      </c>
      <c r="BR25">
        <f t="shared" ref="BR25:BR35" si="111">0.61365*EXP(17.502*BQ25/(240.97+BQ25))</f>
        <v>3.1142469138910318</v>
      </c>
      <c r="BS25">
        <f t="shared" ref="BS25:BS35" si="112">IF(BP25&lt;&gt;0,(1000-(BO25+AR25)/2)/BP25*BI25,0)</f>
        <v>0.40637344762357536</v>
      </c>
      <c r="BT25">
        <f t="shared" ref="BT25:BT35" si="113">AR25*AX25/1000</f>
        <v>1.74370174468786</v>
      </c>
      <c r="BU25">
        <f t="shared" ref="BU25:BU35" si="114">(BR25-BT25)</f>
        <v>1.3705451692031718</v>
      </c>
      <c r="BV25">
        <f t="shared" ref="BV25:BV35" si="115">1/(1.6/G25+1.37/AK25)</f>
        <v>0.25559062537438892</v>
      </c>
      <c r="BW25">
        <f t="shared" ref="BW25:BW35" si="116">H25*AX25*0.001</f>
        <v>6.4673971553958927</v>
      </c>
      <c r="BX25">
        <f t="shared" ref="BX25:BX35" si="117">H25/AP25</f>
        <v>1.2444773547615671</v>
      </c>
      <c r="BY25">
        <f t="shared" ref="BY25:BY35" si="118">(1-BI25*AX25/BN25/G25)*100</f>
        <v>53.278833225639623</v>
      </c>
      <c r="BZ25">
        <f t="shared" ref="BZ25:BZ35" si="119">(AP25-F25/(AK25/1.35))</f>
        <v>52.677814631812396</v>
      </c>
      <c r="CA25">
        <f t="shared" ref="CA25:CA35" si="120">F25*BY25/100/BZ25</f>
        <v>-3.6882269742816991E-2</v>
      </c>
      <c r="CB25">
        <f t="shared" ref="CB25:CB35" si="121">(L25-K25)</f>
        <v>0</v>
      </c>
      <c r="CC25">
        <f t="shared" ref="CC25:CC35" si="122">AV25*W25</f>
        <v>1486.7956710259896</v>
      </c>
      <c r="CD25">
        <f t="shared" ref="CD25:CD35" si="123">(N25-M25)</f>
        <v>0</v>
      </c>
      <c r="CE25" t="e">
        <f t="shared" ref="CE25:CE35" si="124">(N25-O25)/(N25-K25)</f>
        <v>#DIV/0!</v>
      </c>
      <c r="CF25" t="e">
        <f t="shared" ref="CF25:CF35" si="125">(L25-N25)/(L25-K25)</f>
        <v>#DIV/0!</v>
      </c>
    </row>
    <row r="26" spans="1:84" x14ac:dyDescent="0.35">
      <c r="A26" t="s">
        <v>154</v>
      </c>
      <c r="B26" s="1">
        <v>26</v>
      </c>
      <c r="C26" s="1" t="s">
        <v>110</v>
      </c>
      <c r="D26" s="1">
        <v>6578.0000556856394</v>
      </c>
      <c r="E26" s="1">
        <v>0</v>
      </c>
      <c r="F26">
        <f t="shared" si="84"/>
        <v>0.30967790614046464</v>
      </c>
      <c r="G26">
        <f t="shared" si="85"/>
        <v>0.42901203496361062</v>
      </c>
      <c r="H26">
        <f t="shared" si="86"/>
        <v>95.470206673455579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t="e">
        <f t="shared" si="87"/>
        <v>#DIV/0!</v>
      </c>
      <c r="Q26" t="e">
        <f t="shared" si="88"/>
        <v>#DIV/0!</v>
      </c>
      <c r="R26" t="e">
        <f t="shared" si="89"/>
        <v>#DIV/0!</v>
      </c>
      <c r="S26" s="1">
        <v>-1</v>
      </c>
      <c r="T26" s="1">
        <v>0.87</v>
      </c>
      <c r="U26" s="1">
        <v>0.92</v>
      </c>
      <c r="V26" s="1">
        <v>10.10836124420166</v>
      </c>
      <c r="W26">
        <f t="shared" si="90"/>
        <v>0.87505418062210083</v>
      </c>
      <c r="X26">
        <f t="shared" si="91"/>
        <v>8.808224544647181E-4</v>
      </c>
      <c r="Y26" t="e">
        <f t="shared" si="92"/>
        <v>#DIV/0!</v>
      </c>
      <c r="Z26" t="e">
        <f t="shared" si="93"/>
        <v>#DIV/0!</v>
      </c>
      <c r="AA26" t="e">
        <f t="shared" si="94"/>
        <v>#DIV/0!</v>
      </c>
      <c r="AB26" s="1">
        <v>0</v>
      </c>
      <c r="AC26" s="1">
        <v>0.5</v>
      </c>
      <c r="AD26" t="e">
        <f t="shared" si="95"/>
        <v>#DIV/0!</v>
      </c>
      <c r="AE26">
        <f t="shared" si="96"/>
        <v>6.6688253890657903</v>
      </c>
      <c r="AF26">
        <f t="shared" si="97"/>
        <v>1.5796063032608838</v>
      </c>
      <c r="AG26">
        <f t="shared" si="98"/>
        <v>25.717649459838867</v>
      </c>
      <c r="AH26" s="1">
        <v>2</v>
      </c>
      <c r="AI26">
        <f t="shared" si="99"/>
        <v>4.644859790802002</v>
      </c>
      <c r="AJ26" s="1">
        <v>1</v>
      </c>
      <c r="AK26">
        <f t="shared" si="100"/>
        <v>9.2897195816040039</v>
      </c>
      <c r="AL26" s="1">
        <v>23.52265739440918</v>
      </c>
      <c r="AM26" s="1">
        <v>25.717649459838867</v>
      </c>
      <c r="AN26" s="1">
        <v>22.023828506469727</v>
      </c>
      <c r="AO26" s="1">
        <v>99.833625793457031</v>
      </c>
      <c r="AP26" s="1">
        <v>99.187240600585938</v>
      </c>
      <c r="AQ26" s="1">
        <v>13.084812164306641</v>
      </c>
      <c r="AR26" s="1">
        <v>17.446104049682617</v>
      </c>
      <c r="AS26" s="1">
        <v>44.811664581298828</v>
      </c>
      <c r="AT26" s="1">
        <v>59.746463775634766</v>
      </c>
      <c r="AU26" s="1">
        <v>300.48345947265625</v>
      </c>
      <c r="AV26" s="1">
        <v>1699.18701171875</v>
      </c>
      <c r="AW26" s="1">
        <v>0.14519208669662476</v>
      </c>
      <c r="AX26" s="1">
        <v>99.660415649414063</v>
      </c>
      <c r="AY26" s="1">
        <v>2.2341680526733398</v>
      </c>
      <c r="AZ26" s="1">
        <v>-0.41426917910575867</v>
      </c>
      <c r="BA26" s="1">
        <v>1</v>
      </c>
      <c r="BB26" s="1">
        <v>-1.355140209197998</v>
      </c>
      <c r="BC26" s="1">
        <v>7.355140209197998</v>
      </c>
      <c r="BD26" s="1">
        <v>1</v>
      </c>
      <c r="BE26" s="1">
        <v>0</v>
      </c>
      <c r="BF26" s="1">
        <v>0.15999999642372131</v>
      </c>
      <c r="BG26" s="1">
        <v>111115</v>
      </c>
      <c r="BH26">
        <f t="shared" si="101"/>
        <v>1.5024172973632812</v>
      </c>
      <c r="BI26">
        <f t="shared" si="102"/>
        <v>6.6688253890657906E-3</v>
      </c>
      <c r="BJ26">
        <f t="shared" si="103"/>
        <v>298.86764945983884</v>
      </c>
      <c r="BK26">
        <f t="shared" si="104"/>
        <v>296.67265739440916</v>
      </c>
      <c r="BL26">
        <f t="shared" si="105"/>
        <v>271.86991579823371</v>
      </c>
      <c r="BM26">
        <f t="shared" si="106"/>
        <v>-0.18860689927999821</v>
      </c>
      <c r="BN26">
        <f t="shared" si="107"/>
        <v>3.3182922843151794</v>
      </c>
      <c r="BO26">
        <f t="shared" si="108"/>
        <v>33.295990817340012</v>
      </c>
      <c r="BP26">
        <f t="shared" si="109"/>
        <v>15.849886767657395</v>
      </c>
      <c r="BQ26">
        <f t="shared" si="110"/>
        <v>24.620153427124023</v>
      </c>
      <c r="BR26">
        <f t="shared" si="111"/>
        <v>3.1083788152679741</v>
      </c>
      <c r="BS26">
        <f t="shared" si="112"/>
        <v>0.41007424211110877</v>
      </c>
      <c r="BT26">
        <f t="shared" si="113"/>
        <v>1.7386859810542956</v>
      </c>
      <c r="BU26">
        <f t="shared" si="114"/>
        <v>1.3696928342136785</v>
      </c>
      <c r="BV26">
        <f t="shared" si="115"/>
        <v>0.2579331230792859</v>
      </c>
      <c r="BW26">
        <f t="shared" si="116"/>
        <v>9.5146004792120475</v>
      </c>
      <c r="BX26">
        <f t="shared" si="117"/>
        <v>0.9625250797922853</v>
      </c>
      <c r="BY26">
        <f t="shared" si="118"/>
        <v>53.313864329670324</v>
      </c>
      <c r="BZ26">
        <f t="shared" si="119"/>
        <v>99.142237608879114</v>
      </c>
      <c r="CA26">
        <f t="shared" si="120"/>
        <v>1.6652968777043696E-3</v>
      </c>
      <c r="CB26">
        <f t="shared" si="121"/>
        <v>0</v>
      </c>
      <c r="CC26">
        <f t="shared" si="122"/>
        <v>1486.8806982632668</v>
      </c>
      <c r="CD26">
        <f t="shared" si="123"/>
        <v>0</v>
      </c>
      <c r="CE26" t="e">
        <f t="shared" si="124"/>
        <v>#DIV/0!</v>
      </c>
      <c r="CF26" t="e">
        <f t="shared" si="125"/>
        <v>#DIV/0!</v>
      </c>
    </row>
    <row r="27" spans="1:84" x14ac:dyDescent="0.35">
      <c r="A27" t="s">
        <v>154</v>
      </c>
      <c r="B27" s="1">
        <v>24</v>
      </c>
      <c r="C27" s="1" t="s">
        <v>108</v>
      </c>
      <c r="D27" s="1">
        <v>6306.0000556856394</v>
      </c>
      <c r="E27" s="1">
        <v>0</v>
      </c>
      <c r="F27">
        <f t="shared" si="84"/>
        <v>-8.0627957464707245E-2</v>
      </c>
      <c r="G27">
        <f t="shared" si="85"/>
        <v>0.43195952543592014</v>
      </c>
      <c r="H27">
        <f t="shared" si="86"/>
        <v>194.26286818686614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t="e">
        <f t="shared" si="87"/>
        <v>#DIV/0!</v>
      </c>
      <c r="Q27" t="e">
        <f t="shared" si="88"/>
        <v>#DIV/0!</v>
      </c>
      <c r="R27" t="e">
        <f t="shared" si="89"/>
        <v>#DIV/0!</v>
      </c>
      <c r="S27" s="1">
        <v>-1</v>
      </c>
      <c r="T27" s="1">
        <v>0.87</v>
      </c>
      <c r="U27" s="1">
        <v>0.92</v>
      </c>
      <c r="V27" s="1">
        <v>10.10836124420166</v>
      </c>
      <c r="W27">
        <f t="shared" si="90"/>
        <v>0.87505418062210083</v>
      </c>
      <c r="X27">
        <f t="shared" si="91"/>
        <v>6.1830596779111264E-4</v>
      </c>
      <c r="Y27" t="e">
        <f t="shared" si="92"/>
        <v>#DIV/0!</v>
      </c>
      <c r="Z27" t="e">
        <f t="shared" si="93"/>
        <v>#DIV/0!</v>
      </c>
      <c r="AA27" t="e">
        <f t="shared" si="94"/>
        <v>#DIV/0!</v>
      </c>
      <c r="AB27" s="1">
        <v>0</v>
      </c>
      <c r="AC27" s="1">
        <v>0.5</v>
      </c>
      <c r="AD27" t="e">
        <f t="shared" si="95"/>
        <v>#DIV/0!</v>
      </c>
      <c r="AE27">
        <f t="shared" si="96"/>
        <v>6.6710278845935171</v>
      </c>
      <c r="AF27">
        <f t="shared" si="97"/>
        <v>1.5694446560503257</v>
      </c>
      <c r="AG27">
        <f t="shared" si="98"/>
        <v>25.772876739501953</v>
      </c>
      <c r="AH27" s="1">
        <v>2</v>
      </c>
      <c r="AI27">
        <f t="shared" si="99"/>
        <v>4.644859790802002</v>
      </c>
      <c r="AJ27" s="1">
        <v>1</v>
      </c>
      <c r="AK27">
        <f t="shared" si="100"/>
        <v>9.2897195816040039</v>
      </c>
      <c r="AL27" s="1">
        <v>23.541128158569336</v>
      </c>
      <c r="AM27" s="1">
        <v>25.772876739501953</v>
      </c>
      <c r="AN27" s="1">
        <v>22.026338577270508</v>
      </c>
      <c r="AO27" s="1">
        <v>199.83447265625</v>
      </c>
      <c r="AP27" s="1">
        <v>199.00456237792969</v>
      </c>
      <c r="AQ27" s="1">
        <v>13.297011375427246</v>
      </c>
      <c r="AR27" s="1">
        <v>17.658571243286133</v>
      </c>
      <c r="AS27" s="1">
        <v>45.486759185791016</v>
      </c>
      <c r="AT27" s="1">
        <v>60.405052185058594</v>
      </c>
      <c r="AU27" s="1">
        <v>300.49923706054688</v>
      </c>
      <c r="AV27" s="1">
        <v>1699.23291015625</v>
      </c>
      <c r="AW27" s="1">
        <v>0.17788860201835632</v>
      </c>
      <c r="AX27" s="1">
        <v>99.653038024902344</v>
      </c>
      <c r="AY27" s="1">
        <v>3.0485060214996338</v>
      </c>
      <c r="AZ27" s="1">
        <v>-0.41692733764648438</v>
      </c>
      <c r="BA27" s="1">
        <v>1</v>
      </c>
      <c r="BB27" s="1">
        <v>-1.355140209197998</v>
      </c>
      <c r="BC27" s="1">
        <v>7.355140209197998</v>
      </c>
      <c r="BD27" s="1">
        <v>1</v>
      </c>
      <c r="BE27" s="1">
        <v>0</v>
      </c>
      <c r="BF27" s="1">
        <v>0.15999999642372131</v>
      </c>
      <c r="BG27" s="1">
        <v>111115</v>
      </c>
      <c r="BH27">
        <f t="shared" si="101"/>
        <v>1.5024961853027341</v>
      </c>
      <c r="BI27">
        <f t="shared" si="102"/>
        <v>6.6710278845935169E-3</v>
      </c>
      <c r="BJ27">
        <f t="shared" si="103"/>
        <v>298.92287673950193</v>
      </c>
      <c r="BK27">
        <f t="shared" si="104"/>
        <v>296.69112815856931</v>
      </c>
      <c r="BL27">
        <f t="shared" si="105"/>
        <v>271.87725954806956</v>
      </c>
      <c r="BM27">
        <f t="shared" si="106"/>
        <v>-0.19066966563923715</v>
      </c>
      <c r="BN27">
        <f t="shared" si="107"/>
        <v>3.3291749276229656</v>
      </c>
      <c r="BO27">
        <f t="shared" si="108"/>
        <v>33.407661157214662</v>
      </c>
      <c r="BP27">
        <f t="shared" si="109"/>
        <v>15.749089913928529</v>
      </c>
      <c r="BQ27">
        <f t="shared" si="110"/>
        <v>24.657002449035645</v>
      </c>
      <c r="BR27">
        <f t="shared" si="111"/>
        <v>3.1152337734550559</v>
      </c>
      <c r="BS27">
        <f t="shared" si="112"/>
        <v>0.4127664385668311</v>
      </c>
      <c r="BT27">
        <f t="shared" si="113"/>
        <v>1.7597302715726399</v>
      </c>
      <c r="BU27">
        <f t="shared" si="114"/>
        <v>1.355503501882416</v>
      </c>
      <c r="BV27">
        <f t="shared" si="115"/>
        <v>0.2596373765637664</v>
      </c>
      <c r="BW27">
        <f t="shared" si="116"/>
        <v>19.358884990252367</v>
      </c>
      <c r="BX27">
        <f t="shared" si="117"/>
        <v>0.97617293727136467</v>
      </c>
      <c r="BY27">
        <f t="shared" si="118"/>
        <v>53.772157120895571</v>
      </c>
      <c r="BZ27">
        <f t="shared" si="119"/>
        <v>199.01627938850478</v>
      </c>
      <c r="CA27">
        <f t="shared" si="120"/>
        <v>-2.1784847000709954E-4</v>
      </c>
      <c r="CB27">
        <f t="shared" si="121"/>
        <v>0</v>
      </c>
      <c r="CC27">
        <f t="shared" si="122"/>
        <v>1486.9208618828852</v>
      </c>
      <c r="CD27">
        <f t="shared" si="123"/>
        <v>0</v>
      </c>
      <c r="CE27" t="e">
        <f t="shared" si="124"/>
        <v>#DIV/0!</v>
      </c>
      <c r="CF27" t="e">
        <f t="shared" si="125"/>
        <v>#DIV/0!</v>
      </c>
    </row>
    <row r="28" spans="1:84" x14ac:dyDescent="0.35">
      <c r="A28" t="s">
        <v>154</v>
      </c>
      <c r="B28" s="1">
        <v>27</v>
      </c>
      <c r="C28" s="1" t="s">
        <v>111</v>
      </c>
      <c r="D28" s="1">
        <v>6780.0000556856394</v>
      </c>
      <c r="E28" s="1">
        <v>0</v>
      </c>
      <c r="F28">
        <f t="shared" si="84"/>
        <v>4.1543584658450232</v>
      </c>
      <c r="G28">
        <f t="shared" si="85"/>
        <v>0.43443160398956265</v>
      </c>
      <c r="H28">
        <f t="shared" si="86"/>
        <v>273.57304127496752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t="e">
        <f t="shared" si="87"/>
        <v>#DIV/0!</v>
      </c>
      <c r="Q28" t="e">
        <f t="shared" si="88"/>
        <v>#DIV/0!</v>
      </c>
      <c r="R28" t="e">
        <f t="shared" si="89"/>
        <v>#DIV/0!</v>
      </c>
      <c r="S28" s="1">
        <v>-1</v>
      </c>
      <c r="T28" s="1">
        <v>0.87</v>
      </c>
      <c r="U28" s="1">
        <v>0.92</v>
      </c>
      <c r="V28" s="1">
        <v>10.10836124420166</v>
      </c>
      <c r="W28">
        <f t="shared" si="90"/>
        <v>0.87505418062210083</v>
      </c>
      <c r="X28">
        <f t="shared" si="91"/>
        <v>3.4664625641673218E-3</v>
      </c>
      <c r="Y28" t="e">
        <f t="shared" si="92"/>
        <v>#DIV/0!</v>
      </c>
      <c r="Z28" t="e">
        <f t="shared" si="93"/>
        <v>#DIV/0!</v>
      </c>
      <c r="AA28" t="e">
        <f t="shared" si="94"/>
        <v>#DIV/0!</v>
      </c>
      <c r="AB28" s="1">
        <v>0</v>
      </c>
      <c r="AC28" s="1">
        <v>0.5</v>
      </c>
      <c r="AD28" t="e">
        <f t="shared" si="95"/>
        <v>#DIV/0!</v>
      </c>
      <c r="AE28">
        <f t="shared" si="96"/>
        <v>6.7574525581462401</v>
      </c>
      <c r="AF28">
        <f t="shared" si="97"/>
        <v>1.5814784203709837</v>
      </c>
      <c r="AG28">
        <f t="shared" si="98"/>
        <v>25.740200042724609</v>
      </c>
      <c r="AH28" s="1">
        <v>2</v>
      </c>
      <c r="AI28">
        <f t="shared" si="99"/>
        <v>4.644859790802002</v>
      </c>
      <c r="AJ28" s="1">
        <v>1</v>
      </c>
      <c r="AK28">
        <f t="shared" si="100"/>
        <v>9.2897195816040039</v>
      </c>
      <c r="AL28" s="1">
        <v>23.553806304931641</v>
      </c>
      <c r="AM28" s="1">
        <v>25.740200042724609</v>
      </c>
      <c r="AN28" s="1">
        <v>22.026222229003906</v>
      </c>
      <c r="AO28" s="1">
        <v>300.98089599609375</v>
      </c>
      <c r="AP28" s="1">
        <v>296.8687744140625</v>
      </c>
      <c r="AQ28" s="1">
        <v>13.039798736572266</v>
      </c>
      <c r="AR28" s="1">
        <v>17.471624374389648</v>
      </c>
      <c r="AS28" s="1">
        <v>44.572452545166016</v>
      </c>
      <c r="AT28" s="1">
        <v>59.7191162109375</v>
      </c>
      <c r="AU28" s="1">
        <v>299.62319946289063</v>
      </c>
      <c r="AV28" s="1">
        <v>1699.23388671875</v>
      </c>
      <c r="AW28" s="1">
        <v>0.17090786993503571</v>
      </c>
      <c r="AX28" s="1">
        <v>99.661811828613281</v>
      </c>
      <c r="AY28" s="1">
        <v>3.5763144493103027</v>
      </c>
      <c r="AZ28" s="1">
        <v>-0.41180756688117981</v>
      </c>
      <c r="BA28" s="1">
        <v>0.75</v>
      </c>
      <c r="BB28" s="1">
        <v>-1.355140209197998</v>
      </c>
      <c r="BC28" s="1">
        <v>7.355140209197998</v>
      </c>
      <c r="BD28" s="1">
        <v>1</v>
      </c>
      <c r="BE28" s="1">
        <v>0</v>
      </c>
      <c r="BF28" s="1">
        <v>0.15999999642372131</v>
      </c>
      <c r="BG28" s="1">
        <v>111115</v>
      </c>
      <c r="BH28">
        <f t="shared" si="101"/>
        <v>1.4981159973144529</v>
      </c>
      <c r="BI28">
        <f t="shared" si="102"/>
        <v>6.7574525581462399E-3</v>
      </c>
      <c r="BJ28">
        <f t="shared" si="103"/>
        <v>298.89020004272459</v>
      </c>
      <c r="BK28">
        <f t="shared" si="104"/>
        <v>296.70380630493162</v>
      </c>
      <c r="BL28">
        <f t="shared" si="105"/>
        <v>271.87741579806607</v>
      </c>
      <c r="BM28">
        <f t="shared" si="106"/>
        <v>-0.20382902286247814</v>
      </c>
      <c r="BN28">
        <f t="shared" si="107"/>
        <v>3.3227321611116181</v>
      </c>
      <c r="BO28">
        <f t="shared" si="108"/>
        <v>33.340073797029341</v>
      </c>
      <c r="BP28">
        <f t="shared" si="109"/>
        <v>15.868449422639692</v>
      </c>
      <c r="BQ28">
        <f t="shared" si="110"/>
        <v>24.647003173828125</v>
      </c>
      <c r="BR28">
        <f t="shared" si="111"/>
        <v>3.1133723210230557</v>
      </c>
      <c r="BS28">
        <f t="shared" si="112"/>
        <v>0.41502314201248536</v>
      </c>
      <c r="BT28">
        <f t="shared" si="113"/>
        <v>1.7412537407406343</v>
      </c>
      <c r="BU28">
        <f t="shared" si="114"/>
        <v>1.3721185802824214</v>
      </c>
      <c r="BV28">
        <f t="shared" si="115"/>
        <v>0.26106605801511984</v>
      </c>
      <c r="BW28">
        <f t="shared" si="116"/>
        <v>27.264784960927269</v>
      </c>
      <c r="BX28">
        <f t="shared" si="117"/>
        <v>0.92152851647980039</v>
      </c>
      <c r="BY28">
        <f t="shared" si="118"/>
        <v>53.345339141173255</v>
      </c>
      <c r="BZ28">
        <f t="shared" si="119"/>
        <v>296.26505501439442</v>
      </c>
      <c r="CA28">
        <f t="shared" si="120"/>
        <v>7.4803172876308187E-3</v>
      </c>
      <c r="CB28">
        <f t="shared" si="121"/>
        <v>0</v>
      </c>
      <c r="CC28">
        <f t="shared" si="122"/>
        <v>1486.9217164279835</v>
      </c>
      <c r="CD28">
        <f t="shared" si="123"/>
        <v>0</v>
      </c>
      <c r="CE28" t="e">
        <f t="shared" si="124"/>
        <v>#DIV/0!</v>
      </c>
      <c r="CF28" t="e">
        <f t="shared" si="125"/>
        <v>#DIV/0!</v>
      </c>
    </row>
    <row r="29" spans="1:84" x14ac:dyDescent="0.35">
      <c r="A29" t="s">
        <v>154</v>
      </c>
      <c r="B29" s="1">
        <v>23</v>
      </c>
      <c r="C29" s="1" t="s">
        <v>107</v>
      </c>
      <c r="D29" s="1">
        <v>6175.0000556856394</v>
      </c>
      <c r="E29" s="1">
        <v>0</v>
      </c>
      <c r="F29">
        <f t="shared" si="84"/>
        <v>7.5175488897950329</v>
      </c>
      <c r="G29">
        <f t="shared" si="85"/>
        <v>0.45212103709425916</v>
      </c>
      <c r="H29">
        <f t="shared" si="86"/>
        <v>355.86926613325187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t="e">
        <f t="shared" si="87"/>
        <v>#DIV/0!</v>
      </c>
      <c r="Q29" t="e">
        <f t="shared" si="88"/>
        <v>#DIV/0!</v>
      </c>
      <c r="R29" t="e">
        <f t="shared" si="89"/>
        <v>#DIV/0!</v>
      </c>
      <c r="S29" s="1">
        <v>-1</v>
      </c>
      <c r="T29" s="1">
        <v>0.87</v>
      </c>
      <c r="U29" s="1">
        <v>0.92</v>
      </c>
      <c r="V29" s="1">
        <v>10.10836124420166</v>
      </c>
      <c r="W29">
        <f t="shared" si="90"/>
        <v>0.87505418062210083</v>
      </c>
      <c r="X29">
        <f t="shared" si="91"/>
        <v>5.7298550612917007E-3</v>
      </c>
      <c r="Y29" t="e">
        <f t="shared" si="92"/>
        <v>#DIV/0!</v>
      </c>
      <c r="Z29" t="e">
        <f t="shared" si="93"/>
        <v>#DIV/0!</v>
      </c>
      <c r="AA29" t="e">
        <f t="shared" si="94"/>
        <v>#DIV/0!</v>
      </c>
      <c r="AB29" s="1">
        <v>0</v>
      </c>
      <c r="AC29" s="1">
        <v>0.5</v>
      </c>
      <c r="AD29" t="e">
        <f t="shared" si="95"/>
        <v>#DIV/0!</v>
      </c>
      <c r="AE29">
        <f t="shared" si="96"/>
        <v>6.8908326948630458</v>
      </c>
      <c r="AF29">
        <f t="shared" si="97"/>
        <v>1.5517343672555282</v>
      </c>
      <c r="AG29">
        <f t="shared" si="98"/>
        <v>25.83392333984375</v>
      </c>
      <c r="AH29" s="1">
        <v>2</v>
      </c>
      <c r="AI29">
        <f t="shared" si="99"/>
        <v>4.644859790802002</v>
      </c>
      <c r="AJ29" s="1">
        <v>1</v>
      </c>
      <c r="AK29">
        <f t="shared" si="100"/>
        <v>9.2897195816040039</v>
      </c>
      <c r="AL29" s="1">
        <v>23.568952560424805</v>
      </c>
      <c r="AM29" s="1">
        <v>25.83392333984375</v>
      </c>
      <c r="AN29" s="1">
        <v>22.025747299194336</v>
      </c>
      <c r="AO29" s="1">
        <v>399.900390625</v>
      </c>
      <c r="AP29" s="1">
        <v>393.09417724609375</v>
      </c>
      <c r="AQ29" s="1">
        <v>13.453545570373535</v>
      </c>
      <c r="AR29" s="1">
        <v>17.957450866699219</v>
      </c>
      <c r="AS29" s="1">
        <v>45.941738128662109</v>
      </c>
      <c r="AT29" s="1">
        <v>61.324821472167969</v>
      </c>
      <c r="AU29" s="1">
        <v>300.49880981445313</v>
      </c>
      <c r="AV29" s="1">
        <v>1698.7757568359375</v>
      </c>
      <c r="AW29" s="1">
        <v>0.20256778597831726</v>
      </c>
      <c r="AX29" s="1">
        <v>99.652572631835938</v>
      </c>
      <c r="AY29" s="1">
        <v>3.8061988353729248</v>
      </c>
      <c r="AZ29" s="1">
        <v>-0.42837294936180115</v>
      </c>
      <c r="BA29" s="1">
        <v>0.75</v>
      </c>
      <c r="BB29" s="1">
        <v>-1.355140209197998</v>
      </c>
      <c r="BC29" s="1">
        <v>7.355140209197998</v>
      </c>
      <c r="BD29" s="1">
        <v>1</v>
      </c>
      <c r="BE29" s="1">
        <v>0</v>
      </c>
      <c r="BF29" s="1">
        <v>0.15999999642372131</v>
      </c>
      <c r="BG29" s="1">
        <v>111115</v>
      </c>
      <c r="BH29">
        <f t="shared" si="101"/>
        <v>1.5024940490722656</v>
      </c>
      <c r="BI29">
        <f t="shared" si="102"/>
        <v>6.890832694863046E-3</v>
      </c>
      <c r="BJ29">
        <f t="shared" si="103"/>
        <v>298.98392333984373</v>
      </c>
      <c r="BK29">
        <f t="shared" si="104"/>
        <v>296.71895256042478</v>
      </c>
      <c r="BL29">
        <f t="shared" si="105"/>
        <v>271.80411501845447</v>
      </c>
      <c r="BM29">
        <f t="shared" si="106"/>
        <v>-0.2312464856557242</v>
      </c>
      <c r="BN29">
        <f t="shared" si="107"/>
        <v>3.3412405440318973</v>
      </c>
      <c r="BO29">
        <f t="shared" si="108"/>
        <v>33.528893994297881</v>
      </c>
      <c r="BP29">
        <f t="shared" si="109"/>
        <v>15.571443127598663</v>
      </c>
      <c r="BQ29">
        <f t="shared" si="110"/>
        <v>24.701437950134277</v>
      </c>
      <c r="BR29">
        <f t="shared" si="111"/>
        <v>3.1235176015745174</v>
      </c>
      <c r="BS29">
        <f t="shared" si="112"/>
        <v>0.43113799701137767</v>
      </c>
      <c r="BT29">
        <f t="shared" si="113"/>
        <v>1.7895061767763691</v>
      </c>
      <c r="BU29">
        <f t="shared" si="114"/>
        <v>1.3340114247981483</v>
      </c>
      <c r="BV29">
        <f t="shared" si="115"/>
        <v>0.27127102468108244</v>
      </c>
      <c r="BW29">
        <f t="shared" si="116"/>
        <v>35.463287890782034</v>
      </c>
      <c r="BX29">
        <f t="shared" si="117"/>
        <v>0.9053028173207015</v>
      </c>
      <c r="BY29">
        <f t="shared" si="118"/>
        <v>54.54331480907473</v>
      </c>
      <c r="BZ29">
        <f t="shared" si="119"/>
        <v>392.00171251536921</v>
      </c>
      <c r="CA29">
        <f t="shared" si="120"/>
        <v>1.0459955214420768E-2</v>
      </c>
      <c r="CB29">
        <f t="shared" si="121"/>
        <v>0</v>
      </c>
      <c r="CC29">
        <f t="shared" si="122"/>
        <v>1486.5208279587605</v>
      </c>
      <c r="CD29">
        <f t="shared" si="123"/>
        <v>0</v>
      </c>
      <c r="CE29" t="e">
        <f t="shared" si="124"/>
        <v>#DIV/0!</v>
      </c>
      <c r="CF29" t="e">
        <f t="shared" si="125"/>
        <v>#DIV/0!</v>
      </c>
    </row>
    <row r="30" spans="1:84" x14ac:dyDescent="0.35">
      <c r="A30" t="s">
        <v>154</v>
      </c>
      <c r="B30" s="1">
        <v>28</v>
      </c>
      <c r="C30" s="1" t="s">
        <v>112</v>
      </c>
      <c r="D30" s="1">
        <v>6954.0000556856394</v>
      </c>
      <c r="E30" s="1">
        <v>0</v>
      </c>
      <c r="F30">
        <f t="shared" si="84"/>
        <v>7.8456298123241117</v>
      </c>
      <c r="G30">
        <f t="shared" si="85"/>
        <v>0.45314896295544727</v>
      </c>
      <c r="H30">
        <f t="shared" si="86"/>
        <v>451.50178576104406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t="e">
        <f t="shared" si="87"/>
        <v>#DIV/0!</v>
      </c>
      <c r="Q30" t="e">
        <f t="shared" si="88"/>
        <v>#DIV/0!</v>
      </c>
      <c r="R30" t="e">
        <f t="shared" si="89"/>
        <v>#DIV/0!</v>
      </c>
      <c r="S30" s="1">
        <v>-1</v>
      </c>
      <c r="T30" s="1">
        <v>0.87</v>
      </c>
      <c r="U30" s="1">
        <v>0.92</v>
      </c>
      <c r="V30" s="1">
        <v>10.10836124420166</v>
      </c>
      <c r="W30">
        <f t="shared" si="90"/>
        <v>0.87505418062210083</v>
      </c>
      <c r="X30">
        <f t="shared" si="91"/>
        <v>5.9497171329477121E-3</v>
      </c>
      <c r="Y30" t="e">
        <f t="shared" si="92"/>
        <v>#DIV/0!</v>
      </c>
      <c r="Z30" t="e">
        <f t="shared" si="93"/>
        <v>#DIV/0!</v>
      </c>
      <c r="AA30" t="e">
        <f t="shared" si="94"/>
        <v>#DIV/0!</v>
      </c>
      <c r="AB30" s="1">
        <v>0</v>
      </c>
      <c r="AC30" s="1">
        <v>0.5</v>
      </c>
      <c r="AD30" t="e">
        <f t="shared" si="95"/>
        <v>#DIV/0!</v>
      </c>
      <c r="AE30">
        <f t="shared" si="96"/>
        <v>6.9792605933392666</v>
      </c>
      <c r="AF30">
        <f t="shared" si="97"/>
        <v>1.5687523545569086</v>
      </c>
      <c r="AG30">
        <f t="shared" si="98"/>
        <v>25.766035079956055</v>
      </c>
      <c r="AH30" s="1">
        <v>2</v>
      </c>
      <c r="AI30">
        <f t="shared" si="99"/>
        <v>4.644859790802002</v>
      </c>
      <c r="AJ30" s="1">
        <v>1</v>
      </c>
      <c r="AK30">
        <f t="shared" si="100"/>
        <v>9.2897195816040039</v>
      </c>
      <c r="AL30" s="1">
        <v>23.596872329711914</v>
      </c>
      <c r="AM30" s="1">
        <v>25.766035079956055</v>
      </c>
      <c r="AN30" s="1">
        <v>22.025238037109375</v>
      </c>
      <c r="AO30" s="1">
        <v>500.00872802734375</v>
      </c>
      <c r="AP30" s="1">
        <v>492.47744750976563</v>
      </c>
      <c r="AQ30" s="1">
        <v>13.07395076751709</v>
      </c>
      <c r="AR30" s="1">
        <v>17.65040397644043</v>
      </c>
      <c r="AS30" s="1">
        <v>44.572994232177734</v>
      </c>
      <c r="AT30" s="1">
        <v>60.175270080566406</v>
      </c>
      <c r="AU30" s="1">
        <v>299.6239013671875</v>
      </c>
      <c r="AV30" s="1">
        <v>1699.01611328125</v>
      </c>
      <c r="AW30" s="1">
        <v>7.4623636901378632E-2</v>
      </c>
      <c r="AX30" s="1">
        <v>99.661895751953125</v>
      </c>
      <c r="AY30" s="1">
        <v>4.0838932991027832</v>
      </c>
      <c r="AZ30" s="1">
        <v>-0.41916459798812866</v>
      </c>
      <c r="BA30" s="1">
        <v>1</v>
      </c>
      <c r="BB30" s="1">
        <v>-1.355140209197998</v>
      </c>
      <c r="BC30" s="1">
        <v>7.355140209197998</v>
      </c>
      <c r="BD30" s="1">
        <v>1</v>
      </c>
      <c r="BE30" s="1">
        <v>0</v>
      </c>
      <c r="BF30" s="1">
        <v>0.15999999642372131</v>
      </c>
      <c r="BG30" s="1">
        <v>111115</v>
      </c>
      <c r="BH30">
        <f t="shared" si="101"/>
        <v>1.4981195068359374</v>
      </c>
      <c r="BI30">
        <f t="shared" si="102"/>
        <v>6.9792605933392668E-3</v>
      </c>
      <c r="BJ30">
        <f t="shared" si="103"/>
        <v>298.91603507995603</v>
      </c>
      <c r="BK30">
        <f t="shared" si="104"/>
        <v>296.74687232971189</v>
      </c>
      <c r="BL30">
        <f t="shared" si="105"/>
        <v>271.84257204884489</v>
      </c>
      <c r="BM30">
        <f t="shared" si="106"/>
        <v>-0.24230352270031383</v>
      </c>
      <c r="BN30">
        <f t="shared" si="107"/>
        <v>3.3278250756367735</v>
      </c>
      <c r="BO30">
        <f t="shared" si="108"/>
        <v>33.391147645027175</v>
      </c>
      <c r="BP30">
        <f t="shared" si="109"/>
        <v>15.740743668586745</v>
      </c>
      <c r="BQ30">
        <f t="shared" si="110"/>
        <v>24.681453704833984</v>
      </c>
      <c r="BR30">
        <f t="shared" si="111"/>
        <v>3.1197896865057033</v>
      </c>
      <c r="BS30">
        <f t="shared" si="112"/>
        <v>0.4320726257670261</v>
      </c>
      <c r="BT30">
        <f t="shared" si="113"/>
        <v>1.7590727210798649</v>
      </c>
      <c r="BU30">
        <f t="shared" si="114"/>
        <v>1.3607169654258384</v>
      </c>
      <c r="BV30">
        <f t="shared" si="115"/>
        <v>0.27186304915552623</v>
      </c>
      <c r="BW30">
        <f t="shared" si="116"/>
        <v>44.997523904337847</v>
      </c>
      <c r="BX30">
        <f t="shared" si="117"/>
        <v>0.91679687677899391</v>
      </c>
      <c r="BY30">
        <f t="shared" si="118"/>
        <v>53.874925769745261</v>
      </c>
      <c r="BZ30">
        <f t="shared" si="119"/>
        <v>491.33730542543282</v>
      </c>
      <c r="CA30">
        <f t="shared" si="120"/>
        <v>8.6026995933043381E-3</v>
      </c>
      <c r="CB30">
        <f t="shared" si="121"/>
        <v>0</v>
      </c>
      <c r="CC30">
        <f t="shared" si="122"/>
        <v>1486.7311528710707</v>
      </c>
      <c r="CD30">
        <f t="shared" si="123"/>
        <v>0</v>
      </c>
      <c r="CE30" t="e">
        <f t="shared" si="124"/>
        <v>#DIV/0!</v>
      </c>
      <c r="CF30" t="e">
        <f t="shared" si="125"/>
        <v>#DIV/0!</v>
      </c>
    </row>
    <row r="31" spans="1:84" x14ac:dyDescent="0.35">
      <c r="A31" t="s">
        <v>154</v>
      </c>
      <c r="B31" s="1">
        <v>29</v>
      </c>
      <c r="C31" s="1" t="s">
        <v>113</v>
      </c>
      <c r="D31" s="1">
        <v>7124.0000556856394</v>
      </c>
      <c r="E31" s="1">
        <v>0</v>
      </c>
      <c r="F31">
        <f t="shared" si="84"/>
        <v>10.451202024871844</v>
      </c>
      <c r="G31">
        <f t="shared" si="85"/>
        <v>0.46652553581256756</v>
      </c>
      <c r="H31">
        <f t="shared" si="86"/>
        <v>732.39992700854555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t="e">
        <f t="shared" si="87"/>
        <v>#DIV/0!</v>
      </c>
      <c r="Q31" t="e">
        <f t="shared" si="88"/>
        <v>#DIV/0!</v>
      </c>
      <c r="R31" t="e">
        <f t="shared" si="89"/>
        <v>#DIV/0!</v>
      </c>
      <c r="S31" s="1">
        <v>-1</v>
      </c>
      <c r="T31" s="1">
        <v>0.87</v>
      </c>
      <c r="U31" s="1">
        <v>0.92</v>
      </c>
      <c r="V31" s="1">
        <v>10.10836124420166</v>
      </c>
      <c r="W31">
        <f t="shared" si="90"/>
        <v>0.87505418062210083</v>
      </c>
      <c r="X31">
        <f t="shared" si="91"/>
        <v>7.7011565626741527E-3</v>
      </c>
      <c r="Y31" t="e">
        <f t="shared" si="92"/>
        <v>#DIV/0!</v>
      </c>
      <c r="Z31" t="e">
        <f t="shared" si="93"/>
        <v>#DIV/0!</v>
      </c>
      <c r="AA31" t="e">
        <f t="shared" si="94"/>
        <v>#DIV/0!</v>
      </c>
      <c r="AB31" s="1">
        <v>0</v>
      </c>
      <c r="AC31" s="1">
        <v>0.5</v>
      </c>
      <c r="AD31" t="e">
        <f t="shared" si="95"/>
        <v>#DIV/0!</v>
      </c>
      <c r="AE31">
        <f t="shared" si="96"/>
        <v>7.0517521138344872</v>
      </c>
      <c r="AF31">
        <f t="shared" si="97"/>
        <v>1.5418854320365094</v>
      </c>
      <c r="AG31">
        <f t="shared" si="98"/>
        <v>25.653697967529297</v>
      </c>
      <c r="AH31" s="1">
        <v>2</v>
      </c>
      <c r="AI31">
        <f t="shared" si="99"/>
        <v>4.644859790802002</v>
      </c>
      <c r="AJ31" s="1">
        <v>1</v>
      </c>
      <c r="AK31">
        <f t="shared" si="100"/>
        <v>9.2897195816040039</v>
      </c>
      <c r="AL31" s="1">
        <v>23.568859100341797</v>
      </c>
      <c r="AM31" s="1">
        <v>25.653697967529297</v>
      </c>
      <c r="AN31" s="1">
        <v>22.027729034423828</v>
      </c>
      <c r="AO31" s="1">
        <v>799.66314697265625</v>
      </c>
      <c r="AP31" s="1">
        <v>788.97283935546875</v>
      </c>
      <c r="AQ31" s="1">
        <v>13.073970794677734</v>
      </c>
      <c r="AR31" s="1">
        <v>17.697883605957031</v>
      </c>
      <c r="AS31" s="1">
        <v>44.648757934570313</v>
      </c>
      <c r="AT31" s="1">
        <v>60.440032958984375</v>
      </c>
      <c r="AU31" s="1">
        <v>299.6142578125</v>
      </c>
      <c r="AV31" s="1">
        <v>1699.2613525390625</v>
      </c>
      <c r="AW31" s="1">
        <v>0.25093713402748108</v>
      </c>
      <c r="AX31" s="1">
        <v>99.664115905761719</v>
      </c>
      <c r="AY31" s="1">
        <v>4.4201054573059082</v>
      </c>
      <c r="AZ31" s="1">
        <v>-0.4218674898147583</v>
      </c>
      <c r="BA31" s="1">
        <v>1</v>
      </c>
      <c r="BB31" s="1">
        <v>-1.355140209197998</v>
      </c>
      <c r="BC31" s="1">
        <v>7.355140209197998</v>
      </c>
      <c r="BD31" s="1">
        <v>1</v>
      </c>
      <c r="BE31" s="1">
        <v>0</v>
      </c>
      <c r="BF31" s="1">
        <v>0.15999999642372131</v>
      </c>
      <c r="BG31" s="1">
        <v>111115</v>
      </c>
      <c r="BH31">
        <f t="shared" si="101"/>
        <v>1.4980712890624999</v>
      </c>
      <c r="BI31">
        <f t="shared" si="102"/>
        <v>7.0517521138344875E-3</v>
      </c>
      <c r="BJ31">
        <f t="shared" si="103"/>
        <v>298.80369796752927</v>
      </c>
      <c r="BK31">
        <f t="shared" si="104"/>
        <v>296.71885910034177</v>
      </c>
      <c r="BL31">
        <f t="shared" si="105"/>
        <v>271.88181032921784</v>
      </c>
      <c r="BM31">
        <f t="shared" si="106"/>
        <v>-0.25103106658807589</v>
      </c>
      <c r="BN31">
        <f t="shared" si="107"/>
        <v>3.305729355027291</v>
      </c>
      <c r="BO31">
        <f t="shared" si="108"/>
        <v>33.168701944369353</v>
      </c>
      <c r="BP31">
        <f t="shared" si="109"/>
        <v>15.470818338412322</v>
      </c>
      <c r="BQ31">
        <f t="shared" si="110"/>
        <v>24.611278533935547</v>
      </c>
      <c r="BR31">
        <f t="shared" si="111"/>
        <v>3.1067298060540587</v>
      </c>
      <c r="BS31">
        <f t="shared" si="112"/>
        <v>0.44421715047109356</v>
      </c>
      <c r="BT31">
        <f t="shared" si="113"/>
        <v>1.7638439229907816</v>
      </c>
      <c r="BU31">
        <f t="shared" si="114"/>
        <v>1.3428858830632771</v>
      </c>
      <c r="BV31">
        <f t="shared" si="115"/>
        <v>0.27955735668080356</v>
      </c>
      <c r="BW31">
        <f t="shared" si="116"/>
        <v>72.993991214751105</v>
      </c>
      <c r="BX31">
        <f t="shared" si="117"/>
        <v>0.92829548810179696</v>
      </c>
      <c r="BY31">
        <f t="shared" si="118"/>
        <v>54.428519146064524</v>
      </c>
      <c r="BZ31">
        <f t="shared" si="119"/>
        <v>787.45405048249597</v>
      </c>
      <c r="CA31">
        <f t="shared" si="120"/>
        <v>7.223830383011917E-3</v>
      </c>
      <c r="CB31">
        <f t="shared" si="121"/>
        <v>0</v>
      </c>
      <c r="CC31">
        <f t="shared" si="122"/>
        <v>1486.9457505088722</v>
      </c>
      <c r="CD31">
        <f t="shared" si="123"/>
        <v>0</v>
      </c>
      <c r="CE31" t="e">
        <f t="shared" si="124"/>
        <v>#DIV/0!</v>
      </c>
      <c r="CF31" t="e">
        <f t="shared" si="125"/>
        <v>#DIV/0!</v>
      </c>
    </row>
    <row r="32" spans="1:84" x14ac:dyDescent="0.35">
      <c r="A32" t="s">
        <v>154</v>
      </c>
      <c r="B32" s="1">
        <v>30</v>
      </c>
      <c r="C32" s="1" t="s">
        <v>114</v>
      </c>
      <c r="D32" s="1">
        <v>7301.0000556856394</v>
      </c>
      <c r="E32" s="1">
        <v>0</v>
      </c>
      <c r="F32">
        <f t="shared" si="84"/>
        <v>12.926022814994177</v>
      </c>
      <c r="G32">
        <f t="shared" si="85"/>
        <v>0.4722162989103314</v>
      </c>
      <c r="H32">
        <f t="shared" si="86"/>
        <v>1110.9871676289001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t="e">
        <f t="shared" si="87"/>
        <v>#DIV/0!</v>
      </c>
      <c r="Q32" t="e">
        <f t="shared" si="88"/>
        <v>#DIV/0!</v>
      </c>
      <c r="R32" t="e">
        <f t="shared" si="89"/>
        <v>#DIV/0!</v>
      </c>
      <c r="S32" s="1">
        <v>-1</v>
      </c>
      <c r="T32" s="1">
        <v>0.87</v>
      </c>
      <c r="U32" s="1">
        <v>0.92</v>
      </c>
      <c r="V32" s="1">
        <v>10.10836124420166</v>
      </c>
      <c r="W32">
        <f t="shared" si="90"/>
        <v>0.87505418062210083</v>
      </c>
      <c r="X32">
        <f t="shared" si="91"/>
        <v>9.3664503291934313E-3</v>
      </c>
      <c r="Y32" t="e">
        <f t="shared" si="92"/>
        <v>#DIV/0!</v>
      </c>
      <c r="Z32" t="e">
        <f t="shared" si="93"/>
        <v>#DIV/0!</v>
      </c>
      <c r="AA32" t="e">
        <f t="shared" si="94"/>
        <v>#DIV/0!</v>
      </c>
      <c r="AB32" s="1">
        <v>0</v>
      </c>
      <c r="AC32" s="1">
        <v>0.5</v>
      </c>
      <c r="AD32" t="e">
        <f t="shared" si="95"/>
        <v>#DIV/0!</v>
      </c>
      <c r="AE32">
        <f t="shared" si="96"/>
        <v>7.1719178365806755</v>
      </c>
      <c r="AF32">
        <f t="shared" si="97"/>
        <v>1.5502322945746883</v>
      </c>
      <c r="AG32">
        <f t="shared" si="98"/>
        <v>25.657957077026367</v>
      </c>
      <c r="AH32" s="1">
        <v>2</v>
      </c>
      <c r="AI32">
        <f t="shared" si="99"/>
        <v>4.644859790802002</v>
      </c>
      <c r="AJ32" s="1">
        <v>1</v>
      </c>
      <c r="AK32">
        <f t="shared" si="100"/>
        <v>9.2897195816040039</v>
      </c>
      <c r="AL32" s="1">
        <v>23.586605072021484</v>
      </c>
      <c r="AM32" s="1">
        <v>25.657957077026367</v>
      </c>
      <c r="AN32" s="1">
        <v>22.028057098388672</v>
      </c>
      <c r="AO32" s="1">
        <v>1200.11669921875</v>
      </c>
      <c r="AP32" s="1">
        <v>1185.8116455078125</v>
      </c>
      <c r="AQ32" s="1">
        <v>12.919424057006836</v>
      </c>
      <c r="AR32" s="1">
        <v>17.622365951538086</v>
      </c>
      <c r="AS32" s="1">
        <v>44.075752258300781</v>
      </c>
      <c r="AT32" s="1">
        <v>60.119827270507813</v>
      </c>
      <c r="AU32" s="1">
        <v>299.622314453125</v>
      </c>
      <c r="AV32" s="1">
        <v>1699.0928955078125</v>
      </c>
      <c r="AW32" s="1">
        <v>0.21072076261043549</v>
      </c>
      <c r="AX32" s="1">
        <v>99.664962768554688</v>
      </c>
      <c r="AY32" s="1">
        <v>4.2578310966491699</v>
      </c>
      <c r="AZ32" s="1">
        <v>-0.41637519001960754</v>
      </c>
      <c r="BA32" s="1">
        <v>1</v>
      </c>
      <c r="BB32" s="1">
        <v>-1.355140209197998</v>
      </c>
      <c r="BC32" s="1">
        <v>7.355140209197998</v>
      </c>
      <c r="BD32" s="1">
        <v>1</v>
      </c>
      <c r="BE32" s="1">
        <v>0</v>
      </c>
      <c r="BF32" s="1">
        <v>0.15999999642372131</v>
      </c>
      <c r="BG32" s="1">
        <v>111115</v>
      </c>
      <c r="BH32">
        <f t="shared" si="101"/>
        <v>1.4981115722656249</v>
      </c>
      <c r="BI32">
        <f t="shared" si="102"/>
        <v>7.1719178365806753E-3</v>
      </c>
      <c r="BJ32">
        <f t="shared" si="103"/>
        <v>298.80795707702634</v>
      </c>
      <c r="BK32">
        <f t="shared" si="104"/>
        <v>296.73660507202146</v>
      </c>
      <c r="BL32">
        <f t="shared" si="105"/>
        <v>271.85485720482029</v>
      </c>
      <c r="BM32">
        <f t="shared" si="106"/>
        <v>-0.27171226283644756</v>
      </c>
      <c r="BN32">
        <f t="shared" si="107"/>
        <v>3.3065647410285774</v>
      </c>
      <c r="BO32">
        <f t="shared" si="108"/>
        <v>33.176802049354023</v>
      </c>
      <c r="BP32">
        <f t="shared" si="109"/>
        <v>15.554436097815938</v>
      </c>
      <c r="BQ32">
        <f t="shared" si="110"/>
        <v>24.622281074523926</v>
      </c>
      <c r="BR32">
        <f t="shared" si="111"/>
        <v>3.1087742587845262</v>
      </c>
      <c r="BS32">
        <f t="shared" si="112"/>
        <v>0.44937367469255973</v>
      </c>
      <c r="BT32">
        <f t="shared" si="113"/>
        <v>1.7563324464538892</v>
      </c>
      <c r="BU32">
        <f t="shared" si="114"/>
        <v>1.352441812330637</v>
      </c>
      <c r="BV32">
        <f t="shared" si="115"/>
        <v>0.28282521445357767</v>
      </c>
      <c r="BW32">
        <f t="shared" si="116"/>
        <v>110.72649469807637</v>
      </c>
      <c r="BX32">
        <f t="shared" si="117"/>
        <v>0.93690019982316031</v>
      </c>
      <c r="BY32">
        <f t="shared" si="118"/>
        <v>54.221684182048556</v>
      </c>
      <c r="BZ32">
        <f t="shared" si="119"/>
        <v>1183.9332108955559</v>
      </c>
      <c r="CA32">
        <f t="shared" si="120"/>
        <v>5.9198502107598852E-3</v>
      </c>
      <c r="CB32">
        <f t="shared" si="121"/>
        <v>0</v>
      </c>
      <c r="CC32">
        <f t="shared" si="122"/>
        <v>1486.7983414794217</v>
      </c>
      <c r="CD32">
        <f t="shared" si="123"/>
        <v>0</v>
      </c>
      <c r="CE32" t="e">
        <f t="shared" si="124"/>
        <v>#DIV/0!</v>
      </c>
      <c r="CF32" t="e">
        <f t="shared" si="125"/>
        <v>#DIV/0!</v>
      </c>
    </row>
    <row r="33" spans="1:84" x14ac:dyDescent="0.35">
      <c r="A33" t="s">
        <v>154</v>
      </c>
      <c r="B33" s="1">
        <v>31</v>
      </c>
      <c r="C33" s="1" t="s">
        <v>115</v>
      </c>
      <c r="D33" s="1">
        <v>7441.0000556856394</v>
      </c>
      <c r="E33" s="1">
        <v>0</v>
      </c>
      <c r="F33">
        <f t="shared" si="84"/>
        <v>14.027903652516089</v>
      </c>
      <c r="G33">
        <f t="shared" si="85"/>
        <v>0.46490032916645535</v>
      </c>
      <c r="H33">
        <f t="shared" si="86"/>
        <v>1396.6486446184608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t="e">
        <f t="shared" si="87"/>
        <v>#DIV/0!</v>
      </c>
      <c r="Q33" t="e">
        <f t="shared" si="88"/>
        <v>#DIV/0!</v>
      </c>
      <c r="R33" t="e">
        <f t="shared" si="89"/>
        <v>#DIV/0!</v>
      </c>
      <c r="S33" s="1">
        <v>-1</v>
      </c>
      <c r="T33" s="1">
        <v>0.87</v>
      </c>
      <c r="U33" s="1">
        <v>0.92</v>
      </c>
      <c r="V33" s="1">
        <v>10.10836124420166</v>
      </c>
      <c r="W33">
        <f t="shared" si="90"/>
        <v>0.87505418062210083</v>
      </c>
      <c r="X33">
        <f t="shared" si="91"/>
        <v>1.0111964837103521E-2</v>
      </c>
      <c r="Y33" t="e">
        <f t="shared" si="92"/>
        <v>#DIV/0!</v>
      </c>
      <c r="Z33" t="e">
        <f t="shared" si="93"/>
        <v>#DIV/0!</v>
      </c>
      <c r="AA33" t="e">
        <f t="shared" si="94"/>
        <v>#DIV/0!</v>
      </c>
      <c r="AB33" s="1">
        <v>0</v>
      </c>
      <c r="AC33" s="1">
        <v>0.5</v>
      </c>
      <c r="AD33" t="e">
        <f t="shared" si="95"/>
        <v>#DIV/0!</v>
      </c>
      <c r="AE33">
        <f t="shared" si="96"/>
        <v>7.1305798404016931</v>
      </c>
      <c r="AF33">
        <f t="shared" si="97"/>
        <v>1.5642389214035954</v>
      </c>
      <c r="AG33">
        <f t="shared" si="98"/>
        <v>25.728418350219727</v>
      </c>
      <c r="AH33" s="1">
        <v>2</v>
      </c>
      <c r="AI33">
        <f t="shared" si="99"/>
        <v>4.644859790802002</v>
      </c>
      <c r="AJ33" s="1">
        <v>1</v>
      </c>
      <c r="AK33">
        <f t="shared" si="100"/>
        <v>9.2897195816040039</v>
      </c>
      <c r="AL33" s="1">
        <v>23.610744476318359</v>
      </c>
      <c r="AM33" s="1">
        <v>25.728418350219727</v>
      </c>
      <c r="AN33" s="1">
        <v>22.027822494506836</v>
      </c>
      <c r="AO33" s="1">
        <v>1500.2813720703125</v>
      </c>
      <c r="AP33" s="1">
        <v>1483.85498046875</v>
      </c>
      <c r="AQ33" s="1">
        <v>12.945262908935547</v>
      </c>
      <c r="AR33" s="1">
        <v>17.621088027954102</v>
      </c>
      <c r="AS33" s="1">
        <v>44.095798492431641</v>
      </c>
      <c r="AT33" s="1">
        <v>60.025466918945313</v>
      </c>
      <c r="AU33" s="1">
        <v>299.62332153320313</v>
      </c>
      <c r="AV33" s="1">
        <v>1698.352783203125</v>
      </c>
      <c r="AW33" s="1">
        <v>0.16144919395446777</v>
      </c>
      <c r="AX33" s="1">
        <v>99.663139343261719</v>
      </c>
      <c r="AY33" s="1">
        <v>3.6485292911529541</v>
      </c>
      <c r="AZ33" s="1">
        <v>-0.41660997271537781</v>
      </c>
      <c r="BA33" s="1">
        <v>1</v>
      </c>
      <c r="BB33" s="1">
        <v>-1.355140209197998</v>
      </c>
      <c r="BC33" s="1">
        <v>7.355140209197998</v>
      </c>
      <c r="BD33" s="1">
        <v>1</v>
      </c>
      <c r="BE33" s="1">
        <v>0</v>
      </c>
      <c r="BF33" s="1">
        <v>0.15999999642372131</v>
      </c>
      <c r="BG33" s="1">
        <v>111115</v>
      </c>
      <c r="BH33">
        <f t="shared" si="101"/>
        <v>1.4981166076660155</v>
      </c>
      <c r="BI33">
        <f t="shared" si="102"/>
        <v>7.1305798404016933E-3</v>
      </c>
      <c r="BJ33">
        <f t="shared" si="103"/>
        <v>298.8784183502197</v>
      </c>
      <c r="BK33">
        <f t="shared" si="104"/>
        <v>296.76074447631834</v>
      </c>
      <c r="BL33">
        <f t="shared" si="105"/>
        <v>271.73643923871714</v>
      </c>
      <c r="BM33">
        <f t="shared" si="106"/>
        <v>-0.26704388460308537</v>
      </c>
      <c r="BN33">
        <f t="shared" si="107"/>
        <v>3.320411872913466</v>
      </c>
      <c r="BO33">
        <f t="shared" si="108"/>
        <v>33.316348399153263</v>
      </c>
      <c r="BP33">
        <f t="shared" si="109"/>
        <v>15.695260371199161</v>
      </c>
      <c r="BQ33">
        <f t="shared" si="110"/>
        <v>24.669581413269043</v>
      </c>
      <c r="BR33">
        <f t="shared" si="111"/>
        <v>3.1175768390420795</v>
      </c>
      <c r="BS33">
        <f t="shared" si="112"/>
        <v>0.44274341090248098</v>
      </c>
      <c r="BT33">
        <f t="shared" si="113"/>
        <v>1.7561729515098705</v>
      </c>
      <c r="BU33">
        <f t="shared" si="114"/>
        <v>1.361403887532209</v>
      </c>
      <c r="BV33">
        <f t="shared" si="115"/>
        <v>0.27862349627731742</v>
      </c>
      <c r="BW33">
        <f t="shared" si="116"/>
        <v>139.19438848218726</v>
      </c>
      <c r="BX33">
        <f t="shared" si="117"/>
        <v>0.94122987960539062</v>
      </c>
      <c r="BY33">
        <f t="shared" si="118"/>
        <v>53.962938173914729</v>
      </c>
      <c r="BZ33">
        <f t="shared" si="119"/>
        <v>1481.8164184040352</v>
      </c>
      <c r="CA33">
        <f t="shared" si="120"/>
        <v>5.1085066146429802E-3</v>
      </c>
      <c r="CB33">
        <f t="shared" si="121"/>
        <v>0</v>
      </c>
      <c r="CC33">
        <f t="shared" si="122"/>
        <v>1486.150703113075</v>
      </c>
      <c r="CD33">
        <f t="shared" si="123"/>
        <v>0</v>
      </c>
      <c r="CE33" t="e">
        <f t="shared" si="124"/>
        <v>#DIV/0!</v>
      </c>
      <c r="CF33" t="e">
        <f t="shared" si="125"/>
        <v>#DIV/0!</v>
      </c>
    </row>
    <row r="34" spans="1:84" x14ac:dyDescent="0.35">
      <c r="A34" t="s">
        <v>154</v>
      </c>
      <c r="B34" s="1">
        <v>32</v>
      </c>
      <c r="C34" s="1" t="s">
        <v>116</v>
      </c>
      <c r="D34" s="1">
        <v>7590.0000556856394</v>
      </c>
      <c r="E34" s="1">
        <v>0</v>
      </c>
      <c r="F34">
        <f t="shared" si="84"/>
        <v>15.015941417901306</v>
      </c>
      <c r="G34">
        <f t="shared" si="85"/>
        <v>0.44580425503986826</v>
      </c>
      <c r="H34">
        <f t="shared" si="86"/>
        <v>1583.2051008383883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t="e">
        <f t="shared" si="87"/>
        <v>#DIV/0!</v>
      </c>
      <c r="Q34" t="e">
        <f t="shared" si="88"/>
        <v>#DIV/0!</v>
      </c>
      <c r="R34" t="e">
        <f t="shared" si="89"/>
        <v>#DIV/0!</v>
      </c>
      <c r="S34" s="1">
        <v>-1</v>
      </c>
      <c r="T34" s="1">
        <v>0.87</v>
      </c>
      <c r="U34" s="1">
        <v>0.92</v>
      </c>
      <c r="V34" s="1">
        <v>10.10836124420166</v>
      </c>
      <c r="W34">
        <f t="shared" si="90"/>
        <v>0.87505418062210083</v>
      </c>
      <c r="X34">
        <f t="shared" si="91"/>
        <v>1.0762608464698167E-2</v>
      </c>
      <c r="Y34" t="e">
        <f t="shared" si="92"/>
        <v>#DIV/0!</v>
      </c>
      <c r="Z34" t="e">
        <f t="shared" si="93"/>
        <v>#DIV/0!</v>
      </c>
      <c r="AA34" t="e">
        <f t="shared" si="94"/>
        <v>#DIV/0!</v>
      </c>
      <c r="AB34" s="1">
        <v>0</v>
      </c>
      <c r="AC34" s="1">
        <v>0.5</v>
      </c>
      <c r="AD34" t="e">
        <f t="shared" si="95"/>
        <v>#DIV/0!</v>
      </c>
      <c r="AE34">
        <f t="shared" si="96"/>
        <v>7.0300679588434569</v>
      </c>
      <c r="AF34">
        <f t="shared" si="97"/>
        <v>1.6045543433808178</v>
      </c>
      <c r="AG34">
        <f t="shared" si="98"/>
        <v>25.984649658203125</v>
      </c>
      <c r="AH34" s="1">
        <v>2</v>
      </c>
      <c r="AI34">
        <f t="shared" si="99"/>
        <v>4.644859790802002</v>
      </c>
      <c r="AJ34" s="1">
        <v>1</v>
      </c>
      <c r="AK34">
        <f t="shared" si="100"/>
        <v>9.2897195816040039</v>
      </c>
      <c r="AL34" s="1">
        <v>23.678613662719727</v>
      </c>
      <c r="AM34" s="1">
        <v>25.984649658203125</v>
      </c>
      <c r="AN34" s="1">
        <v>22.029867172241211</v>
      </c>
      <c r="AO34" s="1">
        <v>1700.116455078125</v>
      </c>
      <c r="AP34" s="1">
        <v>1682.1995849609375</v>
      </c>
      <c r="AQ34" s="1">
        <v>13.117194175720215</v>
      </c>
      <c r="AR34" s="1">
        <v>17.726552963256836</v>
      </c>
      <c r="AS34" s="1">
        <v>44.498958587646484</v>
      </c>
      <c r="AT34" s="1">
        <v>60.136970520019531</v>
      </c>
      <c r="AU34" s="1">
        <v>299.6273193359375</v>
      </c>
      <c r="AV34" s="1">
        <v>1700.5914306640625</v>
      </c>
      <c r="AW34" s="1">
        <v>0.16996215283870697</v>
      </c>
      <c r="AX34" s="1">
        <v>99.660682678222656</v>
      </c>
      <c r="AY34" s="1">
        <v>2.9870181083679199</v>
      </c>
      <c r="AZ34" s="1">
        <v>-0.41350224614143372</v>
      </c>
      <c r="BA34" s="1">
        <v>1</v>
      </c>
      <c r="BB34" s="1">
        <v>-1.355140209197998</v>
      </c>
      <c r="BC34" s="1">
        <v>7.355140209197998</v>
      </c>
      <c r="BD34" s="1">
        <v>1</v>
      </c>
      <c r="BE34" s="1">
        <v>0</v>
      </c>
      <c r="BF34" s="1">
        <v>0.15999999642372131</v>
      </c>
      <c r="BG34" s="1">
        <v>111115</v>
      </c>
      <c r="BH34">
        <f t="shared" si="101"/>
        <v>1.4981365966796873</v>
      </c>
      <c r="BI34">
        <f t="shared" si="102"/>
        <v>7.030067958843457E-3</v>
      </c>
      <c r="BJ34">
        <f t="shared" si="103"/>
        <v>299.1346496582031</v>
      </c>
      <c r="BK34">
        <f t="shared" si="104"/>
        <v>296.8286136627197</v>
      </c>
      <c r="BL34">
        <f t="shared" si="105"/>
        <v>272.09462282446111</v>
      </c>
      <c r="BM34">
        <f t="shared" si="106"/>
        <v>-0.25660925959089287</v>
      </c>
      <c r="BN34">
        <f t="shared" si="107"/>
        <v>3.3711947132306648</v>
      </c>
      <c r="BO34">
        <f t="shared" si="108"/>
        <v>33.826727076668135</v>
      </c>
      <c r="BP34">
        <f t="shared" si="109"/>
        <v>16.100174113411299</v>
      </c>
      <c r="BQ34">
        <f t="shared" si="110"/>
        <v>24.831631660461426</v>
      </c>
      <c r="BR34">
        <f t="shared" si="111"/>
        <v>3.1478997331395591</v>
      </c>
      <c r="BS34">
        <f t="shared" si="112"/>
        <v>0.42539020879578199</v>
      </c>
      <c r="BT34">
        <f t="shared" si="113"/>
        <v>1.766640369849847</v>
      </c>
      <c r="BU34">
        <f t="shared" si="114"/>
        <v>1.3812593632897121</v>
      </c>
      <c r="BV34">
        <f t="shared" si="115"/>
        <v>0.26763056628741944</v>
      </c>
      <c r="BW34">
        <f t="shared" si="116"/>
        <v>157.78330116919813</v>
      </c>
      <c r="BX34">
        <f t="shared" si="117"/>
        <v>0.94115176046435178</v>
      </c>
      <c r="BY34">
        <f t="shared" si="118"/>
        <v>53.381817839209965</v>
      </c>
      <c r="BZ34">
        <f t="shared" si="119"/>
        <v>1680.0174393389846</v>
      </c>
      <c r="CA34">
        <f t="shared" si="120"/>
        <v>4.7712495756594211E-3</v>
      </c>
      <c r="CB34">
        <f t="shared" si="121"/>
        <v>0</v>
      </c>
      <c r="CC34">
        <f t="shared" si="122"/>
        <v>1488.1096409327074</v>
      </c>
      <c r="CD34">
        <f t="shared" si="123"/>
        <v>0</v>
      </c>
      <c r="CE34" t="e">
        <f t="shared" si="124"/>
        <v>#DIV/0!</v>
      </c>
      <c r="CF34" t="e">
        <f t="shared" si="125"/>
        <v>#DIV/0!</v>
      </c>
    </row>
    <row r="35" spans="1:84" x14ac:dyDescent="0.35">
      <c r="A35" t="s">
        <v>154</v>
      </c>
      <c r="B35" s="1">
        <v>33</v>
      </c>
      <c r="C35" s="1" t="s">
        <v>117</v>
      </c>
      <c r="D35" s="1">
        <v>7792.0000556856394</v>
      </c>
      <c r="E35" s="1">
        <v>0</v>
      </c>
      <c r="F35">
        <f t="shared" si="84"/>
        <v>16.645945915051495</v>
      </c>
      <c r="G35">
        <f t="shared" si="85"/>
        <v>0.41814471566411315</v>
      </c>
      <c r="H35">
        <f t="shared" si="86"/>
        <v>1686.1403743421965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t="e">
        <f t="shared" si="87"/>
        <v>#DIV/0!</v>
      </c>
      <c r="Q35" t="e">
        <f t="shared" si="88"/>
        <v>#DIV/0!</v>
      </c>
      <c r="R35" t="e">
        <f t="shared" si="89"/>
        <v>#DIV/0!</v>
      </c>
      <c r="S35" s="1">
        <v>-1</v>
      </c>
      <c r="T35" s="1">
        <v>0.87</v>
      </c>
      <c r="U35" s="1">
        <v>0.92</v>
      </c>
      <c r="V35" s="1">
        <v>10.10836124420166</v>
      </c>
      <c r="W35">
        <f t="shared" si="90"/>
        <v>0.87505418062210083</v>
      </c>
      <c r="X35">
        <f t="shared" si="91"/>
        <v>1.1859889966951176E-2</v>
      </c>
      <c r="Y35" t="e">
        <f t="shared" si="92"/>
        <v>#DIV/0!</v>
      </c>
      <c r="Z35" t="e">
        <f t="shared" si="93"/>
        <v>#DIV/0!</v>
      </c>
      <c r="AA35" t="e">
        <f t="shared" si="94"/>
        <v>#DIV/0!</v>
      </c>
      <c r="AB35" s="1">
        <v>0</v>
      </c>
      <c r="AC35" s="1">
        <v>0.5</v>
      </c>
      <c r="AD35" t="e">
        <f t="shared" si="95"/>
        <v>#DIV/0!</v>
      </c>
      <c r="AE35">
        <f t="shared" si="96"/>
        <v>6.7640202696573049</v>
      </c>
      <c r="AF35">
        <f t="shared" si="97"/>
        <v>1.6410781525687017</v>
      </c>
      <c r="AG35">
        <f t="shared" si="98"/>
        <v>26.111396789550781</v>
      </c>
      <c r="AH35" s="1">
        <v>2</v>
      </c>
      <c r="AI35">
        <f t="shared" si="99"/>
        <v>4.644859790802002</v>
      </c>
      <c r="AJ35" s="1">
        <v>1</v>
      </c>
      <c r="AK35">
        <f t="shared" si="100"/>
        <v>9.2897195816040039</v>
      </c>
      <c r="AL35" s="1">
        <v>23.68604850769043</v>
      </c>
      <c r="AM35" s="1">
        <v>26.111396789550781</v>
      </c>
      <c r="AN35" s="1">
        <v>22.031505584716797</v>
      </c>
      <c r="AO35" s="1">
        <v>1818.3653564453125</v>
      </c>
      <c r="AP35" s="1">
        <v>1799.1309814453125</v>
      </c>
      <c r="AQ35" s="1">
        <v>13.179966926574707</v>
      </c>
      <c r="AR35" s="1">
        <v>17.615453720092773</v>
      </c>
      <c r="AS35" s="1">
        <v>44.689823150634766</v>
      </c>
      <c r="AT35" s="1">
        <v>59.732177734375</v>
      </c>
      <c r="AU35" s="1">
        <v>299.62298583984375</v>
      </c>
      <c r="AV35" s="1">
        <v>1700.3148193359375</v>
      </c>
      <c r="AW35" s="1">
        <v>0.13496805727481842</v>
      </c>
      <c r="AX35" s="1">
        <v>99.656051635742188</v>
      </c>
      <c r="AY35" s="1">
        <v>2.2971377372741699</v>
      </c>
      <c r="AZ35" s="1">
        <v>-0.40526479482650757</v>
      </c>
      <c r="BA35" s="1">
        <v>0.5</v>
      </c>
      <c r="BB35" s="1">
        <v>-1.355140209197998</v>
      </c>
      <c r="BC35" s="1">
        <v>7.355140209197998</v>
      </c>
      <c r="BD35" s="1">
        <v>1</v>
      </c>
      <c r="BE35" s="1">
        <v>0</v>
      </c>
      <c r="BF35" s="1">
        <v>0.15999999642372131</v>
      </c>
      <c r="BG35" s="1">
        <v>111115</v>
      </c>
      <c r="BH35">
        <f t="shared" si="101"/>
        <v>1.4981149291992186</v>
      </c>
      <c r="BI35">
        <f t="shared" si="102"/>
        <v>6.7640202696573051E-3</v>
      </c>
      <c r="BJ35">
        <f t="shared" si="103"/>
        <v>299.26139678955076</v>
      </c>
      <c r="BK35">
        <f t="shared" si="104"/>
        <v>296.83604850769041</v>
      </c>
      <c r="BL35">
        <f t="shared" si="105"/>
        <v>272.05036501295035</v>
      </c>
      <c r="BM35">
        <f t="shared" si="106"/>
        <v>-0.21540541102873878</v>
      </c>
      <c r="BN35">
        <f t="shared" si="107"/>
        <v>3.396564718085294</v>
      </c>
      <c r="BO35">
        <f t="shared" si="108"/>
        <v>34.082874670775112</v>
      </c>
      <c r="BP35">
        <f t="shared" si="109"/>
        <v>16.467420950682339</v>
      </c>
      <c r="BQ35">
        <f t="shared" si="110"/>
        <v>24.898722648620605</v>
      </c>
      <c r="BR35">
        <f t="shared" si="111"/>
        <v>3.1605290710742242</v>
      </c>
      <c r="BS35">
        <f t="shared" si="112"/>
        <v>0.40013405977896394</v>
      </c>
      <c r="BT35">
        <f t="shared" si="113"/>
        <v>1.7554865655165923</v>
      </c>
      <c r="BU35">
        <f t="shared" si="114"/>
        <v>1.4050425055576319</v>
      </c>
      <c r="BV35">
        <f t="shared" si="115"/>
        <v>0.25164188149732203</v>
      </c>
      <c r="BW35">
        <f t="shared" si="116"/>
        <v>168.0340922105556</v>
      </c>
      <c r="BX35">
        <f t="shared" si="117"/>
        <v>0.93719712001605004</v>
      </c>
      <c r="BY35">
        <f t="shared" si="118"/>
        <v>52.538433305852372</v>
      </c>
      <c r="BZ35">
        <f t="shared" si="119"/>
        <v>1796.7119604201978</v>
      </c>
      <c r="CA35">
        <f t="shared" si="120"/>
        <v>4.8675132048780195E-3</v>
      </c>
      <c r="CB35">
        <f t="shared" si="121"/>
        <v>0</v>
      </c>
      <c r="CC35">
        <f t="shared" si="122"/>
        <v>1487.8675910336242</v>
      </c>
      <c r="CD35">
        <f t="shared" si="123"/>
        <v>0</v>
      </c>
      <c r="CE35" t="e">
        <f t="shared" si="124"/>
        <v>#DIV/0!</v>
      </c>
      <c r="CF35" t="e">
        <f t="shared" si="125"/>
        <v>#DIV/0!</v>
      </c>
    </row>
    <row r="36" spans="1:84" x14ac:dyDescent="0.35">
      <c r="A36" t="s">
        <v>157</v>
      </c>
      <c r="B36" s="1">
        <v>36</v>
      </c>
      <c r="C36" s="1" t="s">
        <v>120</v>
      </c>
      <c r="D36" s="1">
        <v>9111.0000556856394</v>
      </c>
      <c r="E36" s="1">
        <v>0</v>
      </c>
      <c r="F36">
        <f t="shared" ref="F36:F46" si="126">(AO36-AP36*(1000-AQ36)/(1000-AR36))*BH36</f>
        <v>-3.531661981613333</v>
      </c>
      <c r="G36">
        <f t="shared" ref="G36:G46" si="127">IF(BS36&lt;&gt;0,1/(1/BS36-1/AK36),0)</f>
        <v>0.3887304963575855</v>
      </c>
      <c r="H36">
        <f t="shared" ref="H36:H46" si="128">((BV36-BI36/2)*AP36-F36)/(BV36+BI36/2)</f>
        <v>65.410706410066581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t="e">
        <f t="shared" ref="P36:P46" si="129">CB36/L36</f>
        <v>#DIV/0!</v>
      </c>
      <c r="Q36" t="e">
        <f t="shared" ref="Q36:Q46" si="130">CD36/N36</f>
        <v>#DIV/0!</v>
      </c>
      <c r="R36" t="e">
        <f t="shared" ref="R36:R46" si="131">(N36-O36)/N36</f>
        <v>#DIV/0!</v>
      </c>
      <c r="S36" s="1">
        <v>-1</v>
      </c>
      <c r="T36" s="1">
        <v>0.87</v>
      </c>
      <c r="U36" s="1">
        <v>0.92</v>
      </c>
      <c r="V36" s="1">
        <v>10.10836124420166</v>
      </c>
      <c r="W36">
        <f t="shared" ref="W36:W46" si="132">(V36*U36+(100-V36)*T36)/100</f>
        <v>0.87505418062210083</v>
      </c>
      <c r="X36">
        <f t="shared" ref="X36:X46" si="133">(F36-S36)/CC36</f>
        <v>-1.7016688473875073E-3</v>
      </c>
      <c r="Y36" t="e">
        <f t="shared" ref="Y36:Y46" si="134">(N36-O36)/(N36-M36)</f>
        <v>#DIV/0!</v>
      </c>
      <c r="Z36" t="e">
        <f t="shared" ref="Z36:Z46" si="135">(L36-N36)/(L36-M36)</f>
        <v>#DIV/0!</v>
      </c>
      <c r="AA36" t="e">
        <f t="shared" ref="AA36:AA46" si="136">(L36-N36)/N36</f>
        <v>#DIV/0!</v>
      </c>
      <c r="AB36" s="1">
        <v>0</v>
      </c>
      <c r="AC36" s="1">
        <v>0.5</v>
      </c>
      <c r="AD36" t="e">
        <f t="shared" ref="AD36:AD46" si="137">R36*AC36*W36*AB36</f>
        <v>#DIV/0!</v>
      </c>
      <c r="AE36">
        <f t="shared" ref="AE36:AE46" si="138">BI36*1000</f>
        <v>6.4946199441245067</v>
      </c>
      <c r="AF36">
        <f t="shared" ref="AF36:AF46" si="139">(BN36-BT36)</f>
        <v>1.6813468084456016</v>
      </c>
      <c r="AG36">
        <f t="shared" ref="AG36:AG46" si="140">(AM36+BM36*E36)</f>
        <v>28.454299926757813</v>
      </c>
      <c r="AH36" s="1">
        <v>2</v>
      </c>
      <c r="AI36">
        <f t="shared" ref="AI36:AI46" si="141">(AH36*BB36+BC36)</f>
        <v>4.644859790802002</v>
      </c>
      <c r="AJ36" s="1">
        <v>1</v>
      </c>
      <c r="AK36">
        <f t="shared" ref="AK36:AK46" si="142">AI36*(AJ36+1)*(AJ36+1)/(AJ36*AJ36+1)</f>
        <v>9.2897195816040039</v>
      </c>
      <c r="AL36" s="1">
        <v>26.338085174560547</v>
      </c>
      <c r="AM36" s="1">
        <v>28.454299926757813</v>
      </c>
      <c r="AN36" s="1">
        <v>24.715364456176758</v>
      </c>
      <c r="AO36" s="1">
        <v>49.847030639648438</v>
      </c>
      <c r="AP36" s="1">
        <v>51.978912353515625</v>
      </c>
      <c r="AQ36" s="1">
        <v>17.991083145141602</v>
      </c>
      <c r="AR36" s="1">
        <v>22.229543685913086</v>
      </c>
      <c r="AS36" s="1">
        <v>52.080406188964844</v>
      </c>
      <c r="AT36" s="1">
        <v>64.345245361328125</v>
      </c>
      <c r="AU36" s="1">
        <v>299.64877319335938</v>
      </c>
      <c r="AV36" s="1">
        <v>1700.1832275390625</v>
      </c>
      <c r="AW36" s="1">
        <v>0.13617970049381256</v>
      </c>
      <c r="AX36" s="1">
        <v>99.649574279785156</v>
      </c>
      <c r="AY36" s="1">
        <v>2.4654314517974854</v>
      </c>
      <c r="AZ36" s="1">
        <v>-0.5868646502494812</v>
      </c>
      <c r="BA36" s="1">
        <v>0.75</v>
      </c>
      <c r="BB36" s="1">
        <v>-1.355140209197998</v>
      </c>
      <c r="BC36" s="1">
        <v>7.355140209197998</v>
      </c>
      <c r="BD36" s="1">
        <v>1</v>
      </c>
      <c r="BE36" s="1">
        <v>0</v>
      </c>
      <c r="BF36" s="1">
        <v>0.15999999642372131</v>
      </c>
      <c r="BG36" s="1">
        <v>111115</v>
      </c>
      <c r="BH36">
        <f t="shared" ref="BH36:BH46" si="143">AU36*0.000001/(AH36*0.0001)</f>
        <v>1.4982438659667967</v>
      </c>
      <c r="BI36">
        <f t="shared" ref="BI36:BI46" si="144">(AR36-AQ36)/(1000-AR36)*BH36</f>
        <v>6.494619944124507E-3</v>
      </c>
      <c r="BJ36">
        <f t="shared" ref="BJ36:BJ46" si="145">(AM36+273.15)</f>
        <v>301.60429992675779</v>
      </c>
      <c r="BK36">
        <f t="shared" ref="BK36:BK46" si="146">(AL36+273.15)</f>
        <v>299.48808517456052</v>
      </c>
      <c r="BL36">
        <f t="shared" ref="BL36:BL46" si="147">(AV36*BD36+AW36*BE36)*BF36</f>
        <v>272.02931032592096</v>
      </c>
      <c r="BM36">
        <f t="shared" ref="BM36:BM46" si="148">((BL36+0.00000010773*(BK36^4-BJ36^4))-BI36*44100)/(AI36*51.4+0.00000043092*BJ36^3)</f>
        <v>-0.15620605265514831</v>
      </c>
      <c r="BN36">
        <f t="shared" ref="BN36:BN46" si="149">0.61365*EXP(17.502*AG36/(240.97+AG36))</f>
        <v>3.8965113731807266</v>
      </c>
      <c r="BO36">
        <f t="shared" ref="BO36:BO46" si="150">BN36*1000/AX36</f>
        <v>39.102137679389664</v>
      </c>
      <c r="BP36">
        <f t="shared" ref="BP36:BP46" si="151">(BO36-AR36)</f>
        <v>16.872593993476578</v>
      </c>
      <c r="BQ36">
        <f t="shared" ref="BQ36:BQ46" si="152">IF(E36,AM36,(AL36+AM36)/2)</f>
        <v>27.39619255065918</v>
      </c>
      <c r="BR36">
        <f t="shared" ref="BR36:BR46" si="153">0.61365*EXP(17.502*BQ36/(240.97+BQ36))</f>
        <v>3.6632951862932708</v>
      </c>
      <c r="BS36">
        <f t="shared" ref="BS36:BS46" si="154">IF(BP36&lt;&gt;0,(1000-(BO36+AR36)/2)/BP36*BI36,0)</f>
        <v>0.37311731474470472</v>
      </c>
      <c r="BT36">
        <f t="shared" ref="BT36:BT46" si="155">AR36*AX36/1000</f>
        <v>2.215164564735125</v>
      </c>
      <c r="BU36">
        <f t="shared" ref="BU36:BU46" si="156">(BR36-BT36)</f>
        <v>1.4481306215581458</v>
      </c>
      <c r="BV36">
        <f t="shared" ref="BV36:BV46" si="157">1/(1.6/G36+1.37/AK36)</f>
        <v>0.23455254664578654</v>
      </c>
      <c r="BW36">
        <f t="shared" ref="BW36:BW46" si="158">H36*AX36*0.001</f>
        <v>6.5181490471031482</v>
      </c>
      <c r="BX36">
        <f t="shared" ref="BX36:BX46" si="159">H36/AP36</f>
        <v>1.2584085246955439</v>
      </c>
      <c r="BY36">
        <f t="shared" ref="BY36:BY46" si="160">(1-BI36*AX36/BN36/G36)*100</f>
        <v>57.272780825732426</v>
      </c>
      <c r="BZ36">
        <f t="shared" ref="BZ36:BZ46" si="161">(AP36-F36/(AK36/1.35))</f>
        <v>52.492140296867042</v>
      </c>
      <c r="CA36">
        <f t="shared" ref="CA36:CA46" si="162">F36*BY36/100/BZ36</f>
        <v>-3.8533026369203797E-2</v>
      </c>
      <c r="CB36">
        <f t="shared" ref="CB36:CB46" si="163">(L36-K36)</f>
        <v>0</v>
      </c>
      <c r="CC36">
        <f t="shared" ref="CC36:CC46" si="164">AV36*W36</f>
        <v>1487.7524410816332</v>
      </c>
      <c r="CD36">
        <f t="shared" ref="CD36:CD46" si="165">(N36-M36)</f>
        <v>0</v>
      </c>
      <c r="CE36" t="e">
        <f t="shared" ref="CE36:CE46" si="166">(N36-O36)/(N36-K36)</f>
        <v>#DIV/0!</v>
      </c>
      <c r="CF36" t="e">
        <f t="shared" ref="CF36:CF46" si="167">(L36-N36)/(L36-K36)</f>
        <v>#DIV/0!</v>
      </c>
    </row>
    <row r="37" spans="1:84" x14ac:dyDescent="0.35">
      <c r="A37" t="s">
        <v>157</v>
      </c>
      <c r="B37" s="1">
        <v>37</v>
      </c>
      <c r="C37" s="1" t="s">
        <v>121</v>
      </c>
      <c r="D37" s="1">
        <v>9313.0000556856394</v>
      </c>
      <c r="E37" s="1">
        <v>0</v>
      </c>
      <c r="F37">
        <f t="shared" si="126"/>
        <v>0.26930432940747612</v>
      </c>
      <c r="G37">
        <f t="shared" si="127"/>
        <v>0.4643305882133647</v>
      </c>
      <c r="H37">
        <f t="shared" si="128"/>
        <v>95.848052003605417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t="e">
        <f t="shared" si="129"/>
        <v>#DIV/0!</v>
      </c>
      <c r="Q37" t="e">
        <f t="shared" si="130"/>
        <v>#DIV/0!</v>
      </c>
      <c r="R37" t="e">
        <f t="shared" si="131"/>
        <v>#DIV/0!</v>
      </c>
      <c r="S37" s="1">
        <v>-1</v>
      </c>
      <c r="T37" s="1">
        <v>0.87</v>
      </c>
      <c r="U37" s="1">
        <v>0.92</v>
      </c>
      <c r="V37" s="1">
        <v>10.10836124420166</v>
      </c>
      <c r="W37">
        <f t="shared" si="132"/>
        <v>0.87505418062210083</v>
      </c>
      <c r="X37">
        <f t="shared" si="133"/>
        <v>8.537392915238186E-4</v>
      </c>
      <c r="Y37" t="e">
        <f t="shared" si="134"/>
        <v>#DIV/0!</v>
      </c>
      <c r="Z37" t="e">
        <f t="shared" si="135"/>
        <v>#DIV/0!</v>
      </c>
      <c r="AA37" t="e">
        <f t="shared" si="136"/>
        <v>#DIV/0!</v>
      </c>
      <c r="AB37" s="1">
        <v>0</v>
      </c>
      <c r="AC37" s="1">
        <v>0.5</v>
      </c>
      <c r="AD37" t="e">
        <f t="shared" si="137"/>
        <v>#DIV/0!</v>
      </c>
      <c r="AE37">
        <f t="shared" si="138"/>
        <v>7.3598460189918748</v>
      </c>
      <c r="AF37">
        <f t="shared" si="139"/>
        <v>1.6071519336453846</v>
      </c>
      <c r="AG37">
        <f t="shared" si="140"/>
        <v>28.39777946472168</v>
      </c>
      <c r="AH37" s="1">
        <v>2</v>
      </c>
      <c r="AI37">
        <f t="shared" si="141"/>
        <v>4.644859790802002</v>
      </c>
      <c r="AJ37" s="1">
        <v>1</v>
      </c>
      <c r="AK37">
        <f t="shared" si="142"/>
        <v>9.2897195816040039</v>
      </c>
      <c r="AL37" s="1">
        <v>26.583688735961914</v>
      </c>
      <c r="AM37" s="1">
        <v>28.39777946472168</v>
      </c>
      <c r="AN37" s="1">
        <v>24.980382919311523</v>
      </c>
      <c r="AO37" s="1">
        <v>100.06551361083984</v>
      </c>
      <c r="AP37" s="1">
        <v>99.397483825683594</v>
      </c>
      <c r="AQ37" s="1">
        <v>18.046041488647461</v>
      </c>
      <c r="AR37" s="1">
        <v>22.846210479736328</v>
      </c>
      <c r="AS37" s="1">
        <v>51.488639831542969</v>
      </c>
      <c r="AT37" s="1">
        <v>65.180992126464844</v>
      </c>
      <c r="AU37" s="1">
        <v>299.6436767578125</v>
      </c>
      <c r="AV37" s="1">
        <v>1699.047607421875</v>
      </c>
      <c r="AW37" s="1">
        <v>0.15423858165740967</v>
      </c>
      <c r="AX37" s="1">
        <v>99.64813232421875</v>
      </c>
      <c r="AY37" s="1">
        <v>2.9815802574157715</v>
      </c>
      <c r="AZ37" s="1">
        <v>-0.61605215072631836</v>
      </c>
      <c r="BA37" s="1">
        <v>0.5</v>
      </c>
      <c r="BB37" s="1">
        <v>-1.355140209197998</v>
      </c>
      <c r="BC37" s="1">
        <v>7.355140209197998</v>
      </c>
      <c r="BD37" s="1">
        <v>1</v>
      </c>
      <c r="BE37" s="1">
        <v>0</v>
      </c>
      <c r="BF37" s="1">
        <v>0.15999999642372131</v>
      </c>
      <c r="BG37" s="1">
        <v>111115</v>
      </c>
      <c r="BH37">
        <f t="shared" si="143"/>
        <v>1.4982183837890624</v>
      </c>
      <c r="BI37">
        <f t="shared" si="144"/>
        <v>7.3598460189918747E-3</v>
      </c>
      <c r="BJ37">
        <f t="shared" si="145"/>
        <v>301.54777946472166</v>
      </c>
      <c r="BK37">
        <f t="shared" si="146"/>
        <v>299.73368873596189</v>
      </c>
      <c r="BL37">
        <f t="shared" si="147"/>
        <v>271.84761111123225</v>
      </c>
      <c r="BM37">
        <f t="shared" si="148"/>
        <v>-0.29519271979452238</v>
      </c>
      <c r="BN37">
        <f t="shared" si="149"/>
        <v>3.8837341386371032</v>
      </c>
      <c r="BO37">
        <f t="shared" si="150"/>
        <v>38.974479983235874</v>
      </c>
      <c r="BP37">
        <f t="shared" si="151"/>
        <v>16.128269503499546</v>
      </c>
      <c r="BQ37">
        <f t="shared" si="152"/>
        <v>27.490734100341797</v>
      </c>
      <c r="BR37">
        <f t="shared" si="153"/>
        <v>3.6836252635573619</v>
      </c>
      <c r="BS37">
        <f t="shared" si="154"/>
        <v>0.44222665278172996</v>
      </c>
      <c r="BT37">
        <f t="shared" si="155"/>
        <v>2.2765822049917186</v>
      </c>
      <c r="BU37">
        <f t="shared" si="156"/>
        <v>1.4070430585656433</v>
      </c>
      <c r="BV37">
        <f t="shared" si="157"/>
        <v>0.27829605376916094</v>
      </c>
      <c r="BW37">
        <f t="shared" si="158"/>
        <v>9.5510793690738716</v>
      </c>
      <c r="BX37">
        <f t="shared" si="159"/>
        <v>0.96429052642516666</v>
      </c>
      <c r="BY37">
        <f t="shared" si="160"/>
        <v>59.331223718828284</v>
      </c>
      <c r="BZ37">
        <f t="shared" si="161"/>
        <v>99.35834800016093</v>
      </c>
      <c r="CA37">
        <f t="shared" si="162"/>
        <v>1.6081341666930808E-3</v>
      </c>
      <c r="CB37">
        <f t="shared" si="163"/>
        <v>0</v>
      </c>
      <c r="CC37">
        <f t="shared" si="164"/>
        <v>1486.7587119504897</v>
      </c>
      <c r="CD37">
        <f t="shared" si="165"/>
        <v>0</v>
      </c>
      <c r="CE37" t="e">
        <f t="shared" si="166"/>
        <v>#DIV/0!</v>
      </c>
      <c r="CF37" t="e">
        <f t="shared" si="167"/>
        <v>#DIV/0!</v>
      </c>
    </row>
    <row r="38" spans="1:84" x14ac:dyDescent="0.35">
      <c r="A38" t="s">
        <v>157</v>
      </c>
      <c r="B38" s="1">
        <v>35</v>
      </c>
      <c r="C38" s="1" t="s">
        <v>119</v>
      </c>
      <c r="D38" s="1">
        <v>8909.0000556856394</v>
      </c>
      <c r="E38" s="1">
        <v>0</v>
      </c>
      <c r="F38">
        <f t="shared" si="126"/>
        <v>-1.0008535408358612</v>
      </c>
      <c r="G38">
        <f t="shared" si="127"/>
        <v>0.29113146295162384</v>
      </c>
      <c r="H38">
        <f t="shared" si="128"/>
        <v>199.57629261779798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t="e">
        <f t="shared" si="129"/>
        <v>#DIV/0!</v>
      </c>
      <c r="Q38" t="e">
        <f t="shared" si="130"/>
        <v>#DIV/0!</v>
      </c>
      <c r="R38" t="e">
        <f t="shared" si="131"/>
        <v>#DIV/0!</v>
      </c>
      <c r="S38" s="1">
        <v>-1</v>
      </c>
      <c r="T38" s="1">
        <v>0.87</v>
      </c>
      <c r="U38" s="1">
        <v>0.92</v>
      </c>
      <c r="V38" s="1">
        <v>10.10836124420166</v>
      </c>
      <c r="W38">
        <f t="shared" si="132"/>
        <v>0.87505418062210083</v>
      </c>
      <c r="X38">
        <f t="shared" si="133"/>
        <v>-5.7363623106644024E-7</v>
      </c>
      <c r="Y38" t="e">
        <f t="shared" si="134"/>
        <v>#DIV/0!</v>
      </c>
      <c r="Z38" t="e">
        <f t="shared" si="135"/>
        <v>#DIV/0!</v>
      </c>
      <c r="AA38" t="e">
        <f t="shared" si="136"/>
        <v>#DIV/0!</v>
      </c>
      <c r="AB38" s="1">
        <v>0</v>
      </c>
      <c r="AC38" s="1">
        <v>0.5</v>
      </c>
      <c r="AD38" t="e">
        <f t="shared" si="137"/>
        <v>#DIV/0!</v>
      </c>
      <c r="AE38">
        <f t="shared" si="138"/>
        <v>5.2832847931922355</v>
      </c>
      <c r="AF38">
        <f t="shared" si="139"/>
        <v>1.8081869621102724</v>
      </c>
      <c r="AG38">
        <f t="shared" si="140"/>
        <v>28.660722732543945</v>
      </c>
      <c r="AH38" s="1">
        <v>2</v>
      </c>
      <c r="AI38">
        <f t="shared" si="141"/>
        <v>4.644859790802002</v>
      </c>
      <c r="AJ38" s="1">
        <v>1</v>
      </c>
      <c r="AK38">
        <f t="shared" si="142"/>
        <v>9.2897195816040039</v>
      </c>
      <c r="AL38" s="1">
        <v>26.067890167236328</v>
      </c>
      <c r="AM38" s="1">
        <v>28.660722732543945</v>
      </c>
      <c r="AN38" s="1">
        <v>24.454248428344727</v>
      </c>
      <c r="AO38" s="1">
        <v>199.91998291015625</v>
      </c>
      <c r="AP38" s="1">
        <v>199.88314819335938</v>
      </c>
      <c r="AQ38" s="1">
        <v>17.977066040039063</v>
      </c>
      <c r="AR38" s="1">
        <v>21.427906036376953</v>
      </c>
      <c r="AS38" s="1">
        <v>52.880855560302734</v>
      </c>
      <c r="AT38" s="1">
        <v>63.025108337402344</v>
      </c>
      <c r="AU38" s="1">
        <v>299.64154052734375</v>
      </c>
      <c r="AV38" s="1">
        <v>1700.4066162109375</v>
      </c>
      <c r="AW38" s="1">
        <v>0.163561150431633</v>
      </c>
      <c r="AX38" s="1">
        <v>99.650482177734375</v>
      </c>
      <c r="AY38" s="1">
        <v>3.6708123683929443</v>
      </c>
      <c r="AZ38" s="1">
        <v>-0.54823720455169678</v>
      </c>
      <c r="BA38" s="1">
        <v>0.5</v>
      </c>
      <c r="BB38" s="1">
        <v>-1.355140209197998</v>
      </c>
      <c r="BC38" s="1">
        <v>7.355140209197998</v>
      </c>
      <c r="BD38" s="1">
        <v>1</v>
      </c>
      <c r="BE38" s="1">
        <v>0</v>
      </c>
      <c r="BF38" s="1">
        <v>0.15999999642372131</v>
      </c>
      <c r="BG38" s="1">
        <v>111115</v>
      </c>
      <c r="BH38">
        <f t="shared" si="143"/>
        <v>1.4982077026367187</v>
      </c>
      <c r="BI38">
        <f t="shared" si="144"/>
        <v>5.2832847931922359E-3</v>
      </c>
      <c r="BJ38">
        <f t="shared" si="145"/>
        <v>301.81072273254392</v>
      </c>
      <c r="BK38">
        <f t="shared" si="146"/>
        <v>299.21789016723631</v>
      </c>
      <c r="BL38">
        <f t="shared" si="147"/>
        <v>272.06505251262206</v>
      </c>
      <c r="BM38">
        <f t="shared" si="148"/>
        <v>3.4913319240278975E-2</v>
      </c>
      <c r="BN38">
        <f t="shared" si="149"/>
        <v>3.9434881306944209</v>
      </c>
      <c r="BO38">
        <f t="shared" si="150"/>
        <v>39.573196682188687</v>
      </c>
      <c r="BP38">
        <f t="shared" si="151"/>
        <v>18.145290645811734</v>
      </c>
      <c r="BQ38">
        <f t="shared" si="152"/>
        <v>27.364306449890137</v>
      </c>
      <c r="BR38">
        <f t="shared" si="153"/>
        <v>3.6564605637651351</v>
      </c>
      <c r="BS38">
        <f t="shared" si="154"/>
        <v>0.28228490763767639</v>
      </c>
      <c r="BT38">
        <f t="shared" si="155"/>
        <v>2.1353011685841485</v>
      </c>
      <c r="BU38">
        <f t="shared" si="156"/>
        <v>1.5211593951809865</v>
      </c>
      <c r="BV38">
        <f t="shared" si="157"/>
        <v>0.1772021043840645</v>
      </c>
      <c r="BW38">
        <f t="shared" si="158"/>
        <v>19.887873790608179</v>
      </c>
      <c r="BX38">
        <f t="shared" si="159"/>
        <v>0.99846482518243829</v>
      </c>
      <c r="BY38">
        <f t="shared" si="160"/>
        <v>54.142144077584163</v>
      </c>
      <c r="BZ38">
        <f t="shared" si="161"/>
        <v>200.02859416384959</v>
      </c>
      <c r="CA38">
        <f t="shared" si="162"/>
        <v>-2.7090305181122305E-3</v>
      </c>
      <c r="CB38">
        <f t="shared" si="163"/>
        <v>0</v>
      </c>
      <c r="CC38">
        <f t="shared" si="164"/>
        <v>1487.947918272861</v>
      </c>
      <c r="CD38">
        <f t="shared" si="165"/>
        <v>0</v>
      </c>
      <c r="CE38" t="e">
        <f t="shared" si="166"/>
        <v>#DIV/0!</v>
      </c>
      <c r="CF38" t="e">
        <f t="shared" si="167"/>
        <v>#DIV/0!</v>
      </c>
    </row>
    <row r="39" spans="1:84" x14ac:dyDescent="0.35">
      <c r="A39" t="s">
        <v>157</v>
      </c>
      <c r="B39" s="1">
        <v>38</v>
      </c>
      <c r="C39" s="1" t="s">
        <v>122</v>
      </c>
      <c r="D39" s="1">
        <v>9515.0000556856394</v>
      </c>
      <c r="E39" s="1">
        <v>0</v>
      </c>
      <c r="F39">
        <f t="shared" si="126"/>
        <v>4.2585052285573619</v>
      </c>
      <c r="G39">
        <f t="shared" si="127"/>
        <v>0.47597960377687543</v>
      </c>
      <c r="H39">
        <f t="shared" si="128"/>
        <v>272.94616563568036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t="e">
        <f t="shared" si="129"/>
        <v>#DIV/0!</v>
      </c>
      <c r="Q39" t="e">
        <f t="shared" si="130"/>
        <v>#DIV/0!</v>
      </c>
      <c r="R39" t="e">
        <f t="shared" si="131"/>
        <v>#DIV/0!</v>
      </c>
      <c r="S39" s="1">
        <v>-1</v>
      </c>
      <c r="T39" s="1">
        <v>0.87</v>
      </c>
      <c r="U39" s="1">
        <v>0.92</v>
      </c>
      <c r="V39" s="1">
        <v>10.10836124420166</v>
      </c>
      <c r="W39">
        <f t="shared" si="132"/>
        <v>0.87505418062210083</v>
      </c>
      <c r="X39">
        <f t="shared" si="133"/>
        <v>3.532603621983911E-3</v>
      </c>
      <c r="Y39" t="e">
        <f t="shared" si="134"/>
        <v>#DIV/0!</v>
      </c>
      <c r="Z39" t="e">
        <f t="shared" si="135"/>
        <v>#DIV/0!</v>
      </c>
      <c r="AA39" t="e">
        <f t="shared" si="136"/>
        <v>#DIV/0!</v>
      </c>
      <c r="AB39" s="1">
        <v>0</v>
      </c>
      <c r="AC39" s="1">
        <v>0.5</v>
      </c>
      <c r="AD39" t="e">
        <f t="shared" si="137"/>
        <v>#DIV/0!</v>
      </c>
      <c r="AE39">
        <f t="shared" si="138"/>
        <v>7.7524682540737757</v>
      </c>
      <c r="AF39">
        <f t="shared" si="139"/>
        <v>1.6525438517390492</v>
      </c>
      <c r="AG39">
        <f t="shared" si="140"/>
        <v>28.722610473632813</v>
      </c>
      <c r="AH39" s="1">
        <v>2</v>
      </c>
      <c r="AI39">
        <f t="shared" si="141"/>
        <v>4.644859790802002</v>
      </c>
      <c r="AJ39" s="1">
        <v>1</v>
      </c>
      <c r="AK39">
        <f t="shared" si="142"/>
        <v>9.2897195816040039</v>
      </c>
      <c r="AL39" s="1">
        <v>26.87940788269043</v>
      </c>
      <c r="AM39" s="1">
        <v>28.722610473632813</v>
      </c>
      <c r="AN39" s="1">
        <v>25.272987365722656</v>
      </c>
      <c r="AO39" s="1">
        <v>299.99465942382813</v>
      </c>
      <c r="AP39" s="1">
        <v>295.62252807617188</v>
      </c>
      <c r="AQ39" s="1">
        <v>18.077909469604492</v>
      </c>
      <c r="AR39" s="1">
        <v>23.132743835449219</v>
      </c>
      <c r="AS39" s="1">
        <v>50.690292358398438</v>
      </c>
      <c r="AT39" s="1">
        <v>64.866340637207031</v>
      </c>
      <c r="AU39" s="1">
        <v>299.63919067382813</v>
      </c>
      <c r="AV39" s="1">
        <v>1701.1102294921875</v>
      </c>
      <c r="AW39" s="1">
        <v>0.18499468266963959</v>
      </c>
      <c r="AX39" s="1">
        <v>99.647682189941406</v>
      </c>
      <c r="AY39" s="1">
        <v>4.5016088485717773</v>
      </c>
      <c r="AZ39" s="1">
        <v>-0.61845254898071289</v>
      </c>
      <c r="BA39" s="1">
        <v>0.5</v>
      </c>
      <c r="BB39" s="1">
        <v>-1.355140209197998</v>
      </c>
      <c r="BC39" s="1">
        <v>7.355140209197998</v>
      </c>
      <c r="BD39" s="1">
        <v>1</v>
      </c>
      <c r="BE39" s="1">
        <v>0</v>
      </c>
      <c r="BF39" s="1">
        <v>0.15999999642372131</v>
      </c>
      <c r="BG39" s="1">
        <v>111115</v>
      </c>
      <c r="BH39">
        <f t="shared" si="143"/>
        <v>1.4981959533691405</v>
      </c>
      <c r="BI39">
        <f t="shared" si="144"/>
        <v>7.7524682540737761E-3</v>
      </c>
      <c r="BJ39">
        <f t="shared" si="145"/>
        <v>301.87261047363279</v>
      </c>
      <c r="BK39">
        <f t="shared" si="146"/>
        <v>300.02940788269041</v>
      </c>
      <c r="BL39">
        <f t="shared" si="147"/>
        <v>272.17763063510574</v>
      </c>
      <c r="BM39">
        <f t="shared" si="148"/>
        <v>-0.36455080272127088</v>
      </c>
      <c r="BN39">
        <f t="shared" si="149"/>
        <v>3.9576681576352191</v>
      </c>
      <c r="BO39">
        <f t="shared" si="150"/>
        <v>39.716610267877485</v>
      </c>
      <c r="BP39">
        <f t="shared" si="151"/>
        <v>16.583866432428266</v>
      </c>
      <c r="BQ39">
        <f t="shared" si="152"/>
        <v>27.801009178161621</v>
      </c>
      <c r="BR39">
        <f t="shared" si="153"/>
        <v>3.7510398488099459</v>
      </c>
      <c r="BS39">
        <f t="shared" si="154"/>
        <v>0.45278038589079278</v>
      </c>
      <c r="BT39">
        <f t="shared" si="155"/>
        <v>2.3051243058961699</v>
      </c>
      <c r="BU39">
        <f t="shared" si="156"/>
        <v>1.445915542913776</v>
      </c>
      <c r="BV39">
        <f t="shared" si="157"/>
        <v>0.28498444667424216</v>
      </c>
      <c r="BW39">
        <f t="shared" si="158"/>
        <v>27.198452768227384</v>
      </c>
      <c r="BX39">
        <f t="shared" si="159"/>
        <v>0.92329284717215943</v>
      </c>
      <c r="BY39">
        <f t="shared" si="160"/>
        <v>58.990971774969211</v>
      </c>
      <c r="BZ39">
        <f t="shared" si="161"/>
        <v>295.00367386770506</v>
      </c>
      <c r="CA39">
        <f t="shared" si="162"/>
        <v>8.5156011261759146E-3</v>
      </c>
      <c r="CB39">
        <f t="shared" si="163"/>
        <v>0</v>
      </c>
      <c r="CC39">
        <f t="shared" si="164"/>
        <v>1488.56361801616</v>
      </c>
      <c r="CD39">
        <f t="shared" si="165"/>
        <v>0</v>
      </c>
      <c r="CE39" t="e">
        <f t="shared" si="166"/>
        <v>#DIV/0!</v>
      </c>
      <c r="CF39" t="e">
        <f t="shared" si="167"/>
        <v>#DIV/0!</v>
      </c>
    </row>
    <row r="40" spans="1:84" x14ac:dyDescent="0.35">
      <c r="A40" t="s">
        <v>157</v>
      </c>
      <c r="B40" s="1">
        <v>34</v>
      </c>
      <c r="C40" s="1" t="s">
        <v>118</v>
      </c>
      <c r="D40" s="1">
        <v>8707.0000556856394</v>
      </c>
      <c r="E40" s="1">
        <v>0</v>
      </c>
      <c r="F40">
        <f t="shared" si="126"/>
        <v>5.7206107164151376</v>
      </c>
      <c r="G40">
        <f t="shared" si="127"/>
        <v>0.2154182883183727</v>
      </c>
      <c r="H40">
        <f t="shared" si="128"/>
        <v>340.13388664799828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t="e">
        <f t="shared" si="129"/>
        <v>#DIV/0!</v>
      </c>
      <c r="Q40" t="e">
        <f t="shared" si="130"/>
        <v>#DIV/0!</v>
      </c>
      <c r="R40" t="e">
        <f t="shared" si="131"/>
        <v>#DIV/0!</v>
      </c>
      <c r="S40" s="1">
        <v>-1</v>
      </c>
      <c r="T40" s="1">
        <v>0.87</v>
      </c>
      <c r="U40" s="1">
        <v>0.92</v>
      </c>
      <c r="V40" s="1">
        <v>10.10836124420166</v>
      </c>
      <c r="W40">
        <f t="shared" si="132"/>
        <v>0.87505418062210083</v>
      </c>
      <c r="X40">
        <f t="shared" si="133"/>
        <v>4.5138686311545764E-3</v>
      </c>
      <c r="Y40" t="e">
        <f t="shared" si="134"/>
        <v>#DIV/0!</v>
      </c>
      <c r="Z40" t="e">
        <f t="shared" si="135"/>
        <v>#DIV/0!</v>
      </c>
      <c r="AA40" t="e">
        <f t="shared" si="136"/>
        <v>#DIV/0!</v>
      </c>
      <c r="AB40" s="1">
        <v>0</v>
      </c>
      <c r="AC40" s="1">
        <v>0.5</v>
      </c>
      <c r="AD40" t="e">
        <f t="shared" si="137"/>
        <v>#DIV/0!</v>
      </c>
      <c r="AE40">
        <f t="shared" si="138"/>
        <v>4.2279387634730137</v>
      </c>
      <c r="AF40">
        <f t="shared" si="139"/>
        <v>1.9402011107485122</v>
      </c>
      <c r="AG40">
        <f t="shared" si="140"/>
        <v>28.93651008605957</v>
      </c>
      <c r="AH40" s="1">
        <v>2</v>
      </c>
      <c r="AI40">
        <f t="shared" si="141"/>
        <v>4.644859790802002</v>
      </c>
      <c r="AJ40" s="1">
        <v>1</v>
      </c>
      <c r="AK40">
        <f t="shared" si="142"/>
        <v>9.2897195816040039</v>
      </c>
      <c r="AL40" s="1">
        <v>25.834661483764648</v>
      </c>
      <c r="AM40" s="1">
        <v>28.93651008605957</v>
      </c>
      <c r="AN40" s="1">
        <v>24.191970825195313</v>
      </c>
      <c r="AO40" s="1">
        <v>400.17617797851563</v>
      </c>
      <c r="AP40" s="1">
        <v>395.24249267578125</v>
      </c>
      <c r="AQ40" s="1">
        <v>17.976905822753906</v>
      </c>
      <c r="AR40" s="1">
        <v>20.740379333496094</v>
      </c>
      <c r="AS40" s="1">
        <v>53.614921569824219</v>
      </c>
      <c r="AT40" s="1">
        <v>61.852874755859375</v>
      </c>
      <c r="AU40" s="1">
        <v>299.6409912109375</v>
      </c>
      <c r="AV40" s="1">
        <v>1701.4722900390625</v>
      </c>
      <c r="AW40" s="1">
        <v>0.20111943781375885</v>
      </c>
      <c r="AX40" s="1">
        <v>99.6519775390625</v>
      </c>
      <c r="AY40" s="1">
        <v>4.674992561340332</v>
      </c>
      <c r="AZ40" s="1">
        <v>-0.4992830753326416</v>
      </c>
      <c r="BA40" s="1">
        <v>0.75</v>
      </c>
      <c r="BB40" s="1">
        <v>-1.355140209197998</v>
      </c>
      <c r="BC40" s="1">
        <v>7.355140209197998</v>
      </c>
      <c r="BD40" s="1">
        <v>1</v>
      </c>
      <c r="BE40" s="1">
        <v>0</v>
      </c>
      <c r="BF40" s="1">
        <v>0.15999999642372131</v>
      </c>
      <c r="BG40" s="1">
        <v>111115</v>
      </c>
      <c r="BH40">
        <f t="shared" si="143"/>
        <v>1.4982049560546873</v>
      </c>
      <c r="BI40">
        <f t="shared" si="144"/>
        <v>4.2279387634730136E-3</v>
      </c>
      <c r="BJ40">
        <f t="shared" si="145"/>
        <v>302.08651008605955</v>
      </c>
      <c r="BK40">
        <f t="shared" si="146"/>
        <v>298.98466148376463</v>
      </c>
      <c r="BL40">
        <f t="shared" si="147"/>
        <v>272.23556032131091</v>
      </c>
      <c r="BM40">
        <f t="shared" si="148"/>
        <v>0.19750355909964726</v>
      </c>
      <c r="BN40">
        <f t="shared" si="149"/>
        <v>4.0070209262417009</v>
      </c>
      <c r="BO40">
        <f t="shared" si="150"/>
        <v>40.210149614652579</v>
      </c>
      <c r="BP40">
        <f t="shared" si="151"/>
        <v>19.469770281156485</v>
      </c>
      <c r="BQ40">
        <f t="shared" si="152"/>
        <v>27.385585784912109</v>
      </c>
      <c r="BR40">
        <f t="shared" si="153"/>
        <v>3.6610204438439928</v>
      </c>
      <c r="BS40">
        <f t="shared" si="154"/>
        <v>0.21053618775580646</v>
      </c>
      <c r="BT40">
        <f t="shared" si="155"/>
        <v>2.0668198154931887</v>
      </c>
      <c r="BU40">
        <f t="shared" si="156"/>
        <v>1.5942006283508041</v>
      </c>
      <c r="BV40">
        <f t="shared" si="157"/>
        <v>0.13201520398991901</v>
      </c>
      <c r="BW40">
        <f t="shared" si="158"/>
        <v>33.895014432520362</v>
      </c>
      <c r="BX40">
        <f t="shared" si="159"/>
        <v>0.86057013846183605</v>
      </c>
      <c r="BY40">
        <f t="shared" si="160"/>
        <v>51.18981781298897</v>
      </c>
      <c r="BZ40">
        <f t="shared" si="161"/>
        <v>394.41116247261198</v>
      </c>
      <c r="CA40">
        <f t="shared" si="162"/>
        <v>7.4246636052715132E-3</v>
      </c>
      <c r="CB40">
        <f t="shared" si="163"/>
        <v>0</v>
      </c>
      <c r="CC40">
        <f t="shared" si="164"/>
        <v>1488.8804406113413</v>
      </c>
      <c r="CD40">
        <f t="shared" si="165"/>
        <v>0</v>
      </c>
      <c r="CE40" t="e">
        <f t="shared" si="166"/>
        <v>#DIV/0!</v>
      </c>
      <c r="CF40" t="e">
        <f t="shared" si="167"/>
        <v>#DIV/0!</v>
      </c>
    </row>
    <row r="41" spans="1:84" x14ac:dyDescent="0.35">
      <c r="A41" t="s">
        <v>157</v>
      </c>
      <c r="B41" s="1">
        <v>39</v>
      </c>
      <c r="C41" s="1" t="s">
        <v>123</v>
      </c>
      <c r="D41" s="1">
        <v>9717.0000556856394</v>
      </c>
      <c r="E41" s="1">
        <v>0</v>
      </c>
      <c r="F41">
        <f t="shared" si="126"/>
        <v>4.9816164311828413</v>
      </c>
      <c r="G41">
        <f t="shared" si="127"/>
        <v>0.32579206792822618</v>
      </c>
      <c r="H41">
        <f t="shared" si="128"/>
        <v>453.8074778904093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t="e">
        <f t="shared" si="129"/>
        <v>#DIV/0!</v>
      </c>
      <c r="Q41" t="e">
        <f t="shared" si="130"/>
        <v>#DIV/0!</v>
      </c>
      <c r="R41" t="e">
        <f t="shared" si="131"/>
        <v>#DIV/0!</v>
      </c>
      <c r="S41" s="1">
        <v>-1</v>
      </c>
      <c r="T41" s="1">
        <v>0.87</v>
      </c>
      <c r="U41" s="1">
        <v>0.92</v>
      </c>
      <c r="V41" s="1">
        <v>10.10836124420166</v>
      </c>
      <c r="W41">
        <f t="shared" si="132"/>
        <v>0.87505418062210083</v>
      </c>
      <c r="X41">
        <f t="shared" si="133"/>
        <v>4.0186597336035849E-3</v>
      </c>
      <c r="Y41" t="e">
        <f t="shared" si="134"/>
        <v>#DIV/0!</v>
      </c>
      <c r="Z41" t="e">
        <f t="shared" si="135"/>
        <v>#DIV/0!</v>
      </c>
      <c r="AA41" t="e">
        <f t="shared" si="136"/>
        <v>#DIV/0!</v>
      </c>
      <c r="AB41" s="1">
        <v>0</v>
      </c>
      <c r="AC41" s="1">
        <v>0.5</v>
      </c>
      <c r="AD41" t="e">
        <f t="shared" si="137"/>
        <v>#DIV/0!</v>
      </c>
      <c r="AE41">
        <f t="shared" si="138"/>
        <v>6.4801145077287909</v>
      </c>
      <c r="AF41">
        <f t="shared" si="139"/>
        <v>1.9851948496897913</v>
      </c>
      <c r="AG41">
        <f t="shared" si="140"/>
        <v>29.803028106689453</v>
      </c>
      <c r="AH41" s="1">
        <v>2</v>
      </c>
      <c r="AI41">
        <f t="shared" si="141"/>
        <v>4.644859790802002</v>
      </c>
      <c r="AJ41" s="1">
        <v>1</v>
      </c>
      <c r="AK41">
        <f t="shared" si="142"/>
        <v>9.2897195816040039</v>
      </c>
      <c r="AL41" s="1">
        <v>26.966285705566406</v>
      </c>
      <c r="AM41" s="1">
        <v>29.803028106689453</v>
      </c>
      <c r="AN41" s="1">
        <v>25.353645324707031</v>
      </c>
      <c r="AO41" s="1">
        <v>500.01528930664063</v>
      </c>
      <c r="AP41" s="1">
        <v>494.55108642578125</v>
      </c>
      <c r="AQ41" s="1">
        <v>18.123554229736328</v>
      </c>
      <c r="AR41" s="1">
        <v>22.352195739746094</v>
      </c>
      <c r="AS41" s="1">
        <v>50.5574951171875</v>
      </c>
      <c r="AT41" s="1">
        <v>62.365001678466797</v>
      </c>
      <c r="AU41" s="1">
        <v>299.63616943359375</v>
      </c>
      <c r="AV41" s="1">
        <v>1700.992431640625</v>
      </c>
      <c r="AW41" s="1">
        <v>0.17472840845584869</v>
      </c>
      <c r="AX41" s="1">
        <v>99.645225524902344</v>
      </c>
      <c r="AY41" s="1">
        <v>5.2649602890014648</v>
      </c>
      <c r="AZ41" s="1">
        <v>-0.55708044767379761</v>
      </c>
      <c r="BA41" s="1">
        <v>0.5</v>
      </c>
      <c r="BB41" s="1">
        <v>-1.355140209197998</v>
      </c>
      <c r="BC41" s="1">
        <v>7.355140209197998</v>
      </c>
      <c r="BD41" s="1">
        <v>1</v>
      </c>
      <c r="BE41" s="1">
        <v>0</v>
      </c>
      <c r="BF41" s="1">
        <v>0.15999999642372131</v>
      </c>
      <c r="BG41" s="1">
        <v>111115</v>
      </c>
      <c r="BH41">
        <f t="shared" si="143"/>
        <v>1.4981808471679685</v>
      </c>
      <c r="BI41">
        <f t="shared" si="144"/>
        <v>6.4801145077287908E-3</v>
      </c>
      <c r="BJ41">
        <f t="shared" si="145"/>
        <v>302.95302810668943</v>
      </c>
      <c r="BK41">
        <f t="shared" si="146"/>
        <v>300.11628570556638</v>
      </c>
      <c r="BL41">
        <f t="shared" si="147"/>
        <v>272.15878297927702</v>
      </c>
      <c r="BM41">
        <f t="shared" si="148"/>
        <v>-0.18796957649017992</v>
      </c>
      <c r="BN41">
        <f t="shared" si="149"/>
        <v>4.2124844351535522</v>
      </c>
      <c r="BO41">
        <f t="shared" si="150"/>
        <v>42.27482463874609</v>
      </c>
      <c r="BP41">
        <f t="shared" si="151"/>
        <v>19.922628898999996</v>
      </c>
      <c r="BQ41">
        <f t="shared" si="152"/>
        <v>28.38465690612793</v>
      </c>
      <c r="BR41">
        <f t="shared" si="153"/>
        <v>3.8807728351998856</v>
      </c>
      <c r="BS41">
        <f t="shared" si="154"/>
        <v>0.31475360472485486</v>
      </c>
      <c r="BT41">
        <f t="shared" si="155"/>
        <v>2.2272895854637609</v>
      </c>
      <c r="BU41">
        <f t="shared" si="156"/>
        <v>1.6534832497361247</v>
      </c>
      <c r="BV41">
        <f t="shared" si="157"/>
        <v>0.19768382738528112</v>
      </c>
      <c r="BW41">
        <f t="shared" si="158"/>
        <v>45.219748479276966</v>
      </c>
      <c r="BX41">
        <f t="shared" si="159"/>
        <v>0.91761496505884943</v>
      </c>
      <c r="BY41">
        <f t="shared" si="160"/>
        <v>52.949920767837355</v>
      </c>
      <c r="BZ41">
        <f t="shared" si="161"/>
        <v>493.82714830009076</v>
      </c>
      <c r="CA41">
        <f t="shared" si="162"/>
        <v>5.3414680872627034E-3</v>
      </c>
      <c r="CB41">
        <f t="shared" si="163"/>
        <v>0</v>
      </c>
      <c r="CC41">
        <f t="shared" si="164"/>
        <v>1488.460538513682</v>
      </c>
      <c r="CD41">
        <f t="shared" si="165"/>
        <v>0</v>
      </c>
      <c r="CE41" t="e">
        <f t="shared" si="166"/>
        <v>#DIV/0!</v>
      </c>
      <c r="CF41" t="e">
        <f t="shared" si="167"/>
        <v>#DIV/0!</v>
      </c>
    </row>
    <row r="42" spans="1:84" x14ac:dyDescent="0.35">
      <c r="A42" t="s">
        <v>157</v>
      </c>
      <c r="B42" s="1">
        <v>40</v>
      </c>
      <c r="C42" s="1" t="s">
        <v>124</v>
      </c>
      <c r="D42" s="1">
        <v>9919.0000556856394</v>
      </c>
      <c r="E42" s="1">
        <v>0</v>
      </c>
      <c r="F42">
        <f t="shared" si="126"/>
        <v>7.4339421088900535</v>
      </c>
      <c r="G42">
        <f t="shared" si="127"/>
        <v>0.18988030873045067</v>
      </c>
      <c r="H42">
        <f t="shared" si="128"/>
        <v>699.67220290071646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t="e">
        <f t="shared" si="129"/>
        <v>#DIV/0!</v>
      </c>
      <c r="Q42" t="e">
        <f t="shared" si="130"/>
        <v>#DIV/0!</v>
      </c>
      <c r="R42" t="e">
        <f t="shared" si="131"/>
        <v>#DIV/0!</v>
      </c>
      <c r="S42" s="1">
        <v>-1</v>
      </c>
      <c r="T42" s="1">
        <v>0.87</v>
      </c>
      <c r="U42" s="1">
        <v>0.92</v>
      </c>
      <c r="V42" s="1">
        <v>10.10836124420166</v>
      </c>
      <c r="W42">
        <f t="shared" si="132"/>
        <v>0.87505418062210083</v>
      </c>
      <c r="X42">
        <f t="shared" si="133"/>
        <v>5.6690659940527698E-3</v>
      </c>
      <c r="Y42" t="e">
        <f t="shared" si="134"/>
        <v>#DIV/0!</v>
      </c>
      <c r="Z42" t="e">
        <f t="shared" si="135"/>
        <v>#DIV/0!</v>
      </c>
      <c r="AA42" t="e">
        <f t="shared" si="136"/>
        <v>#DIV/0!</v>
      </c>
      <c r="AB42" s="1">
        <v>0</v>
      </c>
      <c r="AC42" s="1">
        <v>0.5</v>
      </c>
      <c r="AD42" t="e">
        <f t="shared" si="137"/>
        <v>#DIV/0!</v>
      </c>
      <c r="AE42">
        <f t="shared" si="138"/>
        <v>4.5869021927046001</v>
      </c>
      <c r="AF42">
        <f t="shared" si="139"/>
        <v>2.37507882300544</v>
      </c>
      <c r="AG42">
        <f t="shared" si="140"/>
        <v>30.884807586669922</v>
      </c>
      <c r="AH42" s="1">
        <v>2</v>
      </c>
      <c r="AI42">
        <f t="shared" si="141"/>
        <v>4.644859790802002</v>
      </c>
      <c r="AJ42" s="1">
        <v>1</v>
      </c>
      <c r="AK42">
        <f t="shared" si="142"/>
        <v>9.2897195816040039</v>
      </c>
      <c r="AL42" s="1">
        <v>27.147050857543945</v>
      </c>
      <c r="AM42" s="1">
        <v>30.884807586669922</v>
      </c>
      <c r="AN42" s="1">
        <v>25.537691116333008</v>
      </c>
      <c r="AO42" s="1">
        <v>800.14483642578125</v>
      </c>
      <c r="AP42" s="1">
        <v>792.7562255859375</v>
      </c>
      <c r="AQ42" s="1">
        <v>18.146060943603516</v>
      </c>
      <c r="AR42" s="1">
        <v>21.142770767211914</v>
      </c>
      <c r="AS42" s="1">
        <v>50.086601257324219</v>
      </c>
      <c r="AT42" s="1">
        <v>58.367061614990234</v>
      </c>
      <c r="AU42" s="1">
        <v>299.65679931640625</v>
      </c>
      <c r="AV42" s="1">
        <v>1700.137939453125</v>
      </c>
      <c r="AW42" s="1">
        <v>0.13806913793087006</v>
      </c>
      <c r="AX42" s="1">
        <v>99.644149780273438</v>
      </c>
      <c r="AY42" s="1">
        <v>6.0746893882751465</v>
      </c>
      <c r="AZ42" s="1">
        <v>-0.49641609191894531</v>
      </c>
      <c r="BA42" s="1">
        <v>0.5</v>
      </c>
      <c r="BB42" s="1">
        <v>-1.355140209197998</v>
      </c>
      <c r="BC42" s="1">
        <v>7.355140209197998</v>
      </c>
      <c r="BD42" s="1">
        <v>1</v>
      </c>
      <c r="BE42" s="1">
        <v>0</v>
      </c>
      <c r="BF42" s="1">
        <v>0.15999999642372131</v>
      </c>
      <c r="BG42" s="1">
        <v>111115</v>
      </c>
      <c r="BH42">
        <f t="shared" si="143"/>
        <v>1.4982839965820312</v>
      </c>
      <c r="BI42">
        <f t="shared" si="144"/>
        <v>4.5869021927046E-3</v>
      </c>
      <c r="BJ42">
        <f t="shared" si="145"/>
        <v>304.0348075866699</v>
      </c>
      <c r="BK42">
        <f t="shared" si="146"/>
        <v>300.29705085754392</v>
      </c>
      <c r="BL42">
        <f t="shared" si="147"/>
        <v>272.02206423233292</v>
      </c>
      <c r="BM42">
        <f t="shared" si="148"/>
        <v>0.10085863379706664</v>
      </c>
      <c r="BN42">
        <f t="shared" si="149"/>
        <v>4.4818322401034907</v>
      </c>
      <c r="BO42">
        <f t="shared" si="150"/>
        <v>44.978378058184404</v>
      </c>
      <c r="BP42">
        <f t="shared" si="151"/>
        <v>23.83560729097249</v>
      </c>
      <c r="BQ42">
        <f t="shared" si="152"/>
        <v>29.015929222106934</v>
      </c>
      <c r="BR42">
        <f t="shared" si="153"/>
        <v>4.0254813396028153</v>
      </c>
      <c r="BS42">
        <f t="shared" si="154"/>
        <v>0.18607692756872748</v>
      </c>
      <c r="BT42">
        <f t="shared" si="155"/>
        <v>2.1067534170980506</v>
      </c>
      <c r="BU42">
        <f t="shared" si="156"/>
        <v>1.9187279225047646</v>
      </c>
      <c r="BV42">
        <f t="shared" si="157"/>
        <v>0.11663391214992942</v>
      </c>
      <c r="BW42">
        <f t="shared" si="158"/>
        <v>69.718241782932864</v>
      </c>
      <c r="BX42">
        <f t="shared" si="159"/>
        <v>0.88258178279656985</v>
      </c>
      <c r="BY42">
        <f t="shared" si="160"/>
        <v>46.292398236735679</v>
      </c>
      <c r="BZ42">
        <f t="shared" si="161"/>
        <v>791.67591075416635</v>
      </c>
      <c r="CA42">
        <f t="shared" si="162"/>
        <v>4.3469177715126772E-3</v>
      </c>
      <c r="CB42">
        <f t="shared" si="163"/>
        <v>0</v>
      </c>
      <c r="CC42">
        <f t="shared" si="164"/>
        <v>1487.7128115527012</v>
      </c>
      <c r="CD42">
        <f t="shared" si="165"/>
        <v>0</v>
      </c>
      <c r="CE42" t="e">
        <f t="shared" si="166"/>
        <v>#DIV/0!</v>
      </c>
      <c r="CF42" t="e">
        <f t="shared" si="167"/>
        <v>#DIV/0!</v>
      </c>
    </row>
    <row r="43" spans="1:84" x14ac:dyDescent="0.35">
      <c r="A43" t="s">
        <v>157</v>
      </c>
      <c r="B43" s="1">
        <v>41</v>
      </c>
      <c r="C43" s="1" t="s">
        <v>125</v>
      </c>
      <c r="D43" s="1">
        <v>10121.000055685639</v>
      </c>
      <c r="E43" s="1">
        <v>0</v>
      </c>
      <c r="F43">
        <f t="shared" si="126"/>
        <v>9.4254601643742877</v>
      </c>
      <c r="G43">
        <f t="shared" si="127"/>
        <v>0.13993998886566381</v>
      </c>
      <c r="H43">
        <f t="shared" si="128"/>
        <v>1035.7973932332081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t="e">
        <f t="shared" si="129"/>
        <v>#DIV/0!</v>
      </c>
      <c r="Q43" t="e">
        <f t="shared" si="130"/>
        <v>#DIV/0!</v>
      </c>
      <c r="R43" t="e">
        <f t="shared" si="131"/>
        <v>#DIV/0!</v>
      </c>
      <c r="S43" s="1">
        <v>-1</v>
      </c>
      <c r="T43" s="1">
        <v>0.87</v>
      </c>
      <c r="U43" s="1">
        <v>0.92</v>
      </c>
      <c r="V43" s="1">
        <v>10.10836124420166</v>
      </c>
      <c r="W43">
        <f t="shared" si="132"/>
        <v>0.87505418062210083</v>
      </c>
      <c r="X43">
        <f t="shared" si="133"/>
        <v>7.0073046266695763E-3</v>
      </c>
      <c r="Y43" t="e">
        <f t="shared" si="134"/>
        <v>#DIV/0!</v>
      </c>
      <c r="Z43" t="e">
        <f t="shared" si="135"/>
        <v>#DIV/0!</v>
      </c>
      <c r="AA43" t="e">
        <f t="shared" si="136"/>
        <v>#DIV/0!</v>
      </c>
      <c r="AB43" s="1">
        <v>0</v>
      </c>
      <c r="AC43" s="1">
        <v>0.5</v>
      </c>
      <c r="AD43" t="e">
        <f t="shared" si="137"/>
        <v>#DIV/0!</v>
      </c>
      <c r="AE43">
        <f t="shared" si="138"/>
        <v>3.5746208684343808</v>
      </c>
      <c r="AF43">
        <f t="shared" si="139"/>
        <v>2.4984317109714533</v>
      </c>
      <c r="AG43">
        <f t="shared" si="140"/>
        <v>31.113927841186523</v>
      </c>
      <c r="AH43" s="1">
        <v>2</v>
      </c>
      <c r="AI43">
        <f t="shared" si="141"/>
        <v>4.644859790802002</v>
      </c>
      <c r="AJ43" s="1">
        <v>1</v>
      </c>
      <c r="AK43">
        <f t="shared" si="142"/>
        <v>9.2897195816040039</v>
      </c>
      <c r="AL43" s="1">
        <v>27.260110855102539</v>
      </c>
      <c r="AM43" s="1">
        <v>31.113927841186523</v>
      </c>
      <c r="AN43" s="1">
        <v>25.636631011962891</v>
      </c>
      <c r="AO43" s="1">
        <v>1200.178466796875</v>
      </c>
      <c r="AP43" s="1">
        <v>1191.0460205078125</v>
      </c>
      <c r="AQ43" s="1">
        <v>18.158348083496094</v>
      </c>
      <c r="AR43" s="1">
        <v>20.495260238647461</v>
      </c>
      <c r="AS43" s="1">
        <v>49.788143157958984</v>
      </c>
      <c r="AT43" s="1">
        <v>56.198299407958984</v>
      </c>
      <c r="AU43" s="1">
        <v>299.65679931640625</v>
      </c>
      <c r="AV43" s="1">
        <v>1700.236328125</v>
      </c>
      <c r="AW43" s="1">
        <v>0.17729498445987701</v>
      </c>
      <c r="AX43" s="1">
        <v>99.649139404296875</v>
      </c>
      <c r="AY43" s="1">
        <v>6.0542974472045898</v>
      </c>
      <c r="AZ43" s="1">
        <v>-0.47453156113624573</v>
      </c>
      <c r="BA43" s="1">
        <v>0.75</v>
      </c>
      <c r="BB43" s="1">
        <v>-1.355140209197998</v>
      </c>
      <c r="BC43" s="1">
        <v>7.355140209197998</v>
      </c>
      <c r="BD43" s="1">
        <v>1</v>
      </c>
      <c r="BE43" s="1">
        <v>0</v>
      </c>
      <c r="BF43" s="1">
        <v>0.15999999642372131</v>
      </c>
      <c r="BG43" s="1">
        <v>111115</v>
      </c>
      <c r="BH43">
        <f t="shared" si="143"/>
        <v>1.4982839965820312</v>
      </c>
      <c r="BI43">
        <f t="shared" si="144"/>
        <v>3.5746208684343805E-3</v>
      </c>
      <c r="BJ43">
        <f t="shared" si="145"/>
        <v>304.2639278411865</v>
      </c>
      <c r="BK43">
        <f t="shared" si="146"/>
        <v>300.41011085510252</v>
      </c>
      <c r="BL43">
        <f t="shared" si="147"/>
        <v>272.03780641948106</v>
      </c>
      <c r="BM43">
        <f t="shared" si="148"/>
        <v>0.2730369316046507</v>
      </c>
      <c r="BN43">
        <f t="shared" si="149"/>
        <v>4.5407667556197771</v>
      </c>
      <c r="BO43">
        <f t="shared" si="150"/>
        <v>45.567546119961563</v>
      </c>
      <c r="BP43">
        <f t="shared" si="151"/>
        <v>25.072285881314102</v>
      </c>
      <c r="BQ43">
        <f t="shared" si="152"/>
        <v>29.187019348144531</v>
      </c>
      <c r="BR43">
        <f t="shared" si="153"/>
        <v>4.0655021606850994</v>
      </c>
      <c r="BS43">
        <f t="shared" si="154"/>
        <v>0.13786322243126889</v>
      </c>
      <c r="BT43">
        <f t="shared" si="155"/>
        <v>2.0423350446483237</v>
      </c>
      <c r="BU43">
        <f t="shared" si="156"/>
        <v>2.0231671160367757</v>
      </c>
      <c r="BV43">
        <f t="shared" si="157"/>
        <v>8.6348722487637239E-2</v>
      </c>
      <c r="BW43">
        <f t="shared" si="158"/>
        <v>103.21631883290327</v>
      </c>
      <c r="BX43">
        <f t="shared" si="159"/>
        <v>0.86965354436228015</v>
      </c>
      <c r="BY43">
        <f t="shared" si="160"/>
        <v>43.94265695819368</v>
      </c>
      <c r="BZ43">
        <f t="shared" si="161"/>
        <v>1189.6762944240345</v>
      </c>
      <c r="CA43">
        <f t="shared" si="162"/>
        <v>3.4814492363802086E-3</v>
      </c>
      <c r="CB43">
        <f t="shared" si="163"/>
        <v>0</v>
      </c>
      <c r="CC43">
        <f t="shared" si="164"/>
        <v>1487.7989069713512</v>
      </c>
      <c r="CD43">
        <f t="shared" si="165"/>
        <v>0</v>
      </c>
      <c r="CE43" t="e">
        <f t="shared" si="166"/>
        <v>#DIV/0!</v>
      </c>
      <c r="CF43" t="e">
        <f t="shared" si="167"/>
        <v>#DIV/0!</v>
      </c>
    </row>
    <row r="44" spans="1:84" x14ac:dyDescent="0.35">
      <c r="A44" t="s">
        <v>157</v>
      </c>
      <c r="B44" s="1">
        <v>42</v>
      </c>
      <c r="C44" s="1" t="s">
        <v>126</v>
      </c>
      <c r="D44" s="1">
        <v>10323.000055685639</v>
      </c>
      <c r="E44" s="1">
        <v>0</v>
      </c>
      <c r="F44">
        <f t="shared" si="126"/>
        <v>10.507281595993108</v>
      </c>
      <c r="G44">
        <f t="shared" si="127"/>
        <v>0.14297839172601665</v>
      </c>
      <c r="H44">
        <f t="shared" si="128"/>
        <v>1312.3613621271008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t="e">
        <f t="shared" si="129"/>
        <v>#DIV/0!</v>
      </c>
      <c r="Q44" t="e">
        <f t="shared" si="130"/>
        <v>#DIV/0!</v>
      </c>
      <c r="R44" t="e">
        <f t="shared" si="131"/>
        <v>#DIV/0!</v>
      </c>
      <c r="S44" s="1">
        <v>-1</v>
      </c>
      <c r="T44" s="1">
        <v>0.87</v>
      </c>
      <c r="U44" s="1">
        <v>0.92</v>
      </c>
      <c r="V44" s="1">
        <v>10.10836124420166</v>
      </c>
      <c r="W44">
        <f t="shared" si="132"/>
        <v>0.87505418062210083</v>
      </c>
      <c r="X44">
        <f t="shared" si="133"/>
        <v>7.7367702866897288E-3</v>
      </c>
      <c r="Y44" t="e">
        <f t="shared" si="134"/>
        <v>#DIV/0!</v>
      </c>
      <c r="Z44" t="e">
        <f t="shared" si="135"/>
        <v>#DIV/0!</v>
      </c>
      <c r="AA44" t="e">
        <f t="shared" si="136"/>
        <v>#DIV/0!</v>
      </c>
      <c r="AB44" s="1">
        <v>0</v>
      </c>
      <c r="AC44" s="1">
        <v>0.5</v>
      </c>
      <c r="AD44" t="e">
        <f t="shared" si="137"/>
        <v>#DIV/0!</v>
      </c>
      <c r="AE44">
        <f t="shared" si="138"/>
        <v>3.6493417182835994</v>
      </c>
      <c r="AF44">
        <f t="shared" si="139"/>
        <v>2.4971608181917206</v>
      </c>
      <c r="AG44">
        <f t="shared" si="140"/>
        <v>31.120414733886719</v>
      </c>
      <c r="AH44" s="1">
        <v>2</v>
      </c>
      <c r="AI44">
        <f t="shared" si="141"/>
        <v>4.644859790802002</v>
      </c>
      <c r="AJ44" s="1">
        <v>1</v>
      </c>
      <c r="AK44">
        <f t="shared" si="142"/>
        <v>9.2897195816040039</v>
      </c>
      <c r="AL44" s="1">
        <v>27.348426818847656</v>
      </c>
      <c r="AM44" s="1">
        <v>31.120414733886719</v>
      </c>
      <c r="AN44" s="1">
        <v>25.727642059326172</v>
      </c>
      <c r="AO44" s="1">
        <v>1500.09765625</v>
      </c>
      <c r="AP44" s="1">
        <v>1489.4569091796875</v>
      </c>
      <c r="AQ44" s="1">
        <v>18.139455795288086</v>
      </c>
      <c r="AR44" s="1">
        <v>20.525150299072266</v>
      </c>
      <c r="AS44" s="1">
        <v>49.481529235839844</v>
      </c>
      <c r="AT44" s="1">
        <v>55.989543914794922</v>
      </c>
      <c r="AU44" s="1">
        <v>299.656005859375</v>
      </c>
      <c r="AV44" s="1">
        <v>1699.7227783203125</v>
      </c>
      <c r="AW44" s="1">
        <v>0.14635790884494781</v>
      </c>
      <c r="AX44" s="1">
        <v>99.647712707519531</v>
      </c>
      <c r="AY44" s="1">
        <v>5.7396855354309082</v>
      </c>
      <c r="AZ44" s="1">
        <v>-0.47036877274513245</v>
      </c>
      <c r="BA44" s="1">
        <v>0.75</v>
      </c>
      <c r="BB44" s="1">
        <v>-1.355140209197998</v>
      </c>
      <c r="BC44" s="1">
        <v>7.355140209197998</v>
      </c>
      <c r="BD44" s="1">
        <v>1</v>
      </c>
      <c r="BE44" s="1">
        <v>0</v>
      </c>
      <c r="BF44" s="1">
        <v>0.15999999642372131</v>
      </c>
      <c r="BG44" s="1">
        <v>111115</v>
      </c>
      <c r="BH44">
        <f t="shared" si="143"/>
        <v>1.4982800292968748</v>
      </c>
      <c r="BI44">
        <f t="shared" si="144"/>
        <v>3.6493417182835997E-3</v>
      </c>
      <c r="BJ44">
        <f t="shared" si="145"/>
        <v>304.2704147338867</v>
      </c>
      <c r="BK44">
        <f t="shared" si="146"/>
        <v>300.49842681884763</v>
      </c>
      <c r="BL44">
        <f t="shared" si="147"/>
        <v>271.95563845256765</v>
      </c>
      <c r="BM44">
        <f t="shared" si="148"/>
        <v>0.26337474807697525</v>
      </c>
      <c r="BN44">
        <f t="shared" si="149"/>
        <v>4.5424450984723324</v>
      </c>
      <c r="BO44">
        <f t="shared" si="150"/>
        <v>45.585041292468667</v>
      </c>
      <c r="BP44">
        <f t="shared" si="151"/>
        <v>25.059890993396401</v>
      </c>
      <c r="BQ44">
        <f t="shared" si="152"/>
        <v>29.234420776367188</v>
      </c>
      <c r="BR44">
        <f t="shared" si="153"/>
        <v>4.0766513270554992</v>
      </c>
      <c r="BS44">
        <f t="shared" si="154"/>
        <v>0.14081116231208243</v>
      </c>
      <c r="BT44">
        <f t="shared" si="155"/>
        <v>2.0452842802806117</v>
      </c>
      <c r="BU44">
        <f t="shared" si="156"/>
        <v>2.0313670467748874</v>
      </c>
      <c r="BV44">
        <f t="shared" si="157"/>
        <v>8.8199155812876323E-2</v>
      </c>
      <c r="BW44">
        <f t="shared" si="158"/>
        <v>130.77380798169034</v>
      </c>
      <c r="BX44">
        <f t="shared" si="159"/>
        <v>0.88110059044935962</v>
      </c>
      <c r="BY44">
        <f t="shared" si="160"/>
        <v>44.008542623966285</v>
      </c>
      <c r="BZ44">
        <f t="shared" si="161"/>
        <v>1487.9299707150776</v>
      </c>
      <c r="CA44">
        <f t="shared" si="162"/>
        <v>3.107741352619247E-3</v>
      </c>
      <c r="CB44">
        <f t="shared" si="163"/>
        <v>0</v>
      </c>
      <c r="CC44">
        <f t="shared" si="164"/>
        <v>1487.3495230678018</v>
      </c>
      <c r="CD44">
        <f t="shared" si="165"/>
        <v>0</v>
      </c>
      <c r="CE44" t="e">
        <f t="shared" si="166"/>
        <v>#DIV/0!</v>
      </c>
      <c r="CF44" t="e">
        <f t="shared" si="167"/>
        <v>#DIV/0!</v>
      </c>
    </row>
    <row r="45" spans="1:84" x14ac:dyDescent="0.35">
      <c r="A45" t="s">
        <v>157</v>
      </c>
      <c r="B45" s="1">
        <v>43</v>
      </c>
      <c r="C45" s="1" t="s">
        <v>127</v>
      </c>
      <c r="D45" s="1">
        <v>10525.000055685639</v>
      </c>
      <c r="E45" s="1">
        <v>0</v>
      </c>
      <c r="F45">
        <f t="shared" si="126"/>
        <v>11.098719210246935</v>
      </c>
      <c r="G45">
        <f t="shared" si="127"/>
        <v>0.14089359096532234</v>
      </c>
      <c r="H45">
        <f t="shared" si="128"/>
        <v>1493.7832315043042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t="e">
        <f t="shared" si="129"/>
        <v>#DIV/0!</v>
      </c>
      <c r="Q45" t="e">
        <f t="shared" si="130"/>
        <v>#DIV/0!</v>
      </c>
      <c r="R45" t="e">
        <f t="shared" si="131"/>
        <v>#DIV/0!</v>
      </c>
      <c r="S45" s="1">
        <v>-1</v>
      </c>
      <c r="T45" s="1">
        <v>0.87</v>
      </c>
      <c r="U45" s="1">
        <v>0.92</v>
      </c>
      <c r="V45" s="1">
        <v>10.10836124420166</v>
      </c>
      <c r="W45">
        <f t="shared" si="132"/>
        <v>0.87505418062210083</v>
      </c>
      <c r="X45">
        <f t="shared" si="133"/>
        <v>8.1372675059862981E-3</v>
      </c>
      <c r="Y45" t="e">
        <f t="shared" si="134"/>
        <v>#DIV/0!</v>
      </c>
      <c r="Z45" t="e">
        <f t="shared" si="135"/>
        <v>#DIV/0!</v>
      </c>
      <c r="AA45" t="e">
        <f t="shared" si="136"/>
        <v>#DIV/0!</v>
      </c>
      <c r="AB45" s="1">
        <v>0</v>
      </c>
      <c r="AC45" s="1">
        <v>0.5</v>
      </c>
      <c r="AD45" t="e">
        <f t="shared" si="137"/>
        <v>#DIV/0!</v>
      </c>
      <c r="AE45">
        <f t="shared" si="138"/>
        <v>3.6536399537781223</v>
      </c>
      <c r="AF45">
        <f t="shared" si="139"/>
        <v>2.5358507457832653</v>
      </c>
      <c r="AG45">
        <f t="shared" si="140"/>
        <v>31.307489395141602</v>
      </c>
      <c r="AH45" s="1">
        <v>2</v>
      </c>
      <c r="AI45">
        <f t="shared" si="141"/>
        <v>4.644859790802002</v>
      </c>
      <c r="AJ45" s="1">
        <v>1</v>
      </c>
      <c r="AK45">
        <f t="shared" si="142"/>
        <v>9.2897195816040039</v>
      </c>
      <c r="AL45" s="1">
        <v>27.534999847412109</v>
      </c>
      <c r="AM45" s="1">
        <v>31.307489395141602</v>
      </c>
      <c r="AN45" s="1">
        <v>25.905134201049805</v>
      </c>
      <c r="AO45" s="1">
        <v>1699.8551025390625</v>
      </c>
      <c r="AP45" s="1">
        <v>1688.3299560546875</v>
      </c>
      <c r="AQ45" s="1">
        <v>18.235918045043945</v>
      </c>
      <c r="AR45" s="1">
        <v>20.624267578125</v>
      </c>
      <c r="AS45" s="1">
        <v>49.204727172851563</v>
      </c>
      <c r="AT45" s="1">
        <v>55.650913238525391</v>
      </c>
      <c r="AU45" s="1">
        <v>299.64511108398438</v>
      </c>
      <c r="AV45" s="1">
        <v>1699.1270751953125</v>
      </c>
      <c r="AW45" s="1">
        <v>0.158065065741539</v>
      </c>
      <c r="AX45" s="1">
        <v>99.6510009765625</v>
      </c>
      <c r="AY45" s="1">
        <v>5.5342841148376465</v>
      </c>
      <c r="AZ45" s="1">
        <v>-0.47511672973632813</v>
      </c>
      <c r="BA45" s="1">
        <v>0.75</v>
      </c>
      <c r="BB45" s="1">
        <v>-1.355140209197998</v>
      </c>
      <c r="BC45" s="1">
        <v>7.355140209197998</v>
      </c>
      <c r="BD45" s="1">
        <v>1</v>
      </c>
      <c r="BE45" s="1">
        <v>0</v>
      </c>
      <c r="BF45" s="1">
        <v>0.15999999642372131</v>
      </c>
      <c r="BG45" s="1">
        <v>111115</v>
      </c>
      <c r="BH45">
        <f t="shared" si="143"/>
        <v>1.4982255554199218</v>
      </c>
      <c r="BI45">
        <f t="shared" si="144"/>
        <v>3.6536399537781222E-3</v>
      </c>
      <c r="BJ45">
        <f t="shared" si="145"/>
        <v>304.45748939514158</v>
      </c>
      <c r="BK45">
        <f t="shared" si="146"/>
        <v>300.68499984741209</v>
      </c>
      <c r="BL45">
        <f t="shared" si="147"/>
        <v>271.86032595469806</v>
      </c>
      <c r="BM45">
        <f t="shared" si="148"/>
        <v>0.26185982347209147</v>
      </c>
      <c r="BN45">
        <f t="shared" si="149"/>
        <v>4.5910796543518861</v>
      </c>
      <c r="BO45">
        <f t="shared" si="150"/>
        <v>46.071585928491466</v>
      </c>
      <c r="BP45">
        <f t="shared" si="151"/>
        <v>25.447318350366466</v>
      </c>
      <c r="BQ45">
        <f t="shared" si="152"/>
        <v>29.421244621276855</v>
      </c>
      <c r="BR45">
        <f t="shared" si="153"/>
        <v>4.1208536785376904</v>
      </c>
      <c r="BS45">
        <f t="shared" si="154"/>
        <v>0.13878863727759777</v>
      </c>
      <c r="BT45">
        <f t="shared" si="155"/>
        <v>2.0552289085686208</v>
      </c>
      <c r="BU45">
        <f t="shared" si="156"/>
        <v>2.0656247699690695</v>
      </c>
      <c r="BV45">
        <f t="shared" si="157"/>
        <v>8.6929590765852396E-2</v>
      </c>
      <c r="BW45">
        <f t="shared" si="158"/>
        <v>148.85699426140812</v>
      </c>
      <c r="BX45">
        <f t="shared" si="159"/>
        <v>0.88476972534148324</v>
      </c>
      <c r="BY45">
        <f t="shared" si="160"/>
        <v>43.713875453480512</v>
      </c>
      <c r="BZ45">
        <f t="shared" si="161"/>
        <v>1686.7170687331472</v>
      </c>
      <c r="CA45">
        <f t="shared" si="162"/>
        <v>2.8764043374167321E-3</v>
      </c>
      <c r="CB45">
        <f t="shared" si="163"/>
        <v>0</v>
      </c>
      <c r="CC45">
        <f t="shared" si="164"/>
        <v>1486.8282505578609</v>
      </c>
      <c r="CD45">
        <f t="shared" si="165"/>
        <v>0</v>
      </c>
      <c r="CE45" t="e">
        <f t="shared" si="166"/>
        <v>#DIV/0!</v>
      </c>
      <c r="CF45" t="e">
        <f t="shared" si="167"/>
        <v>#DIV/0!</v>
      </c>
    </row>
    <row r="46" spans="1:84" x14ac:dyDescent="0.35">
      <c r="A46" t="s">
        <v>157</v>
      </c>
      <c r="B46" s="1">
        <v>44</v>
      </c>
      <c r="C46" s="1" t="s">
        <v>128</v>
      </c>
      <c r="D46" s="1">
        <v>10727.000055685639</v>
      </c>
      <c r="E46" s="1">
        <v>0</v>
      </c>
      <c r="F46">
        <f t="shared" si="126"/>
        <v>11.973358630062828</v>
      </c>
      <c r="G46">
        <f t="shared" si="127"/>
        <v>0.13562519949207757</v>
      </c>
      <c r="H46">
        <f t="shared" si="128"/>
        <v>1589.5187766648492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t="e">
        <f t="shared" si="129"/>
        <v>#DIV/0!</v>
      </c>
      <c r="Q46" t="e">
        <f t="shared" si="130"/>
        <v>#DIV/0!</v>
      </c>
      <c r="R46" t="e">
        <f t="shared" si="131"/>
        <v>#DIV/0!</v>
      </c>
      <c r="S46" s="1">
        <v>-1</v>
      </c>
      <c r="T46" s="1">
        <v>0.87</v>
      </c>
      <c r="U46" s="1">
        <v>0.92</v>
      </c>
      <c r="V46" s="1">
        <v>10.10836124420166</v>
      </c>
      <c r="W46">
        <f t="shared" si="132"/>
        <v>0.87505418062210083</v>
      </c>
      <c r="X46">
        <f t="shared" si="133"/>
        <v>8.7304748390643547E-3</v>
      </c>
      <c r="Y46" t="e">
        <f t="shared" si="134"/>
        <v>#DIV/0!</v>
      </c>
      <c r="Z46" t="e">
        <f t="shared" si="135"/>
        <v>#DIV/0!</v>
      </c>
      <c r="AA46" t="e">
        <f t="shared" si="136"/>
        <v>#DIV/0!</v>
      </c>
      <c r="AB46" s="1">
        <v>0</v>
      </c>
      <c r="AC46" s="1">
        <v>0.5</v>
      </c>
      <c r="AD46" t="e">
        <f t="shared" si="137"/>
        <v>#DIV/0!</v>
      </c>
      <c r="AE46">
        <f t="shared" si="138"/>
        <v>3.5884771979687304</v>
      </c>
      <c r="AF46">
        <f t="shared" si="139"/>
        <v>2.5851277707618099</v>
      </c>
      <c r="AG46">
        <f t="shared" si="140"/>
        <v>31.5087890625</v>
      </c>
      <c r="AH46" s="1">
        <v>2</v>
      </c>
      <c r="AI46">
        <f t="shared" si="141"/>
        <v>4.644859790802002</v>
      </c>
      <c r="AJ46" s="1">
        <v>1</v>
      </c>
      <c r="AK46">
        <f t="shared" si="142"/>
        <v>9.2897195816040039</v>
      </c>
      <c r="AL46" s="1">
        <v>27.760313034057617</v>
      </c>
      <c r="AM46" s="1">
        <v>31.5087890625</v>
      </c>
      <c r="AN46" s="1">
        <v>26.136877059936523</v>
      </c>
      <c r="AO46" s="1">
        <v>1817.60888671875</v>
      </c>
      <c r="AP46" s="1">
        <v>1805.293212890625</v>
      </c>
      <c r="AQ46" s="1">
        <v>18.314662933349609</v>
      </c>
      <c r="AR46" s="1">
        <v>20.660335540771484</v>
      </c>
      <c r="AS46" s="1">
        <v>48.770275115966797</v>
      </c>
      <c r="AT46" s="1">
        <v>55.01702880859375</v>
      </c>
      <c r="AU46" s="1">
        <v>299.64437866210938</v>
      </c>
      <c r="AV46" s="1">
        <v>1698.1639404296875</v>
      </c>
      <c r="AW46" s="1">
        <v>0.27600541710853577</v>
      </c>
      <c r="AX46" s="1">
        <v>99.649421691894531</v>
      </c>
      <c r="AY46" s="1">
        <v>5.3408150672912598</v>
      </c>
      <c r="AZ46" s="1">
        <v>-0.48987740278244019</v>
      </c>
      <c r="BA46" s="1">
        <v>0.75</v>
      </c>
      <c r="BB46" s="1">
        <v>-1.355140209197998</v>
      </c>
      <c r="BC46" s="1">
        <v>7.355140209197998</v>
      </c>
      <c r="BD46" s="1">
        <v>1</v>
      </c>
      <c r="BE46" s="1">
        <v>0</v>
      </c>
      <c r="BF46" s="1">
        <v>0.15999999642372131</v>
      </c>
      <c r="BG46" s="1">
        <v>111115</v>
      </c>
      <c r="BH46">
        <f t="shared" si="143"/>
        <v>1.4982218933105469</v>
      </c>
      <c r="BI46">
        <f t="shared" si="144"/>
        <v>3.5884771979687305E-3</v>
      </c>
      <c r="BJ46">
        <f t="shared" si="145"/>
        <v>304.65878906249998</v>
      </c>
      <c r="BK46">
        <f t="shared" si="146"/>
        <v>300.91031303405759</v>
      </c>
      <c r="BL46">
        <f t="shared" si="147"/>
        <v>271.70622439564249</v>
      </c>
      <c r="BM46">
        <f t="shared" si="148"/>
        <v>0.27343761699896041</v>
      </c>
      <c r="BN46">
        <f t="shared" si="149"/>
        <v>4.6439182593601833</v>
      </c>
      <c r="BO46">
        <f t="shared" si="150"/>
        <v>46.60256106371282</v>
      </c>
      <c r="BP46">
        <f t="shared" si="151"/>
        <v>25.942225522941335</v>
      </c>
      <c r="BQ46">
        <f t="shared" si="152"/>
        <v>29.634551048278809</v>
      </c>
      <c r="BR46">
        <f t="shared" si="153"/>
        <v>4.1718321279636745</v>
      </c>
      <c r="BS46">
        <f t="shared" si="154"/>
        <v>0.13367363218451783</v>
      </c>
      <c r="BT46">
        <f t="shared" si="155"/>
        <v>2.0587904885983734</v>
      </c>
      <c r="BU46">
        <f t="shared" si="156"/>
        <v>2.1130416393653011</v>
      </c>
      <c r="BV46">
        <f t="shared" si="157"/>
        <v>8.3719191457492168E-2</v>
      </c>
      <c r="BW46">
        <f t="shared" si="158"/>
        <v>158.39462686305987</v>
      </c>
      <c r="BX46">
        <f t="shared" si="159"/>
        <v>0.88047679197758733</v>
      </c>
      <c r="BY46">
        <f t="shared" si="160"/>
        <v>43.22462429714794</v>
      </c>
      <c r="BZ46">
        <f t="shared" si="161"/>
        <v>1803.5532212785431</v>
      </c>
      <c r="CA46">
        <f t="shared" si="162"/>
        <v>2.8695794626597796E-3</v>
      </c>
      <c r="CB46">
        <f t="shared" si="163"/>
        <v>0</v>
      </c>
      <c r="CC46">
        <f t="shared" si="164"/>
        <v>1485.9854554546982</v>
      </c>
      <c r="CD46">
        <f t="shared" si="165"/>
        <v>0</v>
      </c>
      <c r="CE46" t="e">
        <f t="shared" si="166"/>
        <v>#DIV/0!</v>
      </c>
      <c r="CF46" t="e">
        <f t="shared" si="167"/>
        <v>#DIV/0!</v>
      </c>
    </row>
    <row r="47" spans="1:84" x14ac:dyDescent="0.35">
      <c r="A47" t="s">
        <v>155</v>
      </c>
      <c r="B47" s="1">
        <v>47</v>
      </c>
      <c r="C47" s="1" t="s">
        <v>131</v>
      </c>
      <c r="D47" s="1">
        <v>12258.000055685639</v>
      </c>
      <c r="E47" s="1">
        <v>0</v>
      </c>
      <c r="F47">
        <f t="shared" ref="F47:F57" si="168">(AO47-AP47*(1000-AQ47)/(1000-AR47))*BH47</f>
        <v>-3.6237947834815549</v>
      </c>
      <c r="G47">
        <f t="shared" ref="G47:G57" si="169">IF(BS47&lt;&gt;0,1/(1/BS47-1/AK47),0)</f>
        <v>0.39718065417664467</v>
      </c>
      <c r="H47">
        <f t="shared" ref="H47:H57" si="170">((BV47-BI47/2)*AP47-F47)/(BV47+BI47/2)</f>
        <v>65.501799451307292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t="e">
        <f t="shared" ref="P47:P57" si="171">CB47/L47</f>
        <v>#DIV/0!</v>
      </c>
      <c r="Q47" t="e">
        <f t="shared" ref="Q47:Q57" si="172">CD47/N47</f>
        <v>#DIV/0!</v>
      </c>
      <c r="R47" t="e">
        <f t="shared" ref="R47:R57" si="173">(N47-O47)/N47</f>
        <v>#DIV/0!</v>
      </c>
      <c r="S47" s="1">
        <v>-1</v>
      </c>
      <c r="T47" s="1">
        <v>0.87</v>
      </c>
      <c r="U47" s="1">
        <v>0.92</v>
      </c>
      <c r="V47" s="1">
        <v>10.028966903686523</v>
      </c>
      <c r="W47">
        <f t="shared" ref="W47:W57" si="174">(V47*U47+(100-V47)*T47)/100</f>
        <v>0.87501448345184329</v>
      </c>
      <c r="X47">
        <f t="shared" ref="X47:X57" si="175">(F47-S47)/CC47</f>
        <v>-1.765572645775841E-3</v>
      </c>
      <c r="Y47" t="e">
        <f t="shared" ref="Y47:Y57" si="176">(N47-O47)/(N47-M47)</f>
        <v>#DIV/0!</v>
      </c>
      <c r="Z47" t="e">
        <f t="shared" ref="Z47:Z57" si="177">(L47-N47)/(L47-M47)</f>
        <v>#DIV/0!</v>
      </c>
      <c r="AA47" t="e">
        <f t="shared" ref="AA47:AA57" si="178">(L47-N47)/N47</f>
        <v>#DIV/0!</v>
      </c>
      <c r="AB47" s="1">
        <v>0</v>
      </c>
      <c r="AC47" s="1">
        <v>0.5</v>
      </c>
      <c r="AD47" t="e">
        <f t="shared" ref="AD47:AD57" si="179">R47*AC47*W47*AB47</f>
        <v>#DIV/0!</v>
      </c>
      <c r="AE47">
        <f t="shared" ref="AE47:AE57" si="180">BI47*1000</f>
        <v>7.0726244668430613</v>
      </c>
      <c r="AF47">
        <f t="shared" ref="AF47:AF57" si="181">(BN47-BT47)</f>
        <v>1.7884788345178149</v>
      </c>
      <c r="AG47">
        <f t="shared" ref="AG47:AG57" si="182">(AM47+BM47*E47)</f>
        <v>29.786087036132813</v>
      </c>
      <c r="AH47" s="1">
        <v>2</v>
      </c>
      <c r="AI47">
        <f t="shared" ref="AI47:AI57" si="183">(AH47*BB47+BC47)</f>
        <v>4.644859790802002</v>
      </c>
      <c r="AJ47" s="1">
        <v>1</v>
      </c>
      <c r="AK47">
        <f t="shared" ref="AK47:AK57" si="184">AI47*(AJ47+1)*(AJ47+1)/(AJ47*AJ47+1)</f>
        <v>9.2897195816040039</v>
      </c>
      <c r="AL47" s="1">
        <v>27.780311584472656</v>
      </c>
      <c r="AM47" s="1">
        <v>29.786087036132813</v>
      </c>
      <c r="AN47" s="1">
        <v>26.191984176635742</v>
      </c>
      <c r="AO47" s="1">
        <v>49.933254241943359</v>
      </c>
      <c r="AP47" s="1">
        <v>52.106044769287109</v>
      </c>
      <c r="AQ47" s="1">
        <v>19.682184219360352</v>
      </c>
      <c r="AR47" s="1">
        <v>24.28828239440918</v>
      </c>
      <c r="AS47" s="1">
        <v>52.345287322998047</v>
      </c>
      <c r="AT47" s="1">
        <v>64.59130859375</v>
      </c>
      <c r="AU47" s="1">
        <v>299.639404296875</v>
      </c>
      <c r="AV47" s="1">
        <v>1698.357177734375</v>
      </c>
      <c r="AW47" s="1">
        <v>0.15463830530643463</v>
      </c>
      <c r="AX47" s="1">
        <v>99.632499694824219</v>
      </c>
      <c r="AY47" s="1">
        <v>2.462449312210083</v>
      </c>
      <c r="AZ47" s="1">
        <v>-0.6736752986907959</v>
      </c>
      <c r="BA47" s="1">
        <v>0.5</v>
      </c>
      <c r="BB47" s="1">
        <v>-1.355140209197998</v>
      </c>
      <c r="BC47" s="1">
        <v>7.355140209197998</v>
      </c>
      <c r="BD47" s="1">
        <v>1</v>
      </c>
      <c r="BE47" s="1">
        <v>0</v>
      </c>
      <c r="BF47" s="1">
        <v>0.15999999642372131</v>
      </c>
      <c r="BG47" s="1">
        <v>111115</v>
      </c>
      <c r="BH47">
        <f t="shared" ref="BH47:BH57" si="185">AU47*0.000001/(AH47*0.0001)</f>
        <v>1.4981970214843749</v>
      </c>
      <c r="BI47">
        <f t="shared" ref="BI47:BI57" si="186">(AR47-AQ47)/(1000-AR47)*BH47</f>
        <v>7.0726244668430612E-3</v>
      </c>
      <c r="BJ47">
        <f t="shared" ref="BJ47:BJ57" si="187">(AM47+273.15)</f>
        <v>302.93608703613279</v>
      </c>
      <c r="BK47">
        <f t="shared" ref="BK47:BK57" si="188">(AL47+273.15)</f>
        <v>300.93031158447263</v>
      </c>
      <c r="BL47">
        <f t="shared" ref="BL47:BL57" si="189">(AV47*BD47+AW47*BE47)*BF47</f>
        <v>271.73714236370142</v>
      </c>
      <c r="BM47">
        <f t="shared" ref="BM47:BM57" si="190">((BL47+0.00000010773*(BK47^4-BJ47^4))-BI47*44100)/(AI47*51.4+0.00000043092*BJ47^3)</f>
        <v>-0.25508682891196072</v>
      </c>
      <c r="BN47">
        <f t="shared" ref="BN47:BN57" si="191">0.61365*EXP(17.502*AG47/(240.97+AG47))</f>
        <v>4.2083811227665917</v>
      </c>
      <c r="BO47">
        <f t="shared" ref="BO47:BO57" si="192">BN47*1000/AX47</f>
        <v>42.239039827936907</v>
      </c>
      <c r="BP47">
        <f t="shared" ref="BP47:BP57" si="193">(BO47-AR47)</f>
        <v>17.950757433527727</v>
      </c>
      <c r="BQ47">
        <f t="shared" ref="BQ47:BQ57" si="194">IF(E47,AM47,(AL47+AM47)/2)</f>
        <v>28.783199310302734</v>
      </c>
      <c r="BR47">
        <f t="shared" ref="BR47:BR57" si="195">0.61365*EXP(17.502*BQ47/(240.97+BQ47))</f>
        <v>3.9715936299507359</v>
      </c>
      <c r="BS47">
        <f t="shared" ref="BS47:BS57" si="196">IF(BP47&lt;&gt;0,(1000-(BO47+AR47)/2)/BP47*BI47,0)</f>
        <v>0.38089551979800257</v>
      </c>
      <c r="BT47">
        <f t="shared" ref="BT47:BT57" si="197">AR47*AX47/1000</f>
        <v>2.4199022882487768</v>
      </c>
      <c r="BU47">
        <f t="shared" ref="BU47:BU57" si="198">(BR47-BT47)</f>
        <v>1.5516913417019591</v>
      </c>
      <c r="BV47">
        <f t="shared" ref="BV47:BV57" si="199">1/(1.6/G47+1.37/AK47)</f>
        <v>0.23947114599848443</v>
      </c>
      <c r="BW47">
        <f t="shared" ref="BW47:BW57" si="200">H47*AX47*0.001</f>
        <v>6.5261080138428111</v>
      </c>
      <c r="BX47">
        <f t="shared" ref="BX47:BX57" si="201">H47/AP47</f>
        <v>1.2570863849162477</v>
      </c>
      <c r="BY47">
        <f t="shared" ref="BY47:BY57" si="202">(1-BI47*AX47/BN47/G47)*100</f>
        <v>57.842147988861534</v>
      </c>
      <c r="BZ47">
        <f t="shared" ref="BZ47:BZ57" si="203">(AP47-F47/(AK47/1.35))</f>
        <v>52.632661629433002</v>
      </c>
      <c r="CA47">
        <f t="shared" ref="CA47:CA57" si="204">F47*BY47/100/BZ47</f>
        <v>-3.9824714855421342E-2</v>
      </c>
      <c r="CB47">
        <f t="shared" ref="CB47:CB57" si="205">(L47-K47)</f>
        <v>0</v>
      </c>
      <c r="CC47">
        <f t="shared" ref="CC47:CC57" si="206">AV47*W47</f>
        <v>1486.0871285919745</v>
      </c>
      <c r="CD47">
        <f t="shared" ref="CD47:CD57" si="207">(N47-M47)</f>
        <v>0</v>
      </c>
      <c r="CE47" t="e">
        <f t="shared" ref="CE47:CE57" si="208">(N47-O47)/(N47-K47)</f>
        <v>#DIV/0!</v>
      </c>
      <c r="CF47" t="e">
        <f t="shared" ref="CF47:CF57" si="209">(L47-N47)/(L47-K47)</f>
        <v>#DIV/0!</v>
      </c>
    </row>
    <row r="48" spans="1:84" x14ac:dyDescent="0.35">
      <c r="A48" t="s">
        <v>155</v>
      </c>
      <c r="B48" s="1">
        <v>48</v>
      </c>
      <c r="C48" s="1" t="s">
        <v>132</v>
      </c>
      <c r="D48" s="1">
        <v>12460.000055685639</v>
      </c>
      <c r="E48" s="1">
        <v>0</v>
      </c>
      <c r="F48">
        <f t="shared" si="168"/>
        <v>0.19222376493970481</v>
      </c>
      <c r="G48">
        <f t="shared" si="169"/>
        <v>0.4377006547424615</v>
      </c>
      <c r="H48">
        <f t="shared" si="170"/>
        <v>95.661714571814954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t="e">
        <f t="shared" si="171"/>
        <v>#DIV/0!</v>
      </c>
      <c r="Q48" t="e">
        <f t="shared" si="172"/>
        <v>#DIV/0!</v>
      </c>
      <c r="R48" t="e">
        <f t="shared" si="173"/>
        <v>#DIV/0!</v>
      </c>
      <c r="S48" s="1">
        <v>-1</v>
      </c>
      <c r="T48" s="1">
        <v>0.87</v>
      </c>
      <c r="U48" s="1">
        <v>0.92</v>
      </c>
      <c r="V48" s="1">
        <v>10.028966903686523</v>
      </c>
      <c r="W48">
        <f t="shared" si="174"/>
        <v>0.87501448345184329</v>
      </c>
      <c r="X48">
        <f t="shared" si="175"/>
        <v>8.0085201043226791E-4</v>
      </c>
      <c r="Y48" t="e">
        <f t="shared" si="176"/>
        <v>#DIV/0!</v>
      </c>
      <c r="Z48" t="e">
        <f t="shared" si="177"/>
        <v>#DIV/0!</v>
      </c>
      <c r="AA48" t="e">
        <f t="shared" si="178"/>
        <v>#DIV/0!</v>
      </c>
      <c r="AB48" s="1">
        <v>0</v>
      </c>
      <c r="AC48" s="1">
        <v>0.5</v>
      </c>
      <c r="AD48" t="e">
        <f t="shared" si="179"/>
        <v>#DIV/0!</v>
      </c>
      <c r="AE48">
        <f t="shared" si="180"/>
        <v>7.6452288364367931</v>
      </c>
      <c r="AF48">
        <f t="shared" si="181"/>
        <v>1.7614337067345152</v>
      </c>
      <c r="AG48">
        <f t="shared" si="182"/>
        <v>29.758649826049805</v>
      </c>
      <c r="AH48" s="1">
        <v>2</v>
      </c>
      <c r="AI48">
        <f t="shared" si="183"/>
        <v>4.644859790802002</v>
      </c>
      <c r="AJ48" s="1">
        <v>1</v>
      </c>
      <c r="AK48">
        <f t="shared" si="184"/>
        <v>9.2897195816040039</v>
      </c>
      <c r="AL48" s="1">
        <v>27.975486755371094</v>
      </c>
      <c r="AM48" s="1">
        <v>29.758649826049805</v>
      </c>
      <c r="AN48" s="1">
        <v>26.392662048339844</v>
      </c>
      <c r="AO48" s="1">
        <v>99.860496520996094</v>
      </c>
      <c r="AP48" s="1">
        <v>99.225845336914063</v>
      </c>
      <c r="AQ48" s="1">
        <v>19.516216278076172</v>
      </c>
      <c r="AR48" s="1">
        <v>24.494199752807617</v>
      </c>
      <c r="AS48" s="1">
        <v>51.3123779296875</v>
      </c>
      <c r="AT48" s="1">
        <v>64.398117065429688</v>
      </c>
      <c r="AU48" s="1">
        <v>299.63800048828125</v>
      </c>
      <c r="AV48" s="1">
        <v>1701.336669921875</v>
      </c>
      <c r="AW48" s="1">
        <v>0.15715703368186951</v>
      </c>
      <c r="AX48" s="1">
        <v>99.628044128417969</v>
      </c>
      <c r="AY48" s="1">
        <v>3.1101226806640625</v>
      </c>
      <c r="AZ48" s="1">
        <v>-0.68230783939361572</v>
      </c>
      <c r="BA48" s="1">
        <v>0.75</v>
      </c>
      <c r="BB48" s="1">
        <v>-1.355140209197998</v>
      </c>
      <c r="BC48" s="1">
        <v>7.355140209197998</v>
      </c>
      <c r="BD48" s="1">
        <v>1</v>
      </c>
      <c r="BE48" s="1">
        <v>0</v>
      </c>
      <c r="BF48" s="1">
        <v>0.15999999642372131</v>
      </c>
      <c r="BG48" s="1">
        <v>111115</v>
      </c>
      <c r="BH48">
        <f t="shared" si="185"/>
        <v>1.4981900024414063</v>
      </c>
      <c r="BI48">
        <f t="shared" si="186"/>
        <v>7.6452288364367927E-3</v>
      </c>
      <c r="BJ48">
        <f t="shared" si="187"/>
        <v>302.90864982604978</v>
      </c>
      <c r="BK48">
        <f t="shared" si="188"/>
        <v>301.12548675537107</v>
      </c>
      <c r="BL48">
        <f t="shared" si="189"/>
        <v>272.21386110304593</v>
      </c>
      <c r="BM48">
        <f t="shared" si="190"/>
        <v>-0.3434437829581754</v>
      </c>
      <c r="BN48">
        <f t="shared" si="191"/>
        <v>4.2017429205975168</v>
      </c>
      <c r="BO48">
        <f t="shared" si="192"/>
        <v>42.174298987357204</v>
      </c>
      <c r="BP48">
        <f t="shared" si="193"/>
        <v>17.680099234549587</v>
      </c>
      <c r="BQ48">
        <f t="shared" si="194"/>
        <v>28.867068290710449</v>
      </c>
      <c r="BR48">
        <f t="shared" si="195"/>
        <v>3.9909402119087316</v>
      </c>
      <c r="BS48">
        <f t="shared" si="196"/>
        <v>0.41800562168054706</v>
      </c>
      <c r="BT48">
        <f t="shared" si="197"/>
        <v>2.4403092138630016</v>
      </c>
      <c r="BU48">
        <f t="shared" si="198"/>
        <v>1.55063099804573</v>
      </c>
      <c r="BV48">
        <f t="shared" si="199"/>
        <v>0.26295437040513803</v>
      </c>
      <c r="BW48">
        <f t="shared" si="200"/>
        <v>9.5305895207609055</v>
      </c>
      <c r="BX48">
        <f t="shared" si="201"/>
        <v>0.96408062079998047</v>
      </c>
      <c r="BY48">
        <f t="shared" si="202"/>
        <v>58.584260493884635</v>
      </c>
      <c r="BZ48">
        <f t="shared" si="203"/>
        <v>99.197911007961608</v>
      </c>
      <c r="CA48">
        <f t="shared" si="204"/>
        <v>1.135234301198045E-3</v>
      </c>
      <c r="CB48">
        <f t="shared" si="205"/>
        <v>0</v>
      </c>
      <c r="CC48">
        <f t="shared" si="206"/>
        <v>1488.6942274093688</v>
      </c>
      <c r="CD48">
        <f t="shared" si="207"/>
        <v>0</v>
      </c>
      <c r="CE48" t="e">
        <f t="shared" si="208"/>
        <v>#DIV/0!</v>
      </c>
      <c r="CF48" t="e">
        <f t="shared" si="209"/>
        <v>#DIV/0!</v>
      </c>
    </row>
    <row r="49" spans="1:84" x14ac:dyDescent="0.35">
      <c r="A49" t="s">
        <v>155</v>
      </c>
      <c r="B49" s="1">
        <v>46</v>
      </c>
      <c r="C49" s="1" t="s">
        <v>130</v>
      </c>
      <c r="D49" s="1">
        <v>12056.000055685639</v>
      </c>
      <c r="E49" s="1">
        <v>0</v>
      </c>
      <c r="F49">
        <f t="shared" si="168"/>
        <v>-0.23024892466312913</v>
      </c>
      <c r="G49">
        <f t="shared" si="169"/>
        <v>0.33080770496819917</v>
      </c>
      <c r="H49">
        <f t="shared" si="170"/>
        <v>194.81642751818336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t="e">
        <f t="shared" si="171"/>
        <v>#DIV/0!</v>
      </c>
      <c r="Q49" t="e">
        <f t="shared" si="172"/>
        <v>#DIV/0!</v>
      </c>
      <c r="R49" t="e">
        <f t="shared" si="173"/>
        <v>#DIV/0!</v>
      </c>
      <c r="S49" s="1">
        <v>-1</v>
      </c>
      <c r="T49" s="1">
        <v>0.87</v>
      </c>
      <c r="U49" s="1">
        <v>0.92</v>
      </c>
      <c r="V49" s="1">
        <v>10.028966903686523</v>
      </c>
      <c r="W49">
        <f t="shared" si="174"/>
        <v>0.87501448345184329</v>
      </c>
      <c r="X49">
        <f t="shared" si="175"/>
        <v>5.1758443012171675E-4</v>
      </c>
      <c r="Y49" t="e">
        <f t="shared" si="176"/>
        <v>#DIV/0!</v>
      </c>
      <c r="Z49" t="e">
        <f t="shared" si="177"/>
        <v>#DIV/0!</v>
      </c>
      <c r="AA49" t="e">
        <f t="shared" si="178"/>
        <v>#DIV/0!</v>
      </c>
      <c r="AB49" s="1">
        <v>0</v>
      </c>
      <c r="AC49" s="1">
        <v>0.5</v>
      </c>
      <c r="AD49" t="e">
        <f t="shared" si="179"/>
        <v>#DIV/0!</v>
      </c>
      <c r="AE49">
        <f t="shared" si="180"/>
        <v>6.0396160431255979</v>
      </c>
      <c r="AF49">
        <f t="shared" si="181"/>
        <v>1.8218044074071833</v>
      </c>
      <c r="AG49">
        <f t="shared" si="182"/>
        <v>29.702079772949219</v>
      </c>
      <c r="AH49" s="1">
        <v>2</v>
      </c>
      <c r="AI49">
        <f t="shared" si="183"/>
        <v>4.644859790802002</v>
      </c>
      <c r="AJ49" s="1">
        <v>1</v>
      </c>
      <c r="AK49">
        <f t="shared" si="184"/>
        <v>9.2897195816040039</v>
      </c>
      <c r="AL49" s="1">
        <v>27.389949798583984</v>
      </c>
      <c r="AM49" s="1">
        <v>29.702079772949219</v>
      </c>
      <c r="AN49" s="1">
        <v>25.803195953369141</v>
      </c>
      <c r="AO49" s="1">
        <v>200.25628662109375</v>
      </c>
      <c r="AP49" s="1">
        <v>199.60531616210938</v>
      </c>
      <c r="AQ49" s="1">
        <v>19.814817428588867</v>
      </c>
      <c r="AR49" s="1">
        <v>23.750295639038086</v>
      </c>
      <c r="AS49" s="1">
        <v>53.914379119873047</v>
      </c>
      <c r="AT49" s="1">
        <v>64.616249084472656</v>
      </c>
      <c r="AU49" s="1">
        <v>299.64202880859375</v>
      </c>
      <c r="AV49" s="1">
        <v>1699.6279296875</v>
      </c>
      <c r="AW49" s="1">
        <v>0.17174890637397766</v>
      </c>
      <c r="AX49" s="1">
        <v>99.631629943847656</v>
      </c>
      <c r="AY49" s="1">
        <v>3.6814470291137695</v>
      </c>
      <c r="AZ49" s="1">
        <v>-0.64899688959121704</v>
      </c>
      <c r="BA49" s="1">
        <v>0.5</v>
      </c>
      <c r="BB49" s="1">
        <v>-1.355140209197998</v>
      </c>
      <c r="BC49" s="1">
        <v>7.355140209197998</v>
      </c>
      <c r="BD49" s="1">
        <v>1</v>
      </c>
      <c r="BE49" s="1">
        <v>0</v>
      </c>
      <c r="BF49" s="1">
        <v>0.15999999642372131</v>
      </c>
      <c r="BG49" s="1">
        <v>111115</v>
      </c>
      <c r="BH49">
        <f t="shared" si="185"/>
        <v>1.4982101440429685</v>
      </c>
      <c r="BI49">
        <f t="shared" si="186"/>
        <v>6.039616043125598E-3</v>
      </c>
      <c r="BJ49">
        <f t="shared" si="187"/>
        <v>302.8520797729492</v>
      </c>
      <c r="BK49">
        <f t="shared" si="188"/>
        <v>300.53994979858396</v>
      </c>
      <c r="BL49">
        <f t="shared" si="189"/>
        <v>271.94046267165686</v>
      </c>
      <c r="BM49">
        <f t="shared" si="190"/>
        <v>-8.6819885250972867E-2</v>
      </c>
      <c r="BN49">
        <f t="shared" si="191"/>
        <v>4.1880850735728048</v>
      </c>
      <c r="BO49">
        <f t="shared" si="192"/>
        <v>42.035697658797787</v>
      </c>
      <c r="BP49">
        <f t="shared" si="193"/>
        <v>18.285402019759701</v>
      </c>
      <c r="BQ49">
        <f t="shared" si="194"/>
        <v>28.546014785766602</v>
      </c>
      <c r="BR49">
        <f t="shared" si="195"/>
        <v>3.9173228159551776</v>
      </c>
      <c r="BS49">
        <f t="shared" si="196"/>
        <v>0.31943268004424635</v>
      </c>
      <c r="BT49">
        <f t="shared" si="197"/>
        <v>2.3662806661656215</v>
      </c>
      <c r="BU49">
        <f t="shared" si="198"/>
        <v>1.5510421497895561</v>
      </c>
      <c r="BV49">
        <f t="shared" si="199"/>
        <v>0.20063716077425725</v>
      </c>
      <c r="BW49">
        <f t="shared" si="200"/>
        <v>19.409878213474066</v>
      </c>
      <c r="BX49">
        <f t="shared" si="201"/>
        <v>0.97600821092341683</v>
      </c>
      <c r="BY49">
        <f t="shared" si="202"/>
        <v>56.567437424683732</v>
      </c>
      <c r="BZ49">
        <f t="shared" si="203"/>
        <v>199.63877638074834</v>
      </c>
      <c r="CA49">
        <f t="shared" si="204"/>
        <v>-6.5240790762722124E-4</v>
      </c>
      <c r="CB49">
        <f t="shared" si="205"/>
        <v>0</v>
      </c>
      <c r="CC49">
        <f t="shared" si="206"/>
        <v>1487.1990549558336</v>
      </c>
      <c r="CD49">
        <f t="shared" si="207"/>
        <v>0</v>
      </c>
      <c r="CE49" t="e">
        <f t="shared" si="208"/>
        <v>#DIV/0!</v>
      </c>
      <c r="CF49" t="e">
        <f t="shared" si="209"/>
        <v>#DIV/0!</v>
      </c>
    </row>
    <row r="50" spans="1:84" x14ac:dyDescent="0.35">
      <c r="A50" t="s">
        <v>155</v>
      </c>
      <c r="B50" s="1">
        <v>49</v>
      </c>
      <c r="C50" s="1" t="s">
        <v>133</v>
      </c>
      <c r="D50" s="1">
        <v>12662.000055685639</v>
      </c>
      <c r="E50" s="1">
        <v>0</v>
      </c>
      <c r="F50">
        <f t="shared" si="168"/>
        <v>5.4179973489664794</v>
      </c>
      <c r="G50">
        <f t="shared" si="169"/>
        <v>0.43635107964216424</v>
      </c>
      <c r="H50">
        <f t="shared" si="170"/>
        <v>266.18145021528733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t="e">
        <f t="shared" si="171"/>
        <v>#DIV/0!</v>
      </c>
      <c r="Q50" t="e">
        <f t="shared" si="172"/>
        <v>#DIV/0!</v>
      </c>
      <c r="R50" t="e">
        <f t="shared" si="173"/>
        <v>#DIV/0!</v>
      </c>
      <c r="S50" s="1">
        <v>-1</v>
      </c>
      <c r="T50" s="1">
        <v>0.87</v>
      </c>
      <c r="U50" s="1">
        <v>0.92</v>
      </c>
      <c r="V50" s="1">
        <v>10.028966903686523</v>
      </c>
      <c r="W50">
        <f t="shared" si="174"/>
        <v>0.87501448345184329</v>
      </c>
      <c r="X50">
        <f t="shared" si="175"/>
        <v>4.3173306844164587E-3</v>
      </c>
      <c r="Y50" t="e">
        <f t="shared" si="176"/>
        <v>#DIV/0!</v>
      </c>
      <c r="Z50" t="e">
        <f t="shared" si="177"/>
        <v>#DIV/0!</v>
      </c>
      <c r="AA50" t="e">
        <f t="shared" si="178"/>
        <v>#DIV/0!</v>
      </c>
      <c r="AB50" s="1">
        <v>0</v>
      </c>
      <c r="AC50" s="1">
        <v>0.5</v>
      </c>
      <c r="AD50" t="e">
        <f t="shared" si="179"/>
        <v>#DIV/0!</v>
      </c>
      <c r="AE50">
        <f t="shared" si="180"/>
        <v>7.6720722450221945</v>
      </c>
      <c r="AF50">
        <f t="shared" si="181"/>
        <v>1.7728115995811504</v>
      </c>
      <c r="AG50">
        <f t="shared" si="182"/>
        <v>29.745208740234375</v>
      </c>
      <c r="AH50" s="1">
        <v>2</v>
      </c>
      <c r="AI50">
        <f t="shared" si="183"/>
        <v>4.644859790802002</v>
      </c>
      <c r="AJ50" s="1">
        <v>1</v>
      </c>
      <c r="AK50">
        <f t="shared" si="184"/>
        <v>9.2897195816040039</v>
      </c>
      <c r="AL50" s="1">
        <v>28.077238082885742</v>
      </c>
      <c r="AM50" s="1">
        <v>29.745208740234375</v>
      </c>
      <c r="AN50" s="1">
        <v>26.508682250976563</v>
      </c>
      <c r="AO50" s="1">
        <v>300.18618774414063</v>
      </c>
      <c r="AP50" s="1">
        <v>295.05886840820313</v>
      </c>
      <c r="AQ50" s="1">
        <v>19.353748321533203</v>
      </c>
      <c r="AR50" s="1">
        <v>24.349941253662109</v>
      </c>
      <c r="AS50" s="1">
        <v>50.576034545898438</v>
      </c>
      <c r="AT50" s="1">
        <v>63.636432647705078</v>
      </c>
      <c r="AU50" s="1">
        <v>299.63845825195313</v>
      </c>
      <c r="AV50" s="1">
        <v>1698.904541015625</v>
      </c>
      <c r="AW50" s="1">
        <v>0.19592927396297455</v>
      </c>
      <c r="AX50" s="1">
        <v>99.617599487304688</v>
      </c>
      <c r="AY50" s="1">
        <v>4.6213669776916504</v>
      </c>
      <c r="AZ50" s="1">
        <v>-0.66342347860336304</v>
      </c>
      <c r="BA50" s="1">
        <v>0.5</v>
      </c>
      <c r="BB50" s="1">
        <v>-1.355140209197998</v>
      </c>
      <c r="BC50" s="1">
        <v>7.355140209197998</v>
      </c>
      <c r="BD50" s="1">
        <v>1</v>
      </c>
      <c r="BE50" s="1">
        <v>0</v>
      </c>
      <c r="BF50" s="1">
        <v>0.15999999642372131</v>
      </c>
      <c r="BG50" s="1">
        <v>111115</v>
      </c>
      <c r="BH50">
        <f t="shared" si="185"/>
        <v>1.4981922912597656</v>
      </c>
      <c r="BI50">
        <f t="shared" si="186"/>
        <v>7.6720722450221946E-3</v>
      </c>
      <c r="BJ50">
        <f t="shared" si="187"/>
        <v>302.89520874023435</v>
      </c>
      <c r="BK50">
        <f t="shared" si="188"/>
        <v>301.22723808288572</v>
      </c>
      <c r="BL50">
        <f t="shared" si="189"/>
        <v>271.8247204867439</v>
      </c>
      <c r="BM50">
        <f t="shared" si="190"/>
        <v>-0.34430000946552397</v>
      </c>
      <c r="BN50">
        <f t="shared" si="191"/>
        <v>4.1984942949278601</v>
      </c>
      <c r="BO50">
        <f t="shared" si="192"/>
        <v>42.146109889577474</v>
      </c>
      <c r="BP50">
        <f t="shared" si="193"/>
        <v>17.796168635915365</v>
      </c>
      <c r="BQ50">
        <f t="shared" si="194"/>
        <v>28.911223411560059</v>
      </c>
      <c r="BR50">
        <f t="shared" si="195"/>
        <v>4.0011587336822965</v>
      </c>
      <c r="BS50">
        <f t="shared" si="196"/>
        <v>0.41677459584552207</v>
      </c>
      <c r="BT50">
        <f t="shared" si="197"/>
        <v>2.4256826953467097</v>
      </c>
      <c r="BU50">
        <f t="shared" si="198"/>
        <v>1.5754760383355868</v>
      </c>
      <c r="BV50">
        <f t="shared" si="199"/>
        <v>0.26217494355063703</v>
      </c>
      <c r="BW50">
        <f t="shared" si="200"/>
        <v>26.516357098496425</v>
      </c>
      <c r="BX50">
        <f t="shared" si="201"/>
        <v>0.90212997715098353</v>
      </c>
      <c r="BY50">
        <f t="shared" si="202"/>
        <v>58.282417474730977</v>
      </c>
      <c r="BZ50">
        <f t="shared" si="203"/>
        <v>294.27151456432728</v>
      </c>
      <c r="CA50">
        <f t="shared" si="204"/>
        <v>1.0730701673145545E-2</v>
      </c>
      <c r="CB50">
        <f t="shared" si="205"/>
        <v>0</v>
      </c>
      <c r="CC50">
        <f t="shared" si="206"/>
        <v>1486.566079390778</v>
      </c>
      <c r="CD50">
        <f t="shared" si="207"/>
        <v>0</v>
      </c>
      <c r="CE50" t="e">
        <f t="shared" si="208"/>
        <v>#DIV/0!</v>
      </c>
      <c r="CF50" t="e">
        <f t="shared" si="209"/>
        <v>#DIV/0!</v>
      </c>
    </row>
    <row r="51" spans="1:84" x14ac:dyDescent="0.35">
      <c r="A51" t="s">
        <v>155</v>
      </c>
      <c r="B51" s="1">
        <v>45</v>
      </c>
      <c r="C51" s="1" t="s">
        <v>129</v>
      </c>
      <c r="D51" s="1">
        <v>11854.000055685639</v>
      </c>
      <c r="E51" s="1">
        <v>0</v>
      </c>
      <c r="F51">
        <f t="shared" si="168"/>
        <v>2.7087555518278199</v>
      </c>
      <c r="G51">
        <f t="shared" si="169"/>
        <v>0.27813033206160465</v>
      </c>
      <c r="H51">
        <f t="shared" si="170"/>
        <v>368.98309746637199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t="e">
        <f t="shared" si="171"/>
        <v>#DIV/0!</v>
      </c>
      <c r="Q51" t="e">
        <f t="shared" si="172"/>
        <v>#DIV/0!</v>
      </c>
      <c r="R51" t="e">
        <f t="shared" si="173"/>
        <v>#DIV/0!</v>
      </c>
      <c r="S51" s="1">
        <v>-1</v>
      </c>
      <c r="T51" s="1">
        <v>0.87</v>
      </c>
      <c r="U51" s="1">
        <v>0.92</v>
      </c>
      <c r="V51" s="1">
        <v>10.028966903686523</v>
      </c>
      <c r="W51">
        <f t="shared" si="174"/>
        <v>0.87501448345184329</v>
      </c>
      <c r="X51">
        <f t="shared" si="175"/>
        <v>2.4920934366409412E-3</v>
      </c>
      <c r="Y51" t="e">
        <f t="shared" si="176"/>
        <v>#DIV/0!</v>
      </c>
      <c r="Z51" t="e">
        <f t="shared" si="177"/>
        <v>#DIV/0!</v>
      </c>
      <c r="AA51" t="e">
        <f t="shared" si="178"/>
        <v>#DIV/0!</v>
      </c>
      <c r="AB51" s="1">
        <v>0</v>
      </c>
      <c r="AC51" s="1">
        <v>0.5</v>
      </c>
      <c r="AD51" t="e">
        <f t="shared" si="179"/>
        <v>#DIV/0!</v>
      </c>
      <c r="AE51">
        <f t="shared" si="180"/>
        <v>5.2345222056665506</v>
      </c>
      <c r="AF51">
        <f t="shared" si="181"/>
        <v>1.8680268331694885</v>
      </c>
      <c r="AG51">
        <f t="shared" si="182"/>
        <v>29.734525680541992</v>
      </c>
      <c r="AH51" s="1">
        <v>2</v>
      </c>
      <c r="AI51">
        <f t="shared" si="183"/>
        <v>4.644859790802002</v>
      </c>
      <c r="AJ51" s="1">
        <v>1</v>
      </c>
      <c r="AK51">
        <f t="shared" si="184"/>
        <v>9.2897195816040039</v>
      </c>
      <c r="AL51" s="1">
        <v>27.103591918945313</v>
      </c>
      <c r="AM51" s="1">
        <v>29.734525680541992</v>
      </c>
      <c r="AN51" s="1">
        <v>25.508815765380859</v>
      </c>
      <c r="AO51" s="1">
        <v>399.98492431640625</v>
      </c>
      <c r="AP51" s="1">
        <v>396.79052734375</v>
      </c>
      <c r="AQ51" s="1">
        <v>19.952535629272461</v>
      </c>
      <c r="AR51" s="1">
        <v>23.364833831787109</v>
      </c>
      <c r="AS51" s="1">
        <v>55.208038330078125</v>
      </c>
      <c r="AT51" s="1">
        <v>64.645484924316406</v>
      </c>
      <c r="AU51" s="1">
        <v>299.63491821289063</v>
      </c>
      <c r="AV51" s="1">
        <v>1700.781982421875</v>
      </c>
      <c r="AW51" s="1">
        <v>0.1527949720621109</v>
      </c>
      <c r="AX51" s="1">
        <v>99.632080078125</v>
      </c>
      <c r="AY51" s="1">
        <v>4.5489602088928223</v>
      </c>
      <c r="AZ51" s="1">
        <v>-0.62334001064300537</v>
      </c>
      <c r="BA51" s="1">
        <v>0.75</v>
      </c>
      <c r="BB51" s="1">
        <v>-1.355140209197998</v>
      </c>
      <c r="BC51" s="1">
        <v>7.355140209197998</v>
      </c>
      <c r="BD51" s="1">
        <v>1</v>
      </c>
      <c r="BE51" s="1">
        <v>0</v>
      </c>
      <c r="BF51" s="1">
        <v>0.15999999642372131</v>
      </c>
      <c r="BG51" s="1">
        <v>111115</v>
      </c>
      <c r="BH51">
        <f t="shared" si="185"/>
        <v>1.4981745910644531</v>
      </c>
      <c r="BI51">
        <f t="shared" si="186"/>
        <v>5.2345222056665508E-3</v>
      </c>
      <c r="BJ51">
        <f t="shared" si="187"/>
        <v>302.88452568054197</v>
      </c>
      <c r="BK51">
        <f t="shared" si="188"/>
        <v>300.25359191894529</v>
      </c>
      <c r="BL51">
        <f t="shared" si="189"/>
        <v>272.12511110502965</v>
      </c>
      <c r="BM51">
        <f t="shared" si="190"/>
        <v>4.0638181568043087E-2</v>
      </c>
      <c r="BN51">
        <f t="shared" si="191"/>
        <v>4.1959138285101858</v>
      </c>
      <c r="BO51">
        <f t="shared" si="192"/>
        <v>42.114084391493407</v>
      </c>
      <c r="BP51">
        <f t="shared" si="193"/>
        <v>18.749250559706297</v>
      </c>
      <c r="BQ51">
        <f t="shared" si="194"/>
        <v>28.419058799743652</v>
      </c>
      <c r="BR51">
        <f t="shared" si="195"/>
        <v>3.8885403314321199</v>
      </c>
      <c r="BS51">
        <f t="shared" si="196"/>
        <v>0.27004528868083305</v>
      </c>
      <c r="BT51">
        <f t="shared" si="197"/>
        <v>2.3278869953406973</v>
      </c>
      <c r="BU51">
        <f t="shared" si="198"/>
        <v>1.5606533360914225</v>
      </c>
      <c r="BV51">
        <f t="shared" si="199"/>
        <v>0.16948653990684431</v>
      </c>
      <c r="BW51">
        <f t="shared" si="200"/>
        <v>36.762553514244175</v>
      </c>
      <c r="BX51">
        <f t="shared" si="201"/>
        <v>0.92991911862531007</v>
      </c>
      <c r="BY51">
        <f t="shared" si="202"/>
        <v>55.310928741605224</v>
      </c>
      <c r="BZ51">
        <f t="shared" si="203"/>
        <v>396.39688575286613</v>
      </c>
      <c r="CA51">
        <f t="shared" si="204"/>
        <v>3.7796408269207193E-3</v>
      </c>
      <c r="CB51">
        <f t="shared" si="205"/>
        <v>0</v>
      </c>
      <c r="CC51">
        <f t="shared" si="206"/>
        <v>1488.208867813079</v>
      </c>
      <c r="CD51">
        <f t="shared" si="207"/>
        <v>0</v>
      </c>
      <c r="CE51" t="e">
        <f t="shared" si="208"/>
        <v>#DIV/0!</v>
      </c>
      <c r="CF51" t="e">
        <f t="shared" si="209"/>
        <v>#DIV/0!</v>
      </c>
    </row>
    <row r="52" spans="1:84" x14ac:dyDescent="0.35">
      <c r="A52" t="s">
        <v>155</v>
      </c>
      <c r="B52" s="1">
        <v>50</v>
      </c>
      <c r="C52" s="1" t="s">
        <v>134</v>
      </c>
      <c r="D52" s="1">
        <v>12864.000055685639</v>
      </c>
      <c r="E52" s="1">
        <v>0</v>
      </c>
      <c r="F52">
        <f t="shared" si="168"/>
        <v>7.2515212443142403</v>
      </c>
      <c r="G52">
        <f t="shared" si="169"/>
        <v>0.32067014243525771</v>
      </c>
      <c r="H52">
        <f t="shared" si="170"/>
        <v>439.96659570408457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t="e">
        <f t="shared" si="171"/>
        <v>#DIV/0!</v>
      </c>
      <c r="Q52" t="e">
        <f t="shared" si="172"/>
        <v>#DIV/0!</v>
      </c>
      <c r="R52" t="e">
        <f t="shared" si="173"/>
        <v>#DIV/0!</v>
      </c>
      <c r="S52" s="1">
        <v>-1</v>
      </c>
      <c r="T52" s="1">
        <v>0.87</v>
      </c>
      <c r="U52" s="1">
        <v>0.92</v>
      </c>
      <c r="V52" s="1">
        <v>10.002778053283691</v>
      </c>
      <c r="W52">
        <f t="shared" si="174"/>
        <v>0.87500138902664171</v>
      </c>
      <c r="X52">
        <f t="shared" si="175"/>
        <v>5.5500782642835707E-3</v>
      </c>
      <c r="Y52" t="e">
        <f t="shared" si="176"/>
        <v>#DIV/0!</v>
      </c>
      <c r="Z52" t="e">
        <f t="shared" si="177"/>
        <v>#DIV/0!</v>
      </c>
      <c r="AA52" t="e">
        <f t="shared" si="178"/>
        <v>#DIV/0!</v>
      </c>
      <c r="AB52" s="1">
        <v>0</v>
      </c>
      <c r="AC52" s="1">
        <v>0.5</v>
      </c>
      <c r="AD52" t="e">
        <f t="shared" si="179"/>
        <v>#DIV/0!</v>
      </c>
      <c r="AE52">
        <f t="shared" si="180"/>
        <v>6.5690723650484575</v>
      </c>
      <c r="AF52">
        <f t="shared" si="181"/>
        <v>2.0397833955389002</v>
      </c>
      <c r="AG52">
        <f t="shared" si="182"/>
        <v>30.521978378295898</v>
      </c>
      <c r="AH52" s="1">
        <v>2</v>
      </c>
      <c r="AI52">
        <f t="shared" si="183"/>
        <v>4.644859790802002</v>
      </c>
      <c r="AJ52" s="1">
        <v>1</v>
      </c>
      <c r="AK52">
        <f t="shared" si="184"/>
        <v>9.2897195816040039</v>
      </c>
      <c r="AL52" s="1">
        <v>28.302209854125977</v>
      </c>
      <c r="AM52" s="1">
        <v>30.521978378295898</v>
      </c>
      <c r="AN52" s="1">
        <v>26.73902702331543</v>
      </c>
      <c r="AO52" s="1">
        <v>499.96029663085938</v>
      </c>
      <c r="AP52" s="1">
        <v>492.9588623046875</v>
      </c>
      <c r="AQ52" s="1">
        <v>19.309421539306641</v>
      </c>
      <c r="AR52" s="1">
        <v>23.590524673461914</v>
      </c>
      <c r="AS52" s="1">
        <v>49.806224822998047</v>
      </c>
      <c r="AT52" s="1">
        <v>60.857212066650391</v>
      </c>
      <c r="AU52" s="1">
        <v>299.64727783203125</v>
      </c>
      <c r="AV52" s="1">
        <v>1699.1282958984375</v>
      </c>
      <c r="AW52" s="1">
        <v>0.12806615233421326</v>
      </c>
      <c r="AX52" s="1">
        <v>99.619842529296875</v>
      </c>
      <c r="AY52" s="1">
        <v>5.652104377746582</v>
      </c>
      <c r="AZ52" s="1">
        <v>-0.61689531803131104</v>
      </c>
      <c r="BA52" s="1">
        <v>0.5</v>
      </c>
      <c r="BB52" s="1">
        <v>-1.355140209197998</v>
      </c>
      <c r="BC52" s="1">
        <v>7.355140209197998</v>
      </c>
      <c r="BD52" s="1">
        <v>1</v>
      </c>
      <c r="BE52" s="1">
        <v>0</v>
      </c>
      <c r="BF52" s="1">
        <v>0.15999999642372131</v>
      </c>
      <c r="BG52" s="1">
        <v>111115</v>
      </c>
      <c r="BH52">
        <f t="shared" si="185"/>
        <v>1.4982363891601562</v>
      </c>
      <c r="BI52">
        <f t="shared" si="186"/>
        <v>6.5690723650484572E-3</v>
      </c>
      <c r="BJ52">
        <f t="shared" si="187"/>
        <v>303.67197837829588</v>
      </c>
      <c r="BK52">
        <f t="shared" si="188"/>
        <v>301.45220985412595</v>
      </c>
      <c r="BL52">
        <f t="shared" si="189"/>
        <v>271.86052126719369</v>
      </c>
      <c r="BM52">
        <f t="shared" si="190"/>
        <v>-0.17674493990230536</v>
      </c>
      <c r="BN52">
        <f t="shared" si="191"/>
        <v>4.3898677486926685</v>
      </c>
      <c r="BO52">
        <f t="shared" si="192"/>
        <v>44.066198432322018</v>
      </c>
      <c r="BP52">
        <f t="shared" si="193"/>
        <v>20.475673758860104</v>
      </c>
      <c r="BQ52">
        <f t="shared" si="194"/>
        <v>29.412094116210938</v>
      </c>
      <c r="BR52">
        <f t="shared" si="195"/>
        <v>4.1186789865979412</v>
      </c>
      <c r="BS52">
        <f t="shared" si="196"/>
        <v>0.30997033283313169</v>
      </c>
      <c r="BT52">
        <f t="shared" si="197"/>
        <v>2.3500843531537683</v>
      </c>
      <c r="BU52">
        <f t="shared" si="198"/>
        <v>1.7685946334441729</v>
      </c>
      <c r="BV52">
        <f t="shared" si="199"/>
        <v>0.19466517151437859</v>
      </c>
      <c r="BW52">
        <f t="shared" si="200"/>
        <v>43.829402982191731</v>
      </c>
      <c r="BX52">
        <f t="shared" si="201"/>
        <v>0.89250164536478194</v>
      </c>
      <c r="BY52">
        <f t="shared" si="202"/>
        <v>53.512099207421727</v>
      </c>
      <c r="BZ52">
        <f t="shared" si="203"/>
        <v>491.90505722544594</v>
      </c>
      <c r="CA52">
        <f t="shared" si="204"/>
        <v>7.8885979830986899E-3</v>
      </c>
      <c r="CB52">
        <f t="shared" si="205"/>
        <v>0</v>
      </c>
      <c r="CC52">
        <f t="shared" si="206"/>
        <v>1486.7396190456036</v>
      </c>
      <c r="CD52">
        <f t="shared" si="207"/>
        <v>0</v>
      </c>
      <c r="CE52" t="e">
        <f t="shared" si="208"/>
        <v>#DIV/0!</v>
      </c>
      <c r="CF52" t="e">
        <f t="shared" si="209"/>
        <v>#DIV/0!</v>
      </c>
    </row>
    <row r="53" spans="1:84" x14ac:dyDescent="0.35">
      <c r="A53" t="s">
        <v>155</v>
      </c>
      <c r="B53" s="1">
        <v>51</v>
      </c>
      <c r="C53" s="1" t="s">
        <v>135</v>
      </c>
      <c r="D53" s="1">
        <v>13066.000055685639</v>
      </c>
      <c r="E53" s="1">
        <v>0</v>
      </c>
      <c r="F53">
        <f t="shared" si="168"/>
        <v>11.120808753895888</v>
      </c>
      <c r="G53">
        <f t="shared" si="169"/>
        <v>0.19494717874939405</v>
      </c>
      <c r="H53">
        <f t="shared" si="170"/>
        <v>668.59134187851487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t="e">
        <f t="shared" si="171"/>
        <v>#DIV/0!</v>
      </c>
      <c r="Q53" t="e">
        <f t="shared" si="172"/>
        <v>#DIV/0!</v>
      </c>
      <c r="R53" t="e">
        <f t="shared" si="173"/>
        <v>#DIV/0!</v>
      </c>
      <c r="S53" s="1">
        <v>-1</v>
      </c>
      <c r="T53" s="1">
        <v>0.87</v>
      </c>
      <c r="U53" s="1">
        <v>0.92</v>
      </c>
      <c r="V53" s="1">
        <v>10.002778053283691</v>
      </c>
      <c r="W53">
        <f t="shared" si="174"/>
        <v>0.87500138902664171</v>
      </c>
      <c r="X53">
        <f t="shared" si="175"/>
        <v>8.1433122868015094E-3</v>
      </c>
      <c r="Y53" t="e">
        <f t="shared" si="176"/>
        <v>#DIV/0!</v>
      </c>
      <c r="Z53" t="e">
        <f t="shared" si="177"/>
        <v>#DIV/0!</v>
      </c>
      <c r="AA53" t="e">
        <f t="shared" si="178"/>
        <v>#DIV/0!</v>
      </c>
      <c r="AB53" s="1">
        <v>0</v>
      </c>
      <c r="AC53" s="1">
        <v>0.5</v>
      </c>
      <c r="AD53" t="e">
        <f t="shared" si="179"/>
        <v>#DIV/0!</v>
      </c>
      <c r="AE53">
        <f t="shared" si="180"/>
        <v>4.7956011708898787</v>
      </c>
      <c r="AF53">
        <f t="shared" si="181"/>
        <v>2.4157445013960674</v>
      </c>
      <c r="AG53">
        <f t="shared" si="182"/>
        <v>31.5072021484375</v>
      </c>
      <c r="AH53" s="1">
        <v>2</v>
      </c>
      <c r="AI53">
        <f t="shared" si="183"/>
        <v>4.644859790802002</v>
      </c>
      <c r="AJ53" s="1">
        <v>1</v>
      </c>
      <c r="AK53">
        <f t="shared" si="184"/>
        <v>9.2897195816040039</v>
      </c>
      <c r="AL53" s="1">
        <v>28.428987503051758</v>
      </c>
      <c r="AM53" s="1">
        <v>31.5072021484375</v>
      </c>
      <c r="AN53" s="1">
        <v>26.896339416503906</v>
      </c>
      <c r="AO53" s="1">
        <v>800.6922607421875</v>
      </c>
      <c r="AP53" s="1">
        <v>790.73883056640625</v>
      </c>
      <c r="AQ53" s="1">
        <v>19.233291625976563</v>
      </c>
      <c r="AR53" s="1">
        <v>22.362483978271484</v>
      </c>
      <c r="AS53" s="1">
        <v>49.249656677246094</v>
      </c>
      <c r="AT53" s="1">
        <v>57.266803741455078</v>
      </c>
      <c r="AU53" s="1">
        <v>299.65301513671875</v>
      </c>
      <c r="AV53" s="1">
        <v>1701.068359375</v>
      </c>
      <c r="AW53" s="1">
        <v>8.267568051815033E-2</v>
      </c>
      <c r="AX53" s="1">
        <v>99.620201110839844</v>
      </c>
      <c r="AY53" s="1">
        <v>6.4631304740905762</v>
      </c>
      <c r="AZ53" s="1">
        <v>-0.55328607559204102</v>
      </c>
      <c r="BA53" s="1">
        <v>0.75</v>
      </c>
      <c r="BB53" s="1">
        <v>-1.355140209197998</v>
      </c>
      <c r="BC53" s="1">
        <v>7.355140209197998</v>
      </c>
      <c r="BD53" s="1">
        <v>1</v>
      </c>
      <c r="BE53" s="1">
        <v>0</v>
      </c>
      <c r="BF53" s="1">
        <v>0.15999999642372131</v>
      </c>
      <c r="BG53" s="1">
        <v>111115</v>
      </c>
      <c r="BH53">
        <f t="shared" si="185"/>
        <v>1.4982650756835936</v>
      </c>
      <c r="BI53">
        <f t="shared" si="186"/>
        <v>4.7956011708898787E-3</v>
      </c>
      <c r="BJ53">
        <f t="shared" si="187"/>
        <v>304.65720214843748</v>
      </c>
      <c r="BK53">
        <f t="shared" si="188"/>
        <v>301.57898750305174</v>
      </c>
      <c r="BL53">
        <f t="shared" si="189"/>
        <v>272.17093141650548</v>
      </c>
      <c r="BM53">
        <f t="shared" si="190"/>
        <v>9.4611902104557194E-2</v>
      </c>
      <c r="BN53">
        <f t="shared" si="191"/>
        <v>4.6434996526494068</v>
      </c>
      <c r="BO53">
        <f t="shared" si="192"/>
        <v>46.612028492925212</v>
      </c>
      <c r="BP53">
        <f t="shared" si="193"/>
        <v>24.249544514653728</v>
      </c>
      <c r="BQ53">
        <f t="shared" si="194"/>
        <v>29.968094825744629</v>
      </c>
      <c r="BR53">
        <f t="shared" si="195"/>
        <v>4.2526482742303182</v>
      </c>
      <c r="BS53">
        <f t="shared" si="196"/>
        <v>0.19094024804085197</v>
      </c>
      <c r="BT53">
        <f t="shared" si="197"/>
        <v>2.2277551512533393</v>
      </c>
      <c r="BU53">
        <f t="shared" si="198"/>
        <v>2.0248931229769789</v>
      </c>
      <c r="BV53">
        <f t="shared" si="199"/>
        <v>0.11969129822307241</v>
      </c>
      <c r="BW53">
        <f t="shared" si="200"/>
        <v>66.605203938903927</v>
      </c>
      <c r="BX53">
        <f t="shared" si="201"/>
        <v>0.84552739290620504</v>
      </c>
      <c r="BY53">
        <f t="shared" si="202"/>
        <v>47.22501727877416</v>
      </c>
      <c r="BZ53">
        <f t="shared" si="203"/>
        <v>789.12273314969957</v>
      </c>
      <c r="CA53">
        <f t="shared" si="204"/>
        <v>6.6552433923741426E-3</v>
      </c>
      <c r="CB53">
        <f t="shared" si="205"/>
        <v>0</v>
      </c>
      <c r="CC53">
        <f t="shared" si="206"/>
        <v>1488.4371772823956</v>
      </c>
      <c r="CD53">
        <f t="shared" si="207"/>
        <v>0</v>
      </c>
      <c r="CE53" t="e">
        <f t="shared" si="208"/>
        <v>#DIV/0!</v>
      </c>
      <c r="CF53" t="e">
        <f t="shared" si="209"/>
        <v>#DIV/0!</v>
      </c>
    </row>
    <row r="54" spans="1:84" x14ac:dyDescent="0.35">
      <c r="A54" t="s">
        <v>155</v>
      </c>
      <c r="B54" s="1">
        <v>52</v>
      </c>
      <c r="C54" s="1" t="s">
        <v>136</v>
      </c>
      <c r="D54" s="1">
        <v>13268.000055685639</v>
      </c>
      <c r="E54" s="1">
        <v>0</v>
      </c>
      <c r="F54">
        <f t="shared" si="168"/>
        <v>13.153007006574594</v>
      </c>
      <c r="G54">
        <f t="shared" si="169"/>
        <v>0.14997908625072651</v>
      </c>
      <c r="H54">
        <f t="shared" si="170"/>
        <v>999.74469162876926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t="e">
        <f t="shared" si="171"/>
        <v>#DIV/0!</v>
      </c>
      <c r="Q54" t="e">
        <f t="shared" si="172"/>
        <v>#DIV/0!</v>
      </c>
      <c r="R54" t="e">
        <f t="shared" si="173"/>
        <v>#DIV/0!</v>
      </c>
      <c r="S54" s="1">
        <v>-1</v>
      </c>
      <c r="T54" s="1">
        <v>0.87</v>
      </c>
      <c r="U54" s="1">
        <v>0.92</v>
      </c>
      <c r="V54" s="1">
        <v>10.002778053283691</v>
      </c>
      <c r="W54">
        <f t="shared" si="174"/>
        <v>0.87500138902664171</v>
      </c>
      <c r="X54">
        <f t="shared" si="175"/>
        <v>9.52395869960815E-3</v>
      </c>
      <c r="Y54" t="e">
        <f t="shared" si="176"/>
        <v>#DIV/0!</v>
      </c>
      <c r="Z54" t="e">
        <f t="shared" si="177"/>
        <v>#DIV/0!</v>
      </c>
      <c r="AA54" t="e">
        <f t="shared" si="178"/>
        <v>#DIV/0!</v>
      </c>
      <c r="AB54" s="1">
        <v>0</v>
      </c>
      <c r="AC54" s="1">
        <v>0.5</v>
      </c>
      <c r="AD54" t="e">
        <f t="shared" si="179"/>
        <v>#DIV/0!</v>
      </c>
      <c r="AE54">
        <f t="shared" si="180"/>
        <v>3.9222436084024106</v>
      </c>
      <c r="AF54">
        <f t="shared" si="181"/>
        <v>2.5557165882965345</v>
      </c>
      <c r="AG54">
        <f t="shared" si="182"/>
        <v>31.815998077392578</v>
      </c>
      <c r="AH54" s="1">
        <v>2</v>
      </c>
      <c r="AI54">
        <f t="shared" si="183"/>
        <v>4.644859790802002</v>
      </c>
      <c r="AJ54" s="1">
        <v>1</v>
      </c>
      <c r="AK54">
        <f t="shared" si="184"/>
        <v>9.2897195816040039</v>
      </c>
      <c r="AL54" s="1">
        <v>28.538623809814453</v>
      </c>
      <c r="AM54" s="1">
        <v>31.815998077392578</v>
      </c>
      <c r="AN54" s="1">
        <v>26.992485046386719</v>
      </c>
      <c r="AO54" s="1">
        <v>1200.3052978515625</v>
      </c>
      <c r="AP54" s="1">
        <v>1188.415283203125</v>
      </c>
      <c r="AQ54" s="1">
        <v>19.220357894897461</v>
      </c>
      <c r="AR54" s="1">
        <v>21.781213760375977</v>
      </c>
      <c r="AS54" s="1">
        <v>48.900505065917969</v>
      </c>
      <c r="AT54" s="1">
        <v>55.418003082275391</v>
      </c>
      <c r="AU54" s="1">
        <v>299.65078735351563</v>
      </c>
      <c r="AV54" s="1">
        <v>1698.33154296875</v>
      </c>
      <c r="AW54" s="1">
        <v>0.12779545783996582</v>
      </c>
      <c r="AX54" s="1">
        <v>99.620750427246094</v>
      </c>
      <c r="AY54" s="1">
        <v>6.7185196876525879</v>
      </c>
      <c r="AZ54" s="1">
        <v>-0.53040885925292969</v>
      </c>
      <c r="BA54" s="1">
        <v>0.75</v>
      </c>
      <c r="BB54" s="1">
        <v>-1.355140209197998</v>
      </c>
      <c r="BC54" s="1">
        <v>7.355140209197998</v>
      </c>
      <c r="BD54" s="1">
        <v>1</v>
      </c>
      <c r="BE54" s="1">
        <v>0</v>
      </c>
      <c r="BF54" s="1">
        <v>0.15999999642372131</v>
      </c>
      <c r="BG54" s="1">
        <v>111115</v>
      </c>
      <c r="BH54">
        <f t="shared" si="185"/>
        <v>1.498253936767578</v>
      </c>
      <c r="BI54">
        <f t="shared" si="186"/>
        <v>3.9222436084024107E-3</v>
      </c>
      <c r="BJ54">
        <f t="shared" si="187"/>
        <v>304.96599807739256</v>
      </c>
      <c r="BK54">
        <f t="shared" si="188"/>
        <v>301.68862380981443</v>
      </c>
      <c r="BL54">
        <f t="shared" si="189"/>
        <v>271.7330408012931</v>
      </c>
      <c r="BM54">
        <f t="shared" si="190"/>
        <v>0.23646970360426617</v>
      </c>
      <c r="BN54">
        <f t="shared" si="191"/>
        <v>4.7255774483214479</v>
      </c>
      <c r="BO54">
        <f t="shared" si="192"/>
        <v>47.435674074474861</v>
      </c>
      <c r="BP54">
        <f t="shared" si="193"/>
        <v>25.654460314098884</v>
      </c>
      <c r="BQ54">
        <f t="shared" si="194"/>
        <v>30.177310943603516</v>
      </c>
      <c r="BR54">
        <f t="shared" si="195"/>
        <v>4.3040337758287261</v>
      </c>
      <c r="BS54">
        <f t="shared" si="196"/>
        <v>0.14759620019640771</v>
      </c>
      <c r="BT54">
        <f t="shared" si="197"/>
        <v>2.1698608600249134</v>
      </c>
      <c r="BU54">
        <f t="shared" si="198"/>
        <v>2.1341729158038127</v>
      </c>
      <c r="BV54">
        <f t="shared" si="199"/>
        <v>9.2458793385523111E-2</v>
      </c>
      <c r="BW54">
        <f t="shared" si="200"/>
        <v>99.595316415713739</v>
      </c>
      <c r="BX54">
        <f t="shared" si="201"/>
        <v>0.84124186701315928</v>
      </c>
      <c r="BY54">
        <f t="shared" si="202"/>
        <v>44.868630062456361</v>
      </c>
      <c r="BZ54">
        <f t="shared" si="203"/>
        <v>1186.5038628095494</v>
      </c>
      <c r="CA54">
        <f t="shared" si="204"/>
        <v>4.9739189570731342E-3</v>
      </c>
      <c r="CB54">
        <f t="shared" si="205"/>
        <v>0</v>
      </c>
      <c r="CC54">
        <f t="shared" si="206"/>
        <v>1486.0424591254159</v>
      </c>
      <c r="CD54">
        <f t="shared" si="207"/>
        <v>0</v>
      </c>
      <c r="CE54" t="e">
        <f t="shared" si="208"/>
        <v>#DIV/0!</v>
      </c>
      <c r="CF54" t="e">
        <f t="shared" si="209"/>
        <v>#DIV/0!</v>
      </c>
    </row>
    <row r="55" spans="1:84" x14ac:dyDescent="0.35">
      <c r="A55" t="s">
        <v>155</v>
      </c>
      <c r="B55" s="1">
        <v>53</v>
      </c>
      <c r="C55" s="1" t="s">
        <v>137</v>
      </c>
      <c r="D55" s="1">
        <v>13470.000055685639</v>
      </c>
      <c r="E55" s="1">
        <v>0</v>
      </c>
      <c r="F55">
        <f t="shared" si="168"/>
        <v>14.135915529418268</v>
      </c>
      <c r="G55">
        <f t="shared" si="169"/>
        <v>0.12833551635787638</v>
      </c>
      <c r="H55">
        <f t="shared" si="170"/>
        <v>1253.0887371633669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t="e">
        <f t="shared" si="171"/>
        <v>#DIV/0!</v>
      </c>
      <c r="Q55" t="e">
        <f t="shared" si="172"/>
        <v>#DIV/0!</v>
      </c>
      <c r="R55" t="e">
        <f t="shared" si="173"/>
        <v>#DIV/0!</v>
      </c>
      <c r="S55" s="1">
        <v>-1</v>
      </c>
      <c r="T55" s="1">
        <v>0.87</v>
      </c>
      <c r="U55" s="1">
        <v>0.92</v>
      </c>
      <c r="V55" s="1">
        <v>10.002778053283691</v>
      </c>
      <c r="W55">
        <f t="shared" si="174"/>
        <v>0.87500138902664171</v>
      </c>
      <c r="X55">
        <f t="shared" si="175"/>
        <v>1.0169715223826157E-2</v>
      </c>
      <c r="Y55" t="e">
        <f t="shared" si="176"/>
        <v>#DIV/0!</v>
      </c>
      <c r="Z55" t="e">
        <f t="shared" si="177"/>
        <v>#DIV/0!</v>
      </c>
      <c r="AA55" t="e">
        <f t="shared" si="178"/>
        <v>#DIV/0!</v>
      </c>
      <c r="AB55" s="1">
        <v>0</v>
      </c>
      <c r="AC55" s="1">
        <v>0.5</v>
      </c>
      <c r="AD55" t="e">
        <f t="shared" si="179"/>
        <v>#DIV/0!</v>
      </c>
      <c r="AE55">
        <f t="shared" si="180"/>
        <v>3.237953073805548</v>
      </c>
      <c r="AF55">
        <f t="shared" si="181"/>
        <v>2.4581985887108821</v>
      </c>
      <c r="AG55">
        <f t="shared" si="182"/>
        <v>31.880661010742188</v>
      </c>
      <c r="AH55" s="1">
        <v>2</v>
      </c>
      <c r="AI55">
        <f t="shared" si="183"/>
        <v>4.644859790802002</v>
      </c>
      <c r="AJ55" s="1">
        <v>1</v>
      </c>
      <c r="AK55">
        <f t="shared" si="184"/>
        <v>9.2897195816040039</v>
      </c>
      <c r="AL55" s="1">
        <v>28.50556755065918</v>
      </c>
      <c r="AM55" s="1">
        <v>31.880661010742188</v>
      </c>
      <c r="AN55" s="1">
        <v>26.924257278442383</v>
      </c>
      <c r="AO55" s="1">
        <v>1500.02880859375</v>
      </c>
      <c r="AP55" s="1">
        <v>1487.379150390625</v>
      </c>
      <c r="AQ55" s="1">
        <v>20.823619842529297</v>
      </c>
      <c r="AR55" s="1">
        <v>22.935251235961914</v>
      </c>
      <c r="AS55" s="1">
        <v>53.076812744140625</v>
      </c>
      <c r="AT55" s="1">
        <v>58.458564758300781</v>
      </c>
      <c r="AU55" s="1">
        <v>299.64413452148438</v>
      </c>
      <c r="AV55" s="1">
        <v>1700.948486328125</v>
      </c>
      <c r="AW55" s="1">
        <v>0.12932644784450531</v>
      </c>
      <c r="AX55" s="1">
        <v>99.616317749023438</v>
      </c>
      <c r="AY55" s="1">
        <v>6.1171951293945313</v>
      </c>
      <c r="AZ55" s="1">
        <v>-0.57803261280059814</v>
      </c>
      <c r="BA55" s="1">
        <v>0.75</v>
      </c>
      <c r="BB55" s="1">
        <v>-1.355140209197998</v>
      </c>
      <c r="BC55" s="1">
        <v>7.355140209197998</v>
      </c>
      <c r="BD55" s="1">
        <v>1</v>
      </c>
      <c r="BE55" s="1">
        <v>0</v>
      </c>
      <c r="BF55" s="1">
        <v>0.15999999642372131</v>
      </c>
      <c r="BG55" s="1">
        <v>111115</v>
      </c>
      <c r="BH55">
        <f t="shared" si="185"/>
        <v>1.4982206726074216</v>
      </c>
      <c r="BI55">
        <f t="shared" si="186"/>
        <v>3.2379530738055481E-3</v>
      </c>
      <c r="BJ55">
        <f t="shared" si="187"/>
        <v>305.03066101074216</v>
      </c>
      <c r="BK55">
        <f t="shared" si="188"/>
        <v>301.65556755065916</v>
      </c>
      <c r="BL55">
        <f t="shared" si="189"/>
        <v>272.15175172943418</v>
      </c>
      <c r="BM55">
        <f t="shared" si="190"/>
        <v>0.35366201686537174</v>
      </c>
      <c r="BN55">
        <f t="shared" si="191"/>
        <v>4.7429238634861468</v>
      </c>
      <c r="BO55">
        <f t="shared" si="192"/>
        <v>47.611917110162835</v>
      </c>
      <c r="BP55">
        <f t="shared" si="193"/>
        <v>24.676665874200921</v>
      </c>
      <c r="BQ55">
        <f t="shared" si="194"/>
        <v>30.193114280700684</v>
      </c>
      <c r="BR55">
        <f t="shared" si="195"/>
        <v>4.3079371130600315</v>
      </c>
      <c r="BS55">
        <f t="shared" si="196"/>
        <v>0.12658674714942197</v>
      </c>
      <c r="BT55">
        <f t="shared" si="197"/>
        <v>2.2847252747752647</v>
      </c>
      <c r="BU55">
        <f t="shared" si="198"/>
        <v>2.0232118382847668</v>
      </c>
      <c r="BV55">
        <f t="shared" si="199"/>
        <v>7.9271996167800923E-2</v>
      </c>
      <c r="BW55">
        <f t="shared" si="200"/>
        <v>124.82808580898848</v>
      </c>
      <c r="BX55">
        <f t="shared" si="201"/>
        <v>0.8424810424660536</v>
      </c>
      <c r="BY55">
        <f t="shared" si="202"/>
        <v>47.008279606097695</v>
      </c>
      <c r="BZ55">
        <f t="shared" si="203"/>
        <v>1485.3248918312488</v>
      </c>
      <c r="CA55">
        <f t="shared" si="204"/>
        <v>4.4738028248877447E-3</v>
      </c>
      <c r="CB55">
        <f t="shared" si="205"/>
        <v>0</v>
      </c>
      <c r="CC55">
        <f t="shared" si="206"/>
        <v>1488.3322881998731</v>
      </c>
      <c r="CD55">
        <f t="shared" si="207"/>
        <v>0</v>
      </c>
      <c r="CE55" t="e">
        <f t="shared" si="208"/>
        <v>#DIV/0!</v>
      </c>
      <c r="CF55" t="e">
        <f t="shared" si="209"/>
        <v>#DIV/0!</v>
      </c>
    </row>
    <row r="56" spans="1:84" x14ac:dyDescent="0.35">
      <c r="A56" t="s">
        <v>155</v>
      </c>
      <c r="B56" s="1">
        <v>54</v>
      </c>
      <c r="C56" s="1" t="s">
        <v>138</v>
      </c>
      <c r="D56" s="1">
        <v>13672.000055685639</v>
      </c>
      <c r="E56" s="1">
        <v>0</v>
      </c>
      <c r="F56">
        <f t="shared" si="168"/>
        <v>13.679246761217108</v>
      </c>
      <c r="G56">
        <f t="shared" si="169"/>
        <v>0.11480921638249238</v>
      </c>
      <c r="H56">
        <f t="shared" si="170"/>
        <v>1436.5264751974796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t="e">
        <f t="shared" si="171"/>
        <v>#DIV/0!</v>
      </c>
      <c r="Q56" t="e">
        <f t="shared" si="172"/>
        <v>#DIV/0!</v>
      </c>
      <c r="R56" t="e">
        <f t="shared" si="173"/>
        <v>#DIV/0!</v>
      </c>
      <c r="S56" s="1">
        <v>-1</v>
      </c>
      <c r="T56" s="1">
        <v>0.87</v>
      </c>
      <c r="U56" s="1">
        <v>0.92</v>
      </c>
      <c r="V56" s="1">
        <v>10.002778053283691</v>
      </c>
      <c r="W56">
        <f t="shared" si="174"/>
        <v>0.87500138902664171</v>
      </c>
      <c r="X56">
        <f t="shared" si="175"/>
        <v>9.8693557007380334E-3</v>
      </c>
      <c r="Y56" t="e">
        <f t="shared" si="176"/>
        <v>#DIV/0!</v>
      </c>
      <c r="Z56" t="e">
        <f t="shared" si="177"/>
        <v>#DIV/0!</v>
      </c>
      <c r="AA56" t="e">
        <f t="shared" si="178"/>
        <v>#DIV/0!</v>
      </c>
      <c r="AB56" s="1">
        <v>0</v>
      </c>
      <c r="AC56" s="1">
        <v>0.5</v>
      </c>
      <c r="AD56" t="e">
        <f t="shared" si="179"/>
        <v>#DIV/0!</v>
      </c>
      <c r="AE56">
        <f t="shared" si="180"/>
        <v>2.6828747029262412</v>
      </c>
      <c r="AF56">
        <f t="shared" si="181"/>
        <v>2.2771296034566304</v>
      </c>
      <c r="AG56">
        <f t="shared" si="182"/>
        <v>30.931575775146484</v>
      </c>
      <c r="AH56" s="1">
        <v>2</v>
      </c>
      <c r="AI56">
        <f t="shared" si="183"/>
        <v>4.644859790802002</v>
      </c>
      <c r="AJ56" s="1">
        <v>1</v>
      </c>
      <c r="AK56">
        <f t="shared" si="184"/>
        <v>9.2897195816040039</v>
      </c>
      <c r="AL56" s="1">
        <v>27.69502067565918</v>
      </c>
      <c r="AM56" s="1">
        <v>30.931575775146484</v>
      </c>
      <c r="AN56" s="1">
        <v>26.116724014282227</v>
      </c>
      <c r="AO56" s="1">
        <v>1700.367431640625</v>
      </c>
      <c r="AP56" s="1">
        <v>1688.213623046875</v>
      </c>
      <c r="AQ56" s="1">
        <v>20.502285003662109</v>
      </c>
      <c r="AR56" s="1">
        <v>22.253198623657227</v>
      </c>
      <c r="AS56" s="1">
        <v>54.778831481933594</v>
      </c>
      <c r="AT56" s="1">
        <v>59.458683013916016</v>
      </c>
      <c r="AU56" s="1">
        <v>299.63467407226563</v>
      </c>
      <c r="AV56" s="1">
        <v>1699.8328857421875</v>
      </c>
      <c r="AW56" s="1">
        <v>0.18989287316799164</v>
      </c>
      <c r="AX56" s="1">
        <v>99.611656188964844</v>
      </c>
      <c r="AY56" s="1">
        <v>4.6930861473083496</v>
      </c>
      <c r="AZ56" s="1">
        <v>-0.54875737428665161</v>
      </c>
      <c r="BA56" s="1">
        <v>0.75</v>
      </c>
      <c r="BB56" s="1">
        <v>-1.355140209197998</v>
      </c>
      <c r="BC56" s="1">
        <v>7.355140209197998</v>
      </c>
      <c r="BD56" s="1">
        <v>1</v>
      </c>
      <c r="BE56" s="1">
        <v>0</v>
      </c>
      <c r="BF56" s="1">
        <v>0.15999999642372131</v>
      </c>
      <c r="BG56" s="1">
        <v>111115</v>
      </c>
      <c r="BH56">
        <f t="shared" si="185"/>
        <v>1.498173370361328</v>
      </c>
      <c r="BI56">
        <f t="shared" si="186"/>
        <v>2.6828747029262411E-3</v>
      </c>
      <c r="BJ56">
        <f t="shared" si="187"/>
        <v>304.08157577514646</v>
      </c>
      <c r="BK56">
        <f t="shared" si="188"/>
        <v>300.84502067565916</v>
      </c>
      <c r="BL56">
        <f t="shared" si="189"/>
        <v>271.97325563967388</v>
      </c>
      <c r="BM56">
        <f t="shared" si="190"/>
        <v>0.45867981323318974</v>
      </c>
      <c r="BN56">
        <f t="shared" si="191"/>
        <v>4.4938075738611198</v>
      </c>
      <c r="BO56">
        <f t="shared" si="192"/>
        <v>45.113270331900694</v>
      </c>
      <c r="BP56">
        <f t="shared" si="193"/>
        <v>22.860071708243467</v>
      </c>
      <c r="BQ56">
        <f t="shared" si="194"/>
        <v>29.313298225402832</v>
      </c>
      <c r="BR56">
        <f t="shared" si="195"/>
        <v>4.0952629785183214</v>
      </c>
      <c r="BS56">
        <f t="shared" si="196"/>
        <v>0.11340764098732914</v>
      </c>
      <c r="BT56">
        <f t="shared" si="197"/>
        <v>2.2166779704044894</v>
      </c>
      <c r="BU56">
        <f t="shared" si="198"/>
        <v>1.878585008113832</v>
      </c>
      <c r="BV56">
        <f t="shared" si="199"/>
        <v>7.1004379823598349E-2</v>
      </c>
      <c r="BW56">
        <f t="shared" si="200"/>
        <v>143.09478135371688</v>
      </c>
      <c r="BX56">
        <f t="shared" si="201"/>
        <v>0.85091510670601489</v>
      </c>
      <c r="BY56">
        <f t="shared" si="202"/>
        <v>48.201244359149889</v>
      </c>
      <c r="BZ56">
        <f t="shared" si="203"/>
        <v>1686.2257284753089</v>
      </c>
      <c r="CA56">
        <f t="shared" si="204"/>
        <v>3.9102517809565642E-3</v>
      </c>
      <c r="CB56">
        <f t="shared" si="205"/>
        <v>0</v>
      </c>
      <c r="CC56">
        <f t="shared" si="206"/>
        <v>1487.3561361375789</v>
      </c>
      <c r="CD56">
        <f t="shared" si="207"/>
        <v>0</v>
      </c>
      <c r="CE56" t="e">
        <f t="shared" si="208"/>
        <v>#DIV/0!</v>
      </c>
      <c r="CF56" t="e">
        <f t="shared" si="209"/>
        <v>#DIV/0!</v>
      </c>
    </row>
    <row r="57" spans="1:84" x14ac:dyDescent="0.35">
      <c r="A57" t="s">
        <v>155</v>
      </c>
      <c r="B57" s="1">
        <v>55</v>
      </c>
      <c r="C57" s="1" t="s">
        <v>139</v>
      </c>
      <c r="D57" s="1">
        <v>13873.500055720098</v>
      </c>
      <c r="E57" s="1">
        <v>0</v>
      </c>
      <c r="F57">
        <f t="shared" si="168"/>
        <v>16.09775598780956</v>
      </c>
      <c r="G57">
        <f t="shared" si="169"/>
        <v>0.10077811924460101</v>
      </c>
      <c r="H57">
        <f t="shared" si="170"/>
        <v>1483.2531945207043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t="e">
        <f t="shared" si="171"/>
        <v>#DIV/0!</v>
      </c>
      <c r="Q57" t="e">
        <f t="shared" si="172"/>
        <v>#DIV/0!</v>
      </c>
      <c r="R57" t="e">
        <f t="shared" si="173"/>
        <v>#DIV/0!</v>
      </c>
      <c r="S57" s="1">
        <v>-1</v>
      </c>
      <c r="T57" s="1">
        <v>0.87</v>
      </c>
      <c r="U57" s="1">
        <v>0.92</v>
      </c>
      <c r="V57" s="1">
        <v>10.002778053283691</v>
      </c>
      <c r="W57">
        <f t="shared" si="174"/>
        <v>0.87500138902664171</v>
      </c>
      <c r="X57">
        <f t="shared" si="175"/>
        <v>1.1505135214301417E-2</v>
      </c>
      <c r="Y57" t="e">
        <f t="shared" si="176"/>
        <v>#DIV/0!</v>
      </c>
      <c r="Z57" t="e">
        <f t="shared" si="177"/>
        <v>#DIV/0!</v>
      </c>
      <c r="AA57" t="e">
        <f t="shared" si="178"/>
        <v>#DIV/0!</v>
      </c>
      <c r="AB57" s="1">
        <v>0</v>
      </c>
      <c r="AC57" s="1">
        <v>0.5</v>
      </c>
      <c r="AD57" t="e">
        <f t="shared" si="179"/>
        <v>#DIV/0!</v>
      </c>
      <c r="AE57">
        <f t="shared" si="180"/>
        <v>2.3541500251659393</v>
      </c>
      <c r="AF57">
        <f t="shared" si="181"/>
        <v>2.2739336825156178</v>
      </c>
      <c r="AG57">
        <f t="shared" si="182"/>
        <v>30.754100799560547</v>
      </c>
      <c r="AH57" s="1">
        <v>2</v>
      </c>
      <c r="AI57">
        <f t="shared" si="183"/>
        <v>4.644859790802002</v>
      </c>
      <c r="AJ57" s="1">
        <v>1</v>
      </c>
      <c r="AK57">
        <f t="shared" si="184"/>
        <v>9.2897195816040039</v>
      </c>
      <c r="AL57" s="1">
        <v>27.532035827636719</v>
      </c>
      <c r="AM57" s="1">
        <v>30.754100799560547</v>
      </c>
      <c r="AN57" s="1">
        <v>25.995977401733398</v>
      </c>
      <c r="AO57" s="1">
        <v>1816.767822265625</v>
      </c>
      <c r="AP57" s="1">
        <v>1803.189453125</v>
      </c>
      <c r="AQ57" s="1">
        <v>20.293647766113281</v>
      </c>
      <c r="AR57" s="1">
        <v>21.830692291259766</v>
      </c>
      <c r="AS57" s="1">
        <v>54.748100280761719</v>
      </c>
      <c r="AT57" s="1">
        <v>58.895786285400391</v>
      </c>
      <c r="AU57" s="1">
        <v>299.63442993164063</v>
      </c>
      <c r="AV57" s="1">
        <v>1698.394775390625</v>
      </c>
      <c r="AW57" s="1">
        <v>0.18669871985912323</v>
      </c>
      <c r="AX57" s="1">
        <v>99.611015319824219</v>
      </c>
      <c r="AY57" s="1">
        <v>4.2586379051208496</v>
      </c>
      <c r="AZ57" s="1">
        <v>-0.530037522315979</v>
      </c>
      <c r="BA57" s="1">
        <v>1</v>
      </c>
      <c r="BB57" s="1">
        <v>-1.355140209197998</v>
      </c>
      <c r="BC57" s="1">
        <v>7.355140209197998</v>
      </c>
      <c r="BD57" s="1">
        <v>1</v>
      </c>
      <c r="BE57" s="1">
        <v>0</v>
      </c>
      <c r="BF57" s="1">
        <v>0.15999999642372131</v>
      </c>
      <c r="BG57" s="1">
        <v>111115</v>
      </c>
      <c r="BH57">
        <f t="shared" si="185"/>
        <v>1.498172149658203</v>
      </c>
      <c r="BI57">
        <f t="shared" si="186"/>
        <v>2.3541500251659394E-3</v>
      </c>
      <c r="BJ57">
        <f t="shared" si="187"/>
        <v>303.90410079956052</v>
      </c>
      <c r="BK57">
        <f t="shared" si="188"/>
        <v>300.6820358276367</v>
      </c>
      <c r="BL57">
        <f t="shared" si="189"/>
        <v>271.74315798856696</v>
      </c>
      <c r="BM57">
        <f t="shared" si="190"/>
        <v>0.51654125379433768</v>
      </c>
      <c r="BN57">
        <f t="shared" si="191"/>
        <v>4.4485111067826626</v>
      </c>
      <c r="BO57">
        <f t="shared" si="192"/>
        <v>44.658827063449642</v>
      </c>
      <c r="BP57">
        <f t="shared" si="193"/>
        <v>22.828134772189877</v>
      </c>
      <c r="BQ57">
        <f t="shared" si="194"/>
        <v>29.143068313598633</v>
      </c>
      <c r="BR57">
        <f t="shared" si="195"/>
        <v>4.0551883148558119</v>
      </c>
      <c r="BS57">
        <f t="shared" si="196"/>
        <v>9.9696576003547741E-2</v>
      </c>
      <c r="BT57">
        <f t="shared" si="197"/>
        <v>2.1745774242670448</v>
      </c>
      <c r="BU57">
        <f t="shared" si="198"/>
        <v>1.8806108905887671</v>
      </c>
      <c r="BV57">
        <f t="shared" si="199"/>
        <v>6.2406635608422634E-2</v>
      </c>
      <c r="BW57">
        <f t="shared" si="200"/>
        <v>147.74835668258009</v>
      </c>
      <c r="BX57">
        <f t="shared" si="201"/>
        <v>0.82257202200809609</v>
      </c>
      <c r="BY57">
        <f t="shared" si="202"/>
        <v>47.692908200861126</v>
      </c>
      <c r="BZ57">
        <f t="shared" si="203"/>
        <v>1800.8500961193722</v>
      </c>
      <c r="CA57">
        <f t="shared" si="204"/>
        <v>4.2632576704794891E-3</v>
      </c>
      <c r="CB57">
        <f t="shared" si="205"/>
        <v>0</v>
      </c>
      <c r="CC57">
        <f t="shared" si="206"/>
        <v>1486.097787582388</v>
      </c>
      <c r="CD57">
        <f t="shared" si="207"/>
        <v>0</v>
      </c>
      <c r="CE57" t="e">
        <f t="shared" si="208"/>
        <v>#DIV/0!</v>
      </c>
      <c r="CF57" t="e">
        <f t="shared" si="209"/>
        <v>#DIV/0!</v>
      </c>
    </row>
    <row r="58" spans="1:84" x14ac:dyDescent="0.35">
      <c r="A58" t="s">
        <v>156</v>
      </c>
      <c r="B58" s="1">
        <v>58</v>
      </c>
      <c r="C58" s="1" t="s">
        <v>142</v>
      </c>
      <c r="D58" s="1">
        <v>15045.000055685639</v>
      </c>
      <c r="E58" s="1">
        <v>0</v>
      </c>
      <c r="F58">
        <f t="shared" ref="F58:F68" si="210">(AO58-AP58*(1000-AQ58)/(1000-AR58))*BH58</f>
        <v>-4.044162332900707</v>
      </c>
      <c r="G58">
        <f t="shared" ref="G58:G68" si="211">IF(BS58&lt;&gt;0,1/(1/BS58-1/AK58),0)</f>
        <v>0.26081577454404159</v>
      </c>
      <c r="H58">
        <f t="shared" ref="H58:H68" si="212">((BV58-BI58/2)*AP58-F58)/(BV58+BI58/2)</f>
        <v>75.70236076664942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t="e">
        <f t="shared" ref="P58:P68" si="213">CB58/L58</f>
        <v>#DIV/0!</v>
      </c>
      <c r="Q58" t="e">
        <f t="shared" ref="Q58:Q68" si="214">CD58/N58</f>
        <v>#DIV/0!</v>
      </c>
      <c r="R58" t="e">
        <f t="shared" ref="R58:R68" si="215">(N58-O58)/N58</f>
        <v>#DIV/0!</v>
      </c>
      <c r="S58" s="1">
        <v>-1</v>
      </c>
      <c r="T58" s="1">
        <v>0.87</v>
      </c>
      <c r="U58" s="1">
        <v>0.92</v>
      </c>
      <c r="V58" s="1">
        <v>10.028966903686523</v>
      </c>
      <c r="W58">
        <f t="shared" ref="W58:W68" si="216">(V58*U58+(100-V58)*T58)/100</f>
        <v>0.87501448345184329</v>
      </c>
      <c r="X58">
        <f t="shared" ref="X58:X68" si="217">(F58-S58)/CC58</f>
        <v>-2.0455164890420415E-3</v>
      </c>
      <c r="Y58" t="e">
        <f t="shared" ref="Y58:Y68" si="218">(N58-O58)/(N58-M58)</f>
        <v>#DIV/0!</v>
      </c>
      <c r="Z58" t="e">
        <f t="shared" ref="Z58:Z68" si="219">(L58-N58)/(L58-M58)</f>
        <v>#DIV/0!</v>
      </c>
      <c r="AA58" t="e">
        <f t="shared" ref="AA58:AA68" si="220">(L58-N58)/N58</f>
        <v>#DIV/0!</v>
      </c>
      <c r="AB58" s="1">
        <v>0</v>
      </c>
      <c r="AC58" s="1">
        <v>0.5</v>
      </c>
      <c r="AD58" t="e">
        <f t="shared" ref="AD58:AD68" si="221">R58*AC58*W58*AB58</f>
        <v>#DIV/0!</v>
      </c>
      <c r="AE58">
        <f t="shared" ref="AE58:AE68" si="222">BI58*1000</f>
        <v>4.8584889212732056</v>
      </c>
      <c r="AF58">
        <f t="shared" ref="AF58:AF68" si="223">(BN58-BT58)</f>
        <v>1.8426989602417629</v>
      </c>
      <c r="AG58">
        <f t="shared" ref="AG58:AG68" si="224">(AM58+BM58*E58)</f>
        <v>30.169761657714844</v>
      </c>
      <c r="AH58" s="1">
        <v>2</v>
      </c>
      <c r="AI58">
        <f t="shared" ref="AI58:AI68" si="225">(AH58*BB58+BC58)</f>
        <v>4.644859790802002</v>
      </c>
      <c r="AJ58" s="1">
        <v>1</v>
      </c>
      <c r="AK58">
        <f t="shared" ref="AK58:AK68" si="226">AI58*(AJ58+1)*(AJ58+1)/(AJ58*AJ58+1)</f>
        <v>9.2897195816040039</v>
      </c>
      <c r="AL58" s="1">
        <v>27.35722541809082</v>
      </c>
      <c r="AM58" s="1">
        <v>30.169761657714844</v>
      </c>
      <c r="AN58" s="1">
        <v>25.804925918579102</v>
      </c>
      <c r="AO58" s="1">
        <v>49.71929931640625</v>
      </c>
      <c r="AP58" s="1">
        <v>52.249267578125</v>
      </c>
      <c r="AQ58" s="1">
        <v>21.53059196472168</v>
      </c>
      <c r="AR58" s="1">
        <v>24.693471908569336</v>
      </c>
      <c r="AS58" s="1">
        <v>58.670356750488281</v>
      </c>
      <c r="AT58" s="1">
        <v>67.285003662109375</v>
      </c>
      <c r="AU58" s="1">
        <v>299.63299560546875</v>
      </c>
      <c r="AV58" s="1">
        <v>1700.78564453125</v>
      </c>
      <c r="AW58" s="1">
        <v>0.14788269996643066</v>
      </c>
      <c r="AX58" s="1">
        <v>99.600059509277344</v>
      </c>
      <c r="AY58" s="1">
        <v>2.6343159675598145</v>
      </c>
      <c r="AZ58" s="1">
        <v>-0.70230299234390259</v>
      </c>
      <c r="BA58" s="1">
        <v>0.5</v>
      </c>
      <c r="BB58" s="1">
        <v>-1.355140209197998</v>
      </c>
      <c r="BC58" s="1">
        <v>7.355140209197998</v>
      </c>
      <c r="BD58" s="1">
        <v>1</v>
      </c>
      <c r="BE58" s="1">
        <v>0</v>
      </c>
      <c r="BF58" s="1">
        <v>0.15999999642372131</v>
      </c>
      <c r="BG58" s="1">
        <v>111115</v>
      </c>
      <c r="BH58">
        <f t="shared" ref="BH58:BH68" si="227">AU58*0.000001/(AH58*0.0001)</f>
        <v>1.4981649780273438</v>
      </c>
      <c r="BI58">
        <f t="shared" ref="BI58:BI68" si="228">(AR58-AQ58)/(1000-AR58)*BH58</f>
        <v>4.8584889212732055E-3</v>
      </c>
      <c r="BJ58">
        <f t="shared" ref="BJ58:BJ68" si="229">(AM58+273.15)</f>
        <v>303.31976165771482</v>
      </c>
      <c r="BK58">
        <f t="shared" ref="BK58:BK68" si="230">(AL58+273.15)</f>
        <v>300.5072254180908</v>
      </c>
      <c r="BL58">
        <f t="shared" ref="BL58:BL68" si="231">(AV58*BD58+AW58*BE58)*BF58</f>
        <v>272.12569704251655</v>
      </c>
      <c r="BM58">
        <f t="shared" ref="BM58:BM68" si="232">((BL58+0.00000010773*(BK58^4-BJ58^4))-BI58*44100)/(AI58*51.4+0.00000043092*BJ58^3)</f>
        <v>9.7746642807449588E-2</v>
      </c>
      <c r="BN58">
        <f t="shared" ref="BN58:BN68" si="233">0.61365*EXP(17.502*AG58/(240.97+AG58))</f>
        <v>4.3021702318259374</v>
      </c>
      <c r="BO58">
        <f t="shared" ref="BO58:BO68" si="234">BN58*1000/AX58</f>
        <v>43.194454431276796</v>
      </c>
      <c r="BP58">
        <f t="shared" ref="BP58:BP68" si="235">(BO58-AR58)</f>
        <v>18.50098252270746</v>
      </c>
      <c r="BQ58">
        <f t="shared" ref="BQ58:BQ68" si="236">IF(E58,AM58,(AL58+AM58)/2)</f>
        <v>28.763493537902832</v>
      </c>
      <c r="BR58">
        <f t="shared" ref="BR58:BR68" si="237">0.61365*EXP(17.502*BQ58/(240.97+BQ58))</f>
        <v>3.9670598604009299</v>
      </c>
      <c r="BS58">
        <f t="shared" ref="BS58:BS68" si="238">IF(BP58&lt;&gt;0,(1000-(BO58+AR58)/2)/BP58*BI58,0)</f>
        <v>0.25369315097224171</v>
      </c>
      <c r="BT58">
        <f t="shared" ref="BT58:BT68" si="239">AR58*AX58/1000</f>
        <v>2.4594712715841744</v>
      </c>
      <c r="BU58">
        <f t="shared" ref="BU58:BU68" si="240">(BR58-BT58)</f>
        <v>1.5075885888167555</v>
      </c>
      <c r="BV58">
        <f t="shared" ref="BV58:BV68" si="241">1/(1.6/G58+1.37/AK58)</f>
        <v>0.15918312004752741</v>
      </c>
      <c r="BW58">
        <f t="shared" ref="BW58:BW68" si="242">H58*AX58*0.001</f>
        <v>7.5399596373510649</v>
      </c>
      <c r="BX58">
        <f t="shared" ref="BX58:BX68" si="243">H58/AP58</f>
        <v>1.4488693196216866</v>
      </c>
      <c r="BY58">
        <f t="shared" ref="BY58:BY68" si="244">(1-BI58*AX58/BN58/G58)*100</f>
        <v>56.873981080728456</v>
      </c>
      <c r="BZ58">
        <f t="shared" ref="BZ58:BZ68" si="245">(AP58-F58/(AK58/1.35))</f>
        <v>52.836973062823091</v>
      </c>
      <c r="CA58">
        <f t="shared" ref="CA58:CA68" si="246">F58*BY58/100/BZ58</f>
        <v>-4.3531564863738638E-2</v>
      </c>
      <c r="CB58">
        <f t="shared" ref="CB58:CB68" si="247">(L58-K58)</f>
        <v>0</v>
      </c>
      <c r="CC58">
        <f t="shared" ref="CC58:CC68" si="248">AV58*W58</f>
        <v>1488.212072211822</v>
      </c>
      <c r="CD58">
        <f t="shared" ref="CD58:CD68" si="249">(N58-M58)</f>
        <v>0</v>
      </c>
      <c r="CE58" t="e">
        <f t="shared" ref="CE58:CE68" si="250">(N58-O58)/(N58-K58)</f>
        <v>#DIV/0!</v>
      </c>
      <c r="CF58" t="e">
        <f t="shared" ref="CF58:CF68" si="251">(L58-N58)/(L58-K58)</f>
        <v>#DIV/0!</v>
      </c>
    </row>
    <row r="59" spans="1:84" x14ac:dyDescent="0.35">
      <c r="A59" t="s">
        <v>156</v>
      </c>
      <c r="B59" s="1">
        <v>59</v>
      </c>
      <c r="C59" s="1" t="s">
        <v>143</v>
      </c>
      <c r="D59" s="1">
        <v>15247.50005565118</v>
      </c>
      <c r="E59" s="1">
        <v>0</v>
      </c>
      <c r="F59">
        <f t="shared" si="210"/>
        <v>-0.18971276085845301</v>
      </c>
      <c r="G59">
        <f t="shared" si="211"/>
        <v>0.3535054935322538</v>
      </c>
      <c r="H59">
        <f t="shared" si="212"/>
        <v>97.905974926271384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t="e">
        <f t="shared" si="213"/>
        <v>#DIV/0!</v>
      </c>
      <c r="Q59" t="e">
        <f t="shared" si="214"/>
        <v>#DIV/0!</v>
      </c>
      <c r="R59" t="e">
        <f t="shared" si="215"/>
        <v>#DIV/0!</v>
      </c>
      <c r="S59" s="1">
        <v>-1</v>
      </c>
      <c r="T59" s="1">
        <v>0.87</v>
      </c>
      <c r="U59" s="1">
        <v>0.92</v>
      </c>
      <c r="V59" s="1">
        <v>10.028966903686523</v>
      </c>
      <c r="W59">
        <f t="shared" si="216"/>
        <v>0.87501448345184329</v>
      </c>
      <c r="X59">
        <f t="shared" si="217"/>
        <v>5.453390408956039E-4</v>
      </c>
      <c r="Y59" t="e">
        <f t="shared" si="218"/>
        <v>#DIV/0!</v>
      </c>
      <c r="Z59" t="e">
        <f t="shared" si="219"/>
        <v>#DIV/0!</v>
      </c>
      <c r="AA59" t="e">
        <f t="shared" si="220"/>
        <v>#DIV/0!</v>
      </c>
      <c r="AB59" s="1">
        <v>0</v>
      </c>
      <c r="AC59" s="1">
        <v>0.5</v>
      </c>
      <c r="AD59" t="e">
        <f t="shared" si="221"/>
        <v>#DIV/0!</v>
      </c>
      <c r="AE59">
        <f t="shared" si="222"/>
        <v>6.0833301621074467</v>
      </c>
      <c r="AF59">
        <f t="shared" si="223"/>
        <v>1.7169855213394203</v>
      </c>
      <c r="AG59">
        <f t="shared" si="224"/>
        <v>30.315698623657227</v>
      </c>
      <c r="AH59" s="1">
        <v>2</v>
      </c>
      <c r="AI59">
        <f t="shared" si="225"/>
        <v>4.644859790802002</v>
      </c>
      <c r="AJ59" s="1">
        <v>1</v>
      </c>
      <c r="AK59">
        <f t="shared" si="226"/>
        <v>9.2897195816040039</v>
      </c>
      <c r="AL59" s="1">
        <v>27.982889175415039</v>
      </c>
      <c r="AM59" s="1">
        <v>30.315698623657227</v>
      </c>
      <c r="AN59" s="1">
        <v>26.444293975830078</v>
      </c>
      <c r="AO59" s="1">
        <v>100.10896301269531</v>
      </c>
      <c r="AP59" s="1">
        <v>99.830245971679688</v>
      </c>
      <c r="AQ59" s="1">
        <v>22.365938186645508</v>
      </c>
      <c r="AR59" s="1">
        <v>26.319366455078125</v>
      </c>
      <c r="AS59" s="1">
        <v>58.758113861083984</v>
      </c>
      <c r="AT59" s="1">
        <v>69.141799926757813</v>
      </c>
      <c r="AU59" s="1">
        <v>299.64984130859375</v>
      </c>
      <c r="AV59" s="1">
        <v>1698.076171875</v>
      </c>
      <c r="AW59" s="1">
        <v>0.1886797696352005</v>
      </c>
      <c r="AX59" s="1">
        <v>99.597160339355469</v>
      </c>
      <c r="AY59" s="1">
        <v>3.3596706390380859</v>
      </c>
      <c r="AZ59" s="1">
        <v>-0.77368944883346558</v>
      </c>
      <c r="BA59" s="1">
        <v>0.75</v>
      </c>
      <c r="BB59" s="1">
        <v>-1.355140209197998</v>
      </c>
      <c r="BC59" s="1">
        <v>7.355140209197998</v>
      </c>
      <c r="BD59" s="1">
        <v>1</v>
      </c>
      <c r="BE59" s="1">
        <v>0</v>
      </c>
      <c r="BF59" s="1">
        <v>0.15999999642372131</v>
      </c>
      <c r="BG59" s="1">
        <v>111115</v>
      </c>
      <c r="BH59">
        <f t="shared" si="227"/>
        <v>1.4982492065429687</v>
      </c>
      <c r="BI59">
        <f t="shared" si="228"/>
        <v>6.0833301621074469E-3</v>
      </c>
      <c r="BJ59">
        <f t="shared" si="229"/>
        <v>303.4656986236572</v>
      </c>
      <c r="BK59">
        <f t="shared" si="230"/>
        <v>301.13288917541502</v>
      </c>
      <c r="BL59">
        <f t="shared" si="231"/>
        <v>271.69218142720638</v>
      </c>
      <c r="BM59">
        <f t="shared" si="232"/>
        <v>-9.7108997010441511E-2</v>
      </c>
      <c r="BN59">
        <f t="shared" si="233"/>
        <v>4.3383196821960901</v>
      </c>
      <c r="BO59">
        <f t="shared" si="234"/>
        <v>43.55866841398106</v>
      </c>
      <c r="BP59">
        <f t="shared" si="235"/>
        <v>17.239301958902935</v>
      </c>
      <c r="BQ59">
        <f t="shared" si="236"/>
        <v>29.149293899536133</v>
      </c>
      <c r="BR59">
        <f t="shared" si="237"/>
        <v>4.0566478644570774</v>
      </c>
      <c r="BS59">
        <f t="shared" si="238"/>
        <v>0.34054653706449589</v>
      </c>
      <c r="BT59">
        <f t="shared" si="239"/>
        <v>2.6213341608566698</v>
      </c>
      <c r="BU59">
        <f t="shared" si="240"/>
        <v>1.4353137036004076</v>
      </c>
      <c r="BV59">
        <f t="shared" si="241"/>
        <v>0.21396912794008496</v>
      </c>
      <c r="BW59">
        <f t="shared" si="242"/>
        <v>9.7511570829127674</v>
      </c>
      <c r="BX59">
        <f t="shared" si="243"/>
        <v>0.98072456872485125</v>
      </c>
      <c r="BY59">
        <f t="shared" si="244"/>
        <v>60.493311731528053</v>
      </c>
      <c r="BZ59">
        <f t="shared" si="245"/>
        <v>99.857815396667078</v>
      </c>
      <c r="CA59">
        <f t="shared" si="246"/>
        <v>-1.1492694023468768E-3</v>
      </c>
      <c r="CB59">
        <f t="shared" si="247"/>
        <v>0</v>
      </c>
      <c r="CC59">
        <f t="shared" si="248"/>
        <v>1485.8412443950865</v>
      </c>
      <c r="CD59">
        <f t="shared" si="249"/>
        <v>0</v>
      </c>
      <c r="CE59" t="e">
        <f t="shared" si="250"/>
        <v>#DIV/0!</v>
      </c>
      <c r="CF59" t="e">
        <f t="shared" si="251"/>
        <v>#DIV/0!</v>
      </c>
    </row>
    <row r="60" spans="1:84" x14ac:dyDescent="0.35">
      <c r="A60" t="s">
        <v>156</v>
      </c>
      <c r="B60" s="1">
        <v>57</v>
      </c>
      <c r="C60" s="1" t="s">
        <v>141</v>
      </c>
      <c r="D60" s="1">
        <v>14843.000055685639</v>
      </c>
      <c r="E60" s="1">
        <v>0</v>
      </c>
      <c r="F60">
        <f t="shared" si="210"/>
        <v>-1.8428348147819056</v>
      </c>
      <c r="G60">
        <f t="shared" si="211"/>
        <v>0.18269967060007936</v>
      </c>
      <c r="H60">
        <f t="shared" si="212"/>
        <v>210.36315385796226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t="e">
        <f t="shared" si="213"/>
        <v>#DIV/0!</v>
      </c>
      <c r="Q60" t="e">
        <f t="shared" si="214"/>
        <v>#DIV/0!</v>
      </c>
      <c r="R60" t="e">
        <f t="shared" si="215"/>
        <v>#DIV/0!</v>
      </c>
      <c r="S60" s="1">
        <v>-1</v>
      </c>
      <c r="T60" s="1">
        <v>0.87</v>
      </c>
      <c r="U60" s="1">
        <v>0.92</v>
      </c>
      <c r="V60" s="1">
        <v>10.028966903686523</v>
      </c>
      <c r="W60">
        <f t="shared" si="216"/>
        <v>0.87501448345184329</v>
      </c>
      <c r="X60">
        <f t="shared" si="217"/>
        <v>-5.6668380693151803E-4</v>
      </c>
      <c r="Y60" t="e">
        <f t="shared" si="218"/>
        <v>#DIV/0!</v>
      </c>
      <c r="Z60" t="e">
        <f t="shared" si="219"/>
        <v>#DIV/0!</v>
      </c>
      <c r="AA60" t="e">
        <f t="shared" si="220"/>
        <v>#DIV/0!</v>
      </c>
      <c r="AB60" s="1">
        <v>0</v>
      </c>
      <c r="AC60" s="1">
        <v>0.5</v>
      </c>
      <c r="AD60" t="e">
        <f t="shared" si="221"/>
        <v>#DIV/0!</v>
      </c>
      <c r="AE60">
        <f t="shared" si="222"/>
        <v>3.7074883568557584</v>
      </c>
      <c r="AF60">
        <f t="shared" si="223"/>
        <v>1.9922848727979967</v>
      </c>
      <c r="AG60">
        <f t="shared" si="224"/>
        <v>30.206939697265625</v>
      </c>
      <c r="AH60" s="1">
        <v>2</v>
      </c>
      <c r="AI60">
        <f t="shared" si="225"/>
        <v>4.644859790802002</v>
      </c>
      <c r="AJ60" s="1">
        <v>1</v>
      </c>
      <c r="AK60">
        <f t="shared" si="226"/>
        <v>9.2897195816040039</v>
      </c>
      <c r="AL60" s="1">
        <v>26.919435501098633</v>
      </c>
      <c r="AM60" s="1">
        <v>30.206939697265625</v>
      </c>
      <c r="AN60" s="1">
        <v>25.405677795410156</v>
      </c>
      <c r="AO60" s="1">
        <v>200.00570678710938</v>
      </c>
      <c r="AP60" s="1">
        <v>200.73899841308594</v>
      </c>
      <c r="AQ60" s="1">
        <v>20.867118835449219</v>
      </c>
      <c r="AR60" s="1">
        <v>23.284172058105469</v>
      </c>
      <c r="AS60" s="1">
        <v>58.346218109130859</v>
      </c>
      <c r="AT60" s="1">
        <v>65.09747314453125</v>
      </c>
      <c r="AU60" s="1">
        <v>299.63449096679688</v>
      </c>
      <c r="AV60" s="1">
        <v>1699.75537109375</v>
      </c>
      <c r="AW60" s="1">
        <v>0.15301771461963654</v>
      </c>
      <c r="AX60" s="1">
        <v>99.598541259765625</v>
      </c>
      <c r="AY60" s="1">
        <v>3.9280242919921875</v>
      </c>
      <c r="AZ60" s="1">
        <v>-0.63377088308334351</v>
      </c>
      <c r="BA60" s="1">
        <v>0.75</v>
      </c>
      <c r="BB60" s="1">
        <v>-1.355140209197998</v>
      </c>
      <c r="BC60" s="1">
        <v>7.355140209197998</v>
      </c>
      <c r="BD60" s="1">
        <v>1</v>
      </c>
      <c r="BE60" s="1">
        <v>0</v>
      </c>
      <c r="BF60" s="1">
        <v>0.15999999642372131</v>
      </c>
      <c r="BG60" s="1">
        <v>111115</v>
      </c>
      <c r="BH60">
        <f t="shared" si="227"/>
        <v>1.4981724548339841</v>
      </c>
      <c r="BI60">
        <f t="shared" si="228"/>
        <v>3.7074883568557586E-3</v>
      </c>
      <c r="BJ60">
        <f t="shared" si="229"/>
        <v>303.3569396972656</v>
      </c>
      <c r="BK60">
        <f t="shared" si="230"/>
        <v>300.06943550109861</v>
      </c>
      <c r="BL60">
        <f t="shared" si="231"/>
        <v>271.96085329620109</v>
      </c>
      <c r="BM60">
        <f t="shared" si="232"/>
        <v>0.27734293810338656</v>
      </c>
      <c r="BN60">
        <f t="shared" si="233"/>
        <v>4.311354444226696</v>
      </c>
      <c r="BO60">
        <f t="shared" si="234"/>
        <v>43.287325192666593</v>
      </c>
      <c r="BP60">
        <f t="shared" si="235"/>
        <v>20.003153134561124</v>
      </c>
      <c r="BQ60">
        <f t="shared" si="236"/>
        <v>28.563187599182129</v>
      </c>
      <c r="BR60">
        <f t="shared" si="237"/>
        <v>3.9212303355146125</v>
      </c>
      <c r="BS60">
        <f t="shared" si="238"/>
        <v>0.17917584329169553</v>
      </c>
      <c r="BT60">
        <f t="shared" si="239"/>
        <v>2.3190695714286993</v>
      </c>
      <c r="BU60">
        <f t="shared" si="240"/>
        <v>1.6021607640859132</v>
      </c>
      <c r="BV60">
        <f t="shared" si="241"/>
        <v>0.11229625284633671</v>
      </c>
      <c r="BW60">
        <f t="shared" si="242"/>
        <v>20.95186325905668</v>
      </c>
      <c r="BX60">
        <f t="shared" si="243"/>
        <v>1.0479436259070671</v>
      </c>
      <c r="BY60">
        <f t="shared" si="244"/>
        <v>53.120682453649501</v>
      </c>
      <c r="BZ60">
        <f t="shared" si="245"/>
        <v>201.00680272925518</v>
      </c>
      <c r="CA60">
        <f t="shared" si="246"/>
        <v>-4.8701159205251105E-3</v>
      </c>
      <c r="CB60">
        <f t="shared" si="247"/>
        <v>0</v>
      </c>
      <c r="CC60">
        <f t="shared" si="248"/>
        <v>1487.3105680320939</v>
      </c>
      <c r="CD60">
        <f t="shared" si="249"/>
        <v>0</v>
      </c>
      <c r="CE60" t="e">
        <f t="shared" si="250"/>
        <v>#DIV/0!</v>
      </c>
      <c r="CF60" t="e">
        <f t="shared" si="251"/>
        <v>#DIV/0!</v>
      </c>
    </row>
    <row r="61" spans="1:84" x14ac:dyDescent="0.35">
      <c r="A61" t="s">
        <v>156</v>
      </c>
      <c r="B61" s="1">
        <v>60</v>
      </c>
      <c r="C61" s="1" t="s">
        <v>144</v>
      </c>
      <c r="D61" s="1">
        <v>15450.50005565118</v>
      </c>
      <c r="E61" s="1">
        <v>0</v>
      </c>
      <c r="F61">
        <f t="shared" si="210"/>
        <v>3.6133783053048325</v>
      </c>
      <c r="G61">
        <f t="shared" si="211"/>
        <v>0.40898288118382387</v>
      </c>
      <c r="H61">
        <f t="shared" si="212"/>
        <v>273.86502206916299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t="e">
        <f t="shared" si="213"/>
        <v>#DIV/0!</v>
      </c>
      <c r="Q61" t="e">
        <f t="shared" si="214"/>
        <v>#DIV/0!</v>
      </c>
      <c r="R61" t="e">
        <f t="shared" si="215"/>
        <v>#DIV/0!</v>
      </c>
      <c r="S61" s="1">
        <v>-1</v>
      </c>
      <c r="T61" s="1">
        <v>0.87</v>
      </c>
      <c r="U61" s="1">
        <v>0.92</v>
      </c>
      <c r="V61" s="1">
        <v>10.002778053283691</v>
      </c>
      <c r="W61">
        <f t="shared" si="216"/>
        <v>0.87500138902664171</v>
      </c>
      <c r="X61">
        <f t="shared" si="217"/>
        <v>3.0978158593549139E-3</v>
      </c>
      <c r="Y61" t="e">
        <f t="shared" si="218"/>
        <v>#DIV/0!</v>
      </c>
      <c r="Z61" t="e">
        <f t="shared" si="219"/>
        <v>#DIV/0!</v>
      </c>
      <c r="AA61" t="e">
        <f t="shared" si="220"/>
        <v>#DIV/0!</v>
      </c>
      <c r="AB61" s="1">
        <v>0</v>
      </c>
      <c r="AC61" s="1">
        <v>0.5</v>
      </c>
      <c r="AD61" t="e">
        <f t="shared" si="221"/>
        <v>#DIV/0!</v>
      </c>
      <c r="AE61">
        <f t="shared" si="222"/>
        <v>6.6992882271862202</v>
      </c>
      <c r="AF61">
        <f t="shared" si="223"/>
        <v>1.6424702503344517</v>
      </c>
      <c r="AG61">
        <f t="shared" si="224"/>
        <v>30.456518173217773</v>
      </c>
      <c r="AH61" s="1">
        <v>2</v>
      </c>
      <c r="AI61">
        <f t="shared" si="225"/>
        <v>4.644859790802002</v>
      </c>
      <c r="AJ61" s="1">
        <v>1</v>
      </c>
      <c r="AK61">
        <f t="shared" si="226"/>
        <v>9.2897195816040039</v>
      </c>
      <c r="AL61" s="1">
        <v>28.400119781494141</v>
      </c>
      <c r="AM61" s="1">
        <v>30.456518173217773</v>
      </c>
      <c r="AN61" s="1">
        <v>26.850614547729492</v>
      </c>
      <c r="AO61" s="1">
        <v>300.02374267578125</v>
      </c>
      <c r="AP61" s="1">
        <v>296.28704833984375</v>
      </c>
      <c r="AQ61" s="1">
        <v>23.072019577026367</v>
      </c>
      <c r="AR61" s="1">
        <v>27.420982360839844</v>
      </c>
      <c r="AS61" s="1">
        <v>59.155124664306641</v>
      </c>
      <c r="AT61" s="1">
        <v>70.306495666503906</v>
      </c>
      <c r="AU61" s="1">
        <v>299.638671875</v>
      </c>
      <c r="AV61" s="1">
        <v>1701.9810791015625</v>
      </c>
      <c r="AW61" s="1">
        <v>0.11284579336643219</v>
      </c>
      <c r="AX61" s="1">
        <v>99.5946044921875</v>
      </c>
      <c r="AY61" s="1">
        <v>4.9022822380065918</v>
      </c>
      <c r="AZ61" s="1">
        <v>-0.81171351671218872</v>
      </c>
      <c r="BA61" s="1">
        <v>1</v>
      </c>
      <c r="BB61" s="1">
        <v>-1.355140209197998</v>
      </c>
      <c r="BC61" s="1">
        <v>7.355140209197998</v>
      </c>
      <c r="BD61" s="1">
        <v>1</v>
      </c>
      <c r="BE61" s="1">
        <v>0</v>
      </c>
      <c r="BF61" s="1">
        <v>0.15999999642372131</v>
      </c>
      <c r="BG61" s="1">
        <v>111115</v>
      </c>
      <c r="BH61">
        <f t="shared" si="227"/>
        <v>1.4981933593749999</v>
      </c>
      <c r="BI61">
        <f t="shared" si="228"/>
        <v>6.6992882271862198E-3</v>
      </c>
      <c r="BJ61">
        <f t="shared" si="229"/>
        <v>303.60651817321775</v>
      </c>
      <c r="BK61">
        <f t="shared" si="230"/>
        <v>301.55011978149412</v>
      </c>
      <c r="BL61">
        <f t="shared" si="231"/>
        <v>272.31696656949134</v>
      </c>
      <c r="BM61">
        <f t="shared" si="232"/>
        <v>-0.19006773009070801</v>
      </c>
      <c r="BN61">
        <f t="shared" si="233"/>
        <v>4.3734521433495459</v>
      </c>
      <c r="BO61">
        <f t="shared" si="234"/>
        <v>43.912540901677183</v>
      </c>
      <c r="BP61">
        <f t="shared" si="235"/>
        <v>16.491558540837339</v>
      </c>
      <c r="BQ61">
        <f t="shared" si="236"/>
        <v>29.428318977355957</v>
      </c>
      <c r="BR61">
        <f t="shared" si="237"/>
        <v>4.1225356428249995</v>
      </c>
      <c r="BS61">
        <f t="shared" si="238"/>
        <v>0.39173655387940404</v>
      </c>
      <c r="BT61">
        <f t="shared" si="239"/>
        <v>2.7309818930150942</v>
      </c>
      <c r="BU61">
        <f t="shared" si="240"/>
        <v>1.3915537498099053</v>
      </c>
      <c r="BV61">
        <f t="shared" si="241"/>
        <v>0.24632853271719918</v>
      </c>
      <c r="BW61">
        <f t="shared" si="242"/>
        <v>27.275478557222492</v>
      </c>
      <c r="BX61">
        <f t="shared" si="243"/>
        <v>0.92432329932639345</v>
      </c>
      <c r="BY61">
        <f t="shared" si="244"/>
        <v>62.697755389008456</v>
      </c>
      <c r="BZ61">
        <f t="shared" si="245"/>
        <v>295.76194522243412</v>
      </c>
      <c r="CA61">
        <f t="shared" si="246"/>
        <v>7.6599005644072959E-3</v>
      </c>
      <c r="CB61">
        <f t="shared" si="247"/>
        <v>0</v>
      </c>
      <c r="CC61">
        <f t="shared" si="248"/>
        <v>1489.2358083109298</v>
      </c>
      <c r="CD61">
        <f t="shared" si="249"/>
        <v>0</v>
      </c>
      <c r="CE61" t="e">
        <f t="shared" si="250"/>
        <v>#DIV/0!</v>
      </c>
      <c r="CF61" t="e">
        <f t="shared" si="251"/>
        <v>#DIV/0!</v>
      </c>
    </row>
    <row r="62" spans="1:84" x14ac:dyDescent="0.35">
      <c r="A62" t="s">
        <v>156</v>
      </c>
      <c r="B62" s="1">
        <v>56</v>
      </c>
      <c r="C62" s="1" t="s">
        <v>140</v>
      </c>
      <c r="D62" s="1">
        <v>14641.000055685639</v>
      </c>
      <c r="E62" s="1">
        <v>0</v>
      </c>
      <c r="F62">
        <f t="shared" si="210"/>
        <v>1.989557164555281</v>
      </c>
      <c r="G62">
        <f t="shared" si="211"/>
        <v>0.14474744564511932</v>
      </c>
      <c r="H62">
        <f t="shared" si="212"/>
        <v>361.99364862292197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t="e">
        <f t="shared" si="213"/>
        <v>#DIV/0!</v>
      </c>
      <c r="Q62" t="e">
        <f t="shared" si="214"/>
        <v>#DIV/0!</v>
      </c>
      <c r="R62" t="e">
        <f t="shared" si="215"/>
        <v>#DIV/0!</v>
      </c>
      <c r="S62" s="1">
        <v>-1</v>
      </c>
      <c r="T62" s="1">
        <v>0.87</v>
      </c>
      <c r="U62" s="1">
        <v>0.92</v>
      </c>
      <c r="V62" s="1">
        <v>10.028966903686523</v>
      </c>
      <c r="W62">
        <f t="shared" si="216"/>
        <v>0.87501448345184329</v>
      </c>
      <c r="X62">
        <f t="shared" si="217"/>
        <v>2.0084494684079524E-3</v>
      </c>
      <c r="Y62" t="e">
        <f t="shared" si="218"/>
        <v>#DIV/0!</v>
      </c>
      <c r="Z62" t="e">
        <f t="shared" si="219"/>
        <v>#DIV/0!</v>
      </c>
      <c r="AA62" t="e">
        <f t="shared" si="220"/>
        <v>#DIV/0!</v>
      </c>
      <c r="AB62" s="1">
        <v>0</v>
      </c>
      <c r="AC62" s="1">
        <v>0.5</v>
      </c>
      <c r="AD62" t="e">
        <f t="shared" si="221"/>
        <v>#DIV/0!</v>
      </c>
      <c r="AE62">
        <f t="shared" si="222"/>
        <v>3.186696925855153</v>
      </c>
      <c r="AF62">
        <f t="shared" si="223"/>
        <v>2.1524038330076443</v>
      </c>
      <c r="AG62">
        <f t="shared" si="224"/>
        <v>30.592340469360352</v>
      </c>
      <c r="AH62" s="1">
        <v>2</v>
      </c>
      <c r="AI62">
        <f t="shared" si="225"/>
        <v>4.644859790802002</v>
      </c>
      <c r="AJ62" s="1">
        <v>1</v>
      </c>
      <c r="AK62">
        <f t="shared" si="226"/>
        <v>9.2897195816040039</v>
      </c>
      <c r="AL62" s="1">
        <v>26.961006164550781</v>
      </c>
      <c r="AM62" s="1">
        <v>30.592340469360352</v>
      </c>
      <c r="AN62" s="1">
        <v>25.405370712280273</v>
      </c>
      <c r="AO62" s="1">
        <v>400.0145263671875</v>
      </c>
      <c r="AP62" s="1">
        <v>397.84017944335938</v>
      </c>
      <c r="AQ62" s="1">
        <v>20.563522338867188</v>
      </c>
      <c r="AR62" s="1">
        <v>22.642539978027344</v>
      </c>
      <c r="AS62" s="1">
        <v>57.348114013671875</v>
      </c>
      <c r="AT62" s="1">
        <v>63.1461181640625</v>
      </c>
      <c r="AU62" s="1">
        <v>299.61669921875</v>
      </c>
      <c r="AV62" s="1">
        <v>1701.1033935546875</v>
      </c>
      <c r="AW62" s="1">
        <v>0.10042046755552292</v>
      </c>
      <c r="AX62" s="1">
        <v>99.598747253417969</v>
      </c>
      <c r="AY62" s="1">
        <v>4.8061661720275879</v>
      </c>
      <c r="AZ62" s="1">
        <v>-0.587959885597229</v>
      </c>
      <c r="BA62" s="1">
        <v>0.75</v>
      </c>
      <c r="BB62" s="1">
        <v>-1.355140209197998</v>
      </c>
      <c r="BC62" s="1">
        <v>7.355140209197998</v>
      </c>
      <c r="BD62" s="1">
        <v>1</v>
      </c>
      <c r="BE62" s="1">
        <v>0</v>
      </c>
      <c r="BF62" s="1">
        <v>0.15999999642372131</v>
      </c>
      <c r="BG62" s="1">
        <v>111115</v>
      </c>
      <c r="BH62">
        <f t="shared" si="227"/>
        <v>1.4980834960937499</v>
      </c>
      <c r="BI62">
        <f t="shared" si="228"/>
        <v>3.1866969258551531E-3</v>
      </c>
      <c r="BJ62">
        <f t="shared" si="229"/>
        <v>303.74234046936033</v>
      </c>
      <c r="BK62">
        <f t="shared" si="230"/>
        <v>300.11100616455076</v>
      </c>
      <c r="BL62">
        <f t="shared" si="231"/>
        <v>272.17653688513019</v>
      </c>
      <c r="BM62">
        <f t="shared" si="232"/>
        <v>0.35312918533328669</v>
      </c>
      <c r="BN62">
        <f t="shared" si="233"/>
        <v>4.4075724494546016</v>
      </c>
      <c r="BO62">
        <f t="shared" si="234"/>
        <v>44.253292044326841</v>
      </c>
      <c r="BP62">
        <f t="shared" si="235"/>
        <v>21.610752066299497</v>
      </c>
      <c r="BQ62">
        <f t="shared" si="236"/>
        <v>28.776673316955566</v>
      </c>
      <c r="BR62">
        <f t="shared" si="237"/>
        <v>3.9700916737948084</v>
      </c>
      <c r="BS62">
        <f t="shared" si="238"/>
        <v>0.14252667122720333</v>
      </c>
      <c r="BT62">
        <f t="shared" si="239"/>
        <v>2.2551686164469573</v>
      </c>
      <c r="BU62">
        <f t="shared" si="240"/>
        <v>1.7149230573478511</v>
      </c>
      <c r="BV62">
        <f t="shared" si="241"/>
        <v>8.9276065307845626E-2</v>
      </c>
      <c r="BW62">
        <f t="shared" si="242"/>
        <v>36.054113916536998</v>
      </c>
      <c r="BX62">
        <f t="shared" si="243"/>
        <v>0.90989715802312299</v>
      </c>
      <c r="BY62">
        <f t="shared" si="244"/>
        <v>50.251009891028673</v>
      </c>
      <c r="BZ62">
        <f t="shared" si="245"/>
        <v>397.5510531518114</v>
      </c>
      <c r="CA62">
        <f t="shared" si="246"/>
        <v>2.5148281198655617E-3</v>
      </c>
      <c r="CB62">
        <f t="shared" si="247"/>
        <v>0</v>
      </c>
      <c r="CC62">
        <f t="shared" si="248"/>
        <v>1488.4901072094326</v>
      </c>
      <c r="CD62">
        <f t="shared" si="249"/>
        <v>0</v>
      </c>
      <c r="CE62" t="e">
        <f t="shared" si="250"/>
        <v>#DIV/0!</v>
      </c>
      <c r="CF62" t="e">
        <f t="shared" si="251"/>
        <v>#DIV/0!</v>
      </c>
    </row>
    <row r="63" spans="1:84" x14ac:dyDescent="0.35">
      <c r="A63" t="s">
        <v>156</v>
      </c>
      <c r="B63" s="1">
        <v>61</v>
      </c>
      <c r="C63" s="1" t="s">
        <v>145</v>
      </c>
      <c r="D63" s="1">
        <v>15653.000055685639</v>
      </c>
      <c r="E63" s="1">
        <v>0</v>
      </c>
      <c r="F63">
        <f t="shared" si="210"/>
        <v>4.9348581811637091</v>
      </c>
      <c r="G63">
        <f t="shared" si="211"/>
        <v>0.3988979396832355</v>
      </c>
      <c r="H63">
        <f t="shared" si="212"/>
        <v>461.10589691411707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t="e">
        <f t="shared" si="213"/>
        <v>#DIV/0!</v>
      </c>
      <c r="Q63" t="e">
        <f t="shared" si="214"/>
        <v>#DIV/0!</v>
      </c>
      <c r="R63" t="e">
        <f t="shared" si="215"/>
        <v>#DIV/0!</v>
      </c>
      <c r="S63" s="1">
        <v>-1</v>
      </c>
      <c r="T63" s="1">
        <v>0.87</v>
      </c>
      <c r="U63" s="1">
        <v>0.92</v>
      </c>
      <c r="V63" s="1">
        <v>10.002778053283691</v>
      </c>
      <c r="W63">
        <f t="shared" si="216"/>
        <v>0.87500138902664171</v>
      </c>
      <c r="X63">
        <f t="shared" si="217"/>
        <v>3.9929185640178097E-3</v>
      </c>
      <c r="Y63" t="e">
        <f t="shared" si="218"/>
        <v>#DIV/0!</v>
      </c>
      <c r="Z63" t="e">
        <f t="shared" si="219"/>
        <v>#DIV/0!</v>
      </c>
      <c r="AA63" t="e">
        <f t="shared" si="220"/>
        <v>#DIV/0!</v>
      </c>
      <c r="AB63" s="1">
        <v>0</v>
      </c>
      <c r="AC63" s="1">
        <v>0.5</v>
      </c>
      <c r="AD63" t="e">
        <f t="shared" si="221"/>
        <v>#DIV/0!</v>
      </c>
      <c r="AE63">
        <f t="shared" si="222"/>
        <v>6.5502614185213881</v>
      </c>
      <c r="AF63">
        <f t="shared" si="223"/>
        <v>1.6441493578598392</v>
      </c>
      <c r="AG63">
        <f t="shared" si="224"/>
        <v>30.632083892822266</v>
      </c>
      <c r="AH63" s="1">
        <v>2</v>
      </c>
      <c r="AI63">
        <f t="shared" si="225"/>
        <v>4.644859790802002</v>
      </c>
      <c r="AJ63" s="1">
        <v>1</v>
      </c>
      <c r="AK63">
        <f t="shared" si="226"/>
        <v>9.2897195816040039</v>
      </c>
      <c r="AL63" s="1">
        <v>28.616987228393555</v>
      </c>
      <c r="AM63" s="1">
        <v>30.632083892822266</v>
      </c>
      <c r="AN63" s="1">
        <v>27.071176528930664</v>
      </c>
      <c r="AO63" s="1">
        <v>500.10107421875</v>
      </c>
      <c r="AP63" s="1">
        <v>494.64468383789063</v>
      </c>
      <c r="AQ63" s="1">
        <v>23.596014022827148</v>
      </c>
      <c r="AR63" s="1">
        <v>27.846279144287109</v>
      </c>
      <c r="AS63" s="1">
        <v>59.743743896484375</v>
      </c>
      <c r="AT63" s="1">
        <v>70.510643005371094</v>
      </c>
      <c r="AU63" s="1">
        <v>299.64535522460938</v>
      </c>
      <c r="AV63" s="1">
        <v>1698.6783447265625</v>
      </c>
      <c r="AW63" s="1">
        <v>0.16508008539676666</v>
      </c>
      <c r="AX63" s="1">
        <v>99.598617553710938</v>
      </c>
      <c r="AY63" s="1">
        <v>5.9239511489868164</v>
      </c>
      <c r="AZ63" s="1">
        <v>-0.80614960193634033</v>
      </c>
      <c r="BA63" s="1">
        <v>0.75</v>
      </c>
      <c r="BB63" s="1">
        <v>-1.355140209197998</v>
      </c>
      <c r="BC63" s="1">
        <v>7.355140209197998</v>
      </c>
      <c r="BD63" s="1">
        <v>1</v>
      </c>
      <c r="BE63" s="1">
        <v>0</v>
      </c>
      <c r="BF63" s="1">
        <v>0.15999999642372131</v>
      </c>
      <c r="BG63" s="1">
        <v>111115</v>
      </c>
      <c r="BH63">
        <f t="shared" si="227"/>
        <v>1.4982267761230468</v>
      </c>
      <c r="BI63">
        <f t="shared" si="228"/>
        <v>6.5502614185213885E-3</v>
      </c>
      <c r="BJ63">
        <f t="shared" si="229"/>
        <v>303.78208389282224</v>
      </c>
      <c r="BK63">
        <f t="shared" si="230"/>
        <v>301.76698722839353</v>
      </c>
      <c r="BL63">
        <f t="shared" si="231"/>
        <v>271.78852908130284</v>
      </c>
      <c r="BM63">
        <f t="shared" si="232"/>
        <v>-0.16417790525653214</v>
      </c>
      <c r="BN63">
        <f t="shared" si="233"/>
        <v>4.4176002646455679</v>
      </c>
      <c r="BO63">
        <f t="shared" si="234"/>
        <v>44.354031944903966</v>
      </c>
      <c r="BP63">
        <f t="shared" si="235"/>
        <v>16.507752800616856</v>
      </c>
      <c r="BQ63">
        <f t="shared" si="236"/>
        <v>29.62453556060791</v>
      </c>
      <c r="BR63">
        <f t="shared" si="237"/>
        <v>4.1694262687662436</v>
      </c>
      <c r="BS63">
        <f t="shared" si="238"/>
        <v>0.38247458868048179</v>
      </c>
      <c r="BT63">
        <f t="shared" si="239"/>
        <v>2.7734509067857287</v>
      </c>
      <c r="BU63">
        <f t="shared" si="240"/>
        <v>1.3959753619805149</v>
      </c>
      <c r="BV63">
        <f t="shared" si="241"/>
        <v>0.24046982608251466</v>
      </c>
      <c r="BW63">
        <f t="shared" si="242"/>
        <v>45.925509878510006</v>
      </c>
      <c r="BX63">
        <f t="shared" si="243"/>
        <v>0.93219620463005892</v>
      </c>
      <c r="BY63">
        <f t="shared" si="244"/>
        <v>62.977671093826572</v>
      </c>
      <c r="BZ63">
        <f t="shared" si="245"/>
        <v>493.92754071144321</v>
      </c>
      <c r="CA63">
        <f t="shared" si="246"/>
        <v>6.2921349755139713E-3</v>
      </c>
      <c r="CB63">
        <f t="shared" si="247"/>
        <v>0</v>
      </c>
      <c r="CC63">
        <f t="shared" si="248"/>
        <v>1486.3459111452187</v>
      </c>
      <c r="CD63">
        <f t="shared" si="249"/>
        <v>0</v>
      </c>
      <c r="CE63" t="e">
        <f t="shared" si="250"/>
        <v>#DIV/0!</v>
      </c>
      <c r="CF63" t="e">
        <f t="shared" si="251"/>
        <v>#DIV/0!</v>
      </c>
    </row>
    <row r="64" spans="1:84" x14ac:dyDescent="0.35">
      <c r="A64" t="s">
        <v>156</v>
      </c>
      <c r="B64" s="1">
        <v>62</v>
      </c>
      <c r="C64" s="1" t="s">
        <v>146</v>
      </c>
      <c r="D64" s="1">
        <v>15855.000055685639</v>
      </c>
      <c r="E64" s="1">
        <v>0</v>
      </c>
      <c r="F64">
        <f t="shared" si="210"/>
        <v>6.5952802447879986</v>
      </c>
      <c r="G64">
        <f t="shared" si="211"/>
        <v>0.29256749508778301</v>
      </c>
      <c r="H64">
        <f t="shared" si="212"/>
        <v>733.9679501697135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t="e">
        <f t="shared" si="213"/>
        <v>#DIV/0!</v>
      </c>
      <c r="Q64" t="e">
        <f t="shared" si="214"/>
        <v>#DIV/0!</v>
      </c>
      <c r="R64" t="e">
        <f t="shared" si="215"/>
        <v>#DIV/0!</v>
      </c>
      <c r="S64" s="1">
        <v>-1</v>
      </c>
      <c r="T64" s="1">
        <v>0.87</v>
      </c>
      <c r="U64" s="1">
        <v>0.92</v>
      </c>
      <c r="V64" s="1">
        <v>10.002778053283691</v>
      </c>
      <c r="W64">
        <f t="shared" si="216"/>
        <v>0.87500138902664171</v>
      </c>
      <c r="X64">
        <f t="shared" si="217"/>
        <v>5.1052425911479581E-3</v>
      </c>
      <c r="Y64" t="e">
        <f t="shared" si="218"/>
        <v>#DIV/0!</v>
      </c>
      <c r="Z64" t="e">
        <f t="shared" si="219"/>
        <v>#DIV/0!</v>
      </c>
      <c r="AA64" t="e">
        <f t="shared" si="220"/>
        <v>#DIV/0!</v>
      </c>
      <c r="AB64" s="1">
        <v>0</v>
      </c>
      <c r="AC64" s="1">
        <v>0.5</v>
      </c>
      <c r="AD64" t="e">
        <f t="shared" si="221"/>
        <v>#DIV/0!</v>
      </c>
      <c r="AE64">
        <f t="shared" si="222"/>
        <v>5.1858361095886361</v>
      </c>
      <c r="AF64">
        <f t="shared" si="223"/>
        <v>1.7553696988198788</v>
      </c>
      <c r="AG64">
        <f t="shared" si="224"/>
        <v>30.814432144165039</v>
      </c>
      <c r="AH64" s="1">
        <v>2</v>
      </c>
      <c r="AI64">
        <f t="shared" si="225"/>
        <v>4.644859790802002</v>
      </c>
      <c r="AJ64" s="1">
        <v>1</v>
      </c>
      <c r="AK64">
        <f t="shared" si="226"/>
        <v>9.2897195816040039</v>
      </c>
      <c r="AL64" s="1">
        <v>28.301250457763672</v>
      </c>
      <c r="AM64" s="1">
        <v>30.814432144165039</v>
      </c>
      <c r="AN64" s="1">
        <v>26.7935791015625</v>
      </c>
      <c r="AO64" s="1">
        <v>800.39697265625</v>
      </c>
      <c r="AP64" s="1">
        <v>793.249267578125</v>
      </c>
      <c r="AQ64" s="1">
        <v>23.828031539916992</v>
      </c>
      <c r="AR64" s="1">
        <v>27.195198059082031</v>
      </c>
      <c r="AS64" s="1">
        <v>61.449172973632813</v>
      </c>
      <c r="AT64" s="1">
        <v>70.134552001953125</v>
      </c>
      <c r="AU64" s="1">
        <v>299.64697265625</v>
      </c>
      <c r="AV64" s="1">
        <v>1700.2730712890625</v>
      </c>
      <c r="AW64" s="1">
        <v>0.18520994484424591</v>
      </c>
      <c r="AX64" s="1">
        <v>99.594596862792969</v>
      </c>
      <c r="AY64" s="1">
        <v>6.703986644744873</v>
      </c>
      <c r="AZ64" s="1">
        <v>-0.77449965476989746</v>
      </c>
      <c r="BA64" s="1">
        <v>0.75</v>
      </c>
      <c r="BB64" s="1">
        <v>-1.355140209197998</v>
      </c>
      <c r="BC64" s="1">
        <v>7.355140209197998</v>
      </c>
      <c r="BD64" s="1">
        <v>1</v>
      </c>
      <c r="BE64" s="1">
        <v>0</v>
      </c>
      <c r="BF64" s="1">
        <v>0.15999999642372131</v>
      </c>
      <c r="BG64" s="1">
        <v>111115</v>
      </c>
      <c r="BH64">
        <f t="shared" si="227"/>
        <v>1.4982348632812497</v>
      </c>
      <c r="BI64">
        <f t="shared" si="228"/>
        <v>5.185836109588636E-3</v>
      </c>
      <c r="BJ64">
        <f t="shared" si="229"/>
        <v>303.96443214416502</v>
      </c>
      <c r="BK64">
        <f t="shared" si="230"/>
        <v>301.45125045776365</v>
      </c>
      <c r="BL64">
        <f t="shared" si="231"/>
        <v>272.04368532559965</v>
      </c>
      <c r="BM64">
        <f t="shared" si="232"/>
        <v>5.30535390265938E-2</v>
      </c>
      <c r="BN64">
        <f t="shared" si="233"/>
        <v>4.4638644861179637</v>
      </c>
      <c r="BO64">
        <f t="shared" si="234"/>
        <v>44.820347957908105</v>
      </c>
      <c r="BP64">
        <f t="shared" si="235"/>
        <v>17.625149898826074</v>
      </c>
      <c r="BQ64">
        <f t="shared" si="236"/>
        <v>29.557841300964355</v>
      </c>
      <c r="BR64">
        <f t="shared" si="237"/>
        <v>4.1534362007115071</v>
      </c>
      <c r="BS64">
        <f t="shared" si="238"/>
        <v>0.28363479055734314</v>
      </c>
      <c r="BT64">
        <f t="shared" si="239"/>
        <v>2.7084947872980849</v>
      </c>
      <c r="BU64">
        <f t="shared" si="240"/>
        <v>1.4449414134134222</v>
      </c>
      <c r="BV64">
        <f t="shared" si="241"/>
        <v>0.178053218175975</v>
      </c>
      <c r="BW64">
        <f t="shared" si="242"/>
        <v>73.099242107363139</v>
      </c>
      <c r="BX64">
        <f t="shared" si="243"/>
        <v>0.92526773130291851</v>
      </c>
      <c r="BY64">
        <f t="shared" si="244"/>
        <v>60.452640640846475</v>
      </c>
      <c r="BZ64">
        <f t="shared" si="245"/>
        <v>792.29082870898026</v>
      </c>
      <c r="CA64">
        <f t="shared" si="246"/>
        <v>5.0322696176291577E-3</v>
      </c>
      <c r="CB64">
        <f t="shared" si="247"/>
        <v>0</v>
      </c>
      <c r="CC64">
        <f t="shared" si="248"/>
        <v>1487.741299102524</v>
      </c>
      <c r="CD64">
        <f t="shared" si="249"/>
        <v>0</v>
      </c>
      <c r="CE64" t="e">
        <f t="shared" si="250"/>
        <v>#DIV/0!</v>
      </c>
      <c r="CF64" t="e">
        <f t="shared" si="251"/>
        <v>#DIV/0!</v>
      </c>
    </row>
    <row r="65" spans="1:84" x14ac:dyDescent="0.35">
      <c r="A65" t="s">
        <v>156</v>
      </c>
      <c r="B65" s="1">
        <v>63</v>
      </c>
      <c r="C65" s="1" t="s">
        <v>147</v>
      </c>
      <c r="D65" s="1">
        <v>16057.000055685639</v>
      </c>
      <c r="E65" s="1">
        <v>0</v>
      </c>
      <c r="F65">
        <f t="shared" si="210"/>
        <v>8.797625131129335</v>
      </c>
      <c r="G65">
        <f t="shared" si="211"/>
        <v>0.22394582875996233</v>
      </c>
      <c r="H65">
        <f t="shared" si="212"/>
        <v>1089.5075533674053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t="e">
        <f t="shared" si="213"/>
        <v>#DIV/0!</v>
      </c>
      <c r="Q65" t="e">
        <f t="shared" si="214"/>
        <v>#DIV/0!</v>
      </c>
      <c r="R65" t="e">
        <f t="shared" si="215"/>
        <v>#DIV/0!</v>
      </c>
      <c r="S65" s="1">
        <v>-1</v>
      </c>
      <c r="T65" s="1">
        <v>0.87</v>
      </c>
      <c r="U65" s="1">
        <v>0.92</v>
      </c>
      <c r="V65" s="1">
        <v>10.002778053283691</v>
      </c>
      <c r="W65">
        <f t="shared" si="216"/>
        <v>0.87500138902664171</v>
      </c>
      <c r="X65">
        <f t="shared" si="217"/>
        <v>6.5928445848797953E-3</v>
      </c>
      <c r="Y65" t="e">
        <f t="shared" si="218"/>
        <v>#DIV/0!</v>
      </c>
      <c r="Z65" t="e">
        <f t="shared" si="219"/>
        <v>#DIV/0!</v>
      </c>
      <c r="AA65" t="e">
        <f t="shared" si="220"/>
        <v>#DIV/0!</v>
      </c>
      <c r="AB65" s="1">
        <v>0</v>
      </c>
      <c r="AC65" s="1">
        <v>0.5</v>
      </c>
      <c r="AD65" t="e">
        <f t="shared" si="221"/>
        <v>#DIV/0!</v>
      </c>
      <c r="AE65">
        <f t="shared" si="222"/>
        <v>4.4744401070491904</v>
      </c>
      <c r="AF65">
        <f t="shared" si="223"/>
        <v>1.9620290830625131</v>
      </c>
      <c r="AG65">
        <f t="shared" si="224"/>
        <v>31.642755508422852</v>
      </c>
      <c r="AH65" s="1">
        <v>2</v>
      </c>
      <c r="AI65">
        <f t="shared" si="225"/>
        <v>4.644859790802002</v>
      </c>
      <c r="AJ65" s="1">
        <v>1</v>
      </c>
      <c r="AK65">
        <f t="shared" si="226"/>
        <v>9.2897195816040039</v>
      </c>
      <c r="AL65" s="1">
        <v>28.594949722290039</v>
      </c>
      <c r="AM65" s="1">
        <v>31.642755508422852</v>
      </c>
      <c r="AN65" s="1">
        <v>27.098354339599609</v>
      </c>
      <c r="AO65" s="1">
        <v>1200.2908935546875</v>
      </c>
      <c r="AP65" s="1">
        <v>1190.8621826171875</v>
      </c>
      <c r="AQ65" s="1">
        <v>24.381261825561523</v>
      </c>
      <c r="AR65" s="1">
        <v>27.286319732666016</v>
      </c>
      <c r="AS65" s="1">
        <v>61.808135986328125</v>
      </c>
      <c r="AT65" s="1">
        <v>69.173316955566406</v>
      </c>
      <c r="AU65" s="1">
        <v>299.639404296875</v>
      </c>
      <c r="AV65" s="1">
        <v>1698.3970947265625</v>
      </c>
      <c r="AW65" s="1">
        <v>0.12063609808683395</v>
      </c>
      <c r="AX65" s="1">
        <v>99.586402893066406</v>
      </c>
      <c r="AY65" s="1">
        <v>7.4776315689086914</v>
      </c>
      <c r="AZ65" s="1">
        <v>-0.77437949180603027</v>
      </c>
      <c r="BA65" s="1">
        <v>0.75</v>
      </c>
      <c r="BB65" s="1">
        <v>-1.355140209197998</v>
      </c>
      <c r="BC65" s="1">
        <v>7.355140209197998</v>
      </c>
      <c r="BD65" s="1">
        <v>1</v>
      </c>
      <c r="BE65" s="1">
        <v>0</v>
      </c>
      <c r="BF65" s="1">
        <v>0.15999999642372131</v>
      </c>
      <c r="BG65" s="1">
        <v>111115</v>
      </c>
      <c r="BH65">
        <f t="shared" si="227"/>
        <v>1.4981970214843749</v>
      </c>
      <c r="BI65">
        <f t="shared" si="228"/>
        <v>4.4744401070491904E-3</v>
      </c>
      <c r="BJ65">
        <f t="shared" si="229"/>
        <v>304.79275550842283</v>
      </c>
      <c r="BK65">
        <f t="shared" si="230"/>
        <v>301.74494972229002</v>
      </c>
      <c r="BL65">
        <f t="shared" si="231"/>
        <v>271.74352908230867</v>
      </c>
      <c r="BM65">
        <f t="shared" si="232"/>
        <v>0.15057838676411633</v>
      </c>
      <c r="BN65">
        <f t="shared" si="233"/>
        <v>4.6793755134288189</v>
      </c>
      <c r="BO65">
        <f t="shared" si="234"/>
        <v>46.988096542189844</v>
      </c>
      <c r="BP65">
        <f t="shared" si="235"/>
        <v>19.701776809523828</v>
      </c>
      <c r="BQ65">
        <f t="shared" si="236"/>
        <v>30.118852615356445</v>
      </c>
      <c r="BR65">
        <f t="shared" si="237"/>
        <v>4.2896216640606264</v>
      </c>
      <c r="BS65">
        <f t="shared" si="238"/>
        <v>0.21867428177404957</v>
      </c>
      <c r="BT65">
        <f t="shared" si="239"/>
        <v>2.7173464303663057</v>
      </c>
      <c r="BU65">
        <f t="shared" si="240"/>
        <v>1.5722752336943207</v>
      </c>
      <c r="BV65">
        <f t="shared" si="241"/>
        <v>0.13713546324234127</v>
      </c>
      <c r="BW65">
        <f t="shared" si="242"/>
        <v>108.50013816468547</v>
      </c>
      <c r="BX65">
        <f t="shared" si="243"/>
        <v>0.91488970702971473</v>
      </c>
      <c r="BY65">
        <f t="shared" si="244"/>
        <v>57.478569247482334</v>
      </c>
      <c r="BZ65">
        <f t="shared" si="245"/>
        <v>1189.5836947335981</v>
      </c>
      <c r="CA65">
        <f t="shared" si="246"/>
        <v>4.2508560562126057E-3</v>
      </c>
      <c r="CB65">
        <f t="shared" si="247"/>
        <v>0</v>
      </c>
      <c r="CC65">
        <f t="shared" si="248"/>
        <v>1486.099817004555</v>
      </c>
      <c r="CD65">
        <f t="shared" si="249"/>
        <v>0</v>
      </c>
      <c r="CE65" t="e">
        <f t="shared" si="250"/>
        <v>#DIV/0!</v>
      </c>
      <c r="CF65" t="e">
        <f t="shared" si="251"/>
        <v>#DIV/0!</v>
      </c>
    </row>
    <row r="66" spans="1:84" x14ac:dyDescent="0.35">
      <c r="A66" t="s">
        <v>156</v>
      </c>
      <c r="B66" s="1">
        <v>64</v>
      </c>
      <c r="C66" s="1" t="s">
        <v>148</v>
      </c>
      <c r="D66" s="1">
        <v>16259.000055685639</v>
      </c>
      <c r="E66" s="1">
        <v>0</v>
      </c>
      <c r="F66">
        <f t="shared" si="210"/>
        <v>9.4507554032662711</v>
      </c>
      <c r="G66">
        <f t="shared" si="211"/>
        <v>0.19350985123256662</v>
      </c>
      <c r="H66">
        <f t="shared" si="212"/>
        <v>1360.1587987026783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t="e">
        <f t="shared" si="213"/>
        <v>#DIV/0!</v>
      </c>
      <c r="Q66" t="e">
        <f t="shared" si="214"/>
        <v>#DIV/0!</v>
      </c>
      <c r="R66" t="e">
        <f t="shared" si="215"/>
        <v>#DIV/0!</v>
      </c>
      <c r="S66" s="1">
        <v>-1</v>
      </c>
      <c r="T66" s="1">
        <v>0.87</v>
      </c>
      <c r="U66" s="1">
        <v>0.92</v>
      </c>
      <c r="V66" s="1">
        <v>10.002778053283691</v>
      </c>
      <c r="W66">
        <f t="shared" si="216"/>
        <v>0.87500138902664171</v>
      </c>
      <c r="X66">
        <f t="shared" si="217"/>
        <v>7.022128738835857E-3</v>
      </c>
      <c r="Y66" t="e">
        <f t="shared" si="218"/>
        <v>#DIV/0!</v>
      </c>
      <c r="Z66" t="e">
        <f t="shared" si="219"/>
        <v>#DIV/0!</v>
      </c>
      <c r="AA66" t="e">
        <f t="shared" si="220"/>
        <v>#DIV/0!</v>
      </c>
      <c r="AB66" s="1">
        <v>0</v>
      </c>
      <c r="AC66" s="1">
        <v>0.5</v>
      </c>
      <c r="AD66" t="e">
        <f t="shared" si="221"/>
        <v>#DIV/0!</v>
      </c>
      <c r="AE66">
        <f t="shared" si="222"/>
        <v>4.155374969311751</v>
      </c>
      <c r="AF66">
        <f t="shared" si="223"/>
        <v>2.0996385254367826</v>
      </c>
      <c r="AG66">
        <f t="shared" si="224"/>
        <v>32.281471252441406</v>
      </c>
      <c r="AH66" s="1">
        <v>2</v>
      </c>
      <c r="AI66">
        <f t="shared" si="225"/>
        <v>4.644859790802002</v>
      </c>
      <c r="AJ66" s="1">
        <v>1</v>
      </c>
      <c r="AK66">
        <f t="shared" si="226"/>
        <v>9.2897195816040039</v>
      </c>
      <c r="AL66" s="1">
        <v>29.058139801025391</v>
      </c>
      <c r="AM66" s="1">
        <v>32.281471252441406</v>
      </c>
      <c r="AN66" s="1">
        <v>27.548177719116211</v>
      </c>
      <c r="AO66" s="1">
        <v>1499.96142578125</v>
      </c>
      <c r="AP66" s="1">
        <v>1489.5220947265625</v>
      </c>
      <c r="AQ66" s="1">
        <v>24.938575744628906</v>
      </c>
      <c r="AR66" s="1">
        <v>27.635492324829102</v>
      </c>
      <c r="AS66" s="1">
        <v>61.544437408447266</v>
      </c>
      <c r="AT66" s="1">
        <v>68.201713562011719</v>
      </c>
      <c r="AU66" s="1">
        <v>299.64138793945313</v>
      </c>
      <c r="AV66" s="1">
        <v>1700.8662109375</v>
      </c>
      <c r="AW66" s="1">
        <v>0.14310696721076965</v>
      </c>
      <c r="AX66" s="1">
        <v>99.583831787109375</v>
      </c>
      <c r="AY66" s="1">
        <v>7.4398326873779297</v>
      </c>
      <c r="AZ66" s="1">
        <v>-0.76916879415512085</v>
      </c>
      <c r="BA66" s="1">
        <v>1</v>
      </c>
      <c r="BB66" s="1">
        <v>-1.355140209197998</v>
      </c>
      <c r="BC66" s="1">
        <v>7.355140209197998</v>
      </c>
      <c r="BD66" s="1">
        <v>1</v>
      </c>
      <c r="BE66" s="1">
        <v>0</v>
      </c>
      <c r="BF66" s="1">
        <v>0.15999999642372131</v>
      </c>
      <c r="BG66" s="1">
        <v>111115</v>
      </c>
      <c r="BH66">
        <f t="shared" si="227"/>
        <v>1.4982069396972655</v>
      </c>
      <c r="BI66">
        <f t="shared" si="228"/>
        <v>4.1553749693117514E-3</v>
      </c>
      <c r="BJ66">
        <f t="shared" si="229"/>
        <v>305.43147125244138</v>
      </c>
      <c r="BK66">
        <f t="shared" si="230"/>
        <v>302.20813980102537</v>
      </c>
      <c r="BL66">
        <f t="shared" si="231"/>
        <v>272.13858766722842</v>
      </c>
      <c r="BM66">
        <f t="shared" si="232"/>
        <v>0.19891179876362189</v>
      </c>
      <c r="BN66">
        <f t="shared" si="233"/>
        <v>4.8516867444665159</v>
      </c>
      <c r="BO66">
        <f t="shared" si="234"/>
        <v>48.719623029152629</v>
      </c>
      <c r="BP66">
        <f t="shared" si="235"/>
        <v>21.084130704323528</v>
      </c>
      <c r="BQ66">
        <f t="shared" si="236"/>
        <v>30.669805526733398</v>
      </c>
      <c r="BR66">
        <f t="shared" si="237"/>
        <v>4.4271363336353202</v>
      </c>
      <c r="BS66">
        <f t="shared" si="238"/>
        <v>0.18956118977823233</v>
      </c>
      <c r="BT66">
        <f t="shared" si="239"/>
        <v>2.7520482190297333</v>
      </c>
      <c r="BU66">
        <f t="shared" si="240"/>
        <v>1.6750881146055869</v>
      </c>
      <c r="BV66">
        <f t="shared" si="241"/>
        <v>0.11882428944891107</v>
      </c>
      <c r="BW66">
        <f t="shared" si="242"/>
        <v>135.44982501376427</v>
      </c>
      <c r="BX66">
        <f t="shared" si="243"/>
        <v>0.91315113989790664</v>
      </c>
      <c r="BY66">
        <f t="shared" si="244"/>
        <v>55.923893772719559</v>
      </c>
      <c r="BZ66">
        <f t="shared" si="245"/>
        <v>1488.1486926897912</v>
      </c>
      <c r="CA66">
        <f t="shared" si="246"/>
        <v>3.5515472603004899E-3</v>
      </c>
      <c r="CB66">
        <f t="shared" si="247"/>
        <v>0</v>
      </c>
      <c r="CC66">
        <f t="shared" si="248"/>
        <v>1488.2602971187935</v>
      </c>
      <c r="CD66">
        <f t="shared" si="249"/>
        <v>0</v>
      </c>
      <c r="CE66" t="e">
        <f t="shared" si="250"/>
        <v>#DIV/0!</v>
      </c>
      <c r="CF66" t="e">
        <f t="shared" si="251"/>
        <v>#DIV/0!</v>
      </c>
    </row>
    <row r="67" spans="1:84" x14ac:dyDescent="0.35">
      <c r="A67" t="s">
        <v>156</v>
      </c>
      <c r="B67" s="1">
        <v>65</v>
      </c>
      <c r="C67" s="1" t="s">
        <v>149</v>
      </c>
      <c r="D67" s="1">
        <v>16461.000055685639</v>
      </c>
      <c r="E67" s="1">
        <v>0</v>
      </c>
      <c r="F67">
        <f t="shared" si="210"/>
        <v>10.094630629607144</v>
      </c>
      <c r="G67">
        <f t="shared" si="211"/>
        <v>0.15324022460373074</v>
      </c>
      <c r="H67">
        <f t="shared" si="212"/>
        <v>1525.240223174907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t="e">
        <f t="shared" si="213"/>
        <v>#DIV/0!</v>
      </c>
      <c r="Q67" t="e">
        <f t="shared" si="214"/>
        <v>#DIV/0!</v>
      </c>
      <c r="R67" t="e">
        <f t="shared" si="215"/>
        <v>#DIV/0!</v>
      </c>
      <c r="S67" s="1">
        <v>-1</v>
      </c>
      <c r="T67" s="1">
        <v>0.87</v>
      </c>
      <c r="U67" s="1">
        <v>0.92</v>
      </c>
      <c r="V67" s="1">
        <v>10.002778053283691</v>
      </c>
      <c r="W67">
        <f t="shared" si="216"/>
        <v>0.87500138902664171</v>
      </c>
      <c r="X67">
        <f t="shared" si="217"/>
        <v>7.4594959171346304E-3</v>
      </c>
      <c r="Y67" t="e">
        <f t="shared" si="218"/>
        <v>#DIV/0!</v>
      </c>
      <c r="Z67" t="e">
        <f t="shared" si="219"/>
        <v>#DIV/0!</v>
      </c>
      <c r="AA67" t="e">
        <f t="shared" si="220"/>
        <v>#DIV/0!</v>
      </c>
      <c r="AB67" s="1">
        <v>0</v>
      </c>
      <c r="AC67" s="1">
        <v>0.5</v>
      </c>
      <c r="AD67" t="e">
        <f t="shared" si="221"/>
        <v>#DIV/0!</v>
      </c>
      <c r="AE67">
        <f t="shared" si="222"/>
        <v>3.3858963863771723</v>
      </c>
      <c r="AF67">
        <f t="shared" si="223"/>
        <v>2.1512106291817319</v>
      </c>
      <c r="AG67">
        <f t="shared" si="224"/>
        <v>32.361179351806641</v>
      </c>
      <c r="AH67" s="1">
        <v>2</v>
      </c>
      <c r="AI67">
        <f t="shared" si="225"/>
        <v>4.644859790802002</v>
      </c>
      <c r="AJ67" s="1">
        <v>1</v>
      </c>
      <c r="AK67">
        <f t="shared" si="226"/>
        <v>9.2897195816040039</v>
      </c>
      <c r="AL67" s="1">
        <v>29.005556106567383</v>
      </c>
      <c r="AM67" s="1">
        <v>32.361179351806641</v>
      </c>
      <c r="AN67" s="1">
        <v>27.472070693969727</v>
      </c>
      <c r="AO67" s="1">
        <v>1700.3173828125</v>
      </c>
      <c r="AP67" s="1">
        <v>1689.7601318359375</v>
      </c>
      <c r="AQ67" s="1">
        <v>25.140586853027344</v>
      </c>
      <c r="AR67" s="1">
        <v>27.338901519775391</v>
      </c>
      <c r="AS67" s="1">
        <v>62.220806121826172</v>
      </c>
      <c r="AT67" s="1">
        <v>67.666313171386719</v>
      </c>
      <c r="AU67" s="1">
        <v>299.62313842773438</v>
      </c>
      <c r="AV67" s="1">
        <v>1699.7874755859375</v>
      </c>
      <c r="AW67" s="1">
        <v>0.10599926114082336</v>
      </c>
      <c r="AX67" s="1">
        <v>99.578338623046875</v>
      </c>
      <c r="AY67" s="1">
        <v>6.739539623260498</v>
      </c>
      <c r="AZ67" s="1">
        <v>-0.74482083320617676</v>
      </c>
      <c r="BA67" s="1">
        <v>0.5</v>
      </c>
      <c r="BB67" s="1">
        <v>-1.355140209197998</v>
      </c>
      <c r="BC67" s="1">
        <v>7.355140209197998</v>
      </c>
      <c r="BD67" s="1">
        <v>1</v>
      </c>
      <c r="BE67" s="1">
        <v>0</v>
      </c>
      <c r="BF67" s="1">
        <v>0.15999999642372131</v>
      </c>
      <c r="BG67" s="1">
        <v>111115</v>
      </c>
      <c r="BH67">
        <f t="shared" si="227"/>
        <v>1.4981156921386716</v>
      </c>
      <c r="BI67">
        <f t="shared" si="228"/>
        <v>3.3858963863771722E-3</v>
      </c>
      <c r="BJ67">
        <f t="shared" si="229"/>
        <v>305.51117935180662</v>
      </c>
      <c r="BK67">
        <f t="shared" si="230"/>
        <v>302.15555610656736</v>
      </c>
      <c r="BL67">
        <f t="shared" si="231"/>
        <v>271.96599001483628</v>
      </c>
      <c r="BM67">
        <f t="shared" si="232"/>
        <v>0.32700290220368822</v>
      </c>
      <c r="BN67">
        <f t="shared" si="233"/>
        <v>4.8735730223000564</v>
      </c>
      <c r="BO67">
        <f t="shared" si="234"/>
        <v>48.942100156429944</v>
      </c>
      <c r="BP67">
        <f t="shared" si="235"/>
        <v>21.603198636654554</v>
      </c>
      <c r="BQ67">
        <f t="shared" si="236"/>
        <v>30.683367729187012</v>
      </c>
      <c r="BR67">
        <f t="shared" si="237"/>
        <v>4.4305692529778344</v>
      </c>
      <c r="BS67">
        <f t="shared" si="238"/>
        <v>0.15075344430194818</v>
      </c>
      <c r="BT67">
        <f t="shared" si="239"/>
        <v>2.7223623931183245</v>
      </c>
      <c r="BU67">
        <f t="shared" si="240"/>
        <v>1.7082068598595099</v>
      </c>
      <c r="BV67">
        <f t="shared" si="241"/>
        <v>9.4441212605679947E-2</v>
      </c>
      <c r="BW67">
        <f t="shared" si="242"/>
        <v>151.88088742480247</v>
      </c>
      <c r="BX67">
        <f t="shared" si="243"/>
        <v>0.90263712253509121</v>
      </c>
      <c r="BY67">
        <f t="shared" si="244"/>
        <v>54.854103395589114</v>
      </c>
      <c r="BZ67">
        <f t="shared" si="245"/>
        <v>1688.2931606071229</v>
      </c>
      <c r="CA67">
        <f t="shared" si="246"/>
        <v>3.2798327045145703E-3</v>
      </c>
      <c r="CB67">
        <f t="shared" si="247"/>
        <v>0</v>
      </c>
      <c r="CC67">
        <f t="shared" si="248"/>
        <v>1487.3164021877842</v>
      </c>
      <c r="CD67">
        <f t="shared" si="249"/>
        <v>0</v>
      </c>
      <c r="CE67" t="e">
        <f t="shared" si="250"/>
        <v>#DIV/0!</v>
      </c>
      <c r="CF67" t="e">
        <f t="shared" si="251"/>
        <v>#DIV/0!</v>
      </c>
    </row>
    <row r="68" spans="1:84" x14ac:dyDescent="0.35">
      <c r="A68" t="s">
        <v>156</v>
      </c>
      <c r="B68" s="1">
        <v>66</v>
      </c>
      <c r="C68" s="1" t="s">
        <v>150</v>
      </c>
      <c r="D68" s="1">
        <v>16663.000055685639</v>
      </c>
      <c r="E68" s="1">
        <v>0</v>
      </c>
      <c r="F68">
        <f t="shared" si="210"/>
        <v>10.806425507594637</v>
      </c>
      <c r="G68">
        <f t="shared" si="211"/>
        <v>0.14677848076780931</v>
      </c>
      <c r="H68">
        <f t="shared" si="212"/>
        <v>1625.6407842688272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t="e">
        <f t="shared" si="213"/>
        <v>#DIV/0!</v>
      </c>
      <c r="Q68" t="e">
        <f t="shared" si="214"/>
        <v>#DIV/0!</v>
      </c>
      <c r="R68" t="e">
        <f t="shared" si="215"/>
        <v>#DIV/0!</v>
      </c>
      <c r="S68" s="1">
        <v>-1</v>
      </c>
      <c r="T68" s="1">
        <v>0.87</v>
      </c>
      <c r="U68" s="1">
        <v>0.92</v>
      </c>
      <c r="V68" s="1">
        <v>10.002778053283691</v>
      </c>
      <c r="W68">
        <f t="shared" si="216"/>
        <v>0.87500138902664171</v>
      </c>
      <c r="X68">
        <f t="shared" si="217"/>
        <v>7.9421329772950567E-3</v>
      </c>
      <c r="Y68" t="e">
        <f t="shared" si="218"/>
        <v>#DIV/0!</v>
      </c>
      <c r="Z68" t="e">
        <f t="shared" si="219"/>
        <v>#DIV/0!</v>
      </c>
      <c r="AA68" t="e">
        <f t="shared" si="220"/>
        <v>#DIV/0!</v>
      </c>
      <c r="AB68" s="1">
        <v>0</v>
      </c>
      <c r="AC68" s="1">
        <v>0.5</v>
      </c>
      <c r="AD68" t="e">
        <f t="shared" si="221"/>
        <v>#DIV/0!</v>
      </c>
      <c r="AE68">
        <f t="shared" si="222"/>
        <v>3.1796180604993673</v>
      </c>
      <c r="AF68">
        <f t="shared" si="223"/>
        <v>2.1076121676177286</v>
      </c>
      <c r="AG68">
        <f t="shared" si="224"/>
        <v>32.274459838867188</v>
      </c>
      <c r="AH68" s="1">
        <v>2</v>
      </c>
      <c r="AI68">
        <f t="shared" si="225"/>
        <v>4.644859790802002</v>
      </c>
      <c r="AJ68" s="1">
        <v>1</v>
      </c>
      <c r="AK68">
        <f t="shared" si="226"/>
        <v>9.2897195816040039</v>
      </c>
      <c r="AL68" s="1">
        <v>28.867801666259766</v>
      </c>
      <c r="AM68" s="1">
        <v>32.274459838867188</v>
      </c>
      <c r="AN68" s="1">
        <v>27.378875732421875</v>
      </c>
      <c r="AO68" s="1">
        <v>1816.3402099609375</v>
      </c>
      <c r="AP68" s="1">
        <v>1805.2960205078125</v>
      </c>
      <c r="AQ68" s="1">
        <v>25.474784851074219</v>
      </c>
      <c r="AR68" s="1">
        <v>27.538610458374023</v>
      </c>
      <c r="AS68" s="1">
        <v>63.554187774658203</v>
      </c>
      <c r="AT68" s="1">
        <v>68.705062866210938</v>
      </c>
      <c r="AU68" s="1">
        <v>299.64312744140625</v>
      </c>
      <c r="AV68" s="1">
        <v>1698.91845703125</v>
      </c>
      <c r="AW68" s="1">
        <v>0.15449768304824829</v>
      </c>
      <c r="AX68" s="1">
        <v>99.574867248535156</v>
      </c>
      <c r="AY68" s="1">
        <v>6.280524730682373</v>
      </c>
      <c r="AZ68" s="1">
        <v>-0.75953346490859985</v>
      </c>
      <c r="BA68" s="1">
        <v>0.75</v>
      </c>
      <c r="BB68" s="1">
        <v>-1.355140209197998</v>
      </c>
      <c r="BC68" s="1">
        <v>7.355140209197998</v>
      </c>
      <c r="BD68" s="1">
        <v>1</v>
      </c>
      <c r="BE68" s="1">
        <v>0</v>
      </c>
      <c r="BF68" s="1">
        <v>0.15999999642372131</v>
      </c>
      <c r="BG68" s="1">
        <v>111115</v>
      </c>
      <c r="BH68">
        <f t="shared" si="227"/>
        <v>1.498215637207031</v>
      </c>
      <c r="BI68">
        <f t="shared" si="228"/>
        <v>3.1796180604993672E-3</v>
      </c>
      <c r="BJ68">
        <f t="shared" si="229"/>
        <v>305.42445983886716</v>
      </c>
      <c r="BK68">
        <f t="shared" si="230"/>
        <v>302.01780166625974</v>
      </c>
      <c r="BL68">
        <f t="shared" si="231"/>
        <v>271.82694704919413</v>
      </c>
      <c r="BM68">
        <f t="shared" si="232"/>
        <v>0.36042598816749627</v>
      </c>
      <c r="BN68">
        <f t="shared" si="233"/>
        <v>4.849765648219444</v>
      </c>
      <c r="BO68">
        <f t="shared" si="234"/>
        <v>48.704716182192946</v>
      </c>
      <c r="BP68">
        <f t="shared" si="235"/>
        <v>21.166105723818923</v>
      </c>
      <c r="BQ68">
        <f t="shared" si="236"/>
        <v>30.571130752563477</v>
      </c>
      <c r="BR68">
        <f t="shared" si="237"/>
        <v>4.4022290648290339</v>
      </c>
      <c r="BS68">
        <f t="shared" si="238"/>
        <v>0.14449543866107556</v>
      </c>
      <c r="BT68">
        <f t="shared" si="239"/>
        <v>2.7421534806017154</v>
      </c>
      <c r="BU68">
        <f t="shared" si="240"/>
        <v>1.6600755842273185</v>
      </c>
      <c r="BV68">
        <f t="shared" si="241"/>
        <v>9.0512028274052234E-2</v>
      </c>
      <c r="BW68">
        <f t="shared" si="242"/>
        <v>161.87296528737306</v>
      </c>
      <c r="BX68">
        <f t="shared" si="243"/>
        <v>0.90048433376125769</v>
      </c>
      <c r="BY68">
        <f t="shared" si="244"/>
        <v>55.522378981999452</v>
      </c>
      <c r="BZ68">
        <f t="shared" si="245"/>
        <v>1803.725609871937</v>
      </c>
      <c r="CA68">
        <f t="shared" si="246"/>
        <v>3.3264397266944312E-3</v>
      </c>
      <c r="CB68">
        <f t="shared" si="247"/>
        <v>0</v>
      </c>
      <c r="CC68">
        <f t="shared" si="248"/>
        <v>1486.5560097453426</v>
      </c>
      <c r="CD68">
        <f t="shared" si="249"/>
        <v>0</v>
      </c>
      <c r="CE68" t="e">
        <f t="shared" si="250"/>
        <v>#DIV/0!</v>
      </c>
      <c r="CF68" t="e">
        <f t="shared" si="251"/>
        <v>#DIV/0!</v>
      </c>
    </row>
  </sheetData>
  <sortState xmlns:xlrd2="http://schemas.microsoft.com/office/spreadsheetml/2017/richdata2" ref="B58:CF68">
    <sortCondition ref="AO58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2017-07-31-bern1-katripe_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Ward</dc:creator>
  <cp:lastModifiedBy>PengFu</cp:lastModifiedBy>
  <dcterms:created xsi:type="dcterms:W3CDTF">2017-11-10T14:47:01Z</dcterms:created>
  <dcterms:modified xsi:type="dcterms:W3CDTF">2022-10-24T22:01:39Z</dcterms:modified>
</cp:coreProperties>
</file>