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7DAB5A9D-427B-42B6-98A5-326EE1AFE4B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8-01-hubern-katripe_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1" l="1"/>
  <c r="J3" i="1"/>
  <c r="BP3" i="1"/>
  <c r="BO3" i="1"/>
  <c r="BN3" i="1"/>
  <c r="BM3" i="1"/>
  <c r="AM3" i="1"/>
  <c r="BQ3" i="1"/>
  <c r="AK3" i="1"/>
  <c r="BR3" i="1"/>
  <c r="BS3" i="1"/>
  <c r="BT3" i="1"/>
  <c r="BW3" i="1"/>
  <c r="AO3" i="1"/>
  <c r="K3" i="1"/>
  <c r="BZ3" i="1"/>
  <c r="L3" i="1"/>
  <c r="CF3" i="1"/>
  <c r="T3" i="1"/>
  <c r="CH3" i="1"/>
  <c r="U3" i="1"/>
  <c r="V3" i="1"/>
  <c r="AA3" i="1"/>
  <c r="CG3" i="1"/>
  <c r="AB3" i="1"/>
  <c r="AC3" i="1"/>
  <c r="AD3" i="1"/>
  <c r="AE3" i="1"/>
  <c r="AH3" i="1"/>
  <c r="AI3" i="1"/>
  <c r="BX3" i="1"/>
  <c r="AJ3" i="1"/>
  <c r="BU3" i="1"/>
  <c r="BV3" i="1"/>
  <c r="BY3" i="1"/>
  <c r="CA3" i="1"/>
  <c r="CB3" i="1"/>
  <c r="CC3" i="1"/>
  <c r="CD3" i="1"/>
  <c r="CE3" i="1"/>
  <c r="CI3" i="1"/>
  <c r="CJ3" i="1"/>
  <c r="BL4" i="1"/>
  <c r="J4" i="1"/>
  <c r="BP4" i="1"/>
  <c r="BO4" i="1"/>
  <c r="BN4" i="1"/>
  <c r="BM4" i="1"/>
  <c r="AM4" i="1"/>
  <c r="BQ4" i="1"/>
  <c r="AK4" i="1"/>
  <c r="BR4" i="1"/>
  <c r="BS4" i="1"/>
  <c r="BT4" i="1"/>
  <c r="BW4" i="1"/>
  <c r="AO4" i="1"/>
  <c r="K4" i="1"/>
  <c r="BZ4" i="1"/>
  <c r="L4" i="1"/>
  <c r="CF4" i="1"/>
  <c r="T4" i="1"/>
  <c r="CH4" i="1"/>
  <c r="U4" i="1"/>
  <c r="V4" i="1"/>
  <c r="AA4" i="1"/>
  <c r="CG4" i="1"/>
  <c r="AB4" i="1"/>
  <c r="AC4" i="1"/>
  <c r="AD4" i="1"/>
  <c r="AE4" i="1"/>
  <c r="AH4" i="1"/>
  <c r="AI4" i="1"/>
  <c r="BX4" i="1"/>
  <c r="AJ4" i="1"/>
  <c r="BU4" i="1"/>
  <c r="BV4" i="1"/>
  <c r="BY4" i="1"/>
  <c r="CA4" i="1"/>
  <c r="CB4" i="1"/>
  <c r="CC4" i="1"/>
  <c r="CD4" i="1"/>
  <c r="CE4" i="1"/>
  <c r="CI4" i="1"/>
  <c r="CJ4" i="1"/>
  <c r="BL5" i="1"/>
  <c r="J5" i="1"/>
  <c r="BP5" i="1"/>
  <c r="BO5" i="1"/>
  <c r="BN5" i="1"/>
  <c r="BM5" i="1"/>
  <c r="AM5" i="1"/>
  <c r="BQ5" i="1"/>
  <c r="AK5" i="1"/>
  <c r="BR5" i="1"/>
  <c r="BS5" i="1"/>
  <c r="BT5" i="1"/>
  <c r="BW5" i="1"/>
  <c r="AO5" i="1"/>
  <c r="K5" i="1"/>
  <c r="BZ5" i="1"/>
  <c r="L5" i="1"/>
  <c r="CF5" i="1"/>
  <c r="T5" i="1"/>
  <c r="CH5" i="1"/>
  <c r="U5" i="1"/>
  <c r="V5" i="1"/>
  <c r="AA5" i="1"/>
  <c r="CG5" i="1"/>
  <c r="AB5" i="1"/>
  <c r="AC5" i="1"/>
  <c r="AD5" i="1"/>
  <c r="AE5" i="1"/>
  <c r="AH5" i="1"/>
  <c r="AI5" i="1"/>
  <c r="BX5" i="1"/>
  <c r="AJ5" i="1"/>
  <c r="BU5" i="1"/>
  <c r="BV5" i="1"/>
  <c r="BY5" i="1"/>
  <c r="CA5" i="1"/>
  <c r="CB5" i="1"/>
  <c r="CC5" i="1"/>
  <c r="CD5" i="1"/>
  <c r="CE5" i="1"/>
  <c r="CI5" i="1"/>
  <c r="CJ5" i="1"/>
  <c r="BL6" i="1"/>
  <c r="J6" i="1"/>
  <c r="BP6" i="1"/>
  <c r="BO6" i="1"/>
  <c r="BN6" i="1"/>
  <c r="BM6" i="1"/>
  <c r="AM6" i="1"/>
  <c r="BQ6" i="1"/>
  <c r="AK6" i="1"/>
  <c r="BR6" i="1"/>
  <c r="BS6" i="1"/>
  <c r="BT6" i="1"/>
  <c r="BW6" i="1"/>
  <c r="AO6" i="1"/>
  <c r="K6" i="1"/>
  <c r="BZ6" i="1"/>
  <c r="L6" i="1"/>
  <c r="CF6" i="1"/>
  <c r="T6" i="1"/>
  <c r="CH6" i="1"/>
  <c r="U6" i="1"/>
  <c r="V6" i="1"/>
  <c r="AA6" i="1"/>
  <c r="CG6" i="1"/>
  <c r="AB6" i="1"/>
  <c r="AC6" i="1"/>
  <c r="AD6" i="1"/>
  <c r="AE6" i="1"/>
  <c r="AH6" i="1"/>
  <c r="AI6" i="1"/>
  <c r="BX6" i="1"/>
  <c r="AJ6" i="1"/>
  <c r="BU6" i="1"/>
  <c r="BV6" i="1"/>
  <c r="BY6" i="1"/>
  <c r="CA6" i="1"/>
  <c r="CB6" i="1"/>
  <c r="CC6" i="1"/>
  <c r="CD6" i="1"/>
  <c r="CE6" i="1"/>
  <c r="CI6" i="1"/>
  <c r="CJ6" i="1"/>
  <c r="BL7" i="1"/>
  <c r="J7" i="1"/>
  <c r="BP7" i="1"/>
  <c r="BO7" i="1"/>
  <c r="BN7" i="1"/>
  <c r="BM7" i="1"/>
  <c r="AM7" i="1"/>
  <c r="BQ7" i="1"/>
  <c r="AK7" i="1"/>
  <c r="BR7" i="1"/>
  <c r="BS7" i="1"/>
  <c r="BT7" i="1"/>
  <c r="BW7" i="1"/>
  <c r="AO7" i="1"/>
  <c r="K7" i="1"/>
  <c r="BZ7" i="1"/>
  <c r="L7" i="1"/>
  <c r="CF7" i="1"/>
  <c r="T7" i="1"/>
  <c r="CH7" i="1"/>
  <c r="U7" i="1"/>
  <c r="V7" i="1"/>
  <c r="AA7" i="1"/>
  <c r="CG7" i="1"/>
  <c r="AB7" i="1"/>
  <c r="AC7" i="1"/>
  <c r="AD7" i="1"/>
  <c r="AE7" i="1"/>
  <c r="AH7" i="1"/>
  <c r="AI7" i="1"/>
  <c r="BX7" i="1"/>
  <c r="AJ7" i="1"/>
  <c r="BU7" i="1"/>
  <c r="BV7" i="1"/>
  <c r="BY7" i="1"/>
  <c r="CA7" i="1"/>
  <c r="CB7" i="1"/>
  <c r="CC7" i="1"/>
  <c r="CD7" i="1"/>
  <c r="CE7" i="1"/>
  <c r="CI7" i="1"/>
  <c r="CJ7" i="1"/>
  <c r="BL8" i="1"/>
  <c r="J8" i="1"/>
  <c r="BP8" i="1"/>
  <c r="BO8" i="1"/>
  <c r="BN8" i="1"/>
  <c r="BM8" i="1"/>
  <c r="AM8" i="1"/>
  <c r="BQ8" i="1"/>
  <c r="AK8" i="1"/>
  <c r="BR8" i="1"/>
  <c r="BS8" i="1"/>
  <c r="BT8" i="1"/>
  <c r="BW8" i="1"/>
  <c r="AO8" i="1"/>
  <c r="K8" i="1"/>
  <c r="BZ8" i="1"/>
  <c r="L8" i="1"/>
  <c r="CF8" i="1"/>
  <c r="T8" i="1"/>
  <c r="CH8" i="1"/>
  <c r="U8" i="1"/>
  <c r="V8" i="1"/>
  <c r="AA8" i="1"/>
  <c r="CG8" i="1"/>
  <c r="AB8" i="1"/>
  <c r="AC8" i="1"/>
  <c r="AD8" i="1"/>
  <c r="AE8" i="1"/>
  <c r="AH8" i="1"/>
  <c r="AI8" i="1"/>
  <c r="BX8" i="1"/>
  <c r="AJ8" i="1"/>
  <c r="BU8" i="1"/>
  <c r="BV8" i="1"/>
  <c r="BY8" i="1"/>
  <c r="CA8" i="1"/>
  <c r="CB8" i="1"/>
  <c r="CC8" i="1"/>
  <c r="CD8" i="1"/>
  <c r="CE8" i="1"/>
  <c r="CI8" i="1"/>
  <c r="CJ8" i="1"/>
  <c r="BL9" i="1"/>
  <c r="J9" i="1"/>
  <c r="BP9" i="1"/>
  <c r="BO9" i="1"/>
  <c r="BN9" i="1"/>
  <c r="BM9" i="1"/>
  <c r="AM9" i="1"/>
  <c r="BQ9" i="1"/>
  <c r="AK9" i="1"/>
  <c r="BR9" i="1"/>
  <c r="BS9" i="1"/>
  <c r="BT9" i="1"/>
  <c r="BW9" i="1"/>
  <c r="AO9" i="1"/>
  <c r="K9" i="1"/>
  <c r="BZ9" i="1"/>
  <c r="L9" i="1"/>
  <c r="CF9" i="1"/>
  <c r="T9" i="1"/>
  <c r="CH9" i="1"/>
  <c r="U9" i="1"/>
  <c r="V9" i="1"/>
  <c r="AA9" i="1"/>
  <c r="CG9" i="1"/>
  <c r="AB9" i="1"/>
  <c r="AC9" i="1"/>
  <c r="AD9" i="1"/>
  <c r="AE9" i="1"/>
  <c r="AH9" i="1"/>
  <c r="AI9" i="1"/>
  <c r="BX9" i="1"/>
  <c r="AJ9" i="1"/>
  <c r="BU9" i="1"/>
  <c r="BV9" i="1"/>
  <c r="BY9" i="1"/>
  <c r="CA9" i="1"/>
  <c r="CB9" i="1"/>
  <c r="CC9" i="1"/>
  <c r="CD9" i="1"/>
  <c r="CE9" i="1"/>
  <c r="CI9" i="1"/>
  <c r="CJ9" i="1"/>
  <c r="BL10" i="1"/>
  <c r="J10" i="1"/>
  <c r="BP10" i="1"/>
  <c r="BO10" i="1"/>
  <c r="BN10" i="1"/>
  <c r="BM10" i="1"/>
  <c r="AM10" i="1"/>
  <c r="BQ10" i="1"/>
  <c r="AK10" i="1"/>
  <c r="BR10" i="1"/>
  <c r="BS10" i="1"/>
  <c r="BT10" i="1"/>
  <c r="BW10" i="1"/>
  <c r="AO10" i="1"/>
  <c r="K10" i="1"/>
  <c r="BZ10" i="1"/>
  <c r="L10" i="1"/>
  <c r="CF10" i="1"/>
  <c r="T10" i="1"/>
  <c r="CH10" i="1"/>
  <c r="U10" i="1"/>
  <c r="V10" i="1"/>
  <c r="AA10" i="1"/>
  <c r="CG10" i="1"/>
  <c r="AB10" i="1"/>
  <c r="AC10" i="1"/>
  <c r="AD10" i="1"/>
  <c r="AE10" i="1"/>
  <c r="AH10" i="1"/>
  <c r="AI10" i="1"/>
  <c r="BX10" i="1"/>
  <c r="AJ10" i="1"/>
  <c r="BU10" i="1"/>
  <c r="BV10" i="1"/>
  <c r="BY10" i="1"/>
  <c r="CA10" i="1"/>
  <c r="CB10" i="1"/>
  <c r="CC10" i="1"/>
  <c r="CD10" i="1"/>
  <c r="CE10" i="1"/>
  <c r="CI10" i="1"/>
  <c r="CJ10" i="1"/>
  <c r="BL11" i="1"/>
  <c r="J11" i="1"/>
  <c r="BP11" i="1"/>
  <c r="BO11" i="1"/>
  <c r="BN11" i="1"/>
  <c r="BM11" i="1"/>
  <c r="AM11" i="1"/>
  <c r="BQ11" i="1"/>
  <c r="AK11" i="1"/>
  <c r="BR11" i="1"/>
  <c r="BS11" i="1"/>
  <c r="BT11" i="1"/>
  <c r="BW11" i="1"/>
  <c r="AO11" i="1"/>
  <c r="K11" i="1"/>
  <c r="BZ11" i="1"/>
  <c r="L11" i="1"/>
  <c r="CF11" i="1"/>
  <c r="T11" i="1"/>
  <c r="CH11" i="1"/>
  <c r="U11" i="1"/>
  <c r="V11" i="1"/>
  <c r="AA11" i="1"/>
  <c r="CG11" i="1"/>
  <c r="AB11" i="1"/>
  <c r="AC11" i="1"/>
  <c r="AD11" i="1"/>
  <c r="AE11" i="1"/>
  <c r="AH11" i="1"/>
  <c r="AI11" i="1"/>
  <c r="BX11" i="1"/>
  <c r="AJ11" i="1"/>
  <c r="BU11" i="1"/>
  <c r="BV11" i="1"/>
  <c r="BY11" i="1"/>
  <c r="CA11" i="1"/>
  <c r="CB11" i="1"/>
  <c r="CC11" i="1"/>
  <c r="CD11" i="1"/>
  <c r="CE11" i="1"/>
  <c r="CI11" i="1"/>
  <c r="CJ11" i="1"/>
  <c r="BL12" i="1"/>
  <c r="J12" i="1"/>
  <c r="BP12" i="1"/>
  <c r="BO12" i="1"/>
  <c r="BN12" i="1"/>
  <c r="BM12" i="1"/>
  <c r="AM12" i="1"/>
  <c r="BQ12" i="1"/>
  <c r="AK12" i="1"/>
  <c r="BR12" i="1"/>
  <c r="BS12" i="1"/>
  <c r="BT12" i="1"/>
  <c r="BW12" i="1"/>
  <c r="AO12" i="1"/>
  <c r="K12" i="1"/>
  <c r="BZ12" i="1"/>
  <c r="L12" i="1"/>
  <c r="CF12" i="1"/>
  <c r="T12" i="1"/>
  <c r="CH12" i="1"/>
  <c r="U12" i="1"/>
  <c r="V12" i="1"/>
  <c r="AA12" i="1"/>
  <c r="CG12" i="1"/>
  <c r="AB12" i="1"/>
  <c r="AC12" i="1"/>
  <c r="AD12" i="1"/>
  <c r="AE12" i="1"/>
  <c r="AH12" i="1"/>
  <c r="AI12" i="1"/>
  <c r="BX12" i="1"/>
  <c r="AJ12" i="1"/>
  <c r="BU12" i="1"/>
  <c r="BV12" i="1"/>
  <c r="BY12" i="1"/>
  <c r="CA12" i="1"/>
  <c r="CB12" i="1"/>
  <c r="CC12" i="1"/>
  <c r="CD12" i="1"/>
  <c r="CE12" i="1"/>
  <c r="CI12" i="1"/>
  <c r="CJ12" i="1"/>
  <c r="BL13" i="1"/>
  <c r="J13" i="1"/>
  <c r="BP13" i="1"/>
  <c r="BO13" i="1"/>
  <c r="BN13" i="1"/>
  <c r="BM13" i="1"/>
  <c r="AM13" i="1"/>
  <c r="BQ13" i="1"/>
  <c r="AK13" i="1"/>
  <c r="BR13" i="1"/>
  <c r="BS13" i="1"/>
  <c r="BT13" i="1"/>
  <c r="BW13" i="1"/>
  <c r="AO13" i="1"/>
  <c r="K13" i="1"/>
  <c r="BZ13" i="1"/>
  <c r="L13" i="1"/>
  <c r="CF13" i="1"/>
  <c r="T13" i="1"/>
  <c r="CH13" i="1"/>
  <c r="U13" i="1"/>
  <c r="V13" i="1"/>
  <c r="AA13" i="1"/>
  <c r="CG13" i="1"/>
  <c r="AB13" i="1"/>
  <c r="AC13" i="1"/>
  <c r="AD13" i="1"/>
  <c r="AE13" i="1"/>
  <c r="AH13" i="1"/>
  <c r="AI13" i="1"/>
  <c r="BX13" i="1"/>
  <c r="AJ13" i="1"/>
  <c r="BU13" i="1"/>
  <c r="BV13" i="1"/>
  <c r="BY13" i="1"/>
  <c r="CA13" i="1"/>
  <c r="CB13" i="1"/>
  <c r="CC13" i="1"/>
  <c r="CD13" i="1"/>
  <c r="CE13" i="1"/>
  <c r="CI13" i="1"/>
  <c r="CJ13" i="1"/>
  <c r="BL14" i="1"/>
  <c r="J14" i="1"/>
  <c r="BP14" i="1"/>
  <c r="BO14" i="1"/>
  <c r="BN14" i="1"/>
  <c r="BM14" i="1"/>
  <c r="AM14" i="1"/>
  <c r="BQ14" i="1"/>
  <c r="AK14" i="1"/>
  <c r="BR14" i="1"/>
  <c r="BS14" i="1"/>
  <c r="BT14" i="1"/>
  <c r="BW14" i="1"/>
  <c r="AO14" i="1"/>
  <c r="K14" i="1"/>
  <c r="BZ14" i="1"/>
  <c r="L14" i="1"/>
  <c r="CF14" i="1"/>
  <c r="T14" i="1"/>
  <c r="CH14" i="1"/>
  <c r="U14" i="1"/>
  <c r="V14" i="1"/>
  <c r="AA14" i="1"/>
  <c r="CG14" i="1"/>
  <c r="AB14" i="1"/>
  <c r="AC14" i="1"/>
  <c r="AD14" i="1"/>
  <c r="AE14" i="1"/>
  <c r="AH14" i="1"/>
  <c r="AI14" i="1"/>
  <c r="BX14" i="1"/>
  <c r="AJ14" i="1"/>
  <c r="BU14" i="1"/>
  <c r="BV14" i="1"/>
  <c r="BY14" i="1"/>
  <c r="CA14" i="1"/>
  <c r="CB14" i="1"/>
  <c r="CC14" i="1"/>
  <c r="CD14" i="1"/>
  <c r="CE14" i="1"/>
  <c r="CI14" i="1"/>
  <c r="CJ14" i="1"/>
  <c r="BL15" i="1"/>
  <c r="J15" i="1"/>
  <c r="BP15" i="1"/>
  <c r="BO15" i="1"/>
  <c r="BN15" i="1"/>
  <c r="BM15" i="1"/>
  <c r="AM15" i="1"/>
  <c r="BQ15" i="1"/>
  <c r="AK15" i="1"/>
  <c r="BR15" i="1"/>
  <c r="BS15" i="1"/>
  <c r="BT15" i="1"/>
  <c r="BW15" i="1"/>
  <c r="AO15" i="1"/>
  <c r="K15" i="1"/>
  <c r="BZ15" i="1"/>
  <c r="L15" i="1"/>
  <c r="CF15" i="1"/>
  <c r="T15" i="1"/>
  <c r="CH15" i="1"/>
  <c r="U15" i="1"/>
  <c r="V15" i="1"/>
  <c r="AA15" i="1"/>
  <c r="CG15" i="1"/>
  <c r="AB15" i="1"/>
  <c r="AC15" i="1"/>
  <c r="AD15" i="1"/>
  <c r="AE15" i="1"/>
  <c r="AH15" i="1"/>
  <c r="AI15" i="1"/>
  <c r="BX15" i="1"/>
  <c r="AJ15" i="1"/>
  <c r="BU15" i="1"/>
  <c r="BV15" i="1"/>
  <c r="BY15" i="1"/>
  <c r="CA15" i="1"/>
  <c r="CB15" i="1"/>
  <c r="CC15" i="1"/>
  <c r="CD15" i="1"/>
  <c r="CE15" i="1"/>
  <c r="CI15" i="1"/>
  <c r="CJ15" i="1"/>
  <c r="BL16" i="1"/>
  <c r="J16" i="1"/>
  <c r="BP16" i="1"/>
  <c r="BO16" i="1"/>
  <c r="BN16" i="1"/>
  <c r="BM16" i="1"/>
  <c r="AM16" i="1"/>
  <c r="BQ16" i="1"/>
  <c r="AK16" i="1"/>
  <c r="BR16" i="1"/>
  <c r="BS16" i="1"/>
  <c r="BT16" i="1"/>
  <c r="BW16" i="1"/>
  <c r="AO16" i="1"/>
  <c r="K16" i="1"/>
  <c r="BZ16" i="1"/>
  <c r="L16" i="1"/>
  <c r="CF16" i="1"/>
  <c r="T16" i="1"/>
  <c r="CH16" i="1"/>
  <c r="U16" i="1"/>
  <c r="V16" i="1"/>
  <c r="AA16" i="1"/>
  <c r="CG16" i="1"/>
  <c r="AB16" i="1"/>
  <c r="AC16" i="1"/>
  <c r="AD16" i="1"/>
  <c r="AE16" i="1"/>
  <c r="AH16" i="1"/>
  <c r="AI16" i="1"/>
  <c r="BX16" i="1"/>
  <c r="AJ16" i="1"/>
  <c r="BU16" i="1"/>
  <c r="BV16" i="1"/>
  <c r="BY16" i="1"/>
  <c r="CA16" i="1"/>
  <c r="CB16" i="1"/>
  <c r="CC16" i="1"/>
  <c r="CD16" i="1"/>
  <c r="CE16" i="1"/>
  <c r="CI16" i="1"/>
  <c r="CJ16" i="1"/>
  <c r="BL17" i="1"/>
  <c r="J17" i="1"/>
  <c r="BP17" i="1"/>
  <c r="BO17" i="1"/>
  <c r="BN17" i="1"/>
  <c r="BM17" i="1"/>
  <c r="AM17" i="1"/>
  <c r="BQ17" i="1"/>
  <c r="AK17" i="1"/>
  <c r="BR17" i="1"/>
  <c r="BS17" i="1"/>
  <c r="BT17" i="1"/>
  <c r="BW17" i="1"/>
  <c r="AO17" i="1"/>
  <c r="K17" i="1"/>
  <c r="BZ17" i="1"/>
  <c r="L17" i="1"/>
  <c r="CF17" i="1"/>
  <c r="T17" i="1"/>
  <c r="CH17" i="1"/>
  <c r="U17" i="1"/>
  <c r="V17" i="1"/>
  <c r="AA17" i="1"/>
  <c r="CG17" i="1"/>
  <c r="AB17" i="1"/>
  <c r="AC17" i="1"/>
  <c r="AD17" i="1"/>
  <c r="AE17" i="1"/>
  <c r="AH17" i="1"/>
  <c r="AI17" i="1"/>
  <c r="BX17" i="1"/>
  <c r="AJ17" i="1"/>
  <c r="BU17" i="1"/>
  <c r="BV17" i="1"/>
  <c r="BY17" i="1"/>
  <c r="CA17" i="1"/>
  <c r="CB17" i="1"/>
  <c r="CC17" i="1"/>
  <c r="CD17" i="1"/>
  <c r="CE17" i="1"/>
  <c r="CI17" i="1"/>
  <c r="CJ17" i="1"/>
  <c r="BL18" i="1"/>
  <c r="J18" i="1"/>
  <c r="BP18" i="1"/>
  <c r="BO18" i="1"/>
  <c r="BN18" i="1"/>
  <c r="BM18" i="1"/>
  <c r="AM18" i="1"/>
  <c r="BQ18" i="1"/>
  <c r="AK18" i="1"/>
  <c r="BR18" i="1"/>
  <c r="BS18" i="1"/>
  <c r="BT18" i="1"/>
  <c r="BW18" i="1"/>
  <c r="AO18" i="1"/>
  <c r="K18" i="1"/>
  <c r="BZ18" i="1"/>
  <c r="L18" i="1"/>
  <c r="CF18" i="1"/>
  <c r="T18" i="1"/>
  <c r="CH18" i="1"/>
  <c r="U18" i="1"/>
  <c r="V18" i="1"/>
  <c r="AA18" i="1"/>
  <c r="CG18" i="1"/>
  <c r="AB18" i="1"/>
  <c r="AC18" i="1"/>
  <c r="AD18" i="1"/>
  <c r="AE18" i="1"/>
  <c r="AH18" i="1"/>
  <c r="AI18" i="1"/>
  <c r="BX18" i="1"/>
  <c r="AJ18" i="1"/>
  <c r="BU18" i="1"/>
  <c r="BV18" i="1"/>
  <c r="BY18" i="1"/>
  <c r="CA18" i="1"/>
  <c r="CB18" i="1"/>
  <c r="CC18" i="1"/>
  <c r="CD18" i="1"/>
  <c r="CE18" i="1"/>
  <c r="CI18" i="1"/>
  <c r="CJ18" i="1"/>
  <c r="BL19" i="1"/>
  <c r="J19" i="1"/>
  <c r="BP19" i="1"/>
  <c r="BO19" i="1"/>
  <c r="BN19" i="1"/>
  <c r="BM19" i="1"/>
  <c r="AM19" i="1"/>
  <c r="BQ19" i="1"/>
  <c r="AK19" i="1"/>
  <c r="BR19" i="1"/>
  <c r="BS19" i="1"/>
  <c r="BT19" i="1"/>
  <c r="BW19" i="1"/>
  <c r="AO19" i="1"/>
  <c r="K19" i="1"/>
  <c r="BZ19" i="1"/>
  <c r="L19" i="1"/>
  <c r="CF19" i="1"/>
  <c r="T19" i="1"/>
  <c r="CH19" i="1"/>
  <c r="U19" i="1"/>
  <c r="V19" i="1"/>
  <c r="AA19" i="1"/>
  <c r="CG19" i="1"/>
  <c r="AB19" i="1"/>
  <c r="AC19" i="1"/>
  <c r="AD19" i="1"/>
  <c r="AE19" i="1"/>
  <c r="AH19" i="1"/>
  <c r="AI19" i="1"/>
  <c r="BX19" i="1"/>
  <c r="AJ19" i="1"/>
  <c r="BU19" i="1"/>
  <c r="BV19" i="1"/>
  <c r="BY19" i="1"/>
  <c r="CA19" i="1"/>
  <c r="CB19" i="1"/>
  <c r="CC19" i="1"/>
  <c r="CD19" i="1"/>
  <c r="CE19" i="1"/>
  <c r="CI19" i="1"/>
  <c r="CJ19" i="1"/>
  <c r="BL20" i="1"/>
  <c r="J20" i="1"/>
  <c r="BP20" i="1"/>
  <c r="BO20" i="1"/>
  <c r="BN20" i="1"/>
  <c r="BM20" i="1"/>
  <c r="AM20" i="1"/>
  <c r="BQ20" i="1"/>
  <c r="AK20" i="1"/>
  <c r="BR20" i="1"/>
  <c r="BS20" i="1"/>
  <c r="BT20" i="1"/>
  <c r="BW20" i="1"/>
  <c r="AO20" i="1"/>
  <c r="K20" i="1"/>
  <c r="BZ20" i="1"/>
  <c r="L20" i="1"/>
  <c r="CF20" i="1"/>
  <c r="T20" i="1"/>
  <c r="CH20" i="1"/>
  <c r="U20" i="1"/>
  <c r="V20" i="1"/>
  <c r="AA20" i="1"/>
  <c r="CG20" i="1"/>
  <c r="AB20" i="1"/>
  <c r="AC20" i="1"/>
  <c r="AD20" i="1"/>
  <c r="AE20" i="1"/>
  <c r="AH20" i="1"/>
  <c r="AI20" i="1"/>
  <c r="BX20" i="1"/>
  <c r="AJ20" i="1"/>
  <c r="BU20" i="1"/>
  <c r="BV20" i="1"/>
  <c r="BY20" i="1"/>
  <c r="CA20" i="1"/>
  <c r="CB20" i="1"/>
  <c r="CC20" i="1"/>
  <c r="CD20" i="1"/>
  <c r="CE20" i="1"/>
  <c r="CI20" i="1"/>
  <c r="CJ20" i="1"/>
  <c r="BL21" i="1"/>
  <c r="J21" i="1"/>
  <c r="BP21" i="1"/>
  <c r="BO21" i="1"/>
  <c r="BN21" i="1"/>
  <c r="BM21" i="1"/>
  <c r="AM21" i="1"/>
  <c r="BQ21" i="1"/>
  <c r="AK21" i="1"/>
  <c r="BR21" i="1"/>
  <c r="BS21" i="1"/>
  <c r="BT21" i="1"/>
  <c r="BW21" i="1"/>
  <c r="AO21" i="1"/>
  <c r="K21" i="1"/>
  <c r="BZ21" i="1"/>
  <c r="L21" i="1"/>
  <c r="CF21" i="1"/>
  <c r="T21" i="1"/>
  <c r="CH21" i="1"/>
  <c r="U21" i="1"/>
  <c r="V21" i="1"/>
  <c r="AA21" i="1"/>
  <c r="CG21" i="1"/>
  <c r="AB21" i="1"/>
  <c r="AC21" i="1"/>
  <c r="AD21" i="1"/>
  <c r="AE21" i="1"/>
  <c r="AH21" i="1"/>
  <c r="AI21" i="1"/>
  <c r="BX21" i="1"/>
  <c r="AJ21" i="1"/>
  <c r="BU21" i="1"/>
  <c r="BV21" i="1"/>
  <c r="BY21" i="1"/>
  <c r="CA21" i="1"/>
  <c r="CB21" i="1"/>
  <c r="CC21" i="1"/>
  <c r="CD21" i="1"/>
  <c r="CE21" i="1"/>
  <c r="CI21" i="1"/>
  <c r="CJ21" i="1"/>
  <c r="BL22" i="1"/>
  <c r="J22" i="1"/>
  <c r="BP22" i="1"/>
  <c r="BO22" i="1"/>
  <c r="BN22" i="1"/>
  <c r="BM22" i="1"/>
  <c r="AM22" i="1"/>
  <c r="BQ22" i="1"/>
  <c r="AK22" i="1"/>
  <c r="BR22" i="1"/>
  <c r="BS22" i="1"/>
  <c r="BT22" i="1"/>
  <c r="BW22" i="1"/>
  <c r="AO22" i="1"/>
  <c r="K22" i="1"/>
  <c r="BZ22" i="1"/>
  <c r="L22" i="1"/>
  <c r="CF22" i="1"/>
  <c r="T22" i="1"/>
  <c r="CH22" i="1"/>
  <c r="U22" i="1"/>
  <c r="V22" i="1"/>
  <c r="AA22" i="1"/>
  <c r="CG22" i="1"/>
  <c r="AB22" i="1"/>
  <c r="AC22" i="1"/>
  <c r="AD22" i="1"/>
  <c r="AE22" i="1"/>
  <c r="AH22" i="1"/>
  <c r="AI22" i="1"/>
  <c r="BX22" i="1"/>
  <c r="AJ22" i="1"/>
  <c r="BU22" i="1"/>
  <c r="BV22" i="1"/>
  <c r="BY22" i="1"/>
  <c r="CA22" i="1"/>
  <c r="CB22" i="1"/>
  <c r="CC22" i="1"/>
  <c r="CD22" i="1"/>
  <c r="CE22" i="1"/>
  <c r="CI22" i="1"/>
  <c r="CJ22" i="1"/>
  <c r="BL23" i="1"/>
  <c r="J23" i="1"/>
  <c r="BP23" i="1"/>
  <c r="BO23" i="1"/>
  <c r="BN23" i="1"/>
  <c r="BM23" i="1"/>
  <c r="AM23" i="1"/>
  <c r="BQ23" i="1"/>
  <c r="AK23" i="1"/>
  <c r="BR23" i="1"/>
  <c r="BS23" i="1"/>
  <c r="BT23" i="1"/>
  <c r="BW23" i="1"/>
  <c r="AO23" i="1"/>
  <c r="K23" i="1"/>
  <c r="BZ23" i="1"/>
  <c r="L23" i="1"/>
  <c r="CF23" i="1"/>
  <c r="T23" i="1"/>
  <c r="CH23" i="1"/>
  <c r="U23" i="1"/>
  <c r="V23" i="1"/>
  <c r="AA23" i="1"/>
  <c r="CG23" i="1"/>
  <c r="AB23" i="1"/>
  <c r="AC23" i="1"/>
  <c r="AD23" i="1"/>
  <c r="AE23" i="1"/>
  <c r="AH23" i="1"/>
  <c r="AI23" i="1"/>
  <c r="BX23" i="1"/>
  <c r="AJ23" i="1"/>
  <c r="BU23" i="1"/>
  <c r="BV23" i="1"/>
  <c r="BY23" i="1"/>
  <c r="CA23" i="1"/>
  <c r="CB23" i="1"/>
  <c r="CC23" i="1"/>
  <c r="CD23" i="1"/>
  <c r="CE23" i="1"/>
  <c r="CI23" i="1"/>
  <c r="CJ23" i="1"/>
  <c r="BL24" i="1"/>
  <c r="J24" i="1"/>
  <c r="BP24" i="1"/>
  <c r="BO24" i="1"/>
  <c r="BN24" i="1"/>
  <c r="BM24" i="1"/>
  <c r="AM24" i="1"/>
  <c r="BQ24" i="1"/>
  <c r="AK24" i="1"/>
  <c r="BR24" i="1"/>
  <c r="BS24" i="1"/>
  <c r="BT24" i="1"/>
  <c r="BW24" i="1"/>
  <c r="AO24" i="1"/>
  <c r="K24" i="1"/>
  <c r="BZ24" i="1"/>
  <c r="L24" i="1"/>
  <c r="CF24" i="1"/>
  <c r="T24" i="1"/>
  <c r="CH24" i="1"/>
  <c r="U24" i="1"/>
  <c r="V24" i="1"/>
  <c r="AA24" i="1"/>
  <c r="CG24" i="1"/>
  <c r="AB24" i="1"/>
  <c r="AC24" i="1"/>
  <c r="AD24" i="1"/>
  <c r="AE24" i="1"/>
  <c r="AH24" i="1"/>
  <c r="AI24" i="1"/>
  <c r="BX24" i="1"/>
  <c r="AJ24" i="1"/>
  <c r="BU24" i="1"/>
  <c r="BV24" i="1"/>
  <c r="BY24" i="1"/>
  <c r="CA24" i="1"/>
  <c r="CB24" i="1"/>
  <c r="CC24" i="1"/>
  <c r="CD24" i="1"/>
  <c r="CE24" i="1"/>
  <c r="CI24" i="1"/>
  <c r="CJ24" i="1"/>
  <c r="BL25" i="1"/>
  <c r="J25" i="1"/>
  <c r="BP25" i="1"/>
  <c r="BO25" i="1"/>
  <c r="BN25" i="1"/>
  <c r="BM25" i="1"/>
  <c r="AM25" i="1"/>
  <c r="BQ25" i="1"/>
  <c r="AK25" i="1"/>
  <c r="BR25" i="1"/>
  <c r="BS25" i="1"/>
  <c r="BT25" i="1"/>
  <c r="BW25" i="1"/>
  <c r="AO25" i="1"/>
  <c r="K25" i="1"/>
  <c r="BZ25" i="1"/>
  <c r="L25" i="1"/>
  <c r="CF25" i="1"/>
  <c r="T25" i="1"/>
  <c r="CH25" i="1"/>
  <c r="U25" i="1"/>
  <c r="V25" i="1"/>
  <c r="AA25" i="1"/>
  <c r="CG25" i="1"/>
  <c r="AB25" i="1"/>
  <c r="AC25" i="1"/>
  <c r="AD25" i="1"/>
  <c r="AE25" i="1"/>
  <c r="AH25" i="1"/>
  <c r="AI25" i="1"/>
  <c r="BX25" i="1"/>
  <c r="AJ25" i="1"/>
  <c r="BU25" i="1"/>
  <c r="BV25" i="1"/>
  <c r="BY25" i="1"/>
  <c r="CA25" i="1"/>
  <c r="CB25" i="1"/>
  <c r="CC25" i="1"/>
  <c r="CD25" i="1"/>
  <c r="CE25" i="1"/>
  <c r="CI25" i="1"/>
  <c r="CJ25" i="1"/>
  <c r="BL26" i="1"/>
  <c r="J26" i="1"/>
  <c r="BP26" i="1"/>
  <c r="BO26" i="1"/>
  <c r="BN26" i="1"/>
  <c r="BM26" i="1"/>
  <c r="AM26" i="1"/>
  <c r="BQ26" i="1"/>
  <c r="AK26" i="1"/>
  <c r="BR26" i="1"/>
  <c r="BS26" i="1"/>
  <c r="BT26" i="1"/>
  <c r="BW26" i="1"/>
  <c r="AO26" i="1"/>
  <c r="K26" i="1"/>
  <c r="BZ26" i="1"/>
  <c r="L26" i="1"/>
  <c r="CF26" i="1"/>
  <c r="T26" i="1"/>
  <c r="CH26" i="1"/>
  <c r="U26" i="1"/>
  <c r="V26" i="1"/>
  <c r="AA26" i="1"/>
  <c r="CG26" i="1"/>
  <c r="AB26" i="1"/>
  <c r="AC26" i="1"/>
  <c r="AD26" i="1"/>
  <c r="AE26" i="1"/>
  <c r="AH26" i="1"/>
  <c r="AI26" i="1"/>
  <c r="BX26" i="1"/>
  <c r="AJ26" i="1"/>
  <c r="BU26" i="1"/>
  <c r="BV26" i="1"/>
  <c r="BY26" i="1"/>
  <c r="CA26" i="1"/>
  <c r="CB26" i="1"/>
  <c r="CC26" i="1"/>
  <c r="CD26" i="1"/>
  <c r="CE26" i="1"/>
  <c r="CI26" i="1"/>
  <c r="CJ26" i="1"/>
  <c r="BL27" i="1"/>
  <c r="J27" i="1"/>
  <c r="BP27" i="1"/>
  <c r="BO27" i="1"/>
  <c r="BN27" i="1"/>
  <c r="BM27" i="1"/>
  <c r="AM27" i="1"/>
  <c r="BQ27" i="1"/>
  <c r="AK27" i="1"/>
  <c r="BR27" i="1"/>
  <c r="BS27" i="1"/>
  <c r="BT27" i="1"/>
  <c r="BW27" i="1"/>
  <c r="AO27" i="1"/>
  <c r="K27" i="1"/>
  <c r="BZ27" i="1"/>
  <c r="L27" i="1"/>
  <c r="CF27" i="1"/>
  <c r="T27" i="1"/>
  <c r="CH27" i="1"/>
  <c r="U27" i="1"/>
  <c r="V27" i="1"/>
  <c r="AA27" i="1"/>
  <c r="CG27" i="1"/>
  <c r="AB27" i="1"/>
  <c r="AC27" i="1"/>
  <c r="AD27" i="1"/>
  <c r="AE27" i="1"/>
  <c r="AH27" i="1"/>
  <c r="AI27" i="1"/>
  <c r="BX27" i="1"/>
  <c r="AJ27" i="1"/>
  <c r="BU27" i="1"/>
  <c r="BV27" i="1"/>
  <c r="BY27" i="1"/>
  <c r="CA27" i="1"/>
  <c r="CB27" i="1"/>
  <c r="CC27" i="1"/>
  <c r="CD27" i="1"/>
  <c r="CE27" i="1"/>
  <c r="CI27" i="1"/>
  <c r="CJ27" i="1"/>
  <c r="BL28" i="1"/>
  <c r="J28" i="1"/>
  <c r="BP28" i="1"/>
  <c r="BO28" i="1"/>
  <c r="BN28" i="1"/>
  <c r="BM28" i="1"/>
  <c r="AM28" i="1"/>
  <c r="BQ28" i="1"/>
  <c r="AK28" i="1"/>
  <c r="BR28" i="1"/>
  <c r="BS28" i="1"/>
  <c r="BT28" i="1"/>
  <c r="BW28" i="1"/>
  <c r="AO28" i="1"/>
  <c r="K28" i="1"/>
  <c r="BZ28" i="1"/>
  <c r="L28" i="1"/>
  <c r="CF28" i="1"/>
  <c r="T28" i="1"/>
  <c r="CH28" i="1"/>
  <c r="U28" i="1"/>
  <c r="V28" i="1"/>
  <c r="AA28" i="1"/>
  <c r="CG28" i="1"/>
  <c r="AB28" i="1"/>
  <c r="AC28" i="1"/>
  <c r="AD28" i="1"/>
  <c r="AE28" i="1"/>
  <c r="AH28" i="1"/>
  <c r="AI28" i="1"/>
  <c r="BX28" i="1"/>
  <c r="AJ28" i="1"/>
  <c r="BU28" i="1"/>
  <c r="BV28" i="1"/>
  <c r="BY28" i="1"/>
  <c r="CA28" i="1"/>
  <c r="CB28" i="1"/>
  <c r="CC28" i="1"/>
  <c r="CD28" i="1"/>
  <c r="CE28" i="1"/>
  <c r="CI28" i="1"/>
  <c r="CJ28" i="1"/>
  <c r="BL29" i="1"/>
  <c r="J29" i="1"/>
  <c r="BP29" i="1"/>
  <c r="BO29" i="1"/>
  <c r="BN29" i="1"/>
  <c r="BM29" i="1"/>
  <c r="AM29" i="1"/>
  <c r="BQ29" i="1"/>
  <c r="AK29" i="1"/>
  <c r="BR29" i="1"/>
  <c r="BS29" i="1"/>
  <c r="BT29" i="1"/>
  <c r="BW29" i="1"/>
  <c r="AO29" i="1"/>
  <c r="K29" i="1"/>
  <c r="BZ29" i="1"/>
  <c r="L29" i="1"/>
  <c r="CF29" i="1"/>
  <c r="T29" i="1"/>
  <c r="CH29" i="1"/>
  <c r="U29" i="1"/>
  <c r="V29" i="1"/>
  <c r="AA29" i="1"/>
  <c r="CG29" i="1"/>
  <c r="AB29" i="1"/>
  <c r="AC29" i="1"/>
  <c r="AD29" i="1"/>
  <c r="AE29" i="1"/>
  <c r="AH29" i="1"/>
  <c r="AI29" i="1"/>
  <c r="BX29" i="1"/>
  <c r="AJ29" i="1"/>
  <c r="BU29" i="1"/>
  <c r="BV29" i="1"/>
  <c r="BY29" i="1"/>
  <c r="CA29" i="1"/>
  <c r="CB29" i="1"/>
  <c r="CC29" i="1"/>
  <c r="CD29" i="1"/>
  <c r="CE29" i="1"/>
  <c r="CI29" i="1"/>
  <c r="CJ29" i="1"/>
  <c r="BL30" i="1"/>
  <c r="J30" i="1"/>
  <c r="BP30" i="1"/>
  <c r="BO30" i="1"/>
  <c r="BN30" i="1"/>
  <c r="BM30" i="1"/>
  <c r="AM30" i="1"/>
  <c r="BQ30" i="1"/>
  <c r="AK30" i="1"/>
  <c r="BR30" i="1"/>
  <c r="BS30" i="1"/>
  <c r="BT30" i="1"/>
  <c r="BW30" i="1"/>
  <c r="AO30" i="1"/>
  <c r="K30" i="1"/>
  <c r="BZ30" i="1"/>
  <c r="L30" i="1"/>
  <c r="CF30" i="1"/>
  <c r="T30" i="1"/>
  <c r="CH30" i="1"/>
  <c r="U30" i="1"/>
  <c r="V30" i="1"/>
  <c r="AA30" i="1"/>
  <c r="CG30" i="1"/>
  <c r="AB30" i="1"/>
  <c r="AC30" i="1"/>
  <c r="AD30" i="1"/>
  <c r="AE30" i="1"/>
  <c r="AH30" i="1"/>
  <c r="AI30" i="1"/>
  <c r="BX30" i="1"/>
  <c r="AJ30" i="1"/>
  <c r="BU30" i="1"/>
  <c r="BV30" i="1"/>
  <c r="BY30" i="1"/>
  <c r="CA30" i="1"/>
  <c r="CB30" i="1"/>
  <c r="CC30" i="1"/>
  <c r="CD30" i="1"/>
  <c r="CE30" i="1"/>
  <c r="CI30" i="1"/>
  <c r="CJ30" i="1"/>
  <c r="BL31" i="1"/>
  <c r="J31" i="1"/>
  <c r="BP31" i="1"/>
  <c r="BO31" i="1"/>
  <c r="BN31" i="1"/>
  <c r="BM31" i="1"/>
  <c r="AM31" i="1"/>
  <c r="BQ31" i="1"/>
  <c r="AK31" i="1"/>
  <c r="BR31" i="1"/>
  <c r="BS31" i="1"/>
  <c r="BT31" i="1"/>
  <c r="BW31" i="1"/>
  <c r="AO31" i="1"/>
  <c r="K31" i="1"/>
  <c r="BZ31" i="1"/>
  <c r="L31" i="1"/>
  <c r="CF31" i="1"/>
  <c r="T31" i="1"/>
  <c r="CH31" i="1"/>
  <c r="U31" i="1"/>
  <c r="V31" i="1"/>
  <c r="AA31" i="1"/>
  <c r="CG31" i="1"/>
  <c r="AB31" i="1"/>
  <c r="AC31" i="1"/>
  <c r="AD31" i="1"/>
  <c r="AE31" i="1"/>
  <c r="AH31" i="1"/>
  <c r="AI31" i="1"/>
  <c r="BX31" i="1"/>
  <c r="AJ31" i="1"/>
  <c r="BU31" i="1"/>
  <c r="BV31" i="1"/>
  <c r="BY31" i="1"/>
  <c r="CA31" i="1"/>
  <c r="CB31" i="1"/>
  <c r="CC31" i="1"/>
  <c r="CD31" i="1"/>
  <c r="CE31" i="1"/>
  <c r="CI31" i="1"/>
  <c r="CJ31" i="1"/>
  <c r="BL32" i="1"/>
  <c r="J32" i="1"/>
  <c r="BP32" i="1"/>
  <c r="BO32" i="1"/>
  <c r="BN32" i="1"/>
  <c r="BM32" i="1"/>
  <c r="AM32" i="1"/>
  <c r="BQ32" i="1"/>
  <c r="AK32" i="1"/>
  <c r="BR32" i="1"/>
  <c r="BS32" i="1"/>
  <c r="BT32" i="1"/>
  <c r="BW32" i="1"/>
  <c r="AO32" i="1"/>
  <c r="K32" i="1"/>
  <c r="BZ32" i="1"/>
  <c r="L32" i="1"/>
  <c r="CF32" i="1"/>
  <c r="T32" i="1"/>
  <c r="CH32" i="1"/>
  <c r="U32" i="1"/>
  <c r="V32" i="1"/>
  <c r="AA32" i="1"/>
  <c r="CG32" i="1"/>
  <c r="AB32" i="1"/>
  <c r="AC32" i="1"/>
  <c r="AD32" i="1"/>
  <c r="AE32" i="1"/>
  <c r="AH32" i="1"/>
  <c r="AI32" i="1"/>
  <c r="BX32" i="1"/>
  <c r="AJ32" i="1"/>
  <c r="BU32" i="1"/>
  <c r="BV32" i="1"/>
  <c r="BY32" i="1"/>
  <c r="CA32" i="1"/>
  <c r="CB32" i="1"/>
  <c r="CC32" i="1"/>
  <c r="CD32" i="1"/>
  <c r="CE32" i="1"/>
  <c r="CI32" i="1"/>
  <c r="CJ32" i="1"/>
  <c r="BL33" i="1"/>
  <c r="J33" i="1"/>
  <c r="BP33" i="1"/>
  <c r="BO33" i="1"/>
  <c r="BN33" i="1"/>
  <c r="BM33" i="1"/>
  <c r="AM33" i="1"/>
  <c r="BQ33" i="1"/>
  <c r="AK33" i="1"/>
  <c r="BR33" i="1"/>
  <c r="BS33" i="1"/>
  <c r="BT33" i="1"/>
  <c r="BW33" i="1"/>
  <c r="AO33" i="1"/>
  <c r="K33" i="1"/>
  <c r="BZ33" i="1"/>
  <c r="L33" i="1"/>
  <c r="CF33" i="1"/>
  <c r="T33" i="1"/>
  <c r="CH33" i="1"/>
  <c r="U33" i="1"/>
  <c r="V33" i="1"/>
  <c r="AA33" i="1"/>
  <c r="CG33" i="1"/>
  <c r="AB33" i="1"/>
  <c r="AC33" i="1"/>
  <c r="AD33" i="1"/>
  <c r="AE33" i="1"/>
  <c r="AH33" i="1"/>
  <c r="AI33" i="1"/>
  <c r="BX33" i="1"/>
  <c r="AJ33" i="1"/>
  <c r="BU33" i="1"/>
  <c r="BV33" i="1"/>
  <c r="BY33" i="1"/>
  <c r="CA33" i="1"/>
  <c r="CB33" i="1"/>
  <c r="CC33" i="1"/>
  <c r="CD33" i="1"/>
  <c r="CE33" i="1"/>
  <c r="CI33" i="1"/>
  <c r="CJ33" i="1"/>
  <c r="BL34" i="1"/>
  <c r="J34" i="1"/>
  <c r="BP34" i="1"/>
  <c r="BO34" i="1"/>
  <c r="BN34" i="1"/>
  <c r="BM34" i="1"/>
  <c r="AM34" i="1"/>
  <c r="BQ34" i="1"/>
  <c r="AK34" i="1"/>
  <c r="BR34" i="1"/>
  <c r="BS34" i="1"/>
  <c r="BT34" i="1"/>
  <c r="BW34" i="1"/>
  <c r="AO34" i="1"/>
  <c r="K34" i="1"/>
  <c r="BZ34" i="1"/>
  <c r="L34" i="1"/>
  <c r="CF34" i="1"/>
  <c r="T34" i="1"/>
  <c r="CH34" i="1"/>
  <c r="U34" i="1"/>
  <c r="V34" i="1"/>
  <c r="AA34" i="1"/>
  <c r="CG34" i="1"/>
  <c r="AB34" i="1"/>
  <c r="AC34" i="1"/>
  <c r="AD34" i="1"/>
  <c r="AE34" i="1"/>
  <c r="AH34" i="1"/>
  <c r="AI34" i="1"/>
  <c r="BX34" i="1"/>
  <c r="AJ34" i="1"/>
  <c r="BU34" i="1"/>
  <c r="BV34" i="1"/>
  <c r="BY34" i="1"/>
  <c r="CA34" i="1"/>
  <c r="CB34" i="1"/>
  <c r="CC34" i="1"/>
  <c r="CD34" i="1"/>
  <c r="CE34" i="1"/>
  <c r="CI34" i="1"/>
  <c r="CJ34" i="1"/>
  <c r="BL35" i="1"/>
  <c r="J35" i="1"/>
  <c r="BP35" i="1"/>
  <c r="BO35" i="1"/>
  <c r="BN35" i="1"/>
  <c r="BM35" i="1"/>
  <c r="AM35" i="1"/>
  <c r="BQ35" i="1"/>
  <c r="AK35" i="1"/>
  <c r="BR35" i="1"/>
  <c r="BS35" i="1"/>
  <c r="BT35" i="1"/>
  <c r="BW35" i="1"/>
  <c r="AO35" i="1"/>
  <c r="K35" i="1"/>
  <c r="BZ35" i="1"/>
  <c r="L35" i="1"/>
  <c r="CF35" i="1"/>
  <c r="T35" i="1"/>
  <c r="CH35" i="1"/>
  <c r="U35" i="1"/>
  <c r="V35" i="1"/>
  <c r="AA35" i="1"/>
  <c r="CG35" i="1"/>
  <c r="AB35" i="1"/>
  <c r="AC35" i="1"/>
  <c r="AD35" i="1"/>
  <c r="AE35" i="1"/>
  <c r="AH35" i="1"/>
  <c r="AI35" i="1"/>
  <c r="BX35" i="1"/>
  <c r="AJ35" i="1"/>
  <c r="BU35" i="1"/>
  <c r="BV35" i="1"/>
  <c r="BY35" i="1"/>
  <c r="CA35" i="1"/>
  <c r="CB35" i="1"/>
  <c r="CC35" i="1"/>
  <c r="CD35" i="1"/>
  <c r="CE35" i="1"/>
  <c r="CI35" i="1"/>
  <c r="CJ35" i="1"/>
  <c r="BL36" i="1"/>
  <c r="J36" i="1"/>
  <c r="BP36" i="1"/>
  <c r="BO36" i="1"/>
  <c r="BN36" i="1"/>
  <c r="BM36" i="1"/>
  <c r="AM36" i="1"/>
  <c r="BQ36" i="1"/>
  <c r="AK36" i="1"/>
  <c r="BR36" i="1"/>
  <c r="BS36" i="1"/>
  <c r="BT36" i="1"/>
  <c r="BW36" i="1"/>
  <c r="AO36" i="1"/>
  <c r="K36" i="1"/>
  <c r="BZ36" i="1"/>
  <c r="L36" i="1"/>
  <c r="CF36" i="1"/>
  <c r="T36" i="1"/>
  <c r="CH36" i="1"/>
  <c r="U36" i="1"/>
  <c r="V36" i="1"/>
  <c r="AA36" i="1"/>
  <c r="CG36" i="1"/>
  <c r="AB36" i="1"/>
  <c r="AC36" i="1"/>
  <c r="AD36" i="1"/>
  <c r="AE36" i="1"/>
  <c r="AH36" i="1"/>
  <c r="AI36" i="1"/>
  <c r="BX36" i="1"/>
  <c r="AJ36" i="1"/>
  <c r="BU36" i="1"/>
  <c r="BV36" i="1"/>
  <c r="BY36" i="1"/>
  <c r="CA36" i="1"/>
  <c r="CB36" i="1"/>
  <c r="CC36" i="1"/>
  <c r="CD36" i="1"/>
  <c r="CE36" i="1"/>
  <c r="CI36" i="1"/>
  <c r="CJ36" i="1"/>
  <c r="BL37" i="1"/>
  <c r="J37" i="1"/>
  <c r="BP37" i="1"/>
  <c r="BO37" i="1"/>
  <c r="BN37" i="1"/>
  <c r="BM37" i="1"/>
  <c r="AM37" i="1"/>
  <c r="BQ37" i="1"/>
  <c r="AK37" i="1"/>
  <c r="BR37" i="1"/>
  <c r="BS37" i="1"/>
  <c r="BT37" i="1"/>
  <c r="BW37" i="1"/>
  <c r="AO37" i="1"/>
  <c r="K37" i="1"/>
  <c r="BZ37" i="1"/>
  <c r="L37" i="1"/>
  <c r="CF37" i="1"/>
  <c r="T37" i="1"/>
  <c r="CH37" i="1"/>
  <c r="U37" i="1"/>
  <c r="V37" i="1"/>
  <c r="AA37" i="1"/>
  <c r="CG37" i="1"/>
  <c r="AB37" i="1"/>
  <c r="AC37" i="1"/>
  <c r="AD37" i="1"/>
  <c r="AE37" i="1"/>
  <c r="AH37" i="1"/>
  <c r="AI37" i="1"/>
  <c r="BX37" i="1"/>
  <c r="AJ37" i="1"/>
  <c r="BU37" i="1"/>
  <c r="BV37" i="1"/>
  <c r="BY37" i="1"/>
  <c r="CA37" i="1"/>
  <c r="CB37" i="1"/>
  <c r="CC37" i="1"/>
  <c r="CD37" i="1"/>
  <c r="CE37" i="1"/>
  <c r="CI37" i="1"/>
  <c r="CJ37" i="1"/>
  <c r="BL38" i="1"/>
  <c r="J38" i="1"/>
  <c r="BP38" i="1"/>
  <c r="BO38" i="1"/>
  <c r="BN38" i="1"/>
  <c r="BM38" i="1"/>
  <c r="AM38" i="1"/>
  <c r="BQ38" i="1"/>
  <c r="AK38" i="1"/>
  <c r="BR38" i="1"/>
  <c r="BS38" i="1"/>
  <c r="BT38" i="1"/>
  <c r="BW38" i="1"/>
  <c r="AO38" i="1"/>
  <c r="K38" i="1"/>
  <c r="BZ38" i="1"/>
  <c r="L38" i="1"/>
  <c r="CF38" i="1"/>
  <c r="T38" i="1"/>
  <c r="CH38" i="1"/>
  <c r="U38" i="1"/>
  <c r="V38" i="1"/>
  <c r="AA38" i="1"/>
  <c r="CG38" i="1"/>
  <c r="AB38" i="1"/>
  <c r="AC38" i="1"/>
  <c r="AD38" i="1"/>
  <c r="AE38" i="1"/>
  <c r="AH38" i="1"/>
  <c r="AI38" i="1"/>
  <c r="BX38" i="1"/>
  <c r="AJ38" i="1"/>
  <c r="BU38" i="1"/>
  <c r="BV38" i="1"/>
  <c r="BY38" i="1"/>
  <c r="CA38" i="1"/>
  <c r="CB38" i="1"/>
  <c r="CC38" i="1"/>
  <c r="CD38" i="1"/>
  <c r="CE38" i="1"/>
  <c r="CI38" i="1"/>
  <c r="CJ38" i="1"/>
  <c r="BL39" i="1"/>
  <c r="J39" i="1"/>
  <c r="BP39" i="1"/>
  <c r="BO39" i="1"/>
  <c r="BN39" i="1"/>
  <c r="BM39" i="1"/>
  <c r="AM39" i="1"/>
  <c r="BQ39" i="1"/>
  <c r="AK39" i="1"/>
  <c r="BR39" i="1"/>
  <c r="BS39" i="1"/>
  <c r="BT39" i="1"/>
  <c r="BW39" i="1"/>
  <c r="AO39" i="1"/>
  <c r="K39" i="1"/>
  <c r="BZ39" i="1"/>
  <c r="L39" i="1"/>
  <c r="CF39" i="1"/>
  <c r="T39" i="1"/>
  <c r="CH39" i="1"/>
  <c r="U39" i="1"/>
  <c r="V39" i="1"/>
  <c r="AA39" i="1"/>
  <c r="CG39" i="1"/>
  <c r="AB39" i="1"/>
  <c r="AC39" i="1"/>
  <c r="AD39" i="1"/>
  <c r="AE39" i="1"/>
  <c r="AH39" i="1"/>
  <c r="AI39" i="1"/>
  <c r="BX39" i="1"/>
  <c r="AJ39" i="1"/>
  <c r="BU39" i="1"/>
  <c r="BV39" i="1"/>
  <c r="BY39" i="1"/>
  <c r="CA39" i="1"/>
  <c r="CB39" i="1"/>
  <c r="CC39" i="1"/>
  <c r="CD39" i="1"/>
  <c r="CE39" i="1"/>
  <c r="CI39" i="1"/>
  <c r="CJ39" i="1"/>
  <c r="BL40" i="1"/>
  <c r="J40" i="1"/>
  <c r="BP40" i="1"/>
  <c r="BO40" i="1"/>
  <c r="BN40" i="1"/>
  <c r="BM40" i="1"/>
  <c r="AM40" i="1"/>
  <c r="BQ40" i="1"/>
  <c r="AK40" i="1"/>
  <c r="BR40" i="1"/>
  <c r="BS40" i="1"/>
  <c r="BT40" i="1"/>
  <c r="BW40" i="1"/>
  <c r="AO40" i="1"/>
  <c r="K40" i="1"/>
  <c r="BZ40" i="1"/>
  <c r="L40" i="1"/>
  <c r="CF40" i="1"/>
  <c r="T40" i="1"/>
  <c r="CH40" i="1"/>
  <c r="U40" i="1"/>
  <c r="V40" i="1"/>
  <c r="AA40" i="1"/>
  <c r="CG40" i="1"/>
  <c r="AB40" i="1"/>
  <c r="AC40" i="1"/>
  <c r="AD40" i="1"/>
  <c r="AE40" i="1"/>
  <c r="AH40" i="1"/>
  <c r="AI40" i="1"/>
  <c r="BX40" i="1"/>
  <c r="AJ40" i="1"/>
  <c r="BU40" i="1"/>
  <c r="BV40" i="1"/>
  <c r="BY40" i="1"/>
  <c r="CA40" i="1"/>
  <c r="CB40" i="1"/>
  <c r="CC40" i="1"/>
  <c r="CD40" i="1"/>
  <c r="CE40" i="1"/>
  <c r="CI40" i="1"/>
  <c r="CJ40" i="1"/>
  <c r="BL41" i="1"/>
  <c r="J41" i="1"/>
  <c r="BP41" i="1"/>
  <c r="BO41" i="1"/>
  <c r="BN41" i="1"/>
  <c r="BM41" i="1"/>
  <c r="AM41" i="1"/>
  <c r="BQ41" i="1"/>
  <c r="AK41" i="1"/>
  <c r="BR41" i="1"/>
  <c r="BS41" i="1"/>
  <c r="BT41" i="1"/>
  <c r="BW41" i="1"/>
  <c r="AO41" i="1"/>
  <c r="K41" i="1"/>
  <c r="BZ41" i="1"/>
  <c r="L41" i="1"/>
  <c r="CF41" i="1"/>
  <c r="T41" i="1"/>
  <c r="CH41" i="1"/>
  <c r="U41" i="1"/>
  <c r="V41" i="1"/>
  <c r="AA41" i="1"/>
  <c r="CG41" i="1"/>
  <c r="AB41" i="1"/>
  <c r="AC41" i="1"/>
  <c r="AD41" i="1"/>
  <c r="AE41" i="1"/>
  <c r="AH41" i="1"/>
  <c r="AI41" i="1"/>
  <c r="BX41" i="1"/>
  <c r="AJ41" i="1"/>
  <c r="BU41" i="1"/>
  <c r="BV41" i="1"/>
  <c r="BY41" i="1"/>
  <c r="CA41" i="1"/>
  <c r="CB41" i="1"/>
  <c r="CC41" i="1"/>
  <c r="CD41" i="1"/>
  <c r="CE41" i="1"/>
  <c r="CI41" i="1"/>
  <c r="CJ41" i="1"/>
  <c r="BL42" i="1"/>
  <c r="J42" i="1"/>
  <c r="BP42" i="1"/>
  <c r="BO42" i="1"/>
  <c r="BN42" i="1"/>
  <c r="BM42" i="1"/>
  <c r="AM42" i="1"/>
  <c r="BQ42" i="1"/>
  <c r="AK42" i="1"/>
  <c r="BR42" i="1"/>
  <c r="BS42" i="1"/>
  <c r="BT42" i="1"/>
  <c r="BW42" i="1"/>
  <c r="AO42" i="1"/>
  <c r="K42" i="1"/>
  <c r="BZ42" i="1"/>
  <c r="L42" i="1"/>
  <c r="CF42" i="1"/>
  <c r="T42" i="1"/>
  <c r="CH42" i="1"/>
  <c r="U42" i="1"/>
  <c r="V42" i="1"/>
  <c r="AA42" i="1"/>
  <c r="CG42" i="1"/>
  <c r="AB42" i="1"/>
  <c r="AC42" i="1"/>
  <c r="AD42" i="1"/>
  <c r="AE42" i="1"/>
  <c r="AH42" i="1"/>
  <c r="AI42" i="1"/>
  <c r="BX42" i="1"/>
  <c r="AJ42" i="1"/>
  <c r="BU42" i="1"/>
  <c r="BV42" i="1"/>
  <c r="BY42" i="1"/>
  <c r="CA42" i="1"/>
  <c r="CB42" i="1"/>
  <c r="CC42" i="1"/>
  <c r="CD42" i="1"/>
  <c r="CE42" i="1"/>
  <c r="CI42" i="1"/>
  <c r="CJ42" i="1"/>
  <c r="BL43" i="1"/>
  <c r="J43" i="1"/>
  <c r="BP43" i="1"/>
  <c r="BO43" i="1"/>
  <c r="BN43" i="1"/>
  <c r="BM43" i="1"/>
  <c r="AM43" i="1"/>
  <c r="BQ43" i="1"/>
  <c r="AK43" i="1"/>
  <c r="BR43" i="1"/>
  <c r="BS43" i="1"/>
  <c r="BT43" i="1"/>
  <c r="BW43" i="1"/>
  <c r="AO43" i="1"/>
  <c r="K43" i="1"/>
  <c r="BZ43" i="1"/>
  <c r="L43" i="1"/>
  <c r="CF43" i="1"/>
  <c r="T43" i="1"/>
  <c r="CH43" i="1"/>
  <c r="U43" i="1"/>
  <c r="V43" i="1"/>
  <c r="AA43" i="1"/>
  <c r="CG43" i="1"/>
  <c r="AB43" i="1"/>
  <c r="AC43" i="1"/>
  <c r="AD43" i="1"/>
  <c r="AE43" i="1"/>
  <c r="AH43" i="1"/>
  <c r="AI43" i="1"/>
  <c r="BX43" i="1"/>
  <c r="AJ43" i="1"/>
  <c r="BU43" i="1"/>
  <c r="BV43" i="1"/>
  <c r="BY43" i="1"/>
  <c r="CA43" i="1"/>
  <c r="CB43" i="1"/>
  <c r="CC43" i="1"/>
  <c r="CD43" i="1"/>
  <c r="CE43" i="1"/>
  <c r="CI43" i="1"/>
  <c r="CJ43" i="1"/>
  <c r="BL44" i="1"/>
  <c r="J44" i="1"/>
  <c r="BP44" i="1"/>
  <c r="BO44" i="1"/>
  <c r="BN44" i="1"/>
  <c r="BM44" i="1"/>
  <c r="AM44" i="1"/>
  <c r="BQ44" i="1"/>
  <c r="AK44" i="1"/>
  <c r="BR44" i="1"/>
  <c r="BS44" i="1"/>
  <c r="BT44" i="1"/>
  <c r="BW44" i="1"/>
  <c r="AO44" i="1"/>
  <c r="K44" i="1"/>
  <c r="BZ44" i="1"/>
  <c r="L44" i="1"/>
  <c r="CF44" i="1"/>
  <c r="T44" i="1"/>
  <c r="CH44" i="1"/>
  <c r="U44" i="1"/>
  <c r="V44" i="1"/>
  <c r="AA44" i="1"/>
  <c r="CG44" i="1"/>
  <c r="AB44" i="1"/>
  <c r="AC44" i="1"/>
  <c r="AD44" i="1"/>
  <c r="AE44" i="1"/>
  <c r="AH44" i="1"/>
  <c r="AI44" i="1"/>
  <c r="BX44" i="1"/>
  <c r="AJ44" i="1"/>
  <c r="BU44" i="1"/>
  <c r="BV44" i="1"/>
  <c r="BY44" i="1"/>
  <c r="CA44" i="1"/>
  <c r="CB44" i="1"/>
  <c r="CC44" i="1"/>
  <c r="CD44" i="1"/>
  <c r="CE44" i="1"/>
  <c r="CI44" i="1"/>
  <c r="CJ44" i="1"/>
  <c r="BL45" i="1"/>
  <c r="J45" i="1"/>
  <c r="BP45" i="1"/>
  <c r="BO45" i="1"/>
  <c r="BN45" i="1"/>
  <c r="BM45" i="1"/>
  <c r="AM45" i="1"/>
  <c r="BQ45" i="1"/>
  <c r="AK45" i="1"/>
  <c r="BR45" i="1"/>
  <c r="BS45" i="1"/>
  <c r="BT45" i="1"/>
  <c r="BW45" i="1"/>
  <c r="AO45" i="1"/>
  <c r="K45" i="1"/>
  <c r="BZ45" i="1"/>
  <c r="L45" i="1"/>
  <c r="CF45" i="1"/>
  <c r="T45" i="1"/>
  <c r="CH45" i="1"/>
  <c r="U45" i="1"/>
  <c r="V45" i="1"/>
  <c r="AA45" i="1"/>
  <c r="CG45" i="1"/>
  <c r="AB45" i="1"/>
  <c r="AC45" i="1"/>
  <c r="AD45" i="1"/>
  <c r="AE45" i="1"/>
  <c r="AH45" i="1"/>
  <c r="AI45" i="1"/>
  <c r="BX45" i="1"/>
  <c r="AJ45" i="1"/>
  <c r="BU45" i="1"/>
  <c r="BV45" i="1"/>
  <c r="BY45" i="1"/>
  <c r="CA45" i="1"/>
  <c r="CB45" i="1"/>
  <c r="CC45" i="1"/>
  <c r="CD45" i="1"/>
  <c r="CE45" i="1"/>
  <c r="CI45" i="1"/>
  <c r="CJ45" i="1"/>
  <c r="BL46" i="1"/>
  <c r="J46" i="1"/>
  <c r="BP46" i="1"/>
  <c r="BO46" i="1"/>
  <c r="BN46" i="1"/>
  <c r="BM46" i="1"/>
  <c r="AM46" i="1"/>
  <c r="BQ46" i="1"/>
  <c r="AK46" i="1"/>
  <c r="BR46" i="1"/>
  <c r="BS46" i="1"/>
  <c r="BT46" i="1"/>
  <c r="BW46" i="1"/>
  <c r="AO46" i="1"/>
  <c r="K46" i="1"/>
  <c r="BZ46" i="1"/>
  <c r="L46" i="1"/>
  <c r="CF46" i="1"/>
  <c r="T46" i="1"/>
  <c r="CH46" i="1"/>
  <c r="U46" i="1"/>
  <c r="V46" i="1"/>
  <c r="AA46" i="1"/>
  <c r="CG46" i="1"/>
  <c r="AB46" i="1"/>
  <c r="AC46" i="1"/>
  <c r="AD46" i="1"/>
  <c r="AE46" i="1"/>
  <c r="AH46" i="1"/>
  <c r="AI46" i="1"/>
  <c r="BX46" i="1"/>
  <c r="AJ46" i="1"/>
  <c r="BU46" i="1"/>
  <c r="BV46" i="1"/>
  <c r="BY46" i="1"/>
  <c r="CA46" i="1"/>
  <c r="CB46" i="1"/>
  <c r="CC46" i="1"/>
  <c r="CD46" i="1"/>
  <c r="CE46" i="1"/>
  <c r="CI46" i="1"/>
  <c r="CJ46" i="1"/>
  <c r="BL47" i="1"/>
  <c r="J47" i="1"/>
  <c r="BP47" i="1"/>
  <c r="BO47" i="1"/>
  <c r="BN47" i="1"/>
  <c r="BM47" i="1"/>
  <c r="AM47" i="1"/>
  <c r="BQ47" i="1"/>
  <c r="AK47" i="1"/>
  <c r="BR47" i="1"/>
  <c r="BS47" i="1"/>
  <c r="BT47" i="1"/>
  <c r="BW47" i="1"/>
  <c r="AO47" i="1"/>
  <c r="K47" i="1"/>
  <c r="BZ47" i="1"/>
  <c r="L47" i="1"/>
  <c r="CF47" i="1"/>
  <c r="T47" i="1"/>
  <c r="CH47" i="1"/>
  <c r="U47" i="1"/>
  <c r="V47" i="1"/>
  <c r="AA47" i="1"/>
  <c r="CG47" i="1"/>
  <c r="AB47" i="1"/>
  <c r="AC47" i="1"/>
  <c r="AD47" i="1"/>
  <c r="AE47" i="1"/>
  <c r="AH47" i="1"/>
  <c r="AI47" i="1"/>
  <c r="BX47" i="1"/>
  <c r="AJ47" i="1"/>
  <c r="BU47" i="1"/>
  <c r="BV47" i="1"/>
  <c r="BY47" i="1"/>
  <c r="CA47" i="1"/>
  <c r="CB47" i="1"/>
  <c r="CC47" i="1"/>
  <c r="CD47" i="1"/>
  <c r="CE47" i="1"/>
  <c r="CI47" i="1"/>
  <c r="CJ47" i="1"/>
  <c r="BL48" i="1"/>
  <c r="J48" i="1"/>
  <c r="BP48" i="1"/>
  <c r="BO48" i="1"/>
  <c r="BN48" i="1"/>
  <c r="BM48" i="1"/>
  <c r="AM48" i="1"/>
  <c r="BQ48" i="1"/>
  <c r="AK48" i="1"/>
  <c r="BR48" i="1"/>
  <c r="BS48" i="1"/>
  <c r="BT48" i="1"/>
  <c r="BW48" i="1"/>
  <c r="AO48" i="1"/>
  <c r="K48" i="1"/>
  <c r="BZ48" i="1"/>
  <c r="L48" i="1"/>
  <c r="CF48" i="1"/>
  <c r="T48" i="1"/>
  <c r="CH48" i="1"/>
  <c r="U48" i="1"/>
  <c r="V48" i="1"/>
  <c r="AA48" i="1"/>
  <c r="CG48" i="1"/>
  <c r="AB48" i="1"/>
  <c r="AC48" i="1"/>
  <c r="AD48" i="1"/>
  <c r="AE48" i="1"/>
  <c r="AH48" i="1"/>
  <c r="AI48" i="1"/>
  <c r="BX48" i="1"/>
  <c r="AJ48" i="1"/>
  <c r="BU48" i="1"/>
  <c r="BV48" i="1"/>
  <c r="BY48" i="1"/>
  <c r="CA48" i="1"/>
  <c r="CB48" i="1"/>
  <c r="CC48" i="1"/>
  <c r="CD48" i="1"/>
  <c r="CE48" i="1"/>
  <c r="CI48" i="1"/>
  <c r="CJ48" i="1"/>
  <c r="BL49" i="1"/>
  <c r="J49" i="1"/>
  <c r="BP49" i="1"/>
  <c r="BO49" i="1"/>
  <c r="BN49" i="1"/>
  <c r="BM49" i="1"/>
  <c r="AM49" i="1"/>
  <c r="BQ49" i="1"/>
  <c r="AK49" i="1"/>
  <c r="BR49" i="1"/>
  <c r="BS49" i="1"/>
  <c r="BT49" i="1"/>
  <c r="BW49" i="1"/>
  <c r="AO49" i="1"/>
  <c r="K49" i="1"/>
  <c r="BZ49" i="1"/>
  <c r="L49" i="1"/>
  <c r="CF49" i="1"/>
  <c r="T49" i="1"/>
  <c r="CH49" i="1"/>
  <c r="U49" i="1"/>
  <c r="V49" i="1"/>
  <c r="AA49" i="1"/>
  <c r="CG49" i="1"/>
  <c r="AB49" i="1"/>
  <c r="AC49" i="1"/>
  <c r="AD49" i="1"/>
  <c r="AE49" i="1"/>
  <c r="AH49" i="1"/>
  <c r="AI49" i="1"/>
  <c r="BX49" i="1"/>
  <c r="AJ49" i="1"/>
  <c r="BU49" i="1"/>
  <c r="BV49" i="1"/>
  <c r="BY49" i="1"/>
  <c r="CA49" i="1"/>
  <c r="CB49" i="1"/>
  <c r="CC49" i="1"/>
  <c r="CD49" i="1"/>
  <c r="CE49" i="1"/>
  <c r="CI49" i="1"/>
  <c r="CJ49" i="1"/>
  <c r="BL50" i="1"/>
  <c r="J50" i="1"/>
  <c r="BP50" i="1"/>
  <c r="BO50" i="1"/>
  <c r="BN50" i="1"/>
  <c r="BM50" i="1"/>
  <c r="AM50" i="1"/>
  <c r="BQ50" i="1"/>
  <c r="AK50" i="1"/>
  <c r="BR50" i="1"/>
  <c r="BS50" i="1"/>
  <c r="BT50" i="1"/>
  <c r="BW50" i="1"/>
  <c r="AO50" i="1"/>
  <c r="K50" i="1"/>
  <c r="BZ50" i="1"/>
  <c r="L50" i="1"/>
  <c r="CF50" i="1"/>
  <c r="T50" i="1"/>
  <c r="CH50" i="1"/>
  <c r="U50" i="1"/>
  <c r="V50" i="1"/>
  <c r="AA50" i="1"/>
  <c r="CG50" i="1"/>
  <c r="AB50" i="1"/>
  <c r="AC50" i="1"/>
  <c r="AD50" i="1"/>
  <c r="AE50" i="1"/>
  <c r="AH50" i="1"/>
  <c r="AI50" i="1"/>
  <c r="BX50" i="1"/>
  <c r="AJ50" i="1"/>
  <c r="BU50" i="1"/>
  <c r="BV50" i="1"/>
  <c r="BY50" i="1"/>
  <c r="CA50" i="1"/>
  <c r="CB50" i="1"/>
  <c r="CC50" i="1"/>
  <c r="CD50" i="1"/>
  <c r="CE50" i="1"/>
  <c r="CI50" i="1"/>
  <c r="CJ50" i="1"/>
  <c r="BL51" i="1"/>
  <c r="J51" i="1"/>
  <c r="BP51" i="1"/>
  <c r="BO51" i="1"/>
  <c r="BN51" i="1"/>
  <c r="BM51" i="1"/>
  <c r="AM51" i="1"/>
  <c r="BQ51" i="1"/>
  <c r="AK51" i="1"/>
  <c r="BR51" i="1"/>
  <c r="BS51" i="1"/>
  <c r="BT51" i="1"/>
  <c r="BW51" i="1"/>
  <c r="AO51" i="1"/>
  <c r="K51" i="1"/>
  <c r="BZ51" i="1"/>
  <c r="L51" i="1"/>
  <c r="CF51" i="1"/>
  <c r="T51" i="1"/>
  <c r="CH51" i="1"/>
  <c r="U51" i="1"/>
  <c r="V51" i="1"/>
  <c r="AA51" i="1"/>
  <c r="CG51" i="1"/>
  <c r="AB51" i="1"/>
  <c r="AC51" i="1"/>
  <c r="AD51" i="1"/>
  <c r="AE51" i="1"/>
  <c r="AH51" i="1"/>
  <c r="AI51" i="1"/>
  <c r="BX51" i="1"/>
  <c r="AJ51" i="1"/>
  <c r="BU51" i="1"/>
  <c r="BV51" i="1"/>
  <c r="BY51" i="1"/>
  <c r="CA51" i="1"/>
  <c r="CB51" i="1"/>
  <c r="CC51" i="1"/>
  <c r="CD51" i="1"/>
  <c r="CE51" i="1"/>
  <c r="CI51" i="1"/>
  <c r="CJ51" i="1"/>
  <c r="BL52" i="1"/>
  <c r="J52" i="1"/>
  <c r="BP52" i="1"/>
  <c r="BO52" i="1"/>
  <c r="BN52" i="1"/>
  <c r="BM52" i="1"/>
  <c r="AM52" i="1"/>
  <c r="BQ52" i="1"/>
  <c r="AK52" i="1"/>
  <c r="BR52" i="1"/>
  <c r="BS52" i="1"/>
  <c r="BT52" i="1"/>
  <c r="BW52" i="1"/>
  <c r="AO52" i="1"/>
  <c r="K52" i="1"/>
  <c r="BZ52" i="1"/>
  <c r="L52" i="1"/>
  <c r="CF52" i="1"/>
  <c r="T52" i="1"/>
  <c r="CH52" i="1"/>
  <c r="U52" i="1"/>
  <c r="V52" i="1"/>
  <c r="AA52" i="1"/>
  <c r="CG52" i="1"/>
  <c r="AB52" i="1"/>
  <c r="AC52" i="1"/>
  <c r="AD52" i="1"/>
  <c r="AE52" i="1"/>
  <c r="AH52" i="1"/>
  <c r="AI52" i="1"/>
  <c r="BX52" i="1"/>
  <c r="AJ52" i="1"/>
  <c r="BU52" i="1"/>
  <c r="BV52" i="1"/>
  <c r="BY52" i="1"/>
  <c r="CA52" i="1"/>
  <c r="CB52" i="1"/>
  <c r="CC52" i="1"/>
  <c r="CD52" i="1"/>
  <c r="CE52" i="1"/>
  <c r="CI52" i="1"/>
  <c r="CJ52" i="1"/>
  <c r="BL53" i="1"/>
  <c r="J53" i="1"/>
  <c r="BP53" i="1"/>
  <c r="BO53" i="1"/>
  <c r="BN53" i="1"/>
  <c r="BM53" i="1"/>
  <c r="AM53" i="1"/>
  <c r="BQ53" i="1"/>
  <c r="AK53" i="1"/>
  <c r="BR53" i="1"/>
  <c r="BS53" i="1"/>
  <c r="BT53" i="1"/>
  <c r="BW53" i="1"/>
  <c r="AO53" i="1"/>
  <c r="K53" i="1"/>
  <c r="BZ53" i="1"/>
  <c r="L53" i="1"/>
  <c r="CF53" i="1"/>
  <c r="T53" i="1"/>
  <c r="CH53" i="1"/>
  <c r="U53" i="1"/>
  <c r="V53" i="1"/>
  <c r="AA53" i="1"/>
  <c r="CG53" i="1"/>
  <c r="AB53" i="1"/>
  <c r="AC53" i="1"/>
  <c r="AD53" i="1"/>
  <c r="AE53" i="1"/>
  <c r="AH53" i="1"/>
  <c r="AI53" i="1"/>
  <c r="BX53" i="1"/>
  <c r="AJ53" i="1"/>
  <c r="BU53" i="1"/>
  <c r="BV53" i="1"/>
  <c r="BY53" i="1"/>
  <c r="CA53" i="1"/>
  <c r="CB53" i="1"/>
  <c r="CC53" i="1"/>
  <c r="CD53" i="1"/>
  <c r="CE53" i="1"/>
  <c r="CI53" i="1"/>
  <c r="CJ53" i="1"/>
  <c r="BL54" i="1"/>
  <c r="J54" i="1"/>
  <c r="BP54" i="1"/>
  <c r="BO54" i="1"/>
  <c r="BN54" i="1"/>
  <c r="BM54" i="1"/>
  <c r="AM54" i="1"/>
  <c r="BQ54" i="1"/>
  <c r="AK54" i="1"/>
  <c r="BR54" i="1"/>
  <c r="BS54" i="1"/>
  <c r="BT54" i="1"/>
  <c r="BW54" i="1"/>
  <c r="AO54" i="1"/>
  <c r="K54" i="1"/>
  <c r="BZ54" i="1"/>
  <c r="L54" i="1"/>
  <c r="CF54" i="1"/>
  <c r="T54" i="1"/>
  <c r="CH54" i="1"/>
  <c r="U54" i="1"/>
  <c r="V54" i="1"/>
  <c r="AA54" i="1"/>
  <c r="CG54" i="1"/>
  <c r="AB54" i="1"/>
  <c r="AC54" i="1"/>
  <c r="AD54" i="1"/>
  <c r="AE54" i="1"/>
  <c r="AH54" i="1"/>
  <c r="AI54" i="1"/>
  <c r="BX54" i="1"/>
  <c r="AJ54" i="1"/>
  <c r="BU54" i="1"/>
  <c r="BV54" i="1"/>
  <c r="BY54" i="1"/>
  <c r="CA54" i="1"/>
  <c r="CB54" i="1"/>
  <c r="CC54" i="1"/>
  <c r="CD54" i="1"/>
  <c r="CE54" i="1"/>
  <c r="CI54" i="1"/>
  <c r="CJ54" i="1"/>
  <c r="BL55" i="1"/>
  <c r="J55" i="1"/>
  <c r="BP55" i="1"/>
  <c r="BO55" i="1"/>
  <c r="BN55" i="1"/>
  <c r="BM55" i="1"/>
  <c r="AM55" i="1"/>
  <c r="BQ55" i="1"/>
  <c r="AK55" i="1"/>
  <c r="BR55" i="1"/>
  <c r="BS55" i="1"/>
  <c r="BT55" i="1"/>
  <c r="BW55" i="1"/>
  <c r="AO55" i="1"/>
  <c r="K55" i="1"/>
  <c r="BZ55" i="1"/>
  <c r="L55" i="1"/>
  <c r="CF55" i="1"/>
  <c r="T55" i="1"/>
  <c r="CH55" i="1"/>
  <c r="U55" i="1"/>
  <c r="V55" i="1"/>
  <c r="AA55" i="1"/>
  <c r="CG55" i="1"/>
  <c r="AB55" i="1"/>
  <c r="AC55" i="1"/>
  <c r="AD55" i="1"/>
  <c r="AE55" i="1"/>
  <c r="AH55" i="1"/>
  <c r="AI55" i="1"/>
  <c r="BX55" i="1"/>
  <c r="AJ55" i="1"/>
  <c r="BU55" i="1"/>
  <c r="BV55" i="1"/>
  <c r="BY55" i="1"/>
  <c r="CA55" i="1"/>
  <c r="CB55" i="1"/>
  <c r="CC55" i="1"/>
  <c r="CD55" i="1"/>
  <c r="CE55" i="1"/>
  <c r="CI55" i="1"/>
  <c r="CJ55" i="1"/>
  <c r="BL56" i="1"/>
  <c r="J56" i="1"/>
  <c r="BP56" i="1"/>
  <c r="BO56" i="1"/>
  <c r="BN56" i="1"/>
  <c r="BM56" i="1"/>
  <c r="AM56" i="1"/>
  <c r="BQ56" i="1"/>
  <c r="AK56" i="1"/>
  <c r="BR56" i="1"/>
  <c r="BS56" i="1"/>
  <c r="BT56" i="1"/>
  <c r="BW56" i="1"/>
  <c r="AO56" i="1"/>
  <c r="K56" i="1"/>
  <c r="BZ56" i="1"/>
  <c r="L56" i="1"/>
  <c r="CF56" i="1"/>
  <c r="T56" i="1"/>
  <c r="CH56" i="1"/>
  <c r="U56" i="1"/>
  <c r="V56" i="1"/>
  <c r="AA56" i="1"/>
  <c r="CG56" i="1"/>
  <c r="AB56" i="1"/>
  <c r="AC56" i="1"/>
  <c r="AD56" i="1"/>
  <c r="AE56" i="1"/>
  <c r="AH56" i="1"/>
  <c r="AI56" i="1"/>
  <c r="BX56" i="1"/>
  <c r="AJ56" i="1"/>
  <c r="BU56" i="1"/>
  <c r="BV56" i="1"/>
  <c r="BY56" i="1"/>
  <c r="CA56" i="1"/>
  <c r="CB56" i="1"/>
  <c r="CC56" i="1"/>
  <c r="CD56" i="1"/>
  <c r="CE56" i="1"/>
  <c r="CI56" i="1"/>
  <c r="CJ56" i="1"/>
  <c r="BL57" i="1"/>
  <c r="J57" i="1"/>
  <c r="BP57" i="1"/>
  <c r="BO57" i="1"/>
  <c r="BN57" i="1"/>
  <c r="BM57" i="1"/>
  <c r="AM57" i="1"/>
  <c r="BQ57" i="1"/>
  <c r="AK57" i="1"/>
  <c r="BR57" i="1"/>
  <c r="BS57" i="1"/>
  <c r="BT57" i="1"/>
  <c r="BW57" i="1"/>
  <c r="AO57" i="1"/>
  <c r="K57" i="1"/>
  <c r="BZ57" i="1"/>
  <c r="L57" i="1"/>
  <c r="CF57" i="1"/>
  <c r="T57" i="1"/>
  <c r="CH57" i="1"/>
  <c r="U57" i="1"/>
  <c r="V57" i="1"/>
  <c r="AA57" i="1"/>
  <c r="CG57" i="1"/>
  <c r="AB57" i="1"/>
  <c r="AC57" i="1"/>
  <c r="AD57" i="1"/>
  <c r="AE57" i="1"/>
  <c r="AH57" i="1"/>
  <c r="AI57" i="1"/>
  <c r="BX57" i="1"/>
  <c r="AJ57" i="1"/>
  <c r="BU57" i="1"/>
  <c r="BV57" i="1"/>
  <c r="BY57" i="1"/>
  <c r="CA57" i="1"/>
  <c r="CB57" i="1"/>
  <c r="CC57" i="1"/>
  <c r="CD57" i="1"/>
  <c r="CE57" i="1"/>
  <c r="CI57" i="1"/>
  <c r="CJ57" i="1"/>
  <c r="BL58" i="1"/>
  <c r="J58" i="1"/>
  <c r="BP58" i="1"/>
  <c r="BO58" i="1"/>
  <c r="BN58" i="1"/>
  <c r="BM58" i="1"/>
  <c r="AM58" i="1"/>
  <c r="BQ58" i="1"/>
  <c r="AK58" i="1"/>
  <c r="BR58" i="1"/>
  <c r="BS58" i="1"/>
  <c r="BT58" i="1"/>
  <c r="BW58" i="1"/>
  <c r="AO58" i="1"/>
  <c r="K58" i="1"/>
  <c r="BZ58" i="1"/>
  <c r="L58" i="1"/>
  <c r="CF58" i="1"/>
  <c r="T58" i="1"/>
  <c r="CH58" i="1"/>
  <c r="U58" i="1"/>
  <c r="V58" i="1"/>
  <c r="AA58" i="1"/>
  <c r="CG58" i="1"/>
  <c r="AB58" i="1"/>
  <c r="AC58" i="1"/>
  <c r="AD58" i="1"/>
  <c r="AE58" i="1"/>
  <c r="AH58" i="1"/>
  <c r="AI58" i="1"/>
  <c r="BX58" i="1"/>
  <c r="AJ58" i="1"/>
  <c r="BU58" i="1"/>
  <c r="BV58" i="1"/>
  <c r="BY58" i="1"/>
  <c r="CA58" i="1"/>
  <c r="CB58" i="1"/>
  <c r="CC58" i="1"/>
  <c r="CD58" i="1"/>
  <c r="CE58" i="1"/>
  <c r="CI58" i="1"/>
  <c r="CJ58" i="1"/>
  <c r="BL59" i="1"/>
  <c r="J59" i="1"/>
  <c r="BP59" i="1"/>
  <c r="BO59" i="1"/>
  <c r="BN59" i="1"/>
  <c r="BM59" i="1"/>
  <c r="AM59" i="1"/>
  <c r="BQ59" i="1"/>
  <c r="AK59" i="1"/>
  <c r="BR59" i="1"/>
  <c r="BS59" i="1"/>
  <c r="BT59" i="1"/>
  <c r="BW59" i="1"/>
  <c r="AO59" i="1"/>
  <c r="K59" i="1"/>
  <c r="BZ59" i="1"/>
  <c r="L59" i="1"/>
  <c r="CF59" i="1"/>
  <c r="T59" i="1"/>
  <c r="CH59" i="1"/>
  <c r="U59" i="1"/>
  <c r="V59" i="1"/>
  <c r="AA59" i="1"/>
  <c r="CG59" i="1"/>
  <c r="AB59" i="1"/>
  <c r="AC59" i="1"/>
  <c r="AD59" i="1"/>
  <c r="AE59" i="1"/>
  <c r="AH59" i="1"/>
  <c r="AI59" i="1"/>
  <c r="BX59" i="1"/>
  <c r="AJ59" i="1"/>
  <c r="BU59" i="1"/>
  <c r="BV59" i="1"/>
  <c r="BY59" i="1"/>
  <c r="CA59" i="1"/>
  <c r="CB59" i="1"/>
  <c r="CC59" i="1"/>
  <c r="CD59" i="1"/>
  <c r="CE59" i="1"/>
  <c r="CI59" i="1"/>
  <c r="CJ59" i="1"/>
  <c r="BL60" i="1"/>
  <c r="J60" i="1"/>
  <c r="BP60" i="1"/>
  <c r="BO60" i="1"/>
  <c r="BN60" i="1"/>
  <c r="BM60" i="1"/>
  <c r="AM60" i="1"/>
  <c r="BQ60" i="1"/>
  <c r="AK60" i="1"/>
  <c r="BR60" i="1"/>
  <c r="BS60" i="1"/>
  <c r="BT60" i="1"/>
  <c r="BW60" i="1"/>
  <c r="AO60" i="1"/>
  <c r="K60" i="1"/>
  <c r="BZ60" i="1"/>
  <c r="L60" i="1"/>
  <c r="CF60" i="1"/>
  <c r="T60" i="1"/>
  <c r="CH60" i="1"/>
  <c r="U60" i="1"/>
  <c r="V60" i="1"/>
  <c r="AA60" i="1"/>
  <c r="CG60" i="1"/>
  <c r="AB60" i="1"/>
  <c r="AC60" i="1"/>
  <c r="AD60" i="1"/>
  <c r="AE60" i="1"/>
  <c r="AH60" i="1"/>
  <c r="AI60" i="1"/>
  <c r="BX60" i="1"/>
  <c r="AJ60" i="1"/>
  <c r="BU60" i="1"/>
  <c r="BV60" i="1"/>
  <c r="BY60" i="1"/>
  <c r="CA60" i="1"/>
  <c r="CB60" i="1"/>
  <c r="CC60" i="1"/>
  <c r="CD60" i="1"/>
  <c r="CE60" i="1"/>
  <c r="CI60" i="1"/>
  <c r="CJ60" i="1"/>
  <c r="BL61" i="1"/>
  <c r="J61" i="1"/>
  <c r="BP61" i="1"/>
  <c r="BO61" i="1"/>
  <c r="BN61" i="1"/>
  <c r="BM61" i="1"/>
  <c r="AM61" i="1"/>
  <c r="BQ61" i="1"/>
  <c r="AK61" i="1"/>
  <c r="BR61" i="1"/>
  <c r="BS61" i="1"/>
  <c r="BT61" i="1"/>
  <c r="BW61" i="1"/>
  <c r="AO61" i="1"/>
  <c r="K61" i="1"/>
  <c r="BZ61" i="1"/>
  <c r="L61" i="1"/>
  <c r="CF61" i="1"/>
  <c r="T61" i="1"/>
  <c r="CH61" i="1"/>
  <c r="U61" i="1"/>
  <c r="V61" i="1"/>
  <c r="AA61" i="1"/>
  <c r="CG61" i="1"/>
  <c r="AB61" i="1"/>
  <c r="AC61" i="1"/>
  <c r="AD61" i="1"/>
  <c r="AE61" i="1"/>
  <c r="AH61" i="1"/>
  <c r="AI61" i="1"/>
  <c r="BX61" i="1"/>
  <c r="AJ61" i="1"/>
  <c r="BU61" i="1"/>
  <c r="BV61" i="1"/>
  <c r="BY61" i="1"/>
  <c r="CA61" i="1"/>
  <c r="CB61" i="1"/>
  <c r="CC61" i="1"/>
  <c r="CD61" i="1"/>
  <c r="CE61" i="1"/>
  <c r="CI61" i="1"/>
  <c r="CJ61" i="1"/>
  <c r="BL62" i="1"/>
  <c r="J62" i="1"/>
  <c r="BP62" i="1"/>
  <c r="BO62" i="1"/>
  <c r="BN62" i="1"/>
  <c r="BM62" i="1"/>
  <c r="AM62" i="1"/>
  <c r="BQ62" i="1"/>
  <c r="AK62" i="1"/>
  <c r="BR62" i="1"/>
  <c r="BS62" i="1"/>
  <c r="BT62" i="1"/>
  <c r="BW62" i="1"/>
  <c r="AO62" i="1"/>
  <c r="K62" i="1"/>
  <c r="BZ62" i="1"/>
  <c r="L62" i="1"/>
  <c r="CF62" i="1"/>
  <c r="T62" i="1"/>
  <c r="CH62" i="1"/>
  <c r="U62" i="1"/>
  <c r="V62" i="1"/>
  <c r="AA62" i="1"/>
  <c r="CG62" i="1"/>
  <c r="AB62" i="1"/>
  <c r="AC62" i="1"/>
  <c r="AD62" i="1"/>
  <c r="AE62" i="1"/>
  <c r="AH62" i="1"/>
  <c r="AI62" i="1"/>
  <c r="BX62" i="1"/>
  <c r="AJ62" i="1"/>
  <c r="BU62" i="1"/>
  <c r="BV62" i="1"/>
  <c r="BY62" i="1"/>
  <c r="CA62" i="1"/>
  <c r="CB62" i="1"/>
  <c r="CC62" i="1"/>
  <c r="CD62" i="1"/>
  <c r="CE62" i="1"/>
  <c r="CI62" i="1"/>
  <c r="CJ62" i="1"/>
  <c r="BL63" i="1"/>
  <c r="J63" i="1"/>
  <c r="BP63" i="1"/>
  <c r="BO63" i="1"/>
  <c r="BN63" i="1"/>
  <c r="BM63" i="1"/>
  <c r="AM63" i="1"/>
  <c r="BQ63" i="1"/>
  <c r="AK63" i="1"/>
  <c r="BR63" i="1"/>
  <c r="BS63" i="1"/>
  <c r="BT63" i="1"/>
  <c r="BW63" i="1"/>
  <c r="AO63" i="1"/>
  <c r="K63" i="1"/>
  <c r="BZ63" i="1"/>
  <c r="L63" i="1"/>
  <c r="CF63" i="1"/>
  <c r="T63" i="1"/>
  <c r="CH63" i="1"/>
  <c r="U63" i="1"/>
  <c r="V63" i="1"/>
  <c r="AA63" i="1"/>
  <c r="CG63" i="1"/>
  <c r="AB63" i="1"/>
  <c r="AC63" i="1"/>
  <c r="AD63" i="1"/>
  <c r="AE63" i="1"/>
  <c r="AH63" i="1"/>
  <c r="AI63" i="1"/>
  <c r="BX63" i="1"/>
  <c r="AJ63" i="1"/>
  <c r="BU63" i="1"/>
  <c r="BV63" i="1"/>
  <c r="BY63" i="1"/>
  <c r="CA63" i="1"/>
  <c r="CB63" i="1"/>
  <c r="CC63" i="1"/>
  <c r="CD63" i="1"/>
  <c r="CE63" i="1"/>
  <c r="CI63" i="1"/>
  <c r="CJ63" i="1"/>
  <c r="BL64" i="1"/>
  <c r="J64" i="1"/>
  <c r="BP64" i="1"/>
  <c r="BO64" i="1"/>
  <c r="BN64" i="1"/>
  <c r="BM64" i="1"/>
  <c r="AM64" i="1"/>
  <c r="BQ64" i="1"/>
  <c r="AK64" i="1"/>
  <c r="BR64" i="1"/>
  <c r="BS64" i="1"/>
  <c r="BT64" i="1"/>
  <c r="BW64" i="1"/>
  <c r="AO64" i="1"/>
  <c r="K64" i="1"/>
  <c r="BZ64" i="1"/>
  <c r="L64" i="1"/>
  <c r="CF64" i="1"/>
  <c r="T64" i="1"/>
  <c r="CH64" i="1"/>
  <c r="U64" i="1"/>
  <c r="V64" i="1"/>
  <c r="AA64" i="1"/>
  <c r="CG64" i="1"/>
  <c r="AB64" i="1"/>
  <c r="AC64" i="1"/>
  <c r="AD64" i="1"/>
  <c r="AE64" i="1"/>
  <c r="AH64" i="1"/>
  <c r="AI64" i="1"/>
  <c r="BX64" i="1"/>
  <c r="AJ64" i="1"/>
  <c r="BU64" i="1"/>
  <c r="BV64" i="1"/>
  <c r="BY64" i="1"/>
  <c r="CA64" i="1"/>
  <c r="CB64" i="1"/>
  <c r="CC64" i="1"/>
  <c r="CD64" i="1"/>
  <c r="CE64" i="1"/>
  <c r="CI64" i="1"/>
  <c r="CJ64" i="1"/>
  <c r="BL65" i="1"/>
  <c r="J65" i="1"/>
  <c r="BP65" i="1"/>
  <c r="BO65" i="1"/>
  <c r="BN65" i="1"/>
  <c r="BM65" i="1"/>
  <c r="AM65" i="1"/>
  <c r="BQ65" i="1"/>
  <c r="AK65" i="1"/>
  <c r="BR65" i="1"/>
  <c r="BS65" i="1"/>
  <c r="BT65" i="1"/>
  <c r="BW65" i="1"/>
  <c r="AO65" i="1"/>
  <c r="K65" i="1"/>
  <c r="BZ65" i="1"/>
  <c r="L65" i="1"/>
  <c r="CF65" i="1"/>
  <c r="T65" i="1"/>
  <c r="CH65" i="1"/>
  <c r="U65" i="1"/>
  <c r="V65" i="1"/>
  <c r="AA65" i="1"/>
  <c r="CG65" i="1"/>
  <c r="AB65" i="1"/>
  <c r="AC65" i="1"/>
  <c r="AD65" i="1"/>
  <c r="AE65" i="1"/>
  <c r="AH65" i="1"/>
  <c r="AI65" i="1"/>
  <c r="BX65" i="1"/>
  <c r="AJ65" i="1"/>
  <c r="BU65" i="1"/>
  <c r="BV65" i="1"/>
  <c r="BY65" i="1"/>
  <c r="CA65" i="1"/>
  <c r="CB65" i="1"/>
  <c r="CC65" i="1"/>
  <c r="CD65" i="1"/>
  <c r="CE65" i="1"/>
  <c r="CI65" i="1"/>
  <c r="CJ65" i="1"/>
  <c r="BL66" i="1"/>
  <c r="J66" i="1"/>
  <c r="BP66" i="1"/>
  <c r="BO66" i="1"/>
  <c r="BN66" i="1"/>
  <c r="BM66" i="1"/>
  <c r="AM66" i="1"/>
  <c r="BQ66" i="1"/>
  <c r="AK66" i="1"/>
  <c r="BR66" i="1"/>
  <c r="BS66" i="1"/>
  <c r="BT66" i="1"/>
  <c r="BW66" i="1"/>
  <c r="AO66" i="1"/>
  <c r="K66" i="1"/>
  <c r="BZ66" i="1"/>
  <c r="L66" i="1"/>
  <c r="CF66" i="1"/>
  <c r="T66" i="1"/>
  <c r="CH66" i="1"/>
  <c r="U66" i="1"/>
  <c r="V66" i="1"/>
  <c r="AA66" i="1"/>
  <c r="CG66" i="1"/>
  <c r="AB66" i="1"/>
  <c r="AC66" i="1"/>
  <c r="AD66" i="1"/>
  <c r="AE66" i="1"/>
  <c r="AH66" i="1"/>
  <c r="AI66" i="1"/>
  <c r="BX66" i="1"/>
  <c r="AJ66" i="1"/>
  <c r="BU66" i="1"/>
  <c r="BV66" i="1"/>
  <c r="BY66" i="1"/>
  <c r="CA66" i="1"/>
  <c r="CB66" i="1"/>
  <c r="CC66" i="1"/>
  <c r="CD66" i="1"/>
  <c r="CE66" i="1"/>
  <c r="CI66" i="1"/>
  <c r="CJ66" i="1"/>
  <c r="BL67" i="1"/>
  <c r="J67" i="1"/>
  <c r="BP67" i="1"/>
  <c r="BO67" i="1"/>
  <c r="BN67" i="1"/>
  <c r="BM67" i="1"/>
  <c r="AM67" i="1"/>
  <c r="BQ67" i="1"/>
  <c r="AK67" i="1"/>
  <c r="BR67" i="1"/>
  <c r="BS67" i="1"/>
  <c r="BT67" i="1"/>
  <c r="BW67" i="1"/>
  <c r="AO67" i="1"/>
  <c r="K67" i="1"/>
  <c r="BZ67" i="1"/>
  <c r="L67" i="1"/>
  <c r="CF67" i="1"/>
  <c r="T67" i="1"/>
  <c r="CH67" i="1"/>
  <c r="U67" i="1"/>
  <c r="V67" i="1"/>
  <c r="AA67" i="1"/>
  <c r="CG67" i="1"/>
  <c r="AB67" i="1"/>
  <c r="AC67" i="1"/>
  <c r="AD67" i="1"/>
  <c r="AE67" i="1"/>
  <c r="AH67" i="1"/>
  <c r="AI67" i="1"/>
  <c r="BX67" i="1"/>
  <c r="AJ67" i="1"/>
  <c r="BU67" i="1"/>
  <c r="BV67" i="1"/>
  <c r="BY67" i="1"/>
  <c r="CA67" i="1"/>
  <c r="CB67" i="1"/>
  <c r="CC67" i="1"/>
  <c r="CD67" i="1"/>
  <c r="CE67" i="1"/>
  <c r="CI67" i="1"/>
  <c r="CJ67" i="1"/>
  <c r="BL68" i="1"/>
  <c r="J68" i="1"/>
  <c r="BP68" i="1"/>
  <c r="BO68" i="1"/>
  <c r="BN68" i="1"/>
  <c r="BM68" i="1"/>
  <c r="AM68" i="1"/>
  <c r="BQ68" i="1"/>
  <c r="AK68" i="1"/>
  <c r="BR68" i="1"/>
  <c r="BS68" i="1"/>
  <c r="BT68" i="1"/>
  <c r="BW68" i="1"/>
  <c r="AO68" i="1"/>
  <c r="K68" i="1"/>
  <c r="BZ68" i="1"/>
  <c r="L68" i="1"/>
  <c r="CF68" i="1"/>
  <c r="T68" i="1"/>
  <c r="CH68" i="1"/>
  <c r="U68" i="1"/>
  <c r="V68" i="1"/>
  <c r="AA68" i="1"/>
  <c r="CG68" i="1"/>
  <c r="AB68" i="1"/>
  <c r="AC68" i="1"/>
  <c r="AD68" i="1"/>
  <c r="AE68" i="1"/>
  <c r="AH68" i="1"/>
  <c r="AI68" i="1"/>
  <c r="BX68" i="1"/>
  <c r="AJ68" i="1"/>
  <c r="BU68" i="1"/>
  <c r="BV68" i="1"/>
  <c r="BY68" i="1"/>
  <c r="CA68" i="1"/>
  <c r="CB68" i="1"/>
  <c r="CC68" i="1"/>
  <c r="CD68" i="1"/>
  <c r="CE68" i="1"/>
  <c r="CI68" i="1"/>
  <c r="CJ68" i="1"/>
</calcChain>
</file>

<file path=xl/sharedStrings.xml><?xml version="1.0" encoding="utf-8"?>
<sst xmlns="http://schemas.openxmlformats.org/spreadsheetml/2006/main" count="505" uniqueCount="164">
  <si>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</si>
  <si>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</si>
  <si>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</si>
  <si>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</si>
  <si>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</si>
  <si>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</si>
  <si>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</si>
  <si>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</si>
  <si>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</si>
  <si>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</si>
  <si>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</si>
  <si>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</si>
  <si>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</si>
  <si>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</si>
  <si>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</si>
  <si>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</si>
  <si>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</si>
  <si>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</si>
  <si>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</si>
  <si>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</si>
  <si>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</si>
  <si>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</si>
  <si>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</si>
  <si>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</si>
  <si>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</si>
  <si>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</si>
  <si>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</si>
  <si>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</si>
  <si>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</si>
  <si>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</si>
  <si>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</si>
  <si>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</si>
  <si>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</si>
  <si>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</si>
  <si>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</si>
  <si>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</si>
  <si>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</si>
  <si>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</si>
  <si>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</si>
  <si>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</si>
  <si>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</si>
  <si>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</si>
  <si>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</si>
  <si>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</si>
  <si>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</si>
  <si>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</si>
  <si>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</si>
  <si>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</si>
  <si>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</si>
  <si>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</si>
  <si>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</si>
  <si>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</si>
  <si>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</si>
  <si>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</si>
  <si>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</si>
  <si>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</si>
  <si>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</si>
  <si>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</si>
  <si>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</si>
  <si>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</si>
  <si>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</si>
  <si>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</si>
  <si>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</si>
  <si>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</si>
  <si>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</si>
  <si>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</si>
  <si>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</si>
  <si>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</si>
  <si>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</si>
  <si>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</si>
  <si>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</si>
  <si>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</si>
  <si>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</si>
  <si>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</si>
  <si>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</si>
  <si>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</si>
  <si>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</si>
  <si>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</si>
  <si>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</si>
  <si>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</si>
  <si>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</si>
  <si>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</si>
  <si>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</si>
  <si>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</si>
  <si>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</si>
  <si>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</si>
  <si>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</si>
  <si>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</si>
  <si>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</si>
  <si>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09:01:37</t>
  </si>
  <si>
    <t/>
  </si>
  <si>
    <t>0</t>
  </si>
  <si>
    <t>09:03:59</t>
  </si>
  <si>
    <t>09:06:22</t>
  </si>
  <si>
    <t>09:08:43</t>
  </si>
  <si>
    <t>09:11:04</t>
  </si>
  <si>
    <t>09:13:26</t>
  </si>
  <si>
    <t>09:15:47</t>
  </si>
  <si>
    <t>09:18:28</t>
  </si>
  <si>
    <t>09:20:49</t>
  </si>
  <si>
    <t>09:23:13</t>
  </si>
  <si>
    <t>09:25:44</t>
  </si>
  <si>
    <t>09:44:29</t>
  </si>
  <si>
    <t>09:47:00</t>
  </si>
  <si>
    <t>09:49:22</t>
  </si>
  <si>
    <t>09:52:18</t>
  </si>
  <si>
    <t>09:54:46</t>
  </si>
  <si>
    <t>09:57:11</t>
  </si>
  <si>
    <t>10:00:27</t>
  </si>
  <si>
    <t>10:04:09</t>
  </si>
  <si>
    <t>10:07:51</t>
  </si>
  <si>
    <t>10:11:33</t>
  </si>
  <si>
    <t>10:14:11</t>
  </si>
  <si>
    <t>10:23:28</t>
  </si>
  <si>
    <t>10:27:10</t>
  </si>
  <si>
    <t>10:29:39</t>
  </si>
  <si>
    <t>10:32:02</t>
  </si>
  <si>
    <t>10:35:44</t>
  </si>
  <si>
    <t>10:38:18</t>
  </si>
  <si>
    <t>10:42:00</t>
  </si>
  <si>
    <t>10:45:41</t>
  </si>
  <si>
    <t>10:49:23</t>
  </si>
  <si>
    <t>10:52:02</t>
  </si>
  <si>
    <t>10:54:35</t>
  </si>
  <si>
    <t>12:00:28</t>
  </si>
  <si>
    <t>12:04:10</t>
  </si>
  <si>
    <t>12:07:52</t>
  </si>
  <si>
    <t>12:11:33</t>
  </si>
  <si>
    <t>12:13:55</t>
  </si>
  <si>
    <t>12:16:17</t>
  </si>
  <si>
    <t>12:18:52</t>
  </si>
  <si>
    <t>12:21:27</t>
  </si>
  <si>
    <t>12:25:09</t>
  </si>
  <si>
    <t>12:28:51</t>
  </si>
  <si>
    <t>12:31:45</t>
  </si>
  <si>
    <t>12:45:57</t>
  </si>
  <si>
    <t>12:49:39</t>
  </si>
  <si>
    <t>12:52:01</t>
  </si>
  <si>
    <t>12:54:23</t>
  </si>
  <si>
    <t>12:56:47</t>
  </si>
  <si>
    <t>12:59:16</t>
  </si>
  <si>
    <t>13:01:50</t>
  </si>
  <si>
    <t>13:04:51</t>
  </si>
  <si>
    <t>13:07:35</t>
  </si>
  <si>
    <t>13:10:01</t>
  </si>
  <si>
    <t>13:13:09</t>
  </si>
  <si>
    <t>13:24:20</t>
  </si>
  <si>
    <t>13:26:54</t>
  </si>
  <si>
    <t>13:29:16</t>
  </si>
  <si>
    <t>13:31:42</t>
  </si>
  <si>
    <t>13:34:14</t>
  </si>
  <si>
    <t>13:36:36</t>
  </si>
  <si>
    <t>13:39:19</t>
  </si>
  <si>
    <t>13:42:00</t>
  </si>
  <si>
    <t>13:44:33</t>
  </si>
  <si>
    <t>13:48:15</t>
  </si>
  <si>
    <t>13:50:54</t>
  </si>
  <si>
    <t>ID</t>
  </si>
  <si>
    <t>T3 Mammoth Plot1 Leaf3</t>
  </si>
  <si>
    <t>T3 Mammoth Plot2 Leaf1</t>
  </si>
  <si>
    <t>T3 Mammoth Plot2 Leaf2</t>
  </si>
  <si>
    <t>T3 Samsun Plot4 Leaf3</t>
  </si>
  <si>
    <t>T3 Samsun PLot3 Leaf3</t>
  </si>
  <si>
    <t>T3 Mammoth Plot4 Leaf1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</si>
</sst>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68"/>
  <sheetViews>
    <sheetView tabSelected="1" zoomScale="125" zoomScaleNormal="125" zoomScalePageLayoutView="125" workbookViewId="0">
      <selection activeCell="A3" sqref="A3"/>
    </sheetView>
  </sheetViews>
  <sheetFormatPr defaultColWidth="10.6640625" defaultRowHeight="15.5" x14ac:dyDescent="0.35"/>
  <cols>
    <col min="1" max="1" width="22.33203125" customWidth="1"/>
  </cols>
  <sheetData>
    <row r="1" spans="1:88" x14ac:dyDescent="0.35">
      <c r="A1" t="s">
        <v>157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5">
      <c r="B2" s="1" t="s">
        <v>87</v>
      </c>
      <c r="C2" s="1" t="s">
        <v>87</v>
      </c>
      <c r="D2" s="1" t="s">
        <v>87</v>
      </c>
      <c r="E2" s="1" t="s">
        <v>87</v>
      </c>
      <c r="F2" s="1" t="s">
        <v>87</v>
      </c>
      <c r="G2" s="1" t="s">
        <v>87</v>
      </c>
      <c r="H2" s="1" t="s">
        <v>87</v>
      </c>
      <c r="I2" s="1" t="s">
        <v>87</v>
      </c>
      <c r="J2" s="1" t="s">
        <v>88</v>
      </c>
      <c r="K2" s="1" t="s">
        <v>88</v>
      </c>
      <c r="L2" s="1" t="s">
        <v>88</v>
      </c>
      <c r="M2" s="1" t="s">
        <v>87</v>
      </c>
      <c r="N2" s="1" t="s">
        <v>87</v>
      </c>
      <c r="O2" s="1" t="s">
        <v>87</v>
      </c>
      <c r="P2" s="1" t="s">
        <v>87</v>
      </c>
      <c r="Q2" s="1" t="s">
        <v>87</v>
      </c>
      <c r="R2" s="1" t="s">
        <v>87</v>
      </c>
      <c r="S2" s="1" t="s">
        <v>87</v>
      </c>
      <c r="T2" s="1" t="s">
        <v>88</v>
      </c>
      <c r="U2" s="1" t="s">
        <v>88</v>
      </c>
      <c r="V2" s="1" t="s">
        <v>88</v>
      </c>
      <c r="W2" s="1" t="s">
        <v>87</v>
      </c>
      <c r="X2" s="1" t="s">
        <v>87</v>
      </c>
      <c r="Y2" s="1" t="s">
        <v>87</v>
      </c>
      <c r="Z2" s="1" t="s">
        <v>87</v>
      </c>
      <c r="AA2" s="1" t="s">
        <v>88</v>
      </c>
      <c r="AB2" s="1" t="s">
        <v>88</v>
      </c>
      <c r="AC2" s="1" t="s">
        <v>88</v>
      </c>
      <c r="AD2" s="1" t="s">
        <v>88</v>
      </c>
      <c r="AE2" s="1" t="s">
        <v>88</v>
      </c>
      <c r="AF2" s="1" t="s">
        <v>87</v>
      </c>
      <c r="AG2" s="1" t="s">
        <v>87</v>
      </c>
      <c r="AH2" s="1" t="s">
        <v>88</v>
      </c>
      <c r="AI2" s="1" t="s">
        <v>88</v>
      </c>
      <c r="AJ2" s="1" t="s">
        <v>88</v>
      </c>
      <c r="AK2" s="1" t="s">
        <v>88</v>
      </c>
      <c r="AL2" s="1" t="s">
        <v>87</v>
      </c>
      <c r="AM2" s="1" t="s">
        <v>88</v>
      </c>
      <c r="AN2" s="1" t="s">
        <v>87</v>
      </c>
      <c r="AO2" s="1" t="s">
        <v>88</v>
      </c>
      <c r="AP2" s="1" t="s">
        <v>87</v>
      </c>
      <c r="AQ2" s="1" t="s">
        <v>87</v>
      </c>
      <c r="AR2" s="1" t="s">
        <v>87</v>
      </c>
      <c r="AS2" s="1" t="s">
        <v>87</v>
      </c>
      <c r="AT2" s="1" t="s">
        <v>87</v>
      </c>
      <c r="AU2" s="1" t="s">
        <v>87</v>
      </c>
      <c r="AV2" s="1" t="s">
        <v>87</v>
      </c>
      <c r="AW2" s="1" t="s">
        <v>87</v>
      </c>
      <c r="AX2" s="1" t="s">
        <v>87</v>
      </c>
      <c r="AY2" s="1" t="s">
        <v>87</v>
      </c>
      <c r="AZ2" s="1" t="s">
        <v>87</v>
      </c>
      <c r="BA2" s="1" t="s">
        <v>87</v>
      </c>
      <c r="BB2" s="1" t="s">
        <v>87</v>
      </c>
      <c r="BC2" s="1" t="s">
        <v>87</v>
      </c>
      <c r="BD2" s="1" t="s">
        <v>87</v>
      </c>
      <c r="BE2" s="1" t="s">
        <v>87</v>
      </c>
      <c r="BF2" s="1" t="s">
        <v>87</v>
      </c>
      <c r="BG2" s="1" t="s">
        <v>87</v>
      </c>
      <c r="BH2" s="1" t="s">
        <v>87</v>
      </c>
      <c r="BI2" s="1" t="s">
        <v>87</v>
      </c>
      <c r="BJ2" s="1" t="s">
        <v>87</v>
      </c>
      <c r="BK2" s="1" t="s">
        <v>87</v>
      </c>
      <c r="BL2" s="1" t="s">
        <v>88</v>
      </c>
      <c r="BM2" s="1" t="s">
        <v>88</v>
      </c>
      <c r="BN2" s="1" t="s">
        <v>88</v>
      </c>
      <c r="BO2" s="1" t="s">
        <v>88</v>
      </c>
      <c r="BP2" s="1" t="s">
        <v>88</v>
      </c>
      <c r="BQ2" s="1" t="s">
        <v>88</v>
      </c>
      <c r="BR2" s="1" t="s">
        <v>88</v>
      </c>
      <c r="BS2" s="1" t="s">
        <v>88</v>
      </c>
      <c r="BT2" s="1" t="s">
        <v>88</v>
      </c>
      <c r="BU2" s="1" t="s">
        <v>88</v>
      </c>
      <c r="BV2" s="1" t="s">
        <v>88</v>
      </c>
      <c r="BW2" s="1" t="s">
        <v>88</v>
      </c>
      <c r="BX2" s="1" t="s">
        <v>88</v>
      </c>
      <c r="BY2" s="1" t="s">
        <v>88</v>
      </c>
      <c r="BZ2" s="1" t="s">
        <v>88</v>
      </c>
      <c r="CA2" s="1" t="s">
        <v>88</v>
      </c>
      <c r="CB2" s="1" t="s">
        <v>88</v>
      </c>
      <c r="CC2" s="1" t="s">
        <v>88</v>
      </c>
      <c r="CD2" s="1" t="s">
        <v>88</v>
      </c>
      <c r="CE2" s="1" t="s">
        <v>88</v>
      </c>
      <c r="CF2" s="1" t="s">
        <v>88</v>
      </c>
      <c r="CG2" s="1" t="s">
        <v>88</v>
      </c>
      <c r="CH2" s="1" t="s">
        <v>88</v>
      </c>
      <c r="CI2" s="1" t="s">
        <v>88</v>
      </c>
      <c r="CJ2" s="1" t="s">
        <v>88</v>
      </c>
    </row>
    <row r="3" spans="1:88" x14ac:dyDescent="0.35">
      <c r="A3" t="s">
        <v>158</v>
      </c>
      <c r="B3" s="1">
        <v>1</v>
      </c>
      <c r="C3" s="1" t="s">
        <v>89</v>
      </c>
      <c r="D3" s="1" t="s">
        <v>90</v>
      </c>
      <c r="E3" s="1">
        <v>0</v>
      </c>
      <c r="F3" s="1" t="s">
        <v>91</v>
      </c>
      <c r="G3" s="1" t="s">
        <v>90</v>
      </c>
      <c r="H3" s="1">
        <v>700.50008838716894</v>
      </c>
      <c r="I3" s="1">
        <v>0</v>
      </c>
      <c r="J3">
        <f t="shared" ref="J3:J13" si="0">(AS3-AT3*(1000-AU3)/(1000-AV3))*BL3</f>
        <v>11.098771416462382</v>
      </c>
      <c r="K3">
        <f t="shared" ref="K3:K13" si="1">IF(BW3&lt;&gt;0,1/(1/BW3-1/AO3),0)</f>
        <v>9.7688050925897246E-2</v>
      </c>
      <c r="L3">
        <f t="shared" ref="L3:L13" si="2">((BZ3-BM3/2)*AT3-J3)/(BZ3+BM3/2)</f>
        <v>200.30068685206103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:T13" si="3">CF3/P3</f>
        <v>#DIV/0!</v>
      </c>
      <c r="U3" t="e">
        <f t="shared" ref="U3:U13" si="4">CH3/R3</f>
        <v>#DIV/0!</v>
      </c>
      <c r="V3" t="e">
        <f t="shared" ref="V3:V13" si="5">(R3-S3)/R3</f>
        <v>#DIV/0!</v>
      </c>
      <c r="W3" s="1">
        <v>-1</v>
      </c>
      <c r="X3" s="1">
        <v>0.87</v>
      </c>
      <c r="Y3" s="1">
        <v>0.92</v>
      </c>
      <c r="Z3" s="1">
        <v>10.142251968383789</v>
      </c>
      <c r="AA3">
        <f t="shared" ref="AA3:AA13" si="6">(Z3*Y3+(100-Z3)*X3)/100</f>
        <v>0.87507112598419179</v>
      </c>
      <c r="AB3">
        <f t="shared" ref="AB3:AB13" si="7">(J3-W3)/CG3</f>
        <v>8.1294170080494811E-3</v>
      </c>
      <c r="AC3" t="e">
        <f t="shared" ref="AC3:AC13" si="8">(R3-S3)/(R3-Q3)</f>
        <v>#DIV/0!</v>
      </c>
      <c r="AD3" t="e">
        <f t="shared" ref="AD3:AD13" si="9">(P3-R3)/(P3-Q3)</f>
        <v>#DIV/0!</v>
      </c>
      <c r="AE3" t="e">
        <f t="shared" ref="AE3:AE13" si="10">(P3-R3)/R3</f>
        <v>#DIV/0!</v>
      </c>
      <c r="AF3" s="1">
        <v>0</v>
      </c>
      <c r="AG3" s="1">
        <v>0.5</v>
      </c>
      <c r="AH3" t="e">
        <f t="shared" ref="AH3:AH13" si="11">V3*AG3*AA3*AF3</f>
        <v>#DIV/0!</v>
      </c>
      <c r="AI3">
        <f t="shared" ref="AI3:AI13" si="12">BM3*1000</f>
        <v>2.085071066109033</v>
      </c>
      <c r="AJ3">
        <f t="shared" ref="AJ3:AJ13" si="13">(BR3-BX3)</f>
        <v>2.084031364394848</v>
      </c>
      <c r="AK3">
        <f t="shared" ref="AK3:AK13" si="14">(AQ3+BQ3*I3)</f>
        <v>28.001714706420898</v>
      </c>
      <c r="AL3" s="1">
        <v>2</v>
      </c>
      <c r="AM3">
        <f t="shared" ref="AM3:AM13" si="15">(AL3*BF3+BG3)</f>
        <v>4.644859790802002</v>
      </c>
      <c r="AN3" s="1">
        <v>1</v>
      </c>
      <c r="AO3">
        <f t="shared" ref="AO3:AO13" si="16">AM3*(AN3+1)*(AN3+1)/(AN3*AN3+1)</f>
        <v>9.2897195816040039</v>
      </c>
      <c r="AP3" s="1">
        <v>23.78913688659668</v>
      </c>
      <c r="AQ3" s="1">
        <v>28.001714706420898</v>
      </c>
      <c r="AR3" s="1">
        <v>23.071264266967773</v>
      </c>
      <c r="AS3" s="1">
        <v>399.91592407226563</v>
      </c>
      <c r="AT3" s="1">
        <v>393.9591064453125</v>
      </c>
      <c r="AU3" s="1">
        <v>16.195222854614258</v>
      </c>
      <c r="AV3" s="1">
        <v>17.219242095947266</v>
      </c>
      <c r="AW3" s="1">
        <v>54.421482086181641</v>
      </c>
      <c r="AX3" s="1">
        <v>57.867389678955078</v>
      </c>
      <c r="AY3" s="1">
        <v>400.22055053710938</v>
      </c>
      <c r="AZ3" s="1">
        <v>1700.7423095703125</v>
      </c>
      <c r="BA3" s="1">
        <v>141.85908508300781</v>
      </c>
      <c r="BB3" s="1">
        <v>99.376480102539063</v>
      </c>
      <c r="BC3" s="1">
        <v>0.7529752254486084</v>
      </c>
      <c r="BD3" s="1">
        <v>4.9215104430913925E-2</v>
      </c>
      <c r="BE3" s="1">
        <v>0.25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:BL13" si="17">AY3*0.000001/(AL3*0.0001)</f>
        <v>2.0011027526855467</v>
      </c>
      <c r="BM3">
        <f t="shared" ref="BM3:BM13" si="18">(AV3-AU3)/(1000-AV3)*BL3</f>
        <v>2.0850710661090332E-3</v>
      </c>
      <c r="BN3">
        <f t="shared" ref="BN3:BN13" si="19">(AQ3+273.15)</f>
        <v>301.15171470642088</v>
      </c>
      <c r="BO3">
        <f t="shared" ref="BO3:BO13" si="20">(AP3+273.15)</f>
        <v>296.93913688659666</v>
      </c>
      <c r="BP3">
        <f t="shared" ref="BP3:BP13" si="21">(AZ3*BH3+BA3*BI3)*BJ3</f>
        <v>272.11876344892153</v>
      </c>
      <c r="BQ3">
        <f t="shared" ref="BQ3:BQ13" si="22">((BP3+0.00000010773*(BO3^4-BN3^4))-BM3*44100)/(AM3*51.4+0.00000043092*BN3^3)</f>
        <v>0.52539109165878262</v>
      </c>
      <c r="BR3">
        <f t="shared" ref="BR3:BR13" si="23">0.61365*EXP(17.502*AK3/(240.97+AK3))</f>
        <v>3.7952190339235545</v>
      </c>
      <c r="BS3">
        <f t="shared" ref="BS3:BS13" si="24">BR3*1000/BB3</f>
        <v>38.190314549353687</v>
      </c>
      <c r="BT3">
        <f t="shared" ref="BT3:BT13" si="25">(BS3-AV3)</f>
        <v>20.971072453406421</v>
      </c>
      <c r="BU3">
        <f t="shared" ref="BU3:BU13" si="26">IF(I3,AQ3,(AP3+AQ3)/2)</f>
        <v>25.895425796508789</v>
      </c>
      <c r="BV3">
        <f t="shared" ref="BV3:BV13" si="27">0.61365*EXP(17.502*BU3/(240.97+BU3))</f>
        <v>3.3534348656966491</v>
      </c>
      <c r="BW3">
        <f t="shared" ref="BW3:BW13" si="28">IF(BT3&lt;&gt;0,(1000-(BS3+AV3)/2)/BT3*BM3,0)</f>
        <v>9.6671481105211954E-2</v>
      </c>
      <c r="BX3">
        <f t="shared" ref="BX3:BX13" si="29">AV3*BB3/1000</f>
        <v>1.7111876695287065</v>
      </c>
      <c r="BY3">
        <f t="shared" ref="BY3:BY13" si="30">(BV3-BX3)</f>
        <v>1.6422471961679426</v>
      </c>
      <c r="BZ3">
        <f t="shared" ref="BZ3:BZ13" si="31">1/(1.6/K3+1.37/AO3)</f>
        <v>6.0510193109356972E-2</v>
      </c>
      <c r="CA3">
        <f t="shared" ref="CA3:CA13" si="32">L3*BB3*0.001</f>
        <v>19.905177221478752</v>
      </c>
      <c r="CB3">
        <f t="shared" ref="CB3:CB13" si="33">L3/AT3</f>
        <v>0.50843014814245902</v>
      </c>
      <c r="CC3">
        <f t="shared" ref="CC3:CC13" si="34">(1-BM3*BB3/BR3/K3)*100</f>
        <v>44.111020243350772</v>
      </c>
      <c r="CD3">
        <f t="shared" ref="CD3:CD13" si="35">(AT3-J3/(AO3/1.35))</f>
        <v>392.34621153706416</v>
      </c>
      <c r="CE3">
        <f t="shared" ref="CE3:CE13" si="36">J3*CC3/100/CD3</f>
        <v>1.2478217355786692E-2</v>
      </c>
      <c r="CF3">
        <f t="shared" ref="CF3:CF13" si="37">(P3-O3)</f>
        <v>0</v>
      </c>
      <c r="CG3">
        <f t="shared" ref="CG3:CG13" si="38">AZ3*AA3</f>
        <v>1488.2704878446482</v>
      </c>
      <c r="CH3">
        <f t="shared" ref="CH3:CH13" si="39">(R3-Q3)</f>
        <v>0</v>
      </c>
      <c r="CI3" t="e">
        <f t="shared" ref="CI3:CI13" si="40">(R3-S3)/(R3-O3)</f>
        <v>#DIV/0!</v>
      </c>
      <c r="CJ3" t="e">
        <f t="shared" ref="CJ3:CJ13" si="41">(P3-R3)/(P3-O3)</f>
        <v>#DIV/0!</v>
      </c>
    </row>
    <row r="4" spans="1:88" x14ac:dyDescent="0.35">
      <c r="A4" t="s">
        <v>158</v>
      </c>
      <c r="B4" s="1">
        <v>2</v>
      </c>
      <c r="C4" s="1" t="s">
        <v>92</v>
      </c>
      <c r="D4" s="1" t="s">
        <v>90</v>
      </c>
      <c r="E4" s="1">
        <v>0</v>
      </c>
      <c r="F4" s="1" t="s">
        <v>91</v>
      </c>
      <c r="G4" s="1" t="s">
        <v>90</v>
      </c>
      <c r="H4" s="1">
        <v>842.00008842162788</v>
      </c>
      <c r="I4" s="1">
        <v>0</v>
      </c>
      <c r="J4">
        <f t="shared" si="0"/>
        <v>1.379331952435273</v>
      </c>
      <c r="K4">
        <f t="shared" si="1"/>
        <v>7.2392930777011089E-2</v>
      </c>
      <c r="L4">
        <f t="shared" si="2"/>
        <v>162.01156524120509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si="3"/>
        <v>#DIV/0!</v>
      </c>
      <c r="U4" t="e">
        <f t="shared" si="4"/>
        <v>#DIV/0!</v>
      </c>
      <c r="V4" t="e">
        <f t="shared" si="5"/>
        <v>#DIV/0!</v>
      </c>
      <c r="W4" s="1">
        <v>-1</v>
      </c>
      <c r="X4" s="1">
        <v>0.87</v>
      </c>
      <c r="Y4" s="1">
        <v>0.92</v>
      </c>
      <c r="Z4" s="1">
        <v>10.142251968383789</v>
      </c>
      <c r="AA4">
        <f t="shared" si="6"/>
        <v>0.87507112598419179</v>
      </c>
      <c r="AB4">
        <f t="shared" si="7"/>
        <v>1.6007062592378924E-3</v>
      </c>
      <c r="AC4" t="e">
        <f t="shared" si="8"/>
        <v>#DIV/0!</v>
      </c>
      <c r="AD4" t="e">
        <f t="shared" si="9"/>
        <v>#DIV/0!</v>
      </c>
      <c r="AE4" t="e">
        <f t="shared" si="10"/>
        <v>#DIV/0!</v>
      </c>
      <c r="AF4" s="1">
        <v>0</v>
      </c>
      <c r="AG4" s="1">
        <v>0.5</v>
      </c>
      <c r="AH4" t="e">
        <f t="shared" si="11"/>
        <v>#DIV/0!</v>
      </c>
      <c r="AI4">
        <f t="shared" si="12"/>
        <v>1.5998182470671063</v>
      </c>
      <c r="AJ4">
        <f t="shared" si="13"/>
        <v>2.1514438962905382</v>
      </c>
      <c r="AK4">
        <f t="shared" si="14"/>
        <v>28.259445190429688</v>
      </c>
      <c r="AL4" s="1">
        <v>2</v>
      </c>
      <c r="AM4">
        <f t="shared" si="15"/>
        <v>4.644859790802002</v>
      </c>
      <c r="AN4" s="1">
        <v>1</v>
      </c>
      <c r="AO4">
        <f t="shared" si="16"/>
        <v>9.2897195816040039</v>
      </c>
      <c r="AP4" s="1">
        <v>23.811395645141602</v>
      </c>
      <c r="AQ4" s="1">
        <v>28.259445190429688</v>
      </c>
      <c r="AR4" s="1">
        <v>23.073623657226563</v>
      </c>
      <c r="AS4" s="1">
        <v>199.97621154785156</v>
      </c>
      <c r="AT4" s="1">
        <v>199.12771606445313</v>
      </c>
      <c r="AU4" s="1">
        <v>16.332315444946289</v>
      </c>
      <c r="AV4" s="1">
        <v>17.118110656738281</v>
      </c>
      <c r="AW4" s="1">
        <v>54.810222625732422</v>
      </c>
      <c r="AX4" s="1">
        <v>57.449832916259766</v>
      </c>
      <c r="AY4" s="1">
        <v>400.21429443359375</v>
      </c>
      <c r="AZ4" s="1">
        <v>1698.6348876953125</v>
      </c>
      <c r="BA4" s="1">
        <v>130.01272583007813</v>
      </c>
      <c r="BB4" s="1">
        <v>99.378486633300781</v>
      </c>
      <c r="BC4" s="1">
        <v>1.0053998231887817</v>
      </c>
      <c r="BD4" s="1">
        <v>4.9740958958864212E-2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7"/>
        <v>2.0010714721679688</v>
      </c>
      <c r="BM4">
        <f t="shared" si="18"/>
        <v>1.5998182470671064E-3</v>
      </c>
      <c r="BN4">
        <f t="shared" si="19"/>
        <v>301.40944519042966</v>
      </c>
      <c r="BO4">
        <f t="shared" si="20"/>
        <v>296.96139564514158</v>
      </c>
      <c r="BP4">
        <f t="shared" si="21"/>
        <v>271.78157595645825</v>
      </c>
      <c r="BQ4">
        <f t="shared" si="22"/>
        <v>0.59827414679110535</v>
      </c>
      <c r="BR4">
        <f t="shared" si="23"/>
        <v>3.8526158273785671</v>
      </c>
      <c r="BS4">
        <f t="shared" si="24"/>
        <v>38.767100988309799</v>
      </c>
      <c r="BT4">
        <f t="shared" si="25"/>
        <v>21.648990331571518</v>
      </c>
      <c r="BU4">
        <f t="shared" si="26"/>
        <v>26.035420417785645</v>
      </c>
      <c r="BV4">
        <f t="shared" si="27"/>
        <v>3.3813371678135771</v>
      </c>
      <c r="BW4">
        <f t="shared" si="28"/>
        <v>7.183314937943075E-2</v>
      </c>
      <c r="BX4">
        <f t="shared" si="29"/>
        <v>1.7011719310880289</v>
      </c>
      <c r="BY4">
        <f t="shared" si="30"/>
        <v>1.6801652367255482</v>
      </c>
      <c r="BZ4">
        <f t="shared" si="31"/>
        <v>4.4945677863048213E-2</v>
      </c>
      <c r="CA4">
        <f t="shared" si="32"/>
        <v>16.100464170763239</v>
      </c>
      <c r="CB4">
        <f t="shared" si="33"/>
        <v>0.81360630475350615</v>
      </c>
      <c r="CC4">
        <f t="shared" si="34"/>
        <v>42.995234791922258</v>
      </c>
      <c r="CD4">
        <f t="shared" si="35"/>
        <v>198.92726887986049</v>
      </c>
      <c r="CE4">
        <f t="shared" si="36"/>
        <v>2.981225323450824E-3</v>
      </c>
      <c r="CF4">
        <f t="shared" si="37"/>
        <v>0</v>
      </c>
      <c r="CG4">
        <f t="shared" si="38"/>
        <v>1486.4263438115684</v>
      </c>
      <c r="CH4">
        <f t="shared" si="39"/>
        <v>0</v>
      </c>
      <c r="CI4" t="e">
        <f t="shared" si="40"/>
        <v>#DIV/0!</v>
      </c>
      <c r="CJ4" t="e">
        <f t="shared" si="41"/>
        <v>#DIV/0!</v>
      </c>
    </row>
    <row r="5" spans="1:88" x14ac:dyDescent="0.35">
      <c r="A5" t="s">
        <v>158</v>
      </c>
      <c r="B5" s="1">
        <v>3</v>
      </c>
      <c r="C5" s="1" t="s">
        <v>93</v>
      </c>
      <c r="D5" s="1" t="s">
        <v>90</v>
      </c>
      <c r="E5" s="1">
        <v>0</v>
      </c>
      <c r="F5" s="1" t="s">
        <v>91</v>
      </c>
      <c r="G5" s="1" t="s">
        <v>90</v>
      </c>
      <c r="H5" s="1">
        <v>985.50008845608681</v>
      </c>
      <c r="I5" s="1">
        <v>0</v>
      </c>
      <c r="J5">
        <f t="shared" si="0"/>
        <v>-4.4497593681399552</v>
      </c>
      <c r="K5">
        <f t="shared" si="1"/>
        <v>6.358609912149997E-2</v>
      </c>
      <c r="L5">
        <f t="shared" si="2"/>
        <v>160.92801607229524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3"/>
        <v>#DIV/0!</v>
      </c>
      <c r="U5" t="e">
        <f t="shared" si="4"/>
        <v>#DIV/0!</v>
      </c>
      <c r="V5" t="e">
        <f t="shared" si="5"/>
        <v>#DIV/0!</v>
      </c>
      <c r="W5" s="1">
        <v>-1</v>
      </c>
      <c r="X5" s="1">
        <v>0.87</v>
      </c>
      <c r="Y5" s="1">
        <v>0.92</v>
      </c>
      <c r="Z5" s="1">
        <v>10.142251968383789</v>
      </c>
      <c r="AA5">
        <f t="shared" si="6"/>
        <v>0.87507112598419179</v>
      </c>
      <c r="AB5">
        <f t="shared" si="7"/>
        <v>-2.3213751113402162E-3</v>
      </c>
      <c r="AC5" t="e">
        <f t="shared" si="8"/>
        <v>#DIV/0!</v>
      </c>
      <c r="AD5" t="e">
        <f t="shared" si="9"/>
        <v>#DIV/0!</v>
      </c>
      <c r="AE5" t="e">
        <f t="shared" si="10"/>
        <v>#DIV/0!</v>
      </c>
      <c r="AF5" s="1">
        <v>0</v>
      </c>
      <c r="AG5" s="1">
        <v>0.5</v>
      </c>
      <c r="AH5" t="e">
        <f t="shared" si="11"/>
        <v>#DIV/0!</v>
      </c>
      <c r="AI5">
        <f t="shared" si="12"/>
        <v>1.3946504058662035</v>
      </c>
      <c r="AJ5">
        <f t="shared" si="13"/>
        <v>2.1333082116046169</v>
      </c>
      <c r="AK5">
        <f t="shared" si="14"/>
        <v>28.209415435791016</v>
      </c>
      <c r="AL5" s="1">
        <v>2</v>
      </c>
      <c r="AM5">
        <f t="shared" si="15"/>
        <v>4.644859790802002</v>
      </c>
      <c r="AN5" s="1">
        <v>1</v>
      </c>
      <c r="AO5">
        <f t="shared" si="16"/>
        <v>9.2897195816040039</v>
      </c>
      <c r="AP5" s="1">
        <v>23.83275032043457</v>
      </c>
      <c r="AQ5" s="1">
        <v>28.209415435791016</v>
      </c>
      <c r="AR5" s="1">
        <v>23.073822021484375</v>
      </c>
      <c r="AS5" s="1">
        <v>49.875469207763672</v>
      </c>
      <c r="AT5" s="1">
        <v>52.062854766845703</v>
      </c>
      <c r="AU5" s="1">
        <v>16.503158569335938</v>
      </c>
      <c r="AV5" s="1">
        <v>17.188125610351563</v>
      </c>
      <c r="AW5" s="1">
        <v>55.313823699951172</v>
      </c>
      <c r="AX5" s="1">
        <v>57.608051300048828</v>
      </c>
      <c r="AY5" s="1">
        <v>400.21749877929688</v>
      </c>
      <c r="AZ5" s="1">
        <v>1698.244140625</v>
      </c>
      <c r="BA5" s="1">
        <v>132.77838134765625</v>
      </c>
      <c r="BB5" s="1">
        <v>99.377159118652344</v>
      </c>
      <c r="BC5" s="1">
        <v>0.47654068470001221</v>
      </c>
      <c r="BD5" s="1">
        <v>4.3903518468141556E-2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7"/>
        <v>2.0010874938964842</v>
      </c>
      <c r="BM5">
        <f t="shared" si="18"/>
        <v>1.3946504058662034E-3</v>
      </c>
      <c r="BN5">
        <f t="shared" si="19"/>
        <v>301.35941543579099</v>
      </c>
      <c r="BO5">
        <f t="shared" si="20"/>
        <v>296.98275032043455</v>
      </c>
      <c r="BP5">
        <f t="shared" si="21"/>
        <v>271.71905642660568</v>
      </c>
      <c r="BQ5">
        <f t="shared" si="22"/>
        <v>0.63746992679488479</v>
      </c>
      <c r="BR5">
        <f t="shared" si="23"/>
        <v>3.8414153053359077</v>
      </c>
      <c r="BS5">
        <f t="shared" si="24"/>
        <v>38.654911645737549</v>
      </c>
      <c r="BT5">
        <f t="shared" si="25"/>
        <v>21.466786035385987</v>
      </c>
      <c r="BU5">
        <f t="shared" si="26"/>
        <v>26.021082878112793</v>
      </c>
      <c r="BV5">
        <f t="shared" si="27"/>
        <v>3.3784702664067168</v>
      </c>
      <c r="BW5">
        <f t="shared" si="28"/>
        <v>6.3153824999440528E-2</v>
      </c>
      <c r="BX5">
        <f t="shared" si="29"/>
        <v>1.7081070937312908</v>
      </c>
      <c r="BY5">
        <f t="shared" si="30"/>
        <v>1.670363172675426</v>
      </c>
      <c r="BZ5">
        <f t="shared" si="31"/>
        <v>3.9509751460716787E-2</v>
      </c>
      <c r="CA5">
        <f t="shared" si="32"/>
        <v>15.992569059865525</v>
      </c>
      <c r="CB5">
        <f t="shared" si="33"/>
        <v>3.0910332672494225</v>
      </c>
      <c r="CC5">
        <f t="shared" si="34"/>
        <v>43.258803448509383</v>
      </c>
      <c r="CD5">
        <f t="shared" si="35"/>
        <v>52.709502396434509</v>
      </c>
      <c r="CE5">
        <f t="shared" si="36"/>
        <v>-3.6519272075797575E-2</v>
      </c>
      <c r="CF5">
        <f t="shared" si="37"/>
        <v>0</v>
      </c>
      <c r="CG5">
        <f t="shared" si="38"/>
        <v>1486.0844123327749</v>
      </c>
      <c r="CH5">
        <f t="shared" si="39"/>
        <v>0</v>
      </c>
      <c r="CI5" t="e">
        <f t="shared" si="40"/>
        <v>#DIV/0!</v>
      </c>
      <c r="CJ5" t="e">
        <f t="shared" si="41"/>
        <v>#DIV/0!</v>
      </c>
    </row>
    <row r="6" spans="1:88" x14ac:dyDescent="0.35">
      <c r="A6" t="s">
        <v>158</v>
      </c>
      <c r="B6" s="1">
        <v>4</v>
      </c>
      <c r="C6" s="1" t="s">
        <v>94</v>
      </c>
      <c r="D6" s="1" t="s">
        <v>90</v>
      </c>
      <c r="E6" s="1">
        <v>0</v>
      </c>
      <c r="F6" s="1" t="s">
        <v>91</v>
      </c>
      <c r="G6" s="1" t="s">
        <v>90</v>
      </c>
      <c r="H6" s="1">
        <v>1126.5000884560868</v>
      </c>
      <c r="I6" s="1">
        <v>0</v>
      </c>
      <c r="J6">
        <f t="shared" si="0"/>
        <v>-1.3643832204700719</v>
      </c>
      <c r="K6">
        <f t="shared" si="1"/>
        <v>6.3236090765939099E-2</v>
      </c>
      <c r="L6">
        <f t="shared" si="2"/>
        <v>131.37603190861034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3"/>
        <v>#DIV/0!</v>
      </c>
      <c r="U6" t="e">
        <f t="shared" si="4"/>
        <v>#DIV/0!</v>
      </c>
      <c r="V6" t="e">
        <f t="shared" si="5"/>
        <v>#DIV/0!</v>
      </c>
      <c r="W6" s="1">
        <v>-1</v>
      </c>
      <c r="X6" s="1">
        <v>0.87</v>
      </c>
      <c r="Y6" s="1">
        <v>0.92</v>
      </c>
      <c r="Z6" s="1">
        <v>10.142251968383789</v>
      </c>
      <c r="AA6">
        <f t="shared" si="6"/>
        <v>0.87507112598419179</v>
      </c>
      <c r="AB6">
        <f t="shared" si="7"/>
        <v>-2.4492657444583716E-4</v>
      </c>
      <c r="AC6" t="e">
        <f t="shared" si="8"/>
        <v>#DIV/0!</v>
      </c>
      <c r="AD6" t="e">
        <f t="shared" si="9"/>
        <v>#DIV/0!</v>
      </c>
      <c r="AE6" t="e">
        <f t="shared" si="10"/>
        <v>#DIV/0!</v>
      </c>
      <c r="AF6" s="1">
        <v>0</v>
      </c>
      <c r="AG6" s="1">
        <v>0.5</v>
      </c>
      <c r="AH6" t="e">
        <f t="shared" si="11"/>
        <v>#DIV/0!</v>
      </c>
      <c r="AI6">
        <f t="shared" si="12"/>
        <v>1.3348019714000934</v>
      </c>
      <c r="AJ6">
        <f t="shared" si="13"/>
        <v>2.0536253946062208</v>
      </c>
      <c r="AK6">
        <f t="shared" si="14"/>
        <v>27.898229598999023</v>
      </c>
      <c r="AL6" s="1">
        <v>2</v>
      </c>
      <c r="AM6">
        <f t="shared" si="15"/>
        <v>4.644859790802002</v>
      </c>
      <c r="AN6" s="1">
        <v>1</v>
      </c>
      <c r="AO6">
        <f t="shared" si="16"/>
        <v>9.2897195816040039</v>
      </c>
      <c r="AP6" s="1">
        <v>23.865133285522461</v>
      </c>
      <c r="AQ6" s="1">
        <v>27.898229598999023</v>
      </c>
      <c r="AR6" s="1">
        <v>23.073343276977539</v>
      </c>
      <c r="AS6" s="1">
        <v>99.97845458984375</v>
      </c>
      <c r="AT6" s="1">
        <v>100.59318542480469</v>
      </c>
      <c r="AU6" s="1">
        <v>16.639636993408203</v>
      </c>
      <c r="AV6" s="1">
        <v>17.295148849487305</v>
      </c>
      <c r="AW6" s="1">
        <v>55.660633087158203</v>
      </c>
      <c r="AX6" s="1">
        <v>57.853141784667969</v>
      </c>
      <c r="AY6" s="1">
        <v>400.21133422851563</v>
      </c>
      <c r="AZ6" s="1">
        <v>1700.1181640625</v>
      </c>
      <c r="BA6" s="1">
        <v>146.7681884765625</v>
      </c>
      <c r="BB6" s="1">
        <v>99.3780517578125</v>
      </c>
      <c r="BC6" s="1">
        <v>0.73726266622543335</v>
      </c>
      <c r="BD6" s="1">
        <v>4.8498131334781647E-2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17"/>
        <v>2.0010566711425781</v>
      </c>
      <c r="BM6">
        <f t="shared" si="18"/>
        <v>1.3348019714000934E-3</v>
      </c>
      <c r="BN6">
        <f t="shared" si="19"/>
        <v>301.048229598999</v>
      </c>
      <c r="BO6">
        <f t="shared" si="20"/>
        <v>297.01513328552244</v>
      </c>
      <c r="BP6">
        <f t="shared" si="21"/>
        <v>272.01890016990365</v>
      </c>
      <c r="BQ6">
        <f t="shared" si="22"/>
        <v>0.66538320655914751</v>
      </c>
      <c r="BR6">
        <f t="shared" si="23"/>
        <v>3.7723835921296414</v>
      </c>
      <c r="BS6">
        <f t="shared" si="24"/>
        <v>37.95992702013379</v>
      </c>
      <c r="BT6">
        <f t="shared" si="25"/>
        <v>20.664778170646485</v>
      </c>
      <c r="BU6">
        <f t="shared" si="26"/>
        <v>25.881681442260742</v>
      </c>
      <c r="BV6">
        <f t="shared" si="27"/>
        <v>3.3507063536456099</v>
      </c>
      <c r="BW6">
        <f t="shared" si="28"/>
        <v>6.2808546434988066E-2</v>
      </c>
      <c r="BX6">
        <f t="shared" si="29"/>
        <v>1.7187581975234207</v>
      </c>
      <c r="BY6">
        <f t="shared" si="30"/>
        <v>1.6319481561221891</v>
      </c>
      <c r="BZ6">
        <f t="shared" si="31"/>
        <v>3.9293531116624161E-2</v>
      </c>
      <c r="CA6">
        <f t="shared" si="32"/>
        <v>13.055894098749905</v>
      </c>
      <c r="CB6">
        <f t="shared" si="33"/>
        <v>1.3060132389068881</v>
      </c>
      <c r="CC6">
        <f t="shared" si="34"/>
        <v>44.393385277401677</v>
      </c>
      <c r="CD6">
        <f t="shared" si="35"/>
        <v>100.7914602307829</v>
      </c>
      <c r="CE6">
        <f t="shared" si="36"/>
        <v>-6.0093970097926316E-3</v>
      </c>
      <c r="CF6">
        <f t="shared" si="37"/>
        <v>0</v>
      </c>
      <c r="CG6">
        <f t="shared" si="38"/>
        <v>1487.7243161323488</v>
      </c>
      <c r="CH6">
        <f t="shared" si="39"/>
        <v>0</v>
      </c>
      <c r="CI6" t="e">
        <f t="shared" si="40"/>
        <v>#DIV/0!</v>
      </c>
      <c r="CJ6" t="e">
        <f t="shared" si="41"/>
        <v>#DIV/0!</v>
      </c>
    </row>
    <row r="7" spans="1:88" x14ac:dyDescent="0.35">
      <c r="A7" t="s">
        <v>158</v>
      </c>
      <c r="B7" s="1">
        <v>5</v>
      </c>
      <c r="C7" s="1" t="s">
        <v>95</v>
      </c>
      <c r="D7" s="1" t="s">
        <v>90</v>
      </c>
      <c r="E7" s="1">
        <v>0</v>
      </c>
      <c r="F7" s="1" t="s">
        <v>91</v>
      </c>
      <c r="G7" s="1" t="s">
        <v>90</v>
      </c>
      <c r="H7" s="1">
        <v>1267.5000884560868</v>
      </c>
      <c r="I7" s="1">
        <v>0</v>
      </c>
      <c r="J7">
        <f t="shared" si="0"/>
        <v>4.3049830812469487</v>
      </c>
      <c r="K7">
        <f t="shared" si="1"/>
        <v>6.6562571201126186E-2</v>
      </c>
      <c r="L7">
        <f t="shared" si="2"/>
        <v>185.59623986772081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3"/>
        <v>#DIV/0!</v>
      </c>
      <c r="U7" t="e">
        <f t="shared" si="4"/>
        <v>#DIV/0!</v>
      </c>
      <c r="V7" t="e">
        <f t="shared" si="5"/>
        <v>#DIV/0!</v>
      </c>
      <c r="W7" s="1">
        <v>-1</v>
      </c>
      <c r="X7" s="1">
        <v>0.87</v>
      </c>
      <c r="Y7" s="1">
        <v>0.92</v>
      </c>
      <c r="Z7" s="1">
        <v>10.142251968383789</v>
      </c>
      <c r="AA7">
        <f t="shared" si="6"/>
        <v>0.87507112598419179</v>
      </c>
      <c r="AB7">
        <f t="shared" si="7"/>
        <v>3.5676948972276916E-3</v>
      </c>
      <c r="AC7" t="e">
        <f t="shared" si="8"/>
        <v>#DIV/0!</v>
      </c>
      <c r="AD7" t="e">
        <f t="shared" si="9"/>
        <v>#DIV/0!</v>
      </c>
      <c r="AE7" t="e">
        <f t="shared" si="10"/>
        <v>#DIV/0!</v>
      </c>
      <c r="AF7" s="1">
        <v>0</v>
      </c>
      <c r="AG7" s="1">
        <v>0.5</v>
      </c>
      <c r="AH7" t="e">
        <f t="shared" si="11"/>
        <v>#DIV/0!</v>
      </c>
      <c r="AI7">
        <f t="shared" si="12"/>
        <v>1.3616121159576204</v>
      </c>
      <c r="AJ7">
        <f t="shared" si="13"/>
        <v>1.9910012357127718</v>
      </c>
      <c r="AK7">
        <f t="shared" si="14"/>
        <v>27.730491638183594</v>
      </c>
      <c r="AL7" s="1">
        <v>2</v>
      </c>
      <c r="AM7">
        <f t="shared" si="15"/>
        <v>4.644859790802002</v>
      </c>
      <c r="AN7" s="1">
        <v>1</v>
      </c>
      <c r="AO7">
        <f t="shared" si="16"/>
        <v>9.2897195816040039</v>
      </c>
      <c r="AP7" s="1">
        <v>23.914260864257813</v>
      </c>
      <c r="AQ7" s="1">
        <v>27.730491638183594</v>
      </c>
      <c r="AR7" s="1">
        <v>23.073017120361328</v>
      </c>
      <c r="AS7" s="1">
        <v>300.02334594726563</v>
      </c>
      <c r="AT7" s="1">
        <v>297.66940307617188</v>
      </c>
      <c r="AU7" s="1">
        <v>16.886909484863281</v>
      </c>
      <c r="AV7" s="1">
        <v>17.555421829223633</v>
      </c>
      <c r="AW7" s="1">
        <v>56.320079803466797</v>
      </c>
      <c r="AX7" s="1">
        <v>58.549373626708984</v>
      </c>
      <c r="AY7" s="1">
        <v>400.20455932617188</v>
      </c>
      <c r="AZ7" s="1">
        <v>1699.2330322265625</v>
      </c>
      <c r="BA7" s="1">
        <v>166.81108093261719</v>
      </c>
      <c r="BB7" s="1">
        <v>99.378028869628906</v>
      </c>
      <c r="BC7" s="1">
        <v>1.1528006792068481</v>
      </c>
      <c r="BD7" s="1">
        <v>4.8899725079536438E-2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7"/>
        <v>2.0010227966308589</v>
      </c>
      <c r="BM7">
        <f t="shared" si="18"/>
        <v>1.3616121159576204E-3</v>
      </c>
      <c r="BN7">
        <f t="shared" si="19"/>
        <v>300.88049163818357</v>
      </c>
      <c r="BO7">
        <f t="shared" si="20"/>
        <v>297.06426086425779</v>
      </c>
      <c r="BP7">
        <f t="shared" si="21"/>
        <v>271.87727907931912</v>
      </c>
      <c r="BQ7">
        <f t="shared" si="22"/>
        <v>0.6702316059626453</v>
      </c>
      <c r="BR7">
        <f t="shared" si="23"/>
        <v>3.7356244530758715</v>
      </c>
      <c r="BS7">
        <f t="shared" si="24"/>
        <v>37.590043750782442</v>
      </c>
      <c r="BT7">
        <f t="shared" si="25"/>
        <v>20.034621921558809</v>
      </c>
      <c r="BU7">
        <f t="shared" si="26"/>
        <v>25.822376251220703</v>
      </c>
      <c r="BV7">
        <f t="shared" si="27"/>
        <v>3.3389553834863666</v>
      </c>
      <c r="BW7">
        <f t="shared" si="28"/>
        <v>6.608903098370375E-2</v>
      </c>
      <c r="BX7">
        <f t="shared" si="29"/>
        <v>1.7446232173630998</v>
      </c>
      <c r="BY7">
        <f t="shared" si="30"/>
        <v>1.5943321661232668</v>
      </c>
      <c r="BZ7">
        <f t="shared" si="31"/>
        <v>4.1347929565949286E-2</v>
      </c>
      <c r="CA7">
        <f t="shared" si="32"/>
        <v>18.444188483668931</v>
      </c>
      <c r="CB7">
        <f t="shared" si="33"/>
        <v>0.62349787364685183</v>
      </c>
      <c r="CC7">
        <f t="shared" si="34"/>
        <v>45.58100884628363</v>
      </c>
      <c r="CD7">
        <f t="shared" si="35"/>
        <v>297.04379461634363</v>
      </c>
      <c r="CE7">
        <f t="shared" si="36"/>
        <v>6.6059441559066998E-3</v>
      </c>
      <c r="CF7">
        <f t="shared" si="37"/>
        <v>0</v>
      </c>
      <c r="CG7">
        <f t="shared" si="38"/>
        <v>1486.9497628200304</v>
      </c>
      <c r="CH7">
        <f t="shared" si="39"/>
        <v>0</v>
      </c>
      <c r="CI7" t="e">
        <f t="shared" si="40"/>
        <v>#DIV/0!</v>
      </c>
      <c r="CJ7" t="e">
        <f t="shared" si="41"/>
        <v>#DIV/0!</v>
      </c>
    </row>
    <row r="8" spans="1:88" x14ac:dyDescent="0.35">
      <c r="A8" t="s">
        <v>158</v>
      </c>
      <c r="B8" s="1">
        <v>6</v>
      </c>
      <c r="C8" s="1" t="s">
        <v>96</v>
      </c>
      <c r="D8" s="1" t="s">
        <v>90</v>
      </c>
      <c r="E8" s="1">
        <v>0</v>
      </c>
      <c r="F8" s="1" t="s">
        <v>91</v>
      </c>
      <c r="G8" s="1" t="s">
        <v>90</v>
      </c>
      <c r="H8" s="1">
        <v>1409.0000884216279</v>
      </c>
      <c r="I8" s="1">
        <v>0</v>
      </c>
      <c r="J8">
        <f t="shared" si="0"/>
        <v>6.6396064989540484</v>
      </c>
      <c r="K8">
        <f t="shared" si="1"/>
        <v>7.0182889087005457E-2</v>
      </c>
      <c r="L8">
        <f t="shared" si="2"/>
        <v>233.78998314111018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3"/>
        <v>#DIV/0!</v>
      </c>
      <c r="U8" t="e">
        <f t="shared" si="4"/>
        <v>#DIV/0!</v>
      </c>
      <c r="V8" t="e">
        <f t="shared" si="5"/>
        <v>#DIV/0!</v>
      </c>
      <c r="W8" s="1">
        <v>-1</v>
      </c>
      <c r="X8" s="1">
        <v>0.87</v>
      </c>
      <c r="Y8" s="1">
        <v>0.92</v>
      </c>
      <c r="Z8" s="1">
        <v>10.142251968383789</v>
      </c>
      <c r="AA8">
        <f t="shared" si="6"/>
        <v>0.87507112598419179</v>
      </c>
      <c r="AB8">
        <f t="shared" si="7"/>
        <v>5.1409879365938793E-3</v>
      </c>
      <c r="AC8" t="e">
        <f t="shared" si="8"/>
        <v>#DIV/0!</v>
      </c>
      <c r="AD8" t="e">
        <f t="shared" si="9"/>
        <v>#DIV/0!</v>
      </c>
      <c r="AE8" t="e">
        <f t="shared" si="10"/>
        <v>#DIV/0!</v>
      </c>
      <c r="AF8" s="1">
        <v>0</v>
      </c>
      <c r="AG8" s="1">
        <v>0.5</v>
      </c>
      <c r="AH8" t="e">
        <f t="shared" si="11"/>
        <v>#DIV/0!</v>
      </c>
      <c r="AI8">
        <f t="shared" si="12"/>
        <v>1.4331540133907466</v>
      </c>
      <c r="AJ8">
        <f t="shared" si="13"/>
        <v>1.9877031679367467</v>
      </c>
      <c r="AK8">
        <f t="shared" si="14"/>
        <v>27.845966339111328</v>
      </c>
      <c r="AL8" s="1">
        <v>2</v>
      </c>
      <c r="AM8">
        <f t="shared" si="15"/>
        <v>4.644859790802002</v>
      </c>
      <c r="AN8" s="1">
        <v>1</v>
      </c>
      <c r="AO8">
        <f t="shared" si="16"/>
        <v>9.2897195816040039</v>
      </c>
      <c r="AP8" s="1">
        <v>23.957675933837891</v>
      </c>
      <c r="AQ8" s="1">
        <v>27.845966339111328</v>
      </c>
      <c r="AR8" s="1">
        <v>23.073930740356445</v>
      </c>
      <c r="AS8" s="1">
        <v>400.10125732421875</v>
      </c>
      <c r="AT8" s="1">
        <v>396.499267578125</v>
      </c>
      <c r="AU8" s="1">
        <v>17.139711380004883</v>
      </c>
      <c r="AV8" s="1">
        <v>17.843124389648438</v>
      </c>
      <c r="AW8" s="1">
        <v>57.014060974121094</v>
      </c>
      <c r="AX8" s="1">
        <v>59.352684020996094</v>
      </c>
      <c r="AY8" s="1">
        <v>400.2149658203125</v>
      </c>
      <c r="AZ8" s="1">
        <v>1698.1695556640625</v>
      </c>
      <c r="BA8" s="1">
        <v>152.04756164550781</v>
      </c>
      <c r="BB8" s="1">
        <v>99.376846313476563</v>
      </c>
      <c r="BC8" s="1">
        <v>1.1500327587127686</v>
      </c>
      <c r="BD8" s="1">
        <v>4.6508863568305969E-2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7"/>
        <v>2.0010748291015621</v>
      </c>
      <c r="BM8">
        <f t="shared" si="18"/>
        <v>1.4331540133907465E-3</v>
      </c>
      <c r="BN8">
        <f t="shared" si="19"/>
        <v>300.99596633911131</v>
      </c>
      <c r="BO8">
        <f t="shared" si="20"/>
        <v>297.10767593383787</v>
      </c>
      <c r="BP8">
        <f t="shared" si="21"/>
        <v>271.70712283312241</v>
      </c>
      <c r="BQ8">
        <f t="shared" si="22"/>
        <v>0.65346557264451599</v>
      </c>
      <c r="BR8">
        <f t="shared" si="23"/>
        <v>3.7608965981590847</v>
      </c>
      <c r="BS8">
        <f t="shared" si="24"/>
        <v>37.844797230691221</v>
      </c>
      <c r="BT8">
        <f t="shared" si="25"/>
        <v>20.001672841042783</v>
      </c>
      <c r="BU8">
        <f t="shared" si="26"/>
        <v>25.901821136474609</v>
      </c>
      <c r="BV8">
        <f t="shared" si="27"/>
        <v>3.3547051220571493</v>
      </c>
      <c r="BW8">
        <f t="shared" si="28"/>
        <v>6.9656640236013395E-2</v>
      </c>
      <c r="BX8">
        <f t="shared" si="29"/>
        <v>1.773193430222338</v>
      </c>
      <c r="BY8">
        <f t="shared" si="30"/>
        <v>1.5815116918348113</v>
      </c>
      <c r="BZ8">
        <f t="shared" si="31"/>
        <v>4.3582376433667816E-2</v>
      </c>
      <c r="CA8">
        <f t="shared" si="32"/>
        <v>23.233311224244382</v>
      </c>
      <c r="CB8">
        <f t="shared" si="33"/>
        <v>0.5896353467917691</v>
      </c>
      <c r="CC8">
        <f t="shared" si="34"/>
        <v>46.04205022956107</v>
      </c>
      <c r="CD8">
        <f t="shared" si="35"/>
        <v>395.53438713207385</v>
      </c>
      <c r="CE8">
        <f t="shared" si="36"/>
        <v>7.7288121052110957E-3</v>
      </c>
      <c r="CF8">
        <f t="shared" si="37"/>
        <v>0</v>
      </c>
      <c r="CG8">
        <f t="shared" si="38"/>
        <v>1486.0191451870257</v>
      </c>
      <c r="CH8">
        <f t="shared" si="39"/>
        <v>0</v>
      </c>
      <c r="CI8" t="e">
        <f t="shared" si="40"/>
        <v>#DIV/0!</v>
      </c>
      <c r="CJ8" t="e">
        <f t="shared" si="41"/>
        <v>#DIV/0!</v>
      </c>
    </row>
    <row r="9" spans="1:88" x14ac:dyDescent="0.35">
      <c r="A9" t="s">
        <v>158</v>
      </c>
      <c r="B9" s="1">
        <v>7</v>
      </c>
      <c r="C9" s="1" t="s">
        <v>97</v>
      </c>
      <c r="D9" s="1" t="s">
        <v>90</v>
      </c>
      <c r="E9" s="1">
        <v>0</v>
      </c>
      <c r="F9" s="1" t="s">
        <v>91</v>
      </c>
      <c r="G9" s="1" t="s">
        <v>90</v>
      </c>
      <c r="H9" s="1">
        <v>1550.0000884216279</v>
      </c>
      <c r="I9" s="1">
        <v>0</v>
      </c>
      <c r="J9">
        <f t="shared" si="0"/>
        <v>14.325101014175745</v>
      </c>
      <c r="K9">
        <f t="shared" si="1"/>
        <v>7.7640880184381422E-2</v>
      </c>
      <c r="L9">
        <f t="shared" si="2"/>
        <v>377.88947695182412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3"/>
        <v>#DIV/0!</v>
      </c>
      <c r="U9" t="e">
        <f t="shared" si="4"/>
        <v>#DIV/0!</v>
      </c>
      <c r="V9" t="e">
        <f t="shared" si="5"/>
        <v>#DIV/0!</v>
      </c>
      <c r="W9" s="1">
        <v>-1</v>
      </c>
      <c r="X9" s="1">
        <v>0.87</v>
      </c>
      <c r="Y9" s="1">
        <v>0.92</v>
      </c>
      <c r="Z9" s="1">
        <v>10.142251968383789</v>
      </c>
      <c r="AA9">
        <f t="shared" si="6"/>
        <v>0.87507112598419179</v>
      </c>
      <c r="AB9">
        <f t="shared" si="7"/>
        <v>1.0297360886016146E-2</v>
      </c>
      <c r="AC9" t="e">
        <f t="shared" si="8"/>
        <v>#DIV/0!</v>
      </c>
      <c r="AD9" t="e">
        <f t="shared" si="9"/>
        <v>#DIV/0!</v>
      </c>
      <c r="AE9" t="e">
        <f t="shared" si="10"/>
        <v>#DIV/0!</v>
      </c>
      <c r="AF9" s="1">
        <v>0</v>
      </c>
      <c r="AG9" s="1">
        <v>0.5</v>
      </c>
      <c r="AH9" t="e">
        <f t="shared" si="11"/>
        <v>#DIV/0!</v>
      </c>
      <c r="AI9">
        <f t="shared" si="12"/>
        <v>1.5375866299191687</v>
      </c>
      <c r="AJ9">
        <f t="shared" si="13"/>
        <v>1.9294862879283201</v>
      </c>
      <c r="AK9">
        <f t="shared" si="14"/>
        <v>27.653589248657227</v>
      </c>
      <c r="AL9" s="1">
        <v>2</v>
      </c>
      <c r="AM9">
        <f t="shared" si="15"/>
        <v>4.644859790802002</v>
      </c>
      <c r="AN9" s="1">
        <v>1</v>
      </c>
      <c r="AO9">
        <f t="shared" si="16"/>
        <v>9.2897195816040039</v>
      </c>
      <c r="AP9" s="1">
        <v>23.953121185302734</v>
      </c>
      <c r="AQ9" s="1">
        <v>27.653589248657227</v>
      </c>
      <c r="AR9" s="1">
        <v>23.065641403198242</v>
      </c>
      <c r="AS9" s="1">
        <v>699.97613525390625</v>
      </c>
      <c r="AT9" s="1">
        <v>692.28564453125</v>
      </c>
      <c r="AU9" s="1">
        <v>17.251628875732422</v>
      </c>
      <c r="AV9" s="1">
        <v>18.006158828735352</v>
      </c>
      <c r="AW9" s="1">
        <v>57.402942657470703</v>
      </c>
      <c r="AX9" s="1">
        <v>59.913253784179688</v>
      </c>
      <c r="AY9" s="1">
        <v>400.22283935546875</v>
      </c>
      <c r="AZ9" s="1">
        <v>1700.724853515625</v>
      </c>
      <c r="BA9" s="1">
        <v>111.27831268310547</v>
      </c>
      <c r="BB9" s="1">
        <v>99.376556396484375</v>
      </c>
      <c r="BC9" s="1">
        <v>0.3896445631980896</v>
      </c>
      <c r="BD9" s="1">
        <v>5.0023630261421204E-2</v>
      </c>
      <c r="BE9" s="1">
        <v>1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7"/>
        <v>2.0011141967773436</v>
      </c>
      <c r="BM9">
        <f t="shared" si="18"/>
        <v>1.5375866299191688E-3</v>
      </c>
      <c r="BN9">
        <f t="shared" si="19"/>
        <v>300.8035892486572</v>
      </c>
      <c r="BO9">
        <f t="shared" si="20"/>
        <v>297.10312118530271</v>
      </c>
      <c r="BP9">
        <f t="shared" si="21"/>
        <v>272.11597048023395</v>
      </c>
      <c r="BQ9">
        <f t="shared" si="22"/>
        <v>0.64558087724925661</v>
      </c>
      <c r="BR9">
        <f t="shared" si="23"/>
        <v>3.7188763462561938</v>
      </c>
      <c r="BS9">
        <f t="shared" si="24"/>
        <v>37.422068957782436</v>
      </c>
      <c r="BT9">
        <f t="shared" si="25"/>
        <v>19.415910129047084</v>
      </c>
      <c r="BU9">
        <f t="shared" si="26"/>
        <v>25.80335521697998</v>
      </c>
      <c r="BV9">
        <f t="shared" si="27"/>
        <v>3.3351941109152361</v>
      </c>
      <c r="BW9">
        <f t="shared" si="28"/>
        <v>7.699735778547348E-2</v>
      </c>
      <c r="BX9">
        <f t="shared" si="29"/>
        <v>1.7893900583278737</v>
      </c>
      <c r="BY9">
        <f t="shared" si="30"/>
        <v>1.5458040525873624</v>
      </c>
      <c r="BZ9">
        <f t="shared" si="31"/>
        <v>4.8180754269471784E-2</v>
      </c>
      <c r="CA9">
        <f t="shared" si="32"/>
        <v>37.553354917940929</v>
      </c>
      <c r="CB9">
        <f t="shared" si="33"/>
        <v>0.54585773941289062</v>
      </c>
      <c r="CC9">
        <f t="shared" si="34"/>
        <v>47.079815571091601</v>
      </c>
      <c r="CD9">
        <f t="shared" si="35"/>
        <v>690.20389317166826</v>
      </c>
      <c r="CE9">
        <f t="shared" si="36"/>
        <v>9.7713606146945936E-3</v>
      </c>
      <c r="CF9">
        <f t="shared" si="37"/>
        <v>0</v>
      </c>
      <c r="CG9">
        <f t="shared" si="38"/>
        <v>1488.2552125552177</v>
      </c>
      <c r="CH9">
        <f t="shared" si="39"/>
        <v>0</v>
      </c>
      <c r="CI9" t="e">
        <f t="shared" si="40"/>
        <v>#DIV/0!</v>
      </c>
      <c r="CJ9" t="e">
        <f t="shared" si="41"/>
        <v>#DIV/0!</v>
      </c>
    </row>
    <row r="10" spans="1:88" x14ac:dyDescent="0.35">
      <c r="A10" t="s">
        <v>158</v>
      </c>
      <c r="B10" s="1">
        <v>8</v>
      </c>
      <c r="C10" s="1" t="s">
        <v>98</v>
      </c>
      <c r="D10" s="1" t="s">
        <v>90</v>
      </c>
      <c r="E10" s="1">
        <v>0</v>
      </c>
      <c r="F10" s="1" t="s">
        <v>91</v>
      </c>
      <c r="G10" s="1" t="s">
        <v>90</v>
      </c>
      <c r="H10" s="1">
        <v>1711.0000884216279</v>
      </c>
      <c r="I10" s="1">
        <v>0</v>
      </c>
      <c r="J10">
        <f t="shared" si="0"/>
        <v>22.157756190839997</v>
      </c>
      <c r="K10">
        <f t="shared" si="1"/>
        <v>8.5360231750757395E-2</v>
      </c>
      <c r="L10">
        <f t="shared" si="2"/>
        <v>546.19243476153258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3"/>
        <v>#DIV/0!</v>
      </c>
      <c r="U10" t="e">
        <f t="shared" si="4"/>
        <v>#DIV/0!</v>
      </c>
      <c r="V10" t="e">
        <f t="shared" si="5"/>
        <v>#DIV/0!</v>
      </c>
      <c r="W10" s="1">
        <v>-1</v>
      </c>
      <c r="X10" s="1">
        <v>0.87</v>
      </c>
      <c r="Y10" s="1">
        <v>0.92</v>
      </c>
      <c r="Z10" s="1">
        <v>10.142251968383789</v>
      </c>
      <c r="AA10">
        <f t="shared" si="6"/>
        <v>0.87507112598419179</v>
      </c>
      <c r="AB10">
        <f t="shared" si="7"/>
        <v>1.5551463250155067E-2</v>
      </c>
      <c r="AC10" t="e">
        <f t="shared" si="8"/>
        <v>#DIV/0!</v>
      </c>
      <c r="AD10" t="e">
        <f t="shared" si="9"/>
        <v>#DIV/0!</v>
      </c>
      <c r="AE10" t="e">
        <f t="shared" si="10"/>
        <v>#DIV/0!</v>
      </c>
      <c r="AF10" s="1">
        <v>0</v>
      </c>
      <c r="AG10" s="1">
        <v>0.5</v>
      </c>
      <c r="AH10" t="e">
        <f t="shared" si="11"/>
        <v>#DIV/0!</v>
      </c>
      <c r="AI10">
        <f t="shared" si="12"/>
        <v>1.6130398409547455</v>
      </c>
      <c r="AJ10">
        <f t="shared" si="13"/>
        <v>1.8434681623769134</v>
      </c>
      <c r="AK10">
        <f t="shared" si="14"/>
        <v>27.252649307250977</v>
      </c>
      <c r="AL10" s="1">
        <v>2</v>
      </c>
      <c r="AM10">
        <f t="shared" si="15"/>
        <v>4.644859790802002</v>
      </c>
      <c r="AN10" s="1">
        <v>1</v>
      </c>
      <c r="AO10">
        <f t="shared" si="16"/>
        <v>9.2897195816040039</v>
      </c>
      <c r="AP10" s="1">
        <v>23.894800186157227</v>
      </c>
      <c r="AQ10" s="1">
        <v>27.252649307250977</v>
      </c>
      <c r="AR10" s="1">
        <v>23.065486907958984</v>
      </c>
      <c r="AS10" s="1">
        <v>1000.0347900390625</v>
      </c>
      <c r="AT10" s="1">
        <v>988.165283203125</v>
      </c>
      <c r="AU10" s="1">
        <v>17.212076187133789</v>
      </c>
      <c r="AV10" s="1">
        <v>18.003652572631836</v>
      </c>
      <c r="AW10" s="1">
        <v>57.474040985107422</v>
      </c>
      <c r="AX10" s="1">
        <v>60.116683959960938</v>
      </c>
      <c r="AY10" s="1">
        <v>400.2138671875</v>
      </c>
      <c r="AZ10" s="1">
        <v>1701.695556640625</v>
      </c>
      <c r="BA10" s="1">
        <v>105.09827423095703</v>
      </c>
      <c r="BB10" s="1">
        <v>99.376884460449219</v>
      </c>
      <c r="BC10" s="1">
        <v>-0.98174518346786499</v>
      </c>
      <c r="BD10" s="1">
        <v>4.9079205840826035E-2</v>
      </c>
      <c r="BE10" s="1">
        <v>1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17"/>
        <v>2.0010693359374998</v>
      </c>
      <c r="BM10">
        <f t="shared" si="18"/>
        <v>1.6130398409547454E-3</v>
      </c>
      <c r="BN10">
        <f t="shared" si="19"/>
        <v>300.40264930725095</v>
      </c>
      <c r="BO10">
        <f t="shared" si="20"/>
        <v>297.0448001861572</v>
      </c>
      <c r="BP10">
        <f t="shared" si="21"/>
        <v>272.27128297676245</v>
      </c>
      <c r="BQ10">
        <f t="shared" si="22"/>
        <v>0.64914372176614432</v>
      </c>
      <c r="BR10">
        <f t="shared" si="23"/>
        <v>3.6326150639534167</v>
      </c>
      <c r="BS10">
        <f t="shared" si="24"/>
        <v>36.553923819166947</v>
      </c>
      <c r="BT10">
        <f t="shared" si="25"/>
        <v>18.550271246535111</v>
      </c>
      <c r="BU10">
        <f t="shared" si="26"/>
        <v>25.573724746704102</v>
      </c>
      <c r="BV10">
        <f t="shared" si="27"/>
        <v>3.2900775238583946</v>
      </c>
      <c r="BW10">
        <f t="shared" si="28"/>
        <v>8.4583025656558217E-2</v>
      </c>
      <c r="BX10">
        <f t="shared" si="29"/>
        <v>1.7891469015765034</v>
      </c>
      <c r="BY10">
        <f t="shared" si="30"/>
        <v>1.5009306222818912</v>
      </c>
      <c r="BZ10">
        <f t="shared" si="31"/>
        <v>5.2933673048036624E-2</v>
      </c>
      <c r="CA10">
        <f t="shared" si="32"/>
        <v>54.278902482468276</v>
      </c>
      <c r="CB10">
        <f t="shared" si="33"/>
        <v>0.55273388373962795</v>
      </c>
      <c r="CC10">
        <f t="shared" si="34"/>
        <v>48.304170731017635</v>
      </c>
      <c r="CD10">
        <f t="shared" si="35"/>
        <v>984.94527525833519</v>
      </c>
      <c r="CE10">
        <f t="shared" si="36"/>
        <v>1.0866715795736698E-2</v>
      </c>
      <c r="CF10">
        <f t="shared" si="37"/>
        <v>0</v>
      </c>
      <c r="CG10">
        <f t="shared" si="38"/>
        <v>1489.1046468318077</v>
      </c>
      <c r="CH10">
        <f t="shared" si="39"/>
        <v>0</v>
      </c>
      <c r="CI10" t="e">
        <f t="shared" si="40"/>
        <v>#DIV/0!</v>
      </c>
      <c r="CJ10" t="e">
        <f t="shared" si="41"/>
        <v>#DIV/0!</v>
      </c>
    </row>
    <row r="11" spans="1:88" x14ac:dyDescent="0.35">
      <c r="A11" t="s">
        <v>158</v>
      </c>
      <c r="B11" s="1">
        <v>9</v>
      </c>
      <c r="C11" s="1" t="s">
        <v>99</v>
      </c>
      <c r="D11" s="1" t="s">
        <v>90</v>
      </c>
      <c r="E11" s="1">
        <v>0</v>
      </c>
      <c r="F11" s="1" t="s">
        <v>91</v>
      </c>
      <c r="G11" s="1" t="s">
        <v>90</v>
      </c>
      <c r="H11" s="1">
        <v>1852.0000884216279</v>
      </c>
      <c r="I11" s="1">
        <v>0</v>
      </c>
      <c r="J11">
        <f t="shared" si="0"/>
        <v>29.121616230044829</v>
      </c>
      <c r="K11">
        <f t="shared" si="1"/>
        <v>9.068247371635911E-2</v>
      </c>
      <c r="L11">
        <f t="shared" si="2"/>
        <v>736.24030056209426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3"/>
        <v>#DIV/0!</v>
      </c>
      <c r="U11" t="e">
        <f t="shared" si="4"/>
        <v>#DIV/0!</v>
      </c>
      <c r="V11" t="e">
        <f t="shared" si="5"/>
        <v>#DIV/0!</v>
      </c>
      <c r="W11" s="1">
        <v>-1</v>
      </c>
      <c r="X11" s="1">
        <v>0.87</v>
      </c>
      <c r="Y11" s="1">
        <v>0.92</v>
      </c>
      <c r="Z11" s="1">
        <v>10.142251968383789</v>
      </c>
      <c r="AA11">
        <f t="shared" si="6"/>
        <v>0.87507112598419179</v>
      </c>
      <c r="AB11">
        <f t="shared" si="7"/>
        <v>2.0247726506653491E-2</v>
      </c>
      <c r="AC11" t="e">
        <f t="shared" si="8"/>
        <v>#DIV/0!</v>
      </c>
      <c r="AD11" t="e">
        <f t="shared" si="9"/>
        <v>#DIV/0!</v>
      </c>
      <c r="AE11" t="e">
        <f t="shared" si="10"/>
        <v>#DIV/0!</v>
      </c>
      <c r="AF11" s="1">
        <v>0</v>
      </c>
      <c r="AG11" s="1">
        <v>0.5</v>
      </c>
      <c r="AH11" t="e">
        <f t="shared" si="11"/>
        <v>#DIV/0!</v>
      </c>
      <c r="AI11">
        <f t="shared" si="12"/>
        <v>1.667162456158545</v>
      </c>
      <c r="AJ11">
        <f t="shared" si="13"/>
        <v>1.7950900583763814</v>
      </c>
      <c r="AK11">
        <f t="shared" si="14"/>
        <v>26.989660263061523</v>
      </c>
      <c r="AL11" s="1">
        <v>2</v>
      </c>
      <c r="AM11">
        <f t="shared" si="15"/>
        <v>4.644859790802002</v>
      </c>
      <c r="AN11" s="1">
        <v>1</v>
      </c>
      <c r="AO11">
        <f t="shared" si="16"/>
        <v>9.2897195816040039</v>
      </c>
      <c r="AP11" s="1">
        <v>23.855890274047852</v>
      </c>
      <c r="AQ11" s="1">
        <v>26.989660263061523</v>
      </c>
      <c r="AR11" s="1">
        <v>23.065998077392578</v>
      </c>
      <c r="AS11" s="1">
        <v>1299.945556640625</v>
      </c>
      <c r="AT11" s="1">
        <v>1284.322509765625</v>
      </c>
      <c r="AU11" s="1">
        <v>17.112585067749023</v>
      </c>
      <c r="AV11" s="1">
        <v>17.930782318115234</v>
      </c>
      <c r="AW11" s="1">
        <v>57.2762451171875</v>
      </c>
      <c r="AX11" s="1">
        <v>60.014373779296875</v>
      </c>
      <c r="AY11" s="1">
        <v>400.2137451171875</v>
      </c>
      <c r="AZ11" s="1">
        <v>1700.0380859375</v>
      </c>
      <c r="BA11" s="1">
        <v>111.11478424072266</v>
      </c>
      <c r="BB11" s="1">
        <v>99.37640380859375</v>
      </c>
      <c r="BC11" s="1">
        <v>-2.8855843544006348</v>
      </c>
      <c r="BD11" s="1">
        <v>5.4314877837896347E-2</v>
      </c>
      <c r="BE11" s="1">
        <v>1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17"/>
        <v>2.0010687255859372</v>
      </c>
      <c r="BM11">
        <f t="shared" si="18"/>
        <v>1.667162456158545E-3</v>
      </c>
      <c r="BN11">
        <f t="shared" si="19"/>
        <v>300.1396602630615</v>
      </c>
      <c r="BO11">
        <f t="shared" si="20"/>
        <v>297.00589027404783</v>
      </c>
      <c r="BP11">
        <f t="shared" si="21"/>
        <v>272.00608767019003</v>
      </c>
      <c r="BQ11">
        <f t="shared" si="22"/>
        <v>0.6491303802825793</v>
      </c>
      <c r="BR11">
        <f t="shared" si="23"/>
        <v>3.5769867226253935</v>
      </c>
      <c r="BS11">
        <f t="shared" si="24"/>
        <v>35.99432647527609</v>
      </c>
      <c r="BT11">
        <f t="shared" si="25"/>
        <v>18.063544157160855</v>
      </c>
      <c r="BU11">
        <f t="shared" si="26"/>
        <v>25.422775268554688</v>
      </c>
      <c r="BV11">
        <f t="shared" si="27"/>
        <v>3.2607110335728287</v>
      </c>
      <c r="BW11">
        <f t="shared" si="28"/>
        <v>8.9805825680291829E-2</v>
      </c>
      <c r="BX11">
        <f t="shared" si="29"/>
        <v>1.7818966642490122</v>
      </c>
      <c r="BY11">
        <f t="shared" si="30"/>
        <v>1.4788143693238165</v>
      </c>
      <c r="BZ11">
        <f t="shared" si="31"/>
        <v>5.6206749537913422E-2</v>
      </c>
      <c r="CA11">
        <f t="shared" si="32"/>
        <v>73.164913408819103</v>
      </c>
      <c r="CB11">
        <f t="shared" si="33"/>
        <v>0.57325188569376562</v>
      </c>
      <c r="CC11">
        <f t="shared" si="34"/>
        <v>48.923572716149025</v>
      </c>
      <c r="CD11">
        <f t="shared" si="35"/>
        <v>1280.0905002237641</v>
      </c>
      <c r="CE11">
        <f t="shared" si="36"/>
        <v>1.1129943617215624E-2</v>
      </c>
      <c r="CF11">
        <f t="shared" si="37"/>
        <v>0</v>
      </c>
      <c r="CG11">
        <f t="shared" si="38"/>
        <v>1487.6542420773383</v>
      </c>
      <c r="CH11">
        <f t="shared" si="39"/>
        <v>0</v>
      </c>
      <c r="CI11" t="e">
        <f t="shared" si="40"/>
        <v>#DIV/0!</v>
      </c>
      <c r="CJ11" t="e">
        <f t="shared" si="41"/>
        <v>#DIV/0!</v>
      </c>
    </row>
    <row r="12" spans="1:88" x14ac:dyDescent="0.35">
      <c r="A12" t="s">
        <v>158</v>
      </c>
      <c r="B12" s="1">
        <v>10</v>
      </c>
      <c r="C12" s="1" t="s">
        <v>100</v>
      </c>
      <c r="D12" s="1" t="s">
        <v>90</v>
      </c>
      <c r="E12" s="1">
        <v>0</v>
      </c>
      <c r="F12" s="1" t="s">
        <v>91</v>
      </c>
      <c r="G12" s="1" t="s">
        <v>90</v>
      </c>
      <c r="H12" s="1">
        <v>1996.5000883871689</v>
      </c>
      <c r="I12" s="1">
        <v>0</v>
      </c>
      <c r="J12">
        <f t="shared" si="0"/>
        <v>35.649863348814264</v>
      </c>
      <c r="K12">
        <f t="shared" si="1"/>
        <v>9.4653753224845663E-2</v>
      </c>
      <c r="L12">
        <f t="shared" si="2"/>
        <v>1033.2659253610686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3"/>
        <v>#DIV/0!</v>
      </c>
      <c r="U12" t="e">
        <f t="shared" si="4"/>
        <v>#DIV/0!</v>
      </c>
      <c r="V12" t="e">
        <f t="shared" si="5"/>
        <v>#DIV/0!</v>
      </c>
      <c r="W12" s="1">
        <v>-1</v>
      </c>
      <c r="X12" s="1">
        <v>0.87</v>
      </c>
      <c r="Y12" s="1">
        <v>0.92</v>
      </c>
      <c r="Z12" s="1">
        <v>10.142251968383789</v>
      </c>
      <c r="AA12">
        <f t="shared" si="6"/>
        <v>0.87507112598419179</v>
      </c>
      <c r="AB12">
        <f t="shared" si="7"/>
        <v>2.463147421734092E-2</v>
      </c>
      <c r="AC12" t="e">
        <f t="shared" si="8"/>
        <v>#DIV/0!</v>
      </c>
      <c r="AD12" t="e">
        <f t="shared" si="9"/>
        <v>#DIV/0!</v>
      </c>
      <c r="AE12" t="e">
        <f t="shared" si="10"/>
        <v>#DIV/0!</v>
      </c>
      <c r="AF12" s="1">
        <v>0</v>
      </c>
      <c r="AG12" s="1">
        <v>0.5</v>
      </c>
      <c r="AH12" t="e">
        <f t="shared" si="11"/>
        <v>#DIV/0!</v>
      </c>
      <c r="AI12">
        <f t="shared" si="12"/>
        <v>1.7124485636153624</v>
      </c>
      <c r="AJ12">
        <f t="shared" si="13"/>
        <v>1.7676206606344864</v>
      </c>
      <c r="AK12">
        <f t="shared" si="14"/>
        <v>26.811203002929688</v>
      </c>
      <c r="AL12" s="1">
        <v>2</v>
      </c>
      <c r="AM12">
        <f t="shared" si="15"/>
        <v>4.644859790802002</v>
      </c>
      <c r="AN12" s="1">
        <v>1</v>
      </c>
      <c r="AO12">
        <f t="shared" si="16"/>
        <v>9.2897195816040039</v>
      </c>
      <c r="AP12" s="1">
        <v>23.834934234619141</v>
      </c>
      <c r="AQ12" s="1">
        <v>26.811203002929688</v>
      </c>
      <c r="AR12" s="1">
        <v>23.068775177001953</v>
      </c>
      <c r="AS12" s="1">
        <v>1700.0157470703125</v>
      </c>
      <c r="AT12" s="1">
        <v>1680.7623291015625</v>
      </c>
      <c r="AU12" s="1">
        <v>16.991617202758789</v>
      </c>
      <c r="AV12" s="1">
        <v>17.832109451293945</v>
      </c>
      <c r="AW12" s="1">
        <v>56.941131591796875</v>
      </c>
      <c r="AX12" s="1">
        <v>59.759086608886719</v>
      </c>
      <c r="AY12" s="1">
        <v>400.220703125</v>
      </c>
      <c r="AZ12" s="1">
        <v>1700.35107421875</v>
      </c>
      <c r="BA12" s="1">
        <v>108.92351531982422</v>
      </c>
      <c r="BB12" s="1">
        <v>99.37371826171875</v>
      </c>
      <c r="BC12" s="1">
        <v>-5.8083930015563965</v>
      </c>
      <c r="BD12" s="1">
        <v>5.7264305651187897E-2</v>
      </c>
      <c r="BE12" s="1">
        <v>1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17"/>
        <v>2.0011035156249997</v>
      </c>
      <c r="BM12">
        <f t="shared" si="18"/>
        <v>1.7124485636153624E-3</v>
      </c>
      <c r="BN12">
        <f t="shared" si="19"/>
        <v>299.96120300292966</v>
      </c>
      <c r="BO12">
        <f t="shared" si="20"/>
        <v>296.98493423461912</v>
      </c>
      <c r="BP12">
        <f t="shared" si="21"/>
        <v>272.05616579407069</v>
      </c>
      <c r="BQ12">
        <f t="shared" si="22"/>
        <v>0.64875991764762109</v>
      </c>
      <c r="BR12">
        <f t="shared" si="23"/>
        <v>3.539663681259503</v>
      </c>
      <c r="BS12">
        <f t="shared" si="24"/>
        <v>35.619716592843545</v>
      </c>
      <c r="BT12">
        <f t="shared" si="25"/>
        <v>17.7876071415496</v>
      </c>
      <c r="BU12">
        <f t="shared" si="26"/>
        <v>25.323068618774414</v>
      </c>
      <c r="BV12">
        <f t="shared" si="27"/>
        <v>3.2414394135966127</v>
      </c>
      <c r="BW12">
        <f t="shared" si="28"/>
        <v>9.3699045576302042E-2</v>
      </c>
      <c r="BX12">
        <f t="shared" si="29"/>
        <v>1.7720430206250166</v>
      </c>
      <c r="BY12">
        <f t="shared" si="30"/>
        <v>1.4693963929715961</v>
      </c>
      <c r="BZ12">
        <f t="shared" si="31"/>
        <v>5.864693614115659E-2</v>
      </c>
      <c r="CA12">
        <f t="shared" si="32"/>
        <v>102.67947695626495</v>
      </c>
      <c r="CB12">
        <f t="shared" si="33"/>
        <v>0.61476028315876896</v>
      </c>
      <c r="CC12">
        <f t="shared" si="34"/>
        <v>49.208710781126044</v>
      </c>
      <c r="CD12">
        <f t="shared" si="35"/>
        <v>1675.5816220739571</v>
      </c>
      <c r="CE12">
        <f t="shared" si="36"/>
        <v>1.0469700740373936E-2</v>
      </c>
      <c r="CF12">
        <f t="shared" si="37"/>
        <v>0</v>
      </c>
      <c r="CG12">
        <f t="shared" si="38"/>
        <v>1487.9281290850315</v>
      </c>
      <c r="CH12">
        <f t="shared" si="39"/>
        <v>0</v>
      </c>
      <c r="CI12" t="e">
        <f t="shared" si="40"/>
        <v>#DIV/0!</v>
      </c>
      <c r="CJ12" t="e">
        <f t="shared" si="41"/>
        <v>#DIV/0!</v>
      </c>
    </row>
    <row r="13" spans="1:88" x14ac:dyDescent="0.35">
      <c r="A13" t="s">
        <v>158</v>
      </c>
      <c r="B13" s="1">
        <v>11</v>
      </c>
      <c r="C13" s="1" t="s">
        <v>101</v>
      </c>
      <c r="D13" s="1" t="s">
        <v>90</v>
      </c>
      <c r="E13" s="1">
        <v>0</v>
      </c>
      <c r="F13" s="1" t="s">
        <v>91</v>
      </c>
      <c r="G13" s="1" t="s">
        <v>90</v>
      </c>
      <c r="H13" s="1">
        <v>2147.5000883871689</v>
      </c>
      <c r="I13" s="1">
        <v>0</v>
      </c>
      <c r="J13">
        <f t="shared" si="0"/>
        <v>40.004263121380589</v>
      </c>
      <c r="K13">
        <f t="shared" si="1"/>
        <v>9.6885822879903466E-2</v>
      </c>
      <c r="L13">
        <f t="shared" si="2"/>
        <v>1264.4940798153877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3"/>
        <v>#DIV/0!</v>
      </c>
      <c r="U13" t="e">
        <f t="shared" si="4"/>
        <v>#DIV/0!</v>
      </c>
      <c r="V13" t="e">
        <f t="shared" si="5"/>
        <v>#DIV/0!</v>
      </c>
      <c r="W13" s="1">
        <v>-1</v>
      </c>
      <c r="X13" s="1">
        <v>0.87</v>
      </c>
      <c r="Y13" s="1">
        <v>0.92</v>
      </c>
      <c r="Z13" s="1">
        <v>10.142251968383789</v>
      </c>
      <c r="AA13">
        <f t="shared" si="6"/>
        <v>0.87507112598419179</v>
      </c>
      <c r="AB13">
        <f t="shared" si="7"/>
        <v>2.7566023921883526E-2</v>
      </c>
      <c r="AC13" t="e">
        <f t="shared" si="8"/>
        <v>#DIV/0!</v>
      </c>
      <c r="AD13" t="e">
        <f t="shared" si="9"/>
        <v>#DIV/0!</v>
      </c>
      <c r="AE13" t="e">
        <f t="shared" si="10"/>
        <v>#DIV/0!</v>
      </c>
      <c r="AF13" s="1">
        <v>0</v>
      </c>
      <c r="AG13" s="1">
        <v>0.5</v>
      </c>
      <c r="AH13" t="e">
        <f t="shared" si="11"/>
        <v>#DIV/0!</v>
      </c>
      <c r="AI13">
        <f t="shared" si="12"/>
        <v>1.7426581792074856</v>
      </c>
      <c r="AJ13">
        <f t="shared" si="13"/>
        <v>1.757973620960922</v>
      </c>
      <c r="AK13">
        <f t="shared" si="14"/>
        <v>26.73651123046875</v>
      </c>
      <c r="AL13" s="1">
        <v>2</v>
      </c>
      <c r="AM13">
        <f t="shared" si="15"/>
        <v>4.644859790802002</v>
      </c>
      <c r="AN13" s="1">
        <v>1</v>
      </c>
      <c r="AO13">
        <f t="shared" si="16"/>
        <v>9.2897195816040039</v>
      </c>
      <c r="AP13" s="1">
        <v>23.853803634643555</v>
      </c>
      <c r="AQ13" s="1">
        <v>26.73651123046875</v>
      </c>
      <c r="AR13" s="1">
        <v>23.07386589050293</v>
      </c>
      <c r="AS13" s="1">
        <v>1999.825439453125</v>
      </c>
      <c r="AT13" s="1">
        <v>1978.1112060546875</v>
      </c>
      <c r="AU13" s="1">
        <v>16.917631149291992</v>
      </c>
      <c r="AV13" s="1">
        <v>17.773021697998047</v>
      </c>
      <c r="AW13" s="1">
        <v>56.629051208496094</v>
      </c>
      <c r="AX13" s="1">
        <v>59.491790771484375</v>
      </c>
      <c r="AY13" s="1">
        <v>400.2115478515625</v>
      </c>
      <c r="AZ13" s="1">
        <v>1699.8536376953125</v>
      </c>
      <c r="BA13" s="1">
        <v>147.74928283691406</v>
      </c>
      <c r="BB13" s="1">
        <v>99.373649597167969</v>
      </c>
      <c r="BC13" s="1">
        <v>-8.3105602264404297</v>
      </c>
      <c r="BD13" s="1">
        <v>5.5351711809635162E-2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17"/>
        <v>2.0010577392578122</v>
      </c>
      <c r="BM13">
        <f t="shared" si="18"/>
        <v>1.7426581792074857E-3</v>
      </c>
      <c r="BN13">
        <f t="shared" si="19"/>
        <v>299.88651123046873</v>
      </c>
      <c r="BO13">
        <f t="shared" si="20"/>
        <v>297.00380363464353</v>
      </c>
      <c r="BP13">
        <f t="shared" si="21"/>
        <v>271.97657595209967</v>
      </c>
      <c r="BQ13">
        <f t="shared" si="22"/>
        <v>0.64746252907259083</v>
      </c>
      <c r="BR13">
        <f t="shared" si="23"/>
        <v>3.5241436514606432</v>
      </c>
      <c r="BS13">
        <f t="shared" si="24"/>
        <v>35.463562682325765</v>
      </c>
      <c r="BT13">
        <f t="shared" si="25"/>
        <v>17.690540984327718</v>
      </c>
      <c r="BU13">
        <f t="shared" si="26"/>
        <v>25.295157432556152</v>
      </c>
      <c r="BV13">
        <f t="shared" si="27"/>
        <v>3.2360625105622978</v>
      </c>
      <c r="BW13">
        <f t="shared" si="28"/>
        <v>9.5885795471631674E-2</v>
      </c>
      <c r="BX13">
        <f t="shared" si="29"/>
        <v>1.7661700304997212</v>
      </c>
      <c r="BY13">
        <f t="shared" si="30"/>
        <v>1.4698924800625766</v>
      </c>
      <c r="BZ13">
        <f t="shared" si="31"/>
        <v>6.0017673144660257E-2</v>
      </c>
      <c r="CA13">
        <f t="shared" si="32"/>
        <v>125.65739160526769</v>
      </c>
      <c r="CB13">
        <f t="shared" si="33"/>
        <v>0.63924317093243799</v>
      </c>
      <c r="CC13">
        <f t="shared" si="34"/>
        <v>49.281124754276995</v>
      </c>
      <c r="CD13">
        <f t="shared" si="35"/>
        <v>1972.2977092381841</v>
      </c>
      <c r="CE13">
        <f t="shared" si="36"/>
        <v>9.9957276852953893E-3</v>
      </c>
      <c r="CF13">
        <f t="shared" si="37"/>
        <v>0</v>
      </c>
      <c r="CG13">
        <f t="shared" si="38"/>
        <v>1487.4928367463615</v>
      </c>
      <c r="CH13">
        <f t="shared" si="39"/>
        <v>0</v>
      </c>
      <c r="CI13" t="e">
        <f t="shared" si="40"/>
        <v>#DIV/0!</v>
      </c>
      <c r="CJ13" t="e">
        <f t="shared" si="41"/>
        <v>#DIV/0!</v>
      </c>
    </row>
    <row r="14" spans="1:88" x14ac:dyDescent="0.35">
      <c r="A14" t="s">
        <v>159</v>
      </c>
      <c r="B14" s="1">
        <v>12</v>
      </c>
      <c r="C14" s="1" t="s">
        <v>102</v>
      </c>
      <c r="D14" s="1" t="s">
        <v>90</v>
      </c>
      <c r="E14" s="1">
        <v>0</v>
      </c>
      <c r="F14" s="1" t="s">
        <v>91</v>
      </c>
      <c r="G14" s="1" t="s">
        <v>90</v>
      </c>
      <c r="H14" s="1">
        <v>3272.00008835271</v>
      </c>
      <c r="I14" s="1">
        <v>0</v>
      </c>
      <c r="J14">
        <f t="shared" ref="J14:J24" si="42">(AS14-AT14*(1000-AU14)/(1000-AV14))*BL14</f>
        <v>47.640805263547449</v>
      </c>
      <c r="K14">
        <f t="shared" ref="K14:K24" si="43">IF(BW14&lt;&gt;0,1/(1/BW14-1/AO14),0)</f>
        <v>0.56843362458656965</v>
      </c>
      <c r="L14">
        <f t="shared" ref="L14:L24" si="44">((BZ14-BM14/2)*AT14-J14)/(BZ14+BM14/2)</f>
        <v>227.05855558332237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:T24" si="45">CF14/P14</f>
        <v>#DIV/0!</v>
      </c>
      <c r="U14" t="e">
        <f t="shared" ref="U14:U24" si="46">CH14/R14</f>
        <v>#DIV/0!</v>
      </c>
      <c r="V14" t="e">
        <f t="shared" ref="V14:V24" si="47">(R14-S14)/R14</f>
        <v>#DIV/0!</v>
      </c>
      <c r="W14" s="1">
        <v>-1</v>
      </c>
      <c r="X14" s="1">
        <v>0.87</v>
      </c>
      <c r="Y14" s="1">
        <v>0.92</v>
      </c>
      <c r="Z14" s="1">
        <v>10.115758895874023</v>
      </c>
      <c r="AA14">
        <f t="shared" ref="AA14:AA24" si="48">(Z14*Y14+(100-Z14)*X14)/100</f>
        <v>0.875057879447937</v>
      </c>
      <c r="AB14">
        <f t="shared" ref="AB14:AB24" si="49">(J14-W14)/CG14</f>
        <v>3.2706455480382791E-2</v>
      </c>
      <c r="AC14" t="e">
        <f t="shared" ref="AC14:AC24" si="50">(R14-S14)/(R14-Q14)</f>
        <v>#DIV/0!</v>
      </c>
      <c r="AD14" t="e">
        <f t="shared" ref="AD14:AD24" si="51">(P14-R14)/(P14-Q14)</f>
        <v>#DIV/0!</v>
      </c>
      <c r="AE14" t="e">
        <f t="shared" ref="AE14:AE24" si="52">(P14-R14)/R14</f>
        <v>#DIV/0!</v>
      </c>
      <c r="AF14" s="1">
        <v>0</v>
      </c>
      <c r="AG14" s="1">
        <v>0.5</v>
      </c>
      <c r="AH14" t="e">
        <f t="shared" ref="AH14:AH24" si="53">V14*AG14*AA14*AF14</f>
        <v>#DIV/0!</v>
      </c>
      <c r="AI14">
        <f t="shared" ref="AI14:AI24" si="54">BM14*1000</f>
        <v>7.3923299147641393</v>
      </c>
      <c r="AJ14">
        <f t="shared" ref="AJ14:AJ24" si="55">(BR14-BX14)</f>
        <v>1.335203461375809</v>
      </c>
      <c r="AK14">
        <f t="shared" ref="AK14:AK24" si="56">(AQ14+BQ14*I14)</f>
        <v>25.536943435668945</v>
      </c>
      <c r="AL14" s="1">
        <v>2</v>
      </c>
      <c r="AM14">
        <f t="shared" ref="AM14:AM24" si="57">(AL14*BF14+BG14)</f>
        <v>4.644859790802002</v>
      </c>
      <c r="AN14" s="1">
        <v>1</v>
      </c>
      <c r="AO14">
        <f t="shared" ref="AO14:AO24" si="58">AM14*(AN14+1)*(AN14+1)/(AN14*AN14+1)</f>
        <v>9.2897195816040039</v>
      </c>
      <c r="AP14" s="1">
        <v>23.942190170288086</v>
      </c>
      <c r="AQ14" s="1">
        <v>25.536943435668945</v>
      </c>
      <c r="AR14" s="1">
        <v>23.068941116333008</v>
      </c>
      <c r="AS14" s="1">
        <v>399.96218872070313</v>
      </c>
      <c r="AT14" s="1">
        <v>374.77081298828125</v>
      </c>
      <c r="AU14" s="1">
        <v>15.979629516601563</v>
      </c>
      <c r="AV14" s="1">
        <v>19.601297378540039</v>
      </c>
      <c r="AW14" s="1">
        <v>53.200225830078125</v>
      </c>
      <c r="AX14" s="1">
        <v>65.259674072265625</v>
      </c>
      <c r="AY14" s="1">
        <v>400.22613525390625</v>
      </c>
      <c r="AZ14" s="1">
        <v>1699.5364990234375</v>
      </c>
      <c r="BA14" s="1">
        <v>342.53854370117188</v>
      </c>
      <c r="BB14" s="1">
        <v>99.365730285644531</v>
      </c>
      <c r="BC14" s="1">
        <v>1.4088001251220703</v>
      </c>
      <c r="BD14" s="1">
        <v>8.3558810874819756E-3</v>
      </c>
      <c r="BE14" s="1">
        <v>1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:BL24" si="59">AY14*0.000001/(AL14*0.0001)</f>
        <v>2.0011306762695309</v>
      </c>
      <c r="BM14">
        <f t="shared" ref="BM14:BM24" si="60">(AV14-AU14)/(1000-AV14)*BL14</f>
        <v>7.392329914764139E-3</v>
      </c>
      <c r="BN14">
        <f t="shared" ref="BN14:BN24" si="61">(AQ14+273.15)</f>
        <v>298.68694343566892</v>
      </c>
      <c r="BO14">
        <f t="shared" ref="BO14:BO24" si="62">(AP14+273.15)</f>
        <v>297.09219017028806</v>
      </c>
      <c r="BP14">
        <f t="shared" ref="BP14:BP24" si="63">(AZ14*BH14+BA14*BI14)*BJ14</f>
        <v>271.92583376573384</v>
      </c>
      <c r="BQ14">
        <f t="shared" ref="BQ14:BQ24" si="64">((BP14+0.00000010773*(BO14^4-BN14^4))-BM14*44100)/(AM14*51.4+0.00000043092*BN14^3)</f>
        <v>-0.28870372516775594</v>
      </c>
      <c r="BR14">
        <f t="shared" ref="BR14:BR24" si="65">0.61365*EXP(17.502*AK14/(240.97+AK14))</f>
        <v>3.2829006899405297</v>
      </c>
      <c r="BS14">
        <f t="shared" ref="BS14:BS24" si="66">BR14*1000/BB14</f>
        <v>33.038560482605483</v>
      </c>
      <c r="BT14">
        <f t="shared" ref="BT14:BT24" si="67">(BS14-AV14)</f>
        <v>13.437263104065444</v>
      </c>
      <c r="BU14">
        <f t="shared" ref="BU14:BU24" si="68">IF(I14,AQ14,(AP14+AQ14)/2)</f>
        <v>24.739566802978516</v>
      </c>
      <c r="BV14">
        <f t="shared" ref="BV14:BV24" si="69">0.61365*EXP(17.502*BU14/(240.97+BU14))</f>
        <v>3.1306410625581584</v>
      </c>
      <c r="BW14">
        <f t="shared" ref="BW14:BW24" si="70">IF(BT14&lt;&gt;0,(1000-(BS14+AV14)/2)/BT14*BM14,0)</f>
        <v>0.53565702040905305</v>
      </c>
      <c r="BX14">
        <f t="shared" ref="BX14:BX24" si="71">AV14*BB14/1000</f>
        <v>1.9476972285647207</v>
      </c>
      <c r="BY14">
        <f t="shared" ref="BY14:BY24" si="72">(BV14-BX14)</f>
        <v>1.1829438339934377</v>
      </c>
      <c r="BZ14">
        <f t="shared" ref="BZ14:BZ24" si="73">1/(1.6/K14+1.37/AO14)</f>
        <v>0.33758380490576101</v>
      </c>
      <c r="CA14">
        <f t="shared" ref="CA14:CA24" si="74">L14*BB14*0.001</f>
        <v>22.561839193140436</v>
      </c>
      <c r="CB14">
        <f t="shared" ref="CB14:CB24" si="75">L14/AT14</f>
        <v>0.60585976205789083</v>
      </c>
      <c r="CC14">
        <f t="shared" ref="CC14:CC24" si="76">(1-BM14*BB14/BR14/K14)*100</f>
        <v>60.637700220464083</v>
      </c>
      <c r="CD14">
        <f t="shared" ref="CD14:CD24" si="77">(AT14-J14/(AO14/1.35))</f>
        <v>367.84755911168963</v>
      </c>
      <c r="CE14">
        <f t="shared" ref="CE14:CE24" si="78">J14*CC14/100/CD14</f>
        <v>7.8533316214159293E-2</v>
      </c>
      <c r="CF14">
        <f t="shared" ref="CF14:CF24" si="79">(P14-O14)</f>
        <v>0</v>
      </c>
      <c r="CG14">
        <f t="shared" ref="CG14:CG24" si="80">AZ14*AA14</f>
        <v>1487.1928048798202</v>
      </c>
      <c r="CH14">
        <f t="shared" ref="CH14:CH24" si="81">(R14-Q14)</f>
        <v>0</v>
      </c>
      <c r="CI14" t="e">
        <f t="shared" ref="CI14:CI24" si="82">(R14-S14)/(R14-O14)</f>
        <v>#DIV/0!</v>
      </c>
      <c r="CJ14" t="e">
        <f t="shared" ref="CJ14:CJ24" si="83">(P14-R14)/(P14-O14)</f>
        <v>#DIV/0!</v>
      </c>
    </row>
    <row r="15" spans="1:88" x14ac:dyDescent="0.35">
      <c r="A15" t="s">
        <v>159</v>
      </c>
      <c r="B15" s="1">
        <v>13</v>
      </c>
      <c r="C15" s="1" t="s">
        <v>103</v>
      </c>
      <c r="D15" s="1" t="s">
        <v>90</v>
      </c>
      <c r="E15" s="1">
        <v>0</v>
      </c>
      <c r="F15" s="1" t="s">
        <v>91</v>
      </c>
      <c r="G15" s="1" t="s">
        <v>90</v>
      </c>
      <c r="H15" s="1">
        <v>3423.00008835271</v>
      </c>
      <c r="I15" s="1">
        <v>0</v>
      </c>
      <c r="J15">
        <f t="shared" si="42"/>
        <v>12.66701110232723</v>
      </c>
      <c r="K15">
        <f t="shared" si="43"/>
        <v>0.53212529322854418</v>
      </c>
      <c r="L15">
        <f t="shared" si="44"/>
        <v>149.17681399237588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si="45"/>
        <v>#DIV/0!</v>
      </c>
      <c r="U15" t="e">
        <f t="shared" si="46"/>
        <v>#DIV/0!</v>
      </c>
      <c r="V15" t="e">
        <f t="shared" si="47"/>
        <v>#DIV/0!</v>
      </c>
      <c r="W15" s="1">
        <v>-1</v>
      </c>
      <c r="X15" s="1">
        <v>0.87</v>
      </c>
      <c r="Y15" s="1">
        <v>0.92</v>
      </c>
      <c r="Z15" s="1">
        <v>10.115758895874023</v>
      </c>
      <c r="AA15">
        <f t="shared" si="48"/>
        <v>0.875057879447937</v>
      </c>
      <c r="AB15">
        <f t="shared" si="49"/>
        <v>9.1875733474880237E-3</v>
      </c>
      <c r="AC15" t="e">
        <f t="shared" si="50"/>
        <v>#DIV/0!</v>
      </c>
      <c r="AD15" t="e">
        <f t="shared" si="51"/>
        <v>#DIV/0!</v>
      </c>
      <c r="AE15" t="e">
        <f t="shared" si="52"/>
        <v>#DIV/0!</v>
      </c>
      <c r="AF15" s="1">
        <v>0</v>
      </c>
      <c r="AG15" s="1">
        <v>0.5</v>
      </c>
      <c r="AH15" t="e">
        <f t="shared" si="53"/>
        <v>#DIV/0!</v>
      </c>
      <c r="AI15">
        <f t="shared" si="54"/>
        <v>7.0735337417786441</v>
      </c>
      <c r="AJ15">
        <f t="shared" si="55"/>
        <v>1.3597951599280289</v>
      </c>
      <c r="AK15">
        <f t="shared" si="56"/>
        <v>25.591739654541016</v>
      </c>
      <c r="AL15" s="1">
        <v>2</v>
      </c>
      <c r="AM15">
        <f t="shared" si="57"/>
        <v>4.644859790802002</v>
      </c>
      <c r="AN15" s="1">
        <v>1</v>
      </c>
      <c r="AO15">
        <f t="shared" si="58"/>
        <v>9.2897195816040039</v>
      </c>
      <c r="AP15" s="1">
        <v>23.924114227294922</v>
      </c>
      <c r="AQ15" s="1">
        <v>25.591739654541016</v>
      </c>
      <c r="AR15" s="1">
        <v>23.071249008178711</v>
      </c>
      <c r="AS15" s="1">
        <v>199.9609375</v>
      </c>
      <c r="AT15" s="1">
        <v>192.94892883300781</v>
      </c>
      <c r="AU15" s="1">
        <v>15.995442390441895</v>
      </c>
      <c r="AV15" s="1">
        <v>19.461444854736328</v>
      </c>
      <c r="AW15" s="1">
        <v>53.311649322509766</v>
      </c>
      <c r="AX15" s="1">
        <v>64.864280700683594</v>
      </c>
      <c r="AY15" s="1">
        <v>400.22317504882813</v>
      </c>
      <c r="AZ15" s="1">
        <v>1699.94921875</v>
      </c>
      <c r="BA15" s="1">
        <v>305.23797607421875</v>
      </c>
      <c r="BB15" s="1">
        <v>99.365821838378906</v>
      </c>
      <c r="BC15" s="1">
        <v>1.285231351852417</v>
      </c>
      <c r="BD15" s="1">
        <v>8.1874625757336617E-3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si="59"/>
        <v>2.0011158752441403</v>
      </c>
      <c r="BM15">
        <f t="shared" si="60"/>
        <v>7.0735337417786445E-3</v>
      </c>
      <c r="BN15">
        <f t="shared" si="61"/>
        <v>298.74173965454099</v>
      </c>
      <c r="BO15">
        <f t="shared" si="62"/>
        <v>297.0741142272949</v>
      </c>
      <c r="BP15">
        <f t="shared" si="63"/>
        <v>271.99186892050784</v>
      </c>
      <c r="BQ15">
        <f t="shared" si="64"/>
        <v>-0.23558102108480627</v>
      </c>
      <c r="BR15">
        <f t="shared" si="65"/>
        <v>3.2935976220811947</v>
      </c>
      <c r="BS15">
        <f t="shared" si="66"/>
        <v>33.146182068904103</v>
      </c>
      <c r="BT15">
        <f t="shared" si="67"/>
        <v>13.684737214167775</v>
      </c>
      <c r="BU15">
        <f t="shared" si="68"/>
        <v>24.757926940917969</v>
      </c>
      <c r="BV15">
        <f t="shared" si="69"/>
        <v>3.1340762753750946</v>
      </c>
      <c r="BW15">
        <f t="shared" si="70"/>
        <v>0.50329595095099255</v>
      </c>
      <c r="BX15">
        <f t="shared" si="71"/>
        <v>1.9338024621531658</v>
      </c>
      <c r="BY15">
        <f t="shared" si="72"/>
        <v>1.2002738132219288</v>
      </c>
      <c r="BZ15">
        <f t="shared" si="73"/>
        <v>0.31702900684042246</v>
      </c>
      <c r="CA15">
        <f t="shared" si="74"/>
        <v>14.823076721583412</v>
      </c>
      <c r="CB15">
        <f t="shared" si="75"/>
        <v>0.77314144677882335</v>
      </c>
      <c r="CC15">
        <f t="shared" si="76"/>
        <v>59.895877752475798</v>
      </c>
      <c r="CD15">
        <f t="shared" si="77"/>
        <v>191.10813430332092</v>
      </c>
      <c r="CE15">
        <f t="shared" si="78"/>
        <v>3.9700128476481154E-2</v>
      </c>
      <c r="CF15">
        <f t="shared" si="79"/>
        <v>0</v>
      </c>
      <c r="CG15">
        <f t="shared" si="80"/>
        <v>1487.5539585285521</v>
      </c>
      <c r="CH15">
        <f t="shared" si="81"/>
        <v>0</v>
      </c>
      <c r="CI15" t="e">
        <f t="shared" si="82"/>
        <v>#DIV/0!</v>
      </c>
      <c r="CJ15" t="e">
        <f t="shared" si="83"/>
        <v>#DIV/0!</v>
      </c>
    </row>
    <row r="16" spans="1:88" x14ac:dyDescent="0.35">
      <c r="A16" t="s">
        <v>159</v>
      </c>
      <c r="B16" s="1">
        <v>14</v>
      </c>
      <c r="C16" s="1" t="s">
        <v>104</v>
      </c>
      <c r="D16" s="1" t="s">
        <v>90</v>
      </c>
      <c r="E16" s="1">
        <v>0</v>
      </c>
      <c r="F16" s="1" t="s">
        <v>91</v>
      </c>
      <c r="G16" s="1" t="s">
        <v>90</v>
      </c>
      <c r="H16" s="1">
        <v>3565.00008835271</v>
      </c>
      <c r="I16" s="1">
        <v>0</v>
      </c>
      <c r="J16">
        <f t="shared" si="42"/>
        <v>-2.4221205384880427</v>
      </c>
      <c r="K16">
        <f t="shared" si="43"/>
        <v>0.50226690347052383</v>
      </c>
      <c r="L16">
        <f t="shared" si="44"/>
        <v>57.69918041001867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45"/>
        <v>#DIV/0!</v>
      </c>
      <c r="U16" t="e">
        <f t="shared" si="46"/>
        <v>#DIV/0!</v>
      </c>
      <c r="V16" t="e">
        <f t="shared" si="47"/>
        <v>#DIV/0!</v>
      </c>
      <c r="W16" s="1">
        <v>-1</v>
      </c>
      <c r="X16" s="1">
        <v>0.87</v>
      </c>
      <c r="Y16" s="1">
        <v>0.92</v>
      </c>
      <c r="Z16" s="1">
        <v>10.115758895874023</v>
      </c>
      <c r="AA16">
        <f t="shared" si="48"/>
        <v>0.875057879447937</v>
      </c>
      <c r="AB16">
        <f t="shared" si="49"/>
        <v>-9.5595370683318665E-4</v>
      </c>
      <c r="AC16" t="e">
        <f t="shared" si="50"/>
        <v>#DIV/0!</v>
      </c>
      <c r="AD16" t="e">
        <f t="shared" si="51"/>
        <v>#DIV/0!</v>
      </c>
      <c r="AE16" t="e">
        <f t="shared" si="52"/>
        <v>#DIV/0!</v>
      </c>
      <c r="AF16" s="1">
        <v>0</v>
      </c>
      <c r="AG16" s="1">
        <v>0.5</v>
      </c>
      <c r="AH16" t="e">
        <f t="shared" si="53"/>
        <v>#DIV/0!</v>
      </c>
      <c r="AI16">
        <f t="shared" si="54"/>
        <v>6.8800933238349051</v>
      </c>
      <c r="AJ16">
        <f t="shared" si="55"/>
        <v>1.3968654758414853</v>
      </c>
      <c r="AK16">
        <f t="shared" si="56"/>
        <v>25.72784423828125</v>
      </c>
      <c r="AL16" s="1">
        <v>2</v>
      </c>
      <c r="AM16">
        <f t="shared" si="57"/>
        <v>4.644859790802002</v>
      </c>
      <c r="AN16" s="1">
        <v>1</v>
      </c>
      <c r="AO16">
        <f t="shared" si="58"/>
        <v>9.2897195816040039</v>
      </c>
      <c r="AP16" s="1">
        <v>23.934841156005859</v>
      </c>
      <c r="AQ16" s="1">
        <v>25.72784423828125</v>
      </c>
      <c r="AR16" s="1">
        <v>23.071805953979492</v>
      </c>
      <c r="AS16" s="1">
        <v>49.835517883300781</v>
      </c>
      <c r="AT16" s="1">
        <v>50.871017456054688</v>
      </c>
      <c r="AU16" s="1">
        <v>15.985343933105469</v>
      </c>
      <c r="AV16" s="1">
        <v>19.356971740722656</v>
      </c>
      <c r="AW16" s="1">
        <v>53.244426727294922</v>
      </c>
      <c r="AX16" s="1">
        <v>64.475761413574219</v>
      </c>
      <c r="AY16" s="1">
        <v>400.21710205078125</v>
      </c>
      <c r="AZ16" s="1">
        <v>1700.05419921875</v>
      </c>
      <c r="BA16" s="1">
        <v>264.697998046875</v>
      </c>
      <c r="BB16" s="1">
        <v>99.366439819335938</v>
      </c>
      <c r="BC16" s="1">
        <v>0.68097835779190063</v>
      </c>
      <c r="BD16" s="1">
        <v>6.5991180017590523E-3</v>
      </c>
      <c r="BE16" s="1">
        <v>1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2.001085510253906</v>
      </c>
      <c r="BM16">
        <f t="shared" si="60"/>
        <v>6.8800933238349054E-3</v>
      </c>
      <c r="BN16">
        <f t="shared" si="61"/>
        <v>298.87784423828123</v>
      </c>
      <c r="BO16">
        <f t="shared" si="62"/>
        <v>297.08484115600584</v>
      </c>
      <c r="BP16">
        <f t="shared" si="63"/>
        <v>272.0086657951324</v>
      </c>
      <c r="BQ16">
        <f t="shared" si="64"/>
        <v>-0.20717894843700113</v>
      </c>
      <c r="BR16">
        <f t="shared" si="65"/>
        <v>3.3202988434005896</v>
      </c>
      <c r="BS16">
        <f t="shared" si="66"/>
        <v>33.414690608191492</v>
      </c>
      <c r="BT16">
        <f t="shared" si="67"/>
        <v>14.057718867468836</v>
      </c>
      <c r="BU16">
        <f t="shared" si="68"/>
        <v>24.831342697143555</v>
      </c>
      <c r="BV16">
        <f t="shared" si="69"/>
        <v>3.1478454336553292</v>
      </c>
      <c r="BW16">
        <f t="shared" si="70"/>
        <v>0.47650379169474727</v>
      </c>
      <c r="BX16">
        <f t="shared" si="71"/>
        <v>1.9234333675591042</v>
      </c>
      <c r="BY16">
        <f t="shared" si="72"/>
        <v>1.224412066096225</v>
      </c>
      <c r="BZ16">
        <f t="shared" si="73"/>
        <v>0.30002710912835479</v>
      </c>
      <c r="CA16">
        <f t="shared" si="74"/>
        <v>5.7333621378371271</v>
      </c>
      <c r="CB16">
        <f t="shared" si="75"/>
        <v>1.1342250125007336</v>
      </c>
      <c r="CC16">
        <f t="shared" si="76"/>
        <v>59.005808707949747</v>
      </c>
      <c r="CD16">
        <f t="shared" si="77"/>
        <v>51.223004692939</v>
      </c>
      <c r="CE16">
        <f t="shared" si="78"/>
        <v>-2.7901366196372863E-2</v>
      </c>
      <c r="CF16">
        <f t="shared" si="79"/>
        <v>0</v>
      </c>
      <c r="CG16">
        <f t="shared" si="80"/>
        <v>1487.6458225149199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159</v>
      </c>
      <c r="B17" s="1">
        <v>15</v>
      </c>
      <c r="C17" s="1" t="s">
        <v>105</v>
      </c>
      <c r="D17" s="1" t="s">
        <v>90</v>
      </c>
      <c r="E17" s="1">
        <v>0</v>
      </c>
      <c r="F17" s="1" t="s">
        <v>91</v>
      </c>
      <c r="G17" s="1" t="s">
        <v>90</v>
      </c>
      <c r="H17" s="1">
        <v>3741.00008835271</v>
      </c>
      <c r="I17" s="1">
        <v>0</v>
      </c>
      <c r="J17">
        <f t="shared" si="42"/>
        <v>4.2406479400088539</v>
      </c>
      <c r="K17">
        <f t="shared" si="43"/>
        <v>0.46810779607144076</v>
      </c>
      <c r="L17">
        <f t="shared" si="44"/>
        <v>80.319418464062508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45"/>
        <v>#DIV/0!</v>
      </c>
      <c r="U17" t="e">
        <f t="shared" si="46"/>
        <v>#DIV/0!</v>
      </c>
      <c r="V17" t="e">
        <f t="shared" si="47"/>
        <v>#DIV/0!</v>
      </c>
      <c r="W17" s="1">
        <v>-1</v>
      </c>
      <c r="X17" s="1">
        <v>0.87</v>
      </c>
      <c r="Y17" s="1">
        <v>0.92</v>
      </c>
      <c r="Z17" s="1">
        <v>10.115758895874023</v>
      </c>
      <c r="AA17">
        <f t="shared" si="48"/>
        <v>0.875057879447937</v>
      </c>
      <c r="AB17">
        <f t="shared" si="49"/>
        <v>3.5234305313769864E-3</v>
      </c>
      <c r="AC17" t="e">
        <f t="shared" si="50"/>
        <v>#DIV/0!</v>
      </c>
      <c r="AD17" t="e">
        <f t="shared" si="51"/>
        <v>#DIV/0!</v>
      </c>
      <c r="AE17" t="e">
        <f t="shared" si="52"/>
        <v>#DIV/0!</v>
      </c>
      <c r="AF17" s="1">
        <v>0</v>
      </c>
      <c r="AG17" s="1">
        <v>0.5</v>
      </c>
      <c r="AH17" t="e">
        <f t="shared" si="53"/>
        <v>#DIV/0!</v>
      </c>
      <c r="AI17">
        <f t="shared" si="54"/>
        <v>6.5602021032475051</v>
      </c>
      <c r="AJ17">
        <f t="shared" si="55"/>
        <v>1.4241399935921708</v>
      </c>
      <c r="AK17">
        <f t="shared" si="56"/>
        <v>25.795501708984375</v>
      </c>
      <c r="AL17" s="1">
        <v>2</v>
      </c>
      <c r="AM17">
        <f t="shared" si="57"/>
        <v>4.644859790802002</v>
      </c>
      <c r="AN17" s="1">
        <v>1</v>
      </c>
      <c r="AO17">
        <f t="shared" si="58"/>
        <v>9.2897195816040039</v>
      </c>
      <c r="AP17" s="1">
        <v>23.942878723144531</v>
      </c>
      <c r="AQ17" s="1">
        <v>25.795501708984375</v>
      </c>
      <c r="AR17" s="1">
        <v>23.07118034362793</v>
      </c>
      <c r="AS17" s="1">
        <v>99.958152770996094</v>
      </c>
      <c r="AT17" s="1">
        <v>97.519264221191406</v>
      </c>
      <c r="AU17" s="1">
        <v>16.001304626464844</v>
      </c>
      <c r="AV17" s="1">
        <v>19.216648101806641</v>
      </c>
      <c r="AW17" s="1">
        <v>53.271461486816406</v>
      </c>
      <c r="AX17" s="1">
        <v>63.977252960205078</v>
      </c>
      <c r="AY17" s="1">
        <v>400.214599609375</v>
      </c>
      <c r="AZ17" s="1">
        <v>1699.739990234375</v>
      </c>
      <c r="BA17" s="1">
        <v>164.03923034667969</v>
      </c>
      <c r="BB17" s="1">
        <v>99.367080688476563</v>
      </c>
      <c r="BC17" s="1">
        <v>0.98226392269134521</v>
      </c>
      <c r="BD17" s="1">
        <v>8.5346000269055367E-3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2.0010729980468747</v>
      </c>
      <c r="BM17">
        <f t="shared" si="60"/>
        <v>6.5602021032475054E-3</v>
      </c>
      <c r="BN17">
        <f t="shared" si="61"/>
        <v>298.94550170898435</v>
      </c>
      <c r="BO17">
        <f t="shared" si="62"/>
        <v>297.09287872314451</v>
      </c>
      <c r="BP17">
        <f t="shared" si="63"/>
        <v>271.9583923587561</v>
      </c>
      <c r="BQ17">
        <f t="shared" si="64"/>
        <v>-0.15375128405018779</v>
      </c>
      <c r="BR17">
        <f t="shared" si="65"/>
        <v>3.3336422160864512</v>
      </c>
      <c r="BS17">
        <f t="shared" si="66"/>
        <v>33.54875873366629</v>
      </c>
      <c r="BT17">
        <f t="shared" si="67"/>
        <v>14.332110631859649</v>
      </c>
      <c r="BU17">
        <f t="shared" si="68"/>
        <v>24.869190216064453</v>
      </c>
      <c r="BV17">
        <f t="shared" si="69"/>
        <v>3.1549643832599097</v>
      </c>
      <c r="BW17">
        <f t="shared" si="70"/>
        <v>0.44565147457059229</v>
      </c>
      <c r="BX17">
        <f t="shared" si="71"/>
        <v>1.9095022224942804</v>
      </c>
      <c r="BY17">
        <f t="shared" si="72"/>
        <v>1.2454621607656293</v>
      </c>
      <c r="BZ17">
        <f t="shared" si="73"/>
        <v>0.28046628197841356</v>
      </c>
      <c r="CA17">
        <f t="shared" si="74"/>
        <v>7.9811061353700135</v>
      </c>
      <c r="CB17">
        <f t="shared" si="75"/>
        <v>0.8236261738181645</v>
      </c>
      <c r="CC17">
        <f t="shared" si="76"/>
        <v>58.227074775533374</v>
      </c>
      <c r="CD17">
        <f t="shared" si="77"/>
        <v>96.903005068401839</v>
      </c>
      <c r="CE17">
        <f t="shared" si="78"/>
        <v>2.5481204068471458E-2</v>
      </c>
      <c r="CF17">
        <f t="shared" si="79"/>
        <v>0</v>
      </c>
      <c r="CG17">
        <f t="shared" si="80"/>
        <v>1487.3708714673494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159</v>
      </c>
      <c r="B18" s="1">
        <v>16</v>
      </c>
      <c r="C18" s="1" t="s">
        <v>106</v>
      </c>
      <c r="D18" s="1" t="s">
        <v>90</v>
      </c>
      <c r="E18" s="1">
        <v>0</v>
      </c>
      <c r="F18" s="1" t="s">
        <v>91</v>
      </c>
      <c r="G18" s="1" t="s">
        <v>90</v>
      </c>
      <c r="H18" s="1">
        <v>3889.00008835271</v>
      </c>
      <c r="I18" s="1">
        <v>0</v>
      </c>
      <c r="J18">
        <f t="shared" si="42"/>
        <v>20.787590022618485</v>
      </c>
      <c r="K18">
        <f t="shared" si="43"/>
        <v>0.44015297754491051</v>
      </c>
      <c r="L18">
        <f t="shared" si="44"/>
        <v>204.3314846725288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45"/>
        <v>#DIV/0!</v>
      </c>
      <c r="U18" t="e">
        <f t="shared" si="46"/>
        <v>#DIV/0!</v>
      </c>
      <c r="V18" t="e">
        <f t="shared" si="47"/>
        <v>#DIV/0!</v>
      </c>
      <c r="W18" s="1">
        <v>-1</v>
      </c>
      <c r="X18" s="1">
        <v>0.87</v>
      </c>
      <c r="Y18" s="1">
        <v>0.92</v>
      </c>
      <c r="Z18" s="1">
        <v>10.115758895874023</v>
      </c>
      <c r="AA18">
        <f t="shared" si="48"/>
        <v>0.875057879447937</v>
      </c>
      <c r="AB18">
        <f t="shared" si="49"/>
        <v>1.4646649044693746E-2</v>
      </c>
      <c r="AC18" t="e">
        <f t="shared" si="50"/>
        <v>#DIV/0!</v>
      </c>
      <c r="AD18" t="e">
        <f t="shared" si="51"/>
        <v>#DIV/0!</v>
      </c>
      <c r="AE18" t="e">
        <f t="shared" si="52"/>
        <v>#DIV/0!</v>
      </c>
      <c r="AF18" s="1">
        <v>0</v>
      </c>
      <c r="AG18" s="1">
        <v>0.5</v>
      </c>
      <c r="AH18" t="e">
        <f t="shared" si="53"/>
        <v>#DIV/0!</v>
      </c>
      <c r="AI18">
        <f t="shared" si="54"/>
        <v>6.2017550414236515</v>
      </c>
      <c r="AJ18">
        <f t="shared" si="55"/>
        <v>1.4279088075370896</v>
      </c>
      <c r="AK18">
        <f t="shared" si="56"/>
        <v>25.750995635986328</v>
      </c>
      <c r="AL18" s="1">
        <v>2</v>
      </c>
      <c r="AM18">
        <f t="shared" si="57"/>
        <v>4.644859790802002</v>
      </c>
      <c r="AN18" s="1">
        <v>1</v>
      </c>
      <c r="AO18">
        <f t="shared" si="58"/>
        <v>9.2897195816040039</v>
      </c>
      <c r="AP18" s="1">
        <v>23.929677963256836</v>
      </c>
      <c r="AQ18" s="1">
        <v>25.750995635986328</v>
      </c>
      <c r="AR18" s="1">
        <v>23.069980621337891</v>
      </c>
      <c r="AS18" s="1">
        <v>300.02838134765625</v>
      </c>
      <c r="AT18" s="1">
        <v>288.74554443359375</v>
      </c>
      <c r="AU18" s="1">
        <v>16.050086975097656</v>
      </c>
      <c r="AV18" s="1">
        <v>19.090065002441406</v>
      </c>
      <c r="AW18" s="1">
        <v>53.476558685302734</v>
      </c>
      <c r="AX18" s="1">
        <v>63.606803894042969</v>
      </c>
      <c r="AY18" s="1">
        <v>400.22415161132813</v>
      </c>
      <c r="AZ18" s="1">
        <v>1699.942138671875</v>
      </c>
      <c r="BA18" s="1">
        <v>165.74435424804688</v>
      </c>
      <c r="BB18" s="1">
        <v>99.368476867675781</v>
      </c>
      <c r="BC18" s="1">
        <v>1.4541251659393311</v>
      </c>
      <c r="BD18" s="1">
        <v>1.8562294542789459E-2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2.0011207580566404</v>
      </c>
      <c r="BM18">
        <f t="shared" si="60"/>
        <v>6.2017550414236516E-3</v>
      </c>
      <c r="BN18">
        <f t="shared" si="61"/>
        <v>298.90099563598631</v>
      </c>
      <c r="BO18">
        <f t="shared" si="62"/>
        <v>297.07967796325681</v>
      </c>
      <c r="BP18">
        <f t="shared" si="63"/>
        <v>271.99073610803316</v>
      </c>
      <c r="BQ18">
        <f t="shared" si="64"/>
        <v>-8.9008155803831673E-2</v>
      </c>
      <c r="BR18">
        <f t="shared" si="65"/>
        <v>3.3248594901346156</v>
      </c>
      <c r="BS18">
        <f t="shared" si="66"/>
        <v>33.459901922036813</v>
      </c>
      <c r="BT18">
        <f t="shared" si="67"/>
        <v>14.369836919595407</v>
      </c>
      <c r="BU18">
        <f t="shared" si="68"/>
        <v>24.840336799621582</v>
      </c>
      <c r="BV18">
        <f t="shared" si="69"/>
        <v>3.149535911330497</v>
      </c>
      <c r="BW18">
        <f t="shared" si="70"/>
        <v>0.42024165368491978</v>
      </c>
      <c r="BX18">
        <f t="shared" si="71"/>
        <v>1.896950682597526</v>
      </c>
      <c r="BY18">
        <f t="shared" si="72"/>
        <v>1.2525852287329711</v>
      </c>
      <c r="BZ18">
        <f t="shared" si="73"/>
        <v>0.26437019569157477</v>
      </c>
      <c r="CA18">
        <f t="shared" si="74"/>
        <v>20.304108408020028</v>
      </c>
      <c r="CB18">
        <f t="shared" si="75"/>
        <v>0.70765242481350688</v>
      </c>
      <c r="CC18">
        <f t="shared" si="76"/>
        <v>57.889897297446268</v>
      </c>
      <c r="CD18">
        <f t="shared" si="77"/>
        <v>285.72465168392375</v>
      </c>
      <c r="CE18">
        <f t="shared" si="78"/>
        <v>4.2117172752809115E-2</v>
      </c>
      <c r="CF18">
        <f t="shared" si="79"/>
        <v>0</v>
      </c>
      <c r="CG18">
        <f t="shared" si="80"/>
        <v>1487.5477630504017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159</v>
      </c>
      <c r="B19" s="1">
        <v>17</v>
      </c>
      <c r="C19" s="1" t="s">
        <v>107</v>
      </c>
      <c r="D19" s="1" t="s">
        <v>90</v>
      </c>
      <c r="E19" s="1">
        <v>0</v>
      </c>
      <c r="F19" s="1" t="s">
        <v>91</v>
      </c>
      <c r="G19" s="1" t="s">
        <v>90</v>
      </c>
      <c r="H19" s="1">
        <v>4034.5000883871689</v>
      </c>
      <c r="I19" s="1">
        <v>0</v>
      </c>
      <c r="J19">
        <f t="shared" si="42"/>
        <v>26.289108614930718</v>
      </c>
      <c r="K19">
        <f t="shared" si="43"/>
        <v>0.41803637440910091</v>
      </c>
      <c r="L19">
        <f t="shared" si="44"/>
        <v>273.51789785793312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45"/>
        <v>#DIV/0!</v>
      </c>
      <c r="U19" t="e">
        <f t="shared" si="46"/>
        <v>#DIV/0!</v>
      </c>
      <c r="V19" t="e">
        <f t="shared" si="47"/>
        <v>#DIV/0!</v>
      </c>
      <c r="W19" s="1">
        <v>-1</v>
      </c>
      <c r="X19" s="1">
        <v>0.87</v>
      </c>
      <c r="Y19" s="1">
        <v>0.92</v>
      </c>
      <c r="Z19" s="1">
        <v>10.115758895874023</v>
      </c>
      <c r="AA19">
        <f t="shared" si="48"/>
        <v>0.875057879447937</v>
      </c>
      <c r="AB19">
        <f t="shared" si="49"/>
        <v>1.8345011742503879E-2</v>
      </c>
      <c r="AC19" t="e">
        <f t="shared" si="50"/>
        <v>#DIV/0!</v>
      </c>
      <c r="AD19" t="e">
        <f t="shared" si="51"/>
        <v>#DIV/0!</v>
      </c>
      <c r="AE19" t="e">
        <f t="shared" si="52"/>
        <v>#DIV/0!</v>
      </c>
      <c r="AF19" s="1">
        <v>0</v>
      </c>
      <c r="AG19" s="1">
        <v>0.5</v>
      </c>
      <c r="AH19" t="e">
        <f t="shared" si="53"/>
        <v>#DIV/0!</v>
      </c>
      <c r="AI19">
        <f t="shared" si="54"/>
        <v>5.9434465655003352</v>
      </c>
      <c r="AJ19">
        <f t="shared" si="55"/>
        <v>1.437595065563803</v>
      </c>
      <c r="AK19">
        <f t="shared" si="56"/>
        <v>25.767528533935547</v>
      </c>
      <c r="AL19" s="1">
        <v>2</v>
      </c>
      <c r="AM19">
        <f t="shared" si="57"/>
        <v>4.644859790802002</v>
      </c>
      <c r="AN19" s="1">
        <v>1</v>
      </c>
      <c r="AO19">
        <f t="shared" si="58"/>
        <v>9.2897195816040039</v>
      </c>
      <c r="AP19" s="1">
        <v>23.930660247802734</v>
      </c>
      <c r="AQ19" s="1">
        <v>25.767528533935547</v>
      </c>
      <c r="AR19" s="1">
        <v>23.071788787841797</v>
      </c>
      <c r="AS19" s="1">
        <v>400.08529663085938</v>
      </c>
      <c r="AT19" s="1">
        <v>385.8023681640625</v>
      </c>
      <c r="AU19" s="1">
        <v>16.111698150634766</v>
      </c>
      <c r="AV19" s="1">
        <v>19.025226593017578</v>
      </c>
      <c r="AW19" s="1">
        <v>53.679237365722656</v>
      </c>
      <c r="AX19" s="1">
        <v>63.387165069580078</v>
      </c>
      <c r="AY19" s="1">
        <v>400.22750854492188</v>
      </c>
      <c r="AZ19" s="1">
        <v>1699.94384765625</v>
      </c>
      <c r="BA19" s="1">
        <v>184.35079956054688</v>
      </c>
      <c r="BB19" s="1">
        <v>99.369361877441406</v>
      </c>
      <c r="BC19" s="1">
        <v>1.4134849309921265</v>
      </c>
      <c r="BD19" s="1">
        <v>2.0353961735963821E-2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2.0011375427246092</v>
      </c>
      <c r="BM19">
        <f t="shared" si="60"/>
        <v>5.9434465655003356E-3</v>
      </c>
      <c r="BN19">
        <f t="shared" si="61"/>
        <v>298.91752853393552</v>
      </c>
      <c r="BO19">
        <f t="shared" si="62"/>
        <v>297.08066024780271</v>
      </c>
      <c r="BP19">
        <f t="shared" si="63"/>
        <v>271.99100954552705</v>
      </c>
      <c r="BQ19">
        <f t="shared" si="64"/>
        <v>-4.420316923752407E-2</v>
      </c>
      <c r="BR19">
        <f t="shared" si="65"/>
        <v>3.3281196916856883</v>
      </c>
      <c r="BS19">
        <f t="shared" si="66"/>
        <v>33.492412840393115</v>
      </c>
      <c r="BT19">
        <f t="shared" si="67"/>
        <v>14.467186247375537</v>
      </c>
      <c r="BU19">
        <f t="shared" si="68"/>
        <v>24.849094390869141</v>
      </c>
      <c r="BV19">
        <f t="shared" si="69"/>
        <v>3.1511826980927693</v>
      </c>
      <c r="BW19">
        <f t="shared" si="70"/>
        <v>0.40003484953343066</v>
      </c>
      <c r="BX19">
        <f t="shared" si="71"/>
        <v>1.8905246261218853</v>
      </c>
      <c r="BY19">
        <f t="shared" si="72"/>
        <v>1.260658071970884</v>
      </c>
      <c r="BZ19">
        <f t="shared" si="73"/>
        <v>0.25157910014841389</v>
      </c>
      <c r="CA19">
        <f t="shared" si="74"/>
        <v>27.179298972202012</v>
      </c>
      <c r="CB19">
        <f t="shared" si="75"/>
        <v>0.70895857679551522</v>
      </c>
      <c r="CC19">
        <f t="shared" si="76"/>
        <v>57.549984397861131</v>
      </c>
      <c r="CD19">
        <f t="shared" si="77"/>
        <v>381.98198410204662</v>
      </c>
      <c r="CE19">
        <f t="shared" si="78"/>
        <v>3.9607569298837866E-2</v>
      </c>
      <c r="CF19">
        <f t="shared" si="79"/>
        <v>0</v>
      </c>
      <c r="CG19">
        <f t="shared" si="80"/>
        <v>1487.5492585106449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159</v>
      </c>
      <c r="B20" s="1">
        <v>18</v>
      </c>
      <c r="C20" s="1" t="s">
        <v>108</v>
      </c>
      <c r="D20" s="1" t="s">
        <v>90</v>
      </c>
      <c r="E20" s="1">
        <v>0</v>
      </c>
      <c r="F20" s="1" t="s">
        <v>91</v>
      </c>
      <c r="G20" s="1" t="s">
        <v>90</v>
      </c>
      <c r="H20" s="1">
        <v>4230.5000883871689</v>
      </c>
      <c r="I20" s="1">
        <v>0</v>
      </c>
      <c r="J20">
        <f t="shared" si="42"/>
        <v>35.089648743445245</v>
      </c>
      <c r="K20">
        <f t="shared" si="43"/>
        <v>0.38395461119262386</v>
      </c>
      <c r="L20">
        <f t="shared" si="44"/>
        <v>514.86477310844043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45"/>
        <v>#DIV/0!</v>
      </c>
      <c r="U20" t="e">
        <f t="shared" si="46"/>
        <v>#DIV/0!</v>
      </c>
      <c r="V20" t="e">
        <f t="shared" si="47"/>
        <v>#DIV/0!</v>
      </c>
      <c r="W20" s="1">
        <v>-1</v>
      </c>
      <c r="X20" s="1">
        <v>0.87</v>
      </c>
      <c r="Y20" s="1">
        <v>0.92</v>
      </c>
      <c r="Z20" s="1">
        <v>10.115758895874023</v>
      </c>
      <c r="AA20">
        <f t="shared" si="48"/>
        <v>0.875057879447937</v>
      </c>
      <c r="AB20">
        <f t="shared" si="49"/>
        <v>2.4271405731752942E-2</v>
      </c>
      <c r="AC20" t="e">
        <f t="shared" si="50"/>
        <v>#DIV/0!</v>
      </c>
      <c r="AD20" t="e">
        <f t="shared" si="51"/>
        <v>#DIV/0!</v>
      </c>
      <c r="AE20" t="e">
        <f t="shared" si="52"/>
        <v>#DIV/0!</v>
      </c>
      <c r="AF20" s="1">
        <v>0</v>
      </c>
      <c r="AG20" s="1">
        <v>0.5</v>
      </c>
      <c r="AH20" t="e">
        <f t="shared" si="53"/>
        <v>#DIV/0!</v>
      </c>
      <c r="AI20">
        <f t="shared" si="54"/>
        <v>5.5486605057257385</v>
      </c>
      <c r="AJ20">
        <f t="shared" si="55"/>
        <v>1.4560988406175326</v>
      </c>
      <c r="AK20">
        <f t="shared" si="56"/>
        <v>25.830841064453125</v>
      </c>
      <c r="AL20" s="1">
        <v>2</v>
      </c>
      <c r="AM20">
        <f t="shared" si="57"/>
        <v>4.644859790802002</v>
      </c>
      <c r="AN20" s="1">
        <v>1</v>
      </c>
      <c r="AO20">
        <f t="shared" si="58"/>
        <v>9.2897195816040039</v>
      </c>
      <c r="AP20" s="1">
        <v>23.94328498840332</v>
      </c>
      <c r="AQ20" s="1">
        <v>25.830841064453125</v>
      </c>
      <c r="AR20" s="1">
        <v>23.071256637573242</v>
      </c>
      <c r="AS20" s="1">
        <v>699.9952392578125</v>
      </c>
      <c r="AT20" s="1">
        <v>680.57342529296875</v>
      </c>
      <c r="AU20" s="1">
        <v>16.244235992431641</v>
      </c>
      <c r="AV20" s="1">
        <v>18.964391708374023</v>
      </c>
      <c r="AW20" s="1">
        <v>54.080734252929688</v>
      </c>
      <c r="AX20" s="1">
        <v>63.138034820556641</v>
      </c>
      <c r="AY20" s="1">
        <v>400.22955322265625</v>
      </c>
      <c r="AZ20" s="1">
        <v>1699.2252197265625</v>
      </c>
      <c r="BA20" s="1">
        <v>185.39306640625</v>
      </c>
      <c r="BB20" s="1">
        <v>99.372108459472656</v>
      </c>
      <c r="BC20" s="1">
        <v>0.75239485502243042</v>
      </c>
      <c r="BD20" s="1">
        <v>2.951820008456707E-2</v>
      </c>
      <c r="BE20" s="1">
        <v>1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59"/>
        <v>2.0011477661132808</v>
      </c>
      <c r="BM20">
        <f t="shared" si="60"/>
        <v>5.5486605057257386E-3</v>
      </c>
      <c r="BN20">
        <f t="shared" si="61"/>
        <v>298.9808410644531</v>
      </c>
      <c r="BO20">
        <f t="shared" si="62"/>
        <v>297.0932849884033</v>
      </c>
      <c r="BP20">
        <f t="shared" si="63"/>
        <v>271.87602907934706</v>
      </c>
      <c r="BQ20">
        <f t="shared" si="64"/>
        <v>2.2563296695741353E-2</v>
      </c>
      <c r="BR20">
        <f t="shared" si="65"/>
        <v>3.3406304303300001</v>
      </c>
      <c r="BS20">
        <f t="shared" si="66"/>
        <v>33.617385019987005</v>
      </c>
      <c r="BT20">
        <f t="shared" si="67"/>
        <v>14.652993311612981</v>
      </c>
      <c r="BU20">
        <f t="shared" si="68"/>
        <v>24.887063026428223</v>
      </c>
      <c r="BV20">
        <f t="shared" si="69"/>
        <v>3.1583310674042413</v>
      </c>
      <c r="BW20">
        <f t="shared" si="70"/>
        <v>0.36871519538039255</v>
      </c>
      <c r="BX20">
        <f t="shared" si="71"/>
        <v>1.8845315897124675</v>
      </c>
      <c r="BY20">
        <f t="shared" si="72"/>
        <v>1.2737994776917738</v>
      </c>
      <c r="BZ20">
        <f t="shared" si="73"/>
        <v>0.23176936506568255</v>
      </c>
      <c r="CA20">
        <f t="shared" si="74"/>
        <v>51.163198075293721</v>
      </c>
      <c r="CB20">
        <f t="shared" si="75"/>
        <v>0.75651612886119501</v>
      </c>
      <c r="CC20">
        <f t="shared" si="76"/>
        <v>57.012287320053076</v>
      </c>
      <c r="CD20">
        <f t="shared" si="77"/>
        <v>675.47412973431085</v>
      </c>
      <c r="CE20">
        <f t="shared" si="78"/>
        <v>2.9616843163304075E-2</v>
      </c>
      <c r="CF20">
        <f t="shared" si="79"/>
        <v>0</v>
      </c>
      <c r="CG20">
        <f t="shared" si="80"/>
        <v>1486.9204174783806</v>
      </c>
      <c r="CH20">
        <f t="shared" si="81"/>
        <v>0</v>
      </c>
      <c r="CI20" t="e">
        <f t="shared" si="82"/>
        <v>#DIV/0!</v>
      </c>
      <c r="CJ20" t="e">
        <f t="shared" si="83"/>
        <v>#DIV/0!</v>
      </c>
    </row>
    <row r="21" spans="1:88" x14ac:dyDescent="0.35">
      <c r="A21" t="s">
        <v>159</v>
      </c>
      <c r="B21" s="1">
        <v>19</v>
      </c>
      <c r="C21" s="1" t="s">
        <v>109</v>
      </c>
      <c r="D21" s="1" t="s">
        <v>90</v>
      </c>
      <c r="E21" s="1">
        <v>0</v>
      </c>
      <c r="F21" s="1" t="s">
        <v>91</v>
      </c>
      <c r="G21" s="1" t="s">
        <v>90</v>
      </c>
      <c r="H21" s="1">
        <v>4452.5000883871689</v>
      </c>
      <c r="I21" s="1">
        <v>0</v>
      </c>
      <c r="J21">
        <f t="shared" si="42"/>
        <v>36.641921972764074</v>
      </c>
      <c r="K21">
        <f t="shared" si="43"/>
        <v>0.31312456650222753</v>
      </c>
      <c r="L21">
        <f t="shared" si="44"/>
        <v>764.9452186205433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45"/>
        <v>#DIV/0!</v>
      </c>
      <c r="U21" t="e">
        <f t="shared" si="46"/>
        <v>#DIV/0!</v>
      </c>
      <c r="V21" t="e">
        <f t="shared" si="47"/>
        <v>#DIV/0!</v>
      </c>
      <c r="W21" s="1">
        <v>-1</v>
      </c>
      <c r="X21" s="1">
        <v>0.87</v>
      </c>
      <c r="Y21" s="1">
        <v>0.92</v>
      </c>
      <c r="Z21" s="1">
        <v>10.115758895874023</v>
      </c>
      <c r="AA21">
        <f t="shared" si="48"/>
        <v>0.875057879447937</v>
      </c>
      <c r="AB21">
        <f t="shared" si="49"/>
        <v>2.531634143475248E-2</v>
      </c>
      <c r="AC21" t="e">
        <f t="shared" si="50"/>
        <v>#DIV/0!</v>
      </c>
      <c r="AD21" t="e">
        <f t="shared" si="51"/>
        <v>#DIV/0!</v>
      </c>
      <c r="AE21" t="e">
        <f t="shared" si="52"/>
        <v>#DIV/0!</v>
      </c>
      <c r="AF21" s="1">
        <v>0</v>
      </c>
      <c r="AG21" s="1">
        <v>0.5</v>
      </c>
      <c r="AH21" t="e">
        <f t="shared" si="53"/>
        <v>#DIV/0!</v>
      </c>
      <c r="AI21">
        <f t="shared" si="54"/>
        <v>4.7656601655313207</v>
      </c>
      <c r="AJ21">
        <f t="shared" si="55"/>
        <v>1.5221925121427078</v>
      </c>
      <c r="AK21">
        <f t="shared" si="56"/>
        <v>26.048383712768555</v>
      </c>
      <c r="AL21" s="1">
        <v>2</v>
      </c>
      <c r="AM21">
        <f t="shared" si="57"/>
        <v>4.644859790802002</v>
      </c>
      <c r="AN21" s="1">
        <v>1</v>
      </c>
      <c r="AO21">
        <f t="shared" si="58"/>
        <v>9.2897195816040039</v>
      </c>
      <c r="AP21" s="1">
        <v>23.943893432617188</v>
      </c>
      <c r="AQ21" s="1">
        <v>26.048383712768555</v>
      </c>
      <c r="AR21" s="1">
        <v>23.070087432861328</v>
      </c>
      <c r="AS21" s="1">
        <v>1000.0764770507813</v>
      </c>
      <c r="AT21" s="1">
        <v>979.43353271484375</v>
      </c>
      <c r="AU21" s="1">
        <v>16.397388458251953</v>
      </c>
      <c r="AV21" s="1">
        <v>18.734237670898438</v>
      </c>
      <c r="AW21" s="1">
        <v>54.590751647949219</v>
      </c>
      <c r="AX21" s="1">
        <v>62.373302459716797</v>
      </c>
      <c r="AY21" s="1">
        <v>400.22943115234375</v>
      </c>
      <c r="AZ21" s="1">
        <v>1699.1591796875</v>
      </c>
      <c r="BA21" s="1">
        <v>164.49723815917969</v>
      </c>
      <c r="BB21" s="1">
        <v>99.376266479492188</v>
      </c>
      <c r="BC21" s="1">
        <v>-0.40841448307037354</v>
      </c>
      <c r="BD21" s="1">
        <v>3.6542393267154694E-2</v>
      </c>
      <c r="BE21" s="1">
        <v>0.75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59"/>
        <v>2.0011471557617186</v>
      </c>
      <c r="BM21">
        <f t="shared" si="60"/>
        <v>4.765660165531321E-3</v>
      </c>
      <c r="BN21">
        <f t="shared" si="61"/>
        <v>299.19838371276853</v>
      </c>
      <c r="BO21">
        <f t="shared" si="62"/>
        <v>297.09389343261716</v>
      </c>
      <c r="BP21">
        <f t="shared" si="63"/>
        <v>271.86546267333324</v>
      </c>
      <c r="BQ21">
        <f t="shared" si="64"/>
        <v>0.15048794363866821</v>
      </c>
      <c r="BR21">
        <f t="shared" si="65"/>
        <v>3.3839311072160521</v>
      </c>
      <c r="BS21">
        <f t="shared" si="66"/>
        <v>34.051702957812147</v>
      </c>
      <c r="BT21">
        <f t="shared" si="67"/>
        <v>15.317465286913709</v>
      </c>
      <c r="BU21">
        <f t="shared" si="68"/>
        <v>24.996138572692871</v>
      </c>
      <c r="BV21">
        <f t="shared" si="69"/>
        <v>3.1789456548095454</v>
      </c>
      <c r="BW21">
        <f t="shared" si="70"/>
        <v>0.30291436287557139</v>
      </c>
      <c r="BX21">
        <f t="shared" si="71"/>
        <v>1.8617385950733443</v>
      </c>
      <c r="BY21">
        <f t="shared" si="72"/>
        <v>1.3172070597362011</v>
      </c>
      <c r="BZ21">
        <f t="shared" si="73"/>
        <v>0.19021306736201044</v>
      </c>
      <c r="CA21">
        <f t="shared" si="74"/>
        <v>76.017399887848512</v>
      </c>
      <c r="CB21">
        <f t="shared" si="75"/>
        <v>0.78100778977847451</v>
      </c>
      <c r="CC21">
        <f t="shared" si="76"/>
        <v>55.304161225944746</v>
      </c>
      <c r="CD21">
        <f t="shared" si="77"/>
        <v>974.10865781106429</v>
      </c>
      <c r="CE21">
        <f t="shared" si="78"/>
        <v>2.0803128523299474E-2</v>
      </c>
      <c r="CF21">
        <f t="shared" si="79"/>
        <v>0</v>
      </c>
      <c r="CG21">
        <f t="shared" si="80"/>
        <v>1486.8626286218398</v>
      </c>
      <c r="CH21">
        <f t="shared" si="81"/>
        <v>0</v>
      </c>
      <c r="CI21" t="e">
        <f t="shared" si="82"/>
        <v>#DIV/0!</v>
      </c>
      <c r="CJ21" t="e">
        <f t="shared" si="83"/>
        <v>#DIV/0!</v>
      </c>
    </row>
    <row r="22" spans="1:88" x14ac:dyDescent="0.35">
      <c r="A22" t="s">
        <v>159</v>
      </c>
      <c r="B22" s="1">
        <v>20</v>
      </c>
      <c r="C22" s="1" t="s">
        <v>110</v>
      </c>
      <c r="D22" s="1" t="s">
        <v>90</v>
      </c>
      <c r="E22" s="1">
        <v>0</v>
      </c>
      <c r="F22" s="1" t="s">
        <v>91</v>
      </c>
      <c r="G22" s="1" t="s">
        <v>90</v>
      </c>
      <c r="H22" s="1">
        <v>4674.5000883871689</v>
      </c>
      <c r="I22" s="1">
        <v>0</v>
      </c>
      <c r="J22">
        <f t="shared" si="42"/>
        <v>36.775113017232265</v>
      </c>
      <c r="K22">
        <f t="shared" si="43"/>
        <v>0.2458055213821336</v>
      </c>
      <c r="L22">
        <f t="shared" si="44"/>
        <v>1003.5058042439086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45"/>
        <v>#DIV/0!</v>
      </c>
      <c r="U22" t="e">
        <f t="shared" si="46"/>
        <v>#DIV/0!</v>
      </c>
      <c r="V22" t="e">
        <f t="shared" si="47"/>
        <v>#DIV/0!</v>
      </c>
      <c r="W22" s="1">
        <v>-1</v>
      </c>
      <c r="X22" s="1">
        <v>0.87</v>
      </c>
      <c r="Y22" s="1">
        <v>0.92</v>
      </c>
      <c r="Z22" s="1">
        <v>10.115758895874023</v>
      </c>
      <c r="AA22">
        <f t="shared" si="48"/>
        <v>0.875057879447937</v>
      </c>
      <c r="AB22">
        <f t="shared" si="49"/>
        <v>2.5412311655316693E-2</v>
      </c>
      <c r="AC22" t="e">
        <f t="shared" si="50"/>
        <v>#DIV/0!</v>
      </c>
      <c r="AD22" t="e">
        <f t="shared" si="51"/>
        <v>#DIV/0!</v>
      </c>
      <c r="AE22" t="e">
        <f t="shared" si="52"/>
        <v>#DIV/0!</v>
      </c>
      <c r="AF22" s="1">
        <v>0</v>
      </c>
      <c r="AG22" s="1">
        <v>0.5</v>
      </c>
      <c r="AH22" t="e">
        <f t="shared" si="53"/>
        <v>#DIV/0!</v>
      </c>
      <c r="AI22">
        <f t="shared" si="54"/>
        <v>4.0259288410681675</v>
      </c>
      <c r="AJ22">
        <f t="shared" si="55"/>
        <v>1.6260617075889452</v>
      </c>
      <c r="AK22">
        <f t="shared" si="56"/>
        <v>26.441665649414063</v>
      </c>
      <c r="AL22" s="1">
        <v>2</v>
      </c>
      <c r="AM22">
        <f t="shared" si="57"/>
        <v>4.644859790802002</v>
      </c>
      <c r="AN22" s="1">
        <v>1</v>
      </c>
      <c r="AO22">
        <f t="shared" si="58"/>
        <v>9.2897195816040039</v>
      </c>
      <c r="AP22" s="1">
        <v>23.971979141235352</v>
      </c>
      <c r="AQ22" s="1">
        <v>26.441665649414063</v>
      </c>
      <c r="AR22" s="1">
        <v>23.072124481201172</v>
      </c>
      <c r="AS22" s="1">
        <v>1299.8402099609375</v>
      </c>
      <c r="AT22" s="1">
        <v>1278.8895263671875</v>
      </c>
      <c r="AU22" s="1">
        <v>16.515501022338867</v>
      </c>
      <c r="AV22" s="1">
        <v>18.49018669128418</v>
      </c>
      <c r="AW22" s="1">
        <v>54.889781951904297</v>
      </c>
      <c r="AX22" s="1">
        <v>61.454803466796875</v>
      </c>
      <c r="AY22" s="1">
        <v>400.21444702148438</v>
      </c>
      <c r="AZ22" s="1">
        <v>1698.7318115234375</v>
      </c>
      <c r="BA22" s="1">
        <v>162.43667602539063</v>
      </c>
      <c r="BB22" s="1">
        <v>99.371376037597656</v>
      </c>
      <c r="BC22" s="1">
        <v>-1.9154030084609985</v>
      </c>
      <c r="BD22" s="1">
        <v>4.925849661231041E-2</v>
      </c>
      <c r="BE22" s="1">
        <v>0.75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59"/>
        <v>2.0010722351074217</v>
      </c>
      <c r="BM22">
        <f t="shared" si="60"/>
        <v>4.0259288410681672E-3</v>
      </c>
      <c r="BN22">
        <f t="shared" si="61"/>
        <v>299.59166564941404</v>
      </c>
      <c r="BO22">
        <f t="shared" si="62"/>
        <v>297.12197914123533</v>
      </c>
      <c r="BP22">
        <f t="shared" si="63"/>
        <v>271.79708376861163</v>
      </c>
      <c r="BQ22">
        <f t="shared" si="64"/>
        <v>0.26360190824899526</v>
      </c>
      <c r="BR22">
        <f t="shared" si="65"/>
        <v>3.4634570022939291</v>
      </c>
      <c r="BS22">
        <f t="shared" si="66"/>
        <v>34.85366853512739</v>
      </c>
      <c r="BT22">
        <f t="shared" si="67"/>
        <v>16.363481843843211</v>
      </c>
      <c r="BU22">
        <f t="shared" si="68"/>
        <v>25.206822395324707</v>
      </c>
      <c r="BV22">
        <f t="shared" si="69"/>
        <v>3.2190966833747865</v>
      </c>
      <c r="BW22">
        <f t="shared" si="70"/>
        <v>0.23946917873824275</v>
      </c>
      <c r="BX22">
        <f t="shared" si="71"/>
        <v>1.8373952947049839</v>
      </c>
      <c r="BY22">
        <f t="shared" si="72"/>
        <v>1.3817013886698026</v>
      </c>
      <c r="BZ22">
        <f t="shared" si="73"/>
        <v>0.15022490542424283</v>
      </c>
      <c r="CA22">
        <f t="shared" si="74"/>
        <v>99.719752629433316</v>
      </c>
      <c r="CB22">
        <f t="shared" si="75"/>
        <v>0.78466965563043301</v>
      </c>
      <c r="CC22">
        <f t="shared" si="76"/>
        <v>53.00777984918691</v>
      </c>
      <c r="CD22">
        <f t="shared" si="77"/>
        <v>1273.5452958834626</v>
      </c>
      <c r="CE22">
        <f t="shared" si="78"/>
        <v>1.5306617684093703E-2</v>
      </c>
      <c r="CF22">
        <f t="shared" si="79"/>
        <v>0</v>
      </c>
      <c r="CG22">
        <f t="shared" si="80"/>
        <v>1486.4886567424519</v>
      </c>
      <c r="CH22">
        <f t="shared" si="81"/>
        <v>0</v>
      </c>
      <c r="CI22" t="e">
        <f t="shared" si="82"/>
        <v>#DIV/0!</v>
      </c>
      <c r="CJ22" t="e">
        <f t="shared" si="83"/>
        <v>#DIV/0!</v>
      </c>
    </row>
    <row r="23" spans="1:88" x14ac:dyDescent="0.35">
      <c r="A23" t="s">
        <v>159</v>
      </c>
      <c r="B23" s="1">
        <v>21</v>
      </c>
      <c r="C23" s="1" t="s">
        <v>111</v>
      </c>
      <c r="D23" s="1" t="s">
        <v>90</v>
      </c>
      <c r="E23" s="1">
        <v>0</v>
      </c>
      <c r="F23" s="1" t="s">
        <v>91</v>
      </c>
      <c r="G23" s="1" t="s">
        <v>90</v>
      </c>
      <c r="H23" s="1">
        <v>4896.5000883871689</v>
      </c>
      <c r="I23" s="1">
        <v>0</v>
      </c>
      <c r="J23">
        <f t="shared" si="42"/>
        <v>35.428771971464478</v>
      </c>
      <c r="K23">
        <f t="shared" si="43"/>
        <v>0.19321127029415791</v>
      </c>
      <c r="L23">
        <f t="shared" si="44"/>
        <v>1337.6108276908587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45"/>
        <v>#DIV/0!</v>
      </c>
      <c r="U23" t="e">
        <f t="shared" si="46"/>
        <v>#DIV/0!</v>
      </c>
      <c r="V23" t="e">
        <f t="shared" si="47"/>
        <v>#DIV/0!</v>
      </c>
      <c r="W23" s="1">
        <v>-1</v>
      </c>
      <c r="X23" s="1">
        <v>0.87</v>
      </c>
      <c r="Y23" s="1">
        <v>0.92</v>
      </c>
      <c r="Z23" s="1">
        <v>10.115758895874023</v>
      </c>
      <c r="AA23">
        <f t="shared" si="48"/>
        <v>0.875057879447937</v>
      </c>
      <c r="AB23">
        <f t="shared" si="49"/>
        <v>2.4510231477832638E-2</v>
      </c>
      <c r="AC23" t="e">
        <f t="shared" si="50"/>
        <v>#DIV/0!</v>
      </c>
      <c r="AD23" t="e">
        <f t="shared" si="51"/>
        <v>#DIV/0!</v>
      </c>
      <c r="AE23" t="e">
        <f t="shared" si="52"/>
        <v>#DIV/0!</v>
      </c>
      <c r="AF23" s="1">
        <v>0</v>
      </c>
      <c r="AG23" s="1">
        <v>0.5</v>
      </c>
      <c r="AH23" t="e">
        <f t="shared" si="53"/>
        <v>#DIV/0!</v>
      </c>
      <c r="AI23">
        <f t="shared" si="54"/>
        <v>3.390599579676369</v>
      </c>
      <c r="AJ23">
        <f t="shared" si="55"/>
        <v>1.7321218461566206</v>
      </c>
      <c r="AK23">
        <f t="shared" si="56"/>
        <v>26.80804443359375</v>
      </c>
      <c r="AL23" s="1">
        <v>2</v>
      </c>
      <c r="AM23">
        <f t="shared" si="57"/>
        <v>4.644859790802002</v>
      </c>
      <c r="AN23" s="1">
        <v>1</v>
      </c>
      <c r="AO23">
        <f t="shared" si="58"/>
        <v>9.2897195816040039</v>
      </c>
      <c r="AP23" s="1">
        <v>23.98729133605957</v>
      </c>
      <c r="AQ23" s="1">
        <v>26.80804443359375</v>
      </c>
      <c r="AR23" s="1">
        <v>23.070941925048828</v>
      </c>
      <c r="AS23" s="1">
        <v>1699.8843994140625</v>
      </c>
      <c r="AT23" s="1">
        <v>1679.33349609375</v>
      </c>
      <c r="AU23" s="1">
        <v>16.520540237426758</v>
      </c>
      <c r="AV23" s="1">
        <v>18.184165954589844</v>
      </c>
      <c r="AW23" s="1">
        <v>54.853057861328125</v>
      </c>
      <c r="AX23" s="1">
        <v>60.379158020019531</v>
      </c>
      <c r="AY23" s="1">
        <v>400.20352172851563</v>
      </c>
      <c r="AZ23" s="1">
        <v>1698.4796142578125</v>
      </c>
      <c r="BA23" s="1">
        <v>200.01969909667969</v>
      </c>
      <c r="BB23" s="1">
        <v>99.365806579589844</v>
      </c>
      <c r="BC23" s="1">
        <v>-4.5196571350097656</v>
      </c>
      <c r="BD23" s="1">
        <v>5.8046318590641022E-2</v>
      </c>
      <c r="BE23" s="1">
        <v>0.5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59"/>
        <v>2.0010176086425777</v>
      </c>
      <c r="BM23">
        <f t="shared" si="60"/>
        <v>3.3905995796763692E-3</v>
      </c>
      <c r="BN23">
        <f t="shared" si="61"/>
        <v>299.95804443359373</v>
      </c>
      <c r="BO23">
        <f t="shared" si="62"/>
        <v>297.13729133605955</v>
      </c>
      <c r="BP23">
        <f t="shared" si="63"/>
        <v>271.75673220701356</v>
      </c>
      <c r="BQ23">
        <f t="shared" si="64"/>
        <v>0.35900399431719149</v>
      </c>
      <c r="BR23">
        <f t="shared" si="65"/>
        <v>3.5390061632115577</v>
      </c>
      <c r="BS23">
        <f t="shared" si="66"/>
        <v>35.615935552003904</v>
      </c>
      <c r="BT23">
        <f t="shared" si="67"/>
        <v>17.431769597414061</v>
      </c>
      <c r="BU23">
        <f t="shared" si="68"/>
        <v>25.39766788482666</v>
      </c>
      <c r="BV23">
        <f t="shared" si="69"/>
        <v>3.2558487926180835</v>
      </c>
      <c r="BW23">
        <f t="shared" si="70"/>
        <v>0.18927466086910766</v>
      </c>
      <c r="BX23">
        <f t="shared" si="71"/>
        <v>1.8068843170549371</v>
      </c>
      <c r="BY23">
        <f t="shared" si="72"/>
        <v>1.4489644755631463</v>
      </c>
      <c r="BZ23">
        <f t="shared" si="73"/>
        <v>0.11864415445137898</v>
      </c>
      <c r="CA23">
        <f t="shared" si="74"/>
        <v>132.91277878309495</v>
      </c>
      <c r="CB23">
        <f t="shared" si="75"/>
        <v>0.79651292063323775</v>
      </c>
      <c r="CC23">
        <f t="shared" si="76"/>
        <v>50.728056712080225</v>
      </c>
      <c r="CD23">
        <f t="shared" si="77"/>
        <v>1674.184918492313</v>
      </c>
      <c r="CE23">
        <f t="shared" si="78"/>
        <v>1.0734971590989519E-2</v>
      </c>
      <c r="CF23">
        <f t="shared" si="79"/>
        <v>0</v>
      </c>
      <c r="CG23">
        <f t="shared" si="80"/>
        <v>1486.2679695379913</v>
      </c>
      <c r="CH23">
        <f t="shared" si="81"/>
        <v>0</v>
      </c>
      <c r="CI23" t="e">
        <f t="shared" si="82"/>
        <v>#DIV/0!</v>
      </c>
      <c r="CJ23" t="e">
        <f t="shared" si="83"/>
        <v>#DIV/0!</v>
      </c>
    </row>
    <row r="24" spans="1:88" x14ac:dyDescent="0.35">
      <c r="A24" t="s">
        <v>159</v>
      </c>
      <c r="B24" s="1">
        <v>22</v>
      </c>
      <c r="C24" s="1" t="s">
        <v>112</v>
      </c>
      <c r="D24" s="1" t="s">
        <v>90</v>
      </c>
      <c r="E24" s="1">
        <v>0</v>
      </c>
      <c r="F24" s="1" t="s">
        <v>91</v>
      </c>
      <c r="G24" s="1" t="s">
        <v>90</v>
      </c>
      <c r="H24" s="1">
        <v>5054.5000883871689</v>
      </c>
      <c r="I24" s="1">
        <v>0</v>
      </c>
      <c r="J24">
        <f t="shared" si="42"/>
        <v>37.384370859283287</v>
      </c>
      <c r="K24">
        <f t="shared" si="43"/>
        <v>0.16402185332221547</v>
      </c>
      <c r="L24">
        <f t="shared" si="44"/>
        <v>1555.0599016620658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45"/>
        <v>#DIV/0!</v>
      </c>
      <c r="U24" t="e">
        <f t="shared" si="46"/>
        <v>#DIV/0!</v>
      </c>
      <c r="V24" t="e">
        <f t="shared" si="47"/>
        <v>#DIV/0!</v>
      </c>
      <c r="W24" s="1">
        <v>-1</v>
      </c>
      <c r="X24" s="1">
        <v>0.87</v>
      </c>
      <c r="Y24" s="1">
        <v>0.92</v>
      </c>
      <c r="Z24" s="1">
        <v>10.115758895874023</v>
      </c>
      <c r="AA24">
        <f t="shared" si="48"/>
        <v>0.875057879447937</v>
      </c>
      <c r="AB24">
        <f t="shared" si="49"/>
        <v>2.5833614529951261E-2</v>
      </c>
      <c r="AC24" t="e">
        <f t="shared" si="50"/>
        <v>#DIV/0!</v>
      </c>
      <c r="AD24" t="e">
        <f t="shared" si="51"/>
        <v>#DIV/0!</v>
      </c>
      <c r="AE24" t="e">
        <f t="shared" si="52"/>
        <v>#DIV/0!</v>
      </c>
      <c r="AF24" s="1">
        <v>0</v>
      </c>
      <c r="AG24" s="1">
        <v>0.5</v>
      </c>
      <c r="AH24" t="e">
        <f t="shared" si="53"/>
        <v>#DIV/0!</v>
      </c>
      <c r="AI24">
        <f t="shared" si="54"/>
        <v>3.033585911361437</v>
      </c>
      <c r="AJ24">
        <f t="shared" si="55"/>
        <v>1.8192876151284374</v>
      </c>
      <c r="AK24">
        <f t="shared" si="56"/>
        <v>27.169931411743164</v>
      </c>
      <c r="AL24" s="1">
        <v>2</v>
      </c>
      <c r="AM24">
        <f t="shared" si="57"/>
        <v>4.644859790802002</v>
      </c>
      <c r="AN24" s="1">
        <v>1</v>
      </c>
      <c r="AO24">
        <f t="shared" si="58"/>
        <v>9.2897195816040039</v>
      </c>
      <c r="AP24" s="1">
        <v>24.05512809753418</v>
      </c>
      <c r="AQ24" s="1">
        <v>27.169931411743164</v>
      </c>
      <c r="AR24" s="1">
        <v>23.077543258666992</v>
      </c>
      <c r="AS24" s="1">
        <v>2000.0018310546875</v>
      </c>
      <c r="AT24" s="1">
        <v>1978.3204345703125</v>
      </c>
      <c r="AU24" s="1">
        <v>16.583639144897461</v>
      </c>
      <c r="AV24" s="1">
        <v>18.072231292724609</v>
      </c>
      <c r="AW24" s="1">
        <v>54.838878631591797</v>
      </c>
      <c r="AX24" s="1">
        <v>59.762897491455078</v>
      </c>
      <c r="AY24" s="1">
        <v>400.21200561523438</v>
      </c>
      <c r="AZ24" s="1">
        <v>1697.9796142578125</v>
      </c>
      <c r="BA24" s="1">
        <v>262.76300048828125</v>
      </c>
      <c r="BB24" s="1">
        <v>99.365142822265625</v>
      </c>
      <c r="BC24" s="1">
        <v>-6.4283304214477539</v>
      </c>
      <c r="BD24" s="1">
        <v>6.707465648651123E-2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59"/>
        <v>2.0010600280761714</v>
      </c>
      <c r="BM24">
        <f t="shared" si="60"/>
        <v>3.0335859113614369E-3</v>
      </c>
      <c r="BN24">
        <f t="shared" si="61"/>
        <v>300.31993141174314</v>
      </c>
      <c r="BO24">
        <f t="shared" si="62"/>
        <v>297.20512809753416</v>
      </c>
      <c r="BP24">
        <f t="shared" si="63"/>
        <v>271.6767322088017</v>
      </c>
      <c r="BQ24">
        <f t="shared" si="64"/>
        <v>0.40772244702468452</v>
      </c>
      <c r="BR24">
        <f t="shared" si="65"/>
        <v>3.6150374586470364</v>
      </c>
      <c r="BS24">
        <f t="shared" si="66"/>
        <v>36.38134416123421</v>
      </c>
      <c r="BT24">
        <f t="shared" si="67"/>
        <v>18.309112868509601</v>
      </c>
      <c r="BU24">
        <f t="shared" si="68"/>
        <v>25.612529754638672</v>
      </c>
      <c r="BV24">
        <f t="shared" si="69"/>
        <v>3.2976640796318883</v>
      </c>
      <c r="BW24">
        <f t="shared" si="70"/>
        <v>0.16117608389299642</v>
      </c>
      <c r="BX24">
        <f t="shared" si="71"/>
        <v>1.795749843518599</v>
      </c>
      <c r="BY24">
        <f t="shared" si="72"/>
        <v>1.5019142361132893</v>
      </c>
      <c r="BZ24">
        <f t="shared" si="73"/>
        <v>0.10098691926064174</v>
      </c>
      <c r="CA24">
        <f t="shared" si="74"/>
        <v>154.51874922582954</v>
      </c>
      <c r="CB24">
        <f t="shared" si="75"/>
        <v>0.78605056819312591</v>
      </c>
      <c r="CC24">
        <f t="shared" si="76"/>
        <v>49.163476503741336</v>
      </c>
      <c r="CD24">
        <f t="shared" si="77"/>
        <v>1972.8876655597201</v>
      </c>
      <c r="CE24">
        <f t="shared" si="78"/>
        <v>9.3160176853054125E-3</v>
      </c>
      <c r="CF24">
        <f t="shared" si="79"/>
        <v>0</v>
      </c>
      <c r="CG24">
        <f t="shared" si="80"/>
        <v>1485.8304405982674</v>
      </c>
      <c r="CH24">
        <f t="shared" si="81"/>
        <v>0</v>
      </c>
      <c r="CI24" t="e">
        <f t="shared" si="82"/>
        <v>#DIV/0!</v>
      </c>
      <c r="CJ24" t="e">
        <f t="shared" si="83"/>
        <v>#DIV/0!</v>
      </c>
    </row>
    <row r="25" spans="1:88" x14ac:dyDescent="0.35">
      <c r="A25" t="s">
        <v>160</v>
      </c>
      <c r="B25" s="1">
        <v>23</v>
      </c>
      <c r="C25" s="1" t="s">
        <v>113</v>
      </c>
      <c r="D25" s="1" t="s">
        <v>90</v>
      </c>
      <c r="E25" s="1">
        <v>0</v>
      </c>
      <c r="F25" s="1" t="s">
        <v>91</v>
      </c>
      <c r="G25" s="1" t="s">
        <v>90</v>
      </c>
      <c r="H25" s="1">
        <v>5611.00008835271</v>
      </c>
      <c r="I25" s="1">
        <v>0</v>
      </c>
      <c r="J25">
        <f t="shared" ref="J25:J35" si="84">(AS25-AT25*(1000-AU25)/(1000-AV25))*BL25</f>
        <v>53.513988736333545</v>
      </c>
      <c r="K25">
        <f t="shared" ref="K25:K35" si="85">IF(BW25&lt;&gt;0,1/(1/BW25-1/AO25),0)</f>
        <v>0.87162692088320526</v>
      </c>
      <c r="L25">
        <f t="shared" ref="L25:L35" si="86">((BZ25-BM25/2)*AT25-J25)/(BZ25+BM25/2)</f>
        <v>259.25820853354668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:T35" si="87">CF25/P25</f>
        <v>#DIV/0!</v>
      </c>
      <c r="U25" t="e">
        <f t="shared" ref="U25:U35" si="88">CH25/R25</f>
        <v>#DIV/0!</v>
      </c>
      <c r="V25" t="e">
        <f t="shared" ref="V25:V35" si="89">(R25-S25)/R25</f>
        <v>#DIV/0!</v>
      </c>
      <c r="W25" s="1">
        <v>-1</v>
      </c>
      <c r="X25" s="1">
        <v>0.87</v>
      </c>
      <c r="Y25" s="1">
        <v>0.92</v>
      </c>
      <c r="Z25" s="1">
        <v>10.115758895874023</v>
      </c>
      <c r="AA25">
        <f t="shared" ref="AA25:AA35" si="90">(Z25*Y25+(100-Z25)*X25)/100</f>
        <v>0.875057879447937</v>
      </c>
      <c r="AB25">
        <f t="shared" ref="AB25:AB35" si="91">(J25-W25)/CG25</f>
        <v>3.6677998561260361E-2</v>
      </c>
      <c r="AC25" t="e">
        <f t="shared" ref="AC25:AC35" si="92">(R25-S25)/(R25-Q25)</f>
        <v>#DIV/0!</v>
      </c>
      <c r="AD25" t="e">
        <f t="shared" ref="AD25:AD35" si="93">(P25-R25)/(P25-Q25)</f>
        <v>#DIV/0!</v>
      </c>
      <c r="AE25" t="e">
        <f t="shared" ref="AE25:AE35" si="94">(P25-R25)/R25</f>
        <v>#DIV/0!</v>
      </c>
      <c r="AF25" s="1">
        <v>0</v>
      </c>
      <c r="AG25" s="1">
        <v>0.5</v>
      </c>
      <c r="AH25" t="e">
        <f t="shared" ref="AH25:AH35" si="95">V25*AG25*AA25*AF25</f>
        <v>#DIV/0!</v>
      </c>
      <c r="AI25">
        <f t="shared" ref="AI25:AI35" si="96">BM25*1000</f>
        <v>9.8296079464379194</v>
      </c>
      <c r="AJ25">
        <f t="shared" ref="AJ25:AJ35" si="97">(BR25-BX25)</f>
        <v>1.1943206693410306</v>
      </c>
      <c r="AK25">
        <f t="shared" ref="AK25:AK35" si="98">(AQ25+BQ25*I25)</f>
        <v>24.80457878112793</v>
      </c>
      <c r="AL25" s="1">
        <v>2</v>
      </c>
      <c r="AM25">
        <f t="shared" ref="AM25:AM35" si="99">(AL25*BF25+BG25)</f>
        <v>4.644859790802002</v>
      </c>
      <c r="AN25" s="1">
        <v>1</v>
      </c>
      <c r="AO25">
        <f t="shared" ref="AO25:AO35" si="100">AM25*(AN25+1)*(AN25+1)/(AN25*AN25+1)</f>
        <v>9.2897195816040039</v>
      </c>
      <c r="AP25" s="1">
        <v>24.075773239135742</v>
      </c>
      <c r="AQ25" s="1">
        <v>24.80457878112793</v>
      </c>
      <c r="AR25" s="1">
        <v>23.071712493896484</v>
      </c>
      <c r="AS25" s="1">
        <v>400.09848022460938</v>
      </c>
      <c r="AT25" s="1">
        <v>371.53109741210938</v>
      </c>
      <c r="AU25" s="1">
        <v>14.793512344360352</v>
      </c>
      <c r="AV25" s="1">
        <v>19.609308242797852</v>
      </c>
      <c r="AW25" s="1">
        <v>48.858066558837891</v>
      </c>
      <c r="AX25" s="1">
        <v>64.763595581054688</v>
      </c>
      <c r="AY25" s="1">
        <v>400.2186279296875</v>
      </c>
      <c r="AZ25" s="1">
        <v>1698.5</v>
      </c>
      <c r="BA25" s="1">
        <v>881.7470703125</v>
      </c>
      <c r="BB25" s="1">
        <v>99.36602783203125</v>
      </c>
      <c r="BC25" s="1">
        <v>1.9026464223861694</v>
      </c>
      <c r="BD25" s="1">
        <v>5.3344490006566048E-3</v>
      </c>
      <c r="BE25" s="1">
        <v>1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:BL35" si="101">AY25*0.000001/(AL25*0.0001)</f>
        <v>2.0010931396484373</v>
      </c>
      <c r="BM25">
        <f t="shared" ref="BM25:BM35" si="102">(AV25-AU25)/(1000-AV25)*BL25</f>
        <v>9.82960794643792E-3</v>
      </c>
      <c r="BN25">
        <f t="shared" ref="BN25:BN35" si="103">(AQ25+273.15)</f>
        <v>297.95457878112791</v>
      </c>
      <c r="BO25">
        <f t="shared" ref="BO25:BO35" si="104">(AP25+273.15)</f>
        <v>297.22577323913572</v>
      </c>
      <c r="BP25">
        <f t="shared" ref="BP25:BP35" si="105">(AZ25*BH25+BA25*BI25)*BJ25</f>
        <v>271.75999392569065</v>
      </c>
      <c r="BQ25">
        <f t="shared" ref="BQ25:BQ35" si="106">((BP25+0.00000010773*(BO25^4-BN25^4))-BM25*44100)/(AM25*51.4+0.00000043092*BN25^3)</f>
        <v>-0.67961804400473036</v>
      </c>
      <c r="BR25">
        <f t="shared" ref="BR25:BR35" si="107">0.61365*EXP(17.502*AK25/(240.97+AK25))</f>
        <v>3.1428197379617617</v>
      </c>
      <c r="BS25">
        <f t="shared" ref="BS25:BS35" si="108">BR25*1000/BB25</f>
        <v>31.628714627441859</v>
      </c>
      <c r="BT25">
        <f t="shared" ref="BT25:BT35" si="109">(BS25-AV25)</f>
        <v>12.019406384644007</v>
      </c>
      <c r="BU25">
        <f t="shared" ref="BU25:BU35" si="110">IF(I25,AQ25,(AP25+AQ25)/2)</f>
        <v>24.440176010131836</v>
      </c>
      <c r="BV25">
        <f t="shared" ref="BV25:BV35" si="111">0.61365*EXP(17.502*BU25/(240.97+BU25))</f>
        <v>3.0750870436201523</v>
      </c>
      <c r="BW25">
        <f t="shared" ref="BW25:BW35" si="112">IF(BT25&lt;&gt;0,(1000-(BS25+AV25)/2)/BT25*BM25,0)</f>
        <v>0.796859911508771</v>
      </c>
      <c r="BX25">
        <f t="shared" ref="BX25:BX35" si="113">AV25*BB25/1000</f>
        <v>1.9484990686207311</v>
      </c>
      <c r="BY25">
        <f t="shared" ref="BY25:BY35" si="114">(BV25-BX25)</f>
        <v>1.1265879749994212</v>
      </c>
      <c r="BZ25">
        <f t="shared" ref="BZ25:BZ35" si="115">1/(1.6/K25+1.37/AO25)</f>
        <v>0.50425525778262181</v>
      </c>
      <c r="CA25">
        <f t="shared" ref="CA25:CA35" si="116">L25*BB25*0.001</f>
        <v>25.761458364826961</v>
      </c>
      <c r="CB25">
        <f t="shared" ref="CB25:CB35" si="117">L25/AT25</f>
        <v>0.69781025152242515</v>
      </c>
      <c r="CC25">
        <f t="shared" ref="CC25:CC35" si="118">(1-BM25*BB25/BR25/K25)*100</f>
        <v>64.344706293554523</v>
      </c>
      <c r="CD25">
        <f t="shared" ref="CD25:CD35" si="119">(AT25-J25/(AO25/1.35))</f>
        <v>363.75434116457836</v>
      </c>
      <c r="CE25">
        <f t="shared" ref="CE25:CE35" si="120">J25*CC25/100/CD25</f>
        <v>9.4661190209082591E-2</v>
      </c>
      <c r="CF25">
        <f t="shared" ref="CF25:CF35" si="121">(P25-O25)</f>
        <v>0</v>
      </c>
      <c r="CG25">
        <f t="shared" ref="CG25:CG35" si="122">AZ25*AA25</f>
        <v>1486.2858082423211</v>
      </c>
      <c r="CH25">
        <f t="shared" ref="CH25:CH35" si="123">(R25-Q25)</f>
        <v>0</v>
      </c>
      <c r="CI25" t="e">
        <f t="shared" ref="CI25:CI35" si="124">(R25-S25)/(R25-O25)</f>
        <v>#DIV/0!</v>
      </c>
      <c r="CJ25" t="e">
        <f t="shared" ref="CJ25:CJ35" si="125">(P25-R25)/(P25-O25)</f>
        <v>#DIV/0!</v>
      </c>
    </row>
    <row r="26" spans="1:88" x14ac:dyDescent="0.35">
      <c r="A26" t="s">
        <v>160</v>
      </c>
      <c r="B26" s="1">
        <v>24</v>
      </c>
      <c r="C26" s="1" t="s">
        <v>114</v>
      </c>
      <c r="D26" s="1" t="s">
        <v>90</v>
      </c>
      <c r="E26" s="1">
        <v>0</v>
      </c>
      <c r="F26" s="1" t="s">
        <v>91</v>
      </c>
      <c r="G26" s="1" t="s">
        <v>90</v>
      </c>
      <c r="H26" s="1">
        <v>5833.00008835271</v>
      </c>
      <c r="I26" s="1">
        <v>0</v>
      </c>
      <c r="J26">
        <f t="shared" si="84"/>
        <v>16.607110912405123</v>
      </c>
      <c r="K26">
        <f t="shared" si="85"/>
        <v>0.77489467976715309</v>
      </c>
      <c r="L26">
        <f t="shared" si="86"/>
        <v>150.49228860050036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si="87"/>
        <v>#DIV/0!</v>
      </c>
      <c r="U26" t="e">
        <f t="shared" si="88"/>
        <v>#DIV/0!</v>
      </c>
      <c r="V26" t="e">
        <f t="shared" si="89"/>
        <v>#DIV/0!</v>
      </c>
      <c r="W26" s="1">
        <v>-1</v>
      </c>
      <c r="X26" s="1">
        <v>0.87</v>
      </c>
      <c r="Y26" s="1">
        <v>0.92</v>
      </c>
      <c r="Z26" s="1">
        <v>10.115758895874023</v>
      </c>
      <c r="AA26">
        <f t="shared" si="90"/>
        <v>0.875057879447937</v>
      </c>
      <c r="AB26">
        <f t="shared" si="91"/>
        <v>1.1832041620222509E-2</v>
      </c>
      <c r="AC26" t="e">
        <f t="shared" si="92"/>
        <v>#DIV/0!</v>
      </c>
      <c r="AD26" t="e">
        <f t="shared" si="93"/>
        <v>#DIV/0!</v>
      </c>
      <c r="AE26" t="e">
        <f t="shared" si="94"/>
        <v>#DIV/0!</v>
      </c>
      <c r="AF26" s="1">
        <v>0</v>
      </c>
      <c r="AG26" s="1">
        <v>0.5</v>
      </c>
      <c r="AH26" t="e">
        <f t="shared" si="95"/>
        <v>#DIV/0!</v>
      </c>
      <c r="AI26">
        <f t="shared" si="96"/>
        <v>9.3482303561693598</v>
      </c>
      <c r="AJ26">
        <f t="shared" si="97"/>
        <v>1.2650109574555255</v>
      </c>
      <c r="AK26">
        <f t="shared" si="98"/>
        <v>25.178031921386719</v>
      </c>
      <c r="AL26" s="1">
        <v>2</v>
      </c>
      <c r="AM26">
        <f t="shared" si="99"/>
        <v>4.644859790802002</v>
      </c>
      <c r="AN26" s="1">
        <v>1</v>
      </c>
      <c r="AO26">
        <f t="shared" si="100"/>
        <v>9.2897195816040039</v>
      </c>
      <c r="AP26" s="1">
        <v>24.126789093017578</v>
      </c>
      <c r="AQ26" s="1">
        <v>25.178031921386719</v>
      </c>
      <c r="AR26" s="1">
        <v>23.068599700927734</v>
      </c>
      <c r="AS26" s="1">
        <v>199.95062255859375</v>
      </c>
      <c r="AT26" s="1">
        <v>190.76042175292969</v>
      </c>
      <c r="AU26" s="1">
        <v>15.029853820800781</v>
      </c>
      <c r="AV26" s="1">
        <v>19.609823226928711</v>
      </c>
      <c r="AW26" s="1">
        <v>49.4864501953125</v>
      </c>
      <c r="AX26" s="1">
        <v>64.568450927734375</v>
      </c>
      <c r="AY26" s="1">
        <v>400.21722412109375</v>
      </c>
      <c r="AZ26" s="1">
        <v>1700.5587158203125</v>
      </c>
      <c r="BA26" s="1">
        <v>825.00213623046875</v>
      </c>
      <c r="BB26" s="1">
        <v>99.3671875</v>
      </c>
      <c r="BC26" s="1">
        <v>1.6946134567260742</v>
      </c>
      <c r="BD26" s="1">
        <v>7.0814848877489567E-3</v>
      </c>
      <c r="BE26" s="1">
        <v>0.5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si="101"/>
        <v>2.0010861206054686</v>
      </c>
      <c r="BM26">
        <f t="shared" si="102"/>
        <v>9.3482303561693604E-3</v>
      </c>
      <c r="BN26">
        <f t="shared" si="103"/>
        <v>298.3280319213867</v>
      </c>
      <c r="BO26">
        <f t="shared" si="104"/>
        <v>297.27678909301756</v>
      </c>
      <c r="BP26">
        <f t="shared" si="105"/>
        <v>272.08938844957811</v>
      </c>
      <c r="BQ26">
        <f t="shared" si="106"/>
        <v>-0.6080720159120363</v>
      </c>
      <c r="BR26">
        <f t="shared" si="107"/>
        <v>3.2135839388876057</v>
      </c>
      <c r="BS26">
        <f t="shared" si="108"/>
        <v>32.340494077963164</v>
      </c>
      <c r="BT26">
        <f t="shared" si="109"/>
        <v>12.730670851034454</v>
      </c>
      <c r="BU26">
        <f t="shared" si="110"/>
        <v>24.652410507202148</v>
      </c>
      <c r="BV26">
        <f t="shared" si="111"/>
        <v>3.1143788226180522</v>
      </c>
      <c r="BW26">
        <f t="shared" si="112"/>
        <v>0.71523399639292173</v>
      </c>
      <c r="BX26">
        <f t="shared" si="113"/>
        <v>1.9485729814320802</v>
      </c>
      <c r="BY26">
        <f t="shared" si="114"/>
        <v>1.165805841185972</v>
      </c>
      <c r="BZ26">
        <f t="shared" si="115"/>
        <v>0.45202406867308442</v>
      </c>
      <c r="CA26">
        <f t="shared" si="116"/>
        <v>14.953995458670033</v>
      </c>
      <c r="CB26">
        <f t="shared" si="117"/>
        <v>0.78890729648006297</v>
      </c>
      <c r="CC26">
        <f t="shared" si="118"/>
        <v>62.697316455675448</v>
      </c>
      <c r="CD26">
        <f t="shared" si="119"/>
        <v>188.34704430543994</v>
      </c>
      <c r="CE26">
        <f t="shared" si="120"/>
        <v>5.5282061480138242E-2</v>
      </c>
      <c r="CF26">
        <f t="shared" si="121"/>
        <v>0</v>
      </c>
      <c r="CG26">
        <f t="shared" si="122"/>
        <v>1488.0873037424296</v>
      </c>
      <c r="CH26">
        <f t="shared" si="123"/>
        <v>0</v>
      </c>
      <c r="CI26" t="e">
        <f t="shared" si="124"/>
        <v>#DIV/0!</v>
      </c>
      <c r="CJ26" t="e">
        <f t="shared" si="125"/>
        <v>#DIV/0!</v>
      </c>
    </row>
    <row r="27" spans="1:88" x14ac:dyDescent="0.35">
      <c r="A27" t="s">
        <v>160</v>
      </c>
      <c r="B27" s="1">
        <v>25</v>
      </c>
      <c r="C27" s="1" t="s">
        <v>115</v>
      </c>
      <c r="D27" s="1" t="s">
        <v>90</v>
      </c>
      <c r="E27" s="1">
        <v>0</v>
      </c>
      <c r="F27" s="1" t="s">
        <v>91</v>
      </c>
      <c r="G27" s="1" t="s">
        <v>90</v>
      </c>
      <c r="H27" s="1">
        <v>5982.00008835271</v>
      </c>
      <c r="I27" s="1">
        <v>0</v>
      </c>
      <c r="J27">
        <f t="shared" si="84"/>
        <v>-2.9250428114716249</v>
      </c>
      <c r="K27">
        <f t="shared" si="85"/>
        <v>0.71135738331646681</v>
      </c>
      <c r="L27">
        <f t="shared" si="86"/>
        <v>57.058809401865417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87"/>
        <v>#DIV/0!</v>
      </c>
      <c r="U27" t="e">
        <f t="shared" si="88"/>
        <v>#DIV/0!</v>
      </c>
      <c r="V27" t="e">
        <f t="shared" si="89"/>
        <v>#DIV/0!</v>
      </c>
      <c r="W27" s="1">
        <v>-1</v>
      </c>
      <c r="X27" s="1">
        <v>0.87</v>
      </c>
      <c r="Y27" s="1">
        <v>0.92</v>
      </c>
      <c r="Z27" s="1">
        <v>10.115758895874023</v>
      </c>
      <c r="AA27">
        <f t="shared" si="90"/>
        <v>0.875057879447937</v>
      </c>
      <c r="AB27">
        <f t="shared" si="91"/>
        <v>-1.2937423721906562E-3</v>
      </c>
      <c r="AC27" t="e">
        <f t="shared" si="92"/>
        <v>#DIV/0!</v>
      </c>
      <c r="AD27" t="e">
        <f t="shared" si="93"/>
        <v>#DIV/0!</v>
      </c>
      <c r="AE27" t="e">
        <f t="shared" si="94"/>
        <v>#DIV/0!</v>
      </c>
      <c r="AF27" s="1">
        <v>0</v>
      </c>
      <c r="AG27" s="1">
        <v>0.5</v>
      </c>
      <c r="AH27" t="e">
        <f t="shared" si="95"/>
        <v>#DIV/0!</v>
      </c>
      <c r="AI27">
        <f t="shared" si="96"/>
        <v>8.932976090624166</v>
      </c>
      <c r="AJ27">
        <f t="shared" si="97"/>
        <v>1.3081996248837655</v>
      </c>
      <c r="AK27">
        <f t="shared" si="98"/>
        <v>25.409658432006836</v>
      </c>
      <c r="AL27" s="1">
        <v>2</v>
      </c>
      <c r="AM27">
        <f t="shared" si="99"/>
        <v>4.644859790802002</v>
      </c>
      <c r="AN27" s="1">
        <v>1</v>
      </c>
      <c r="AO27">
        <f t="shared" si="100"/>
        <v>9.2897195816040039</v>
      </c>
      <c r="AP27" s="1">
        <v>24.148712158203125</v>
      </c>
      <c r="AQ27" s="1">
        <v>25.409658432006836</v>
      </c>
      <c r="AR27" s="1">
        <v>23.06805419921875</v>
      </c>
      <c r="AS27" s="1">
        <v>49.974197387695313</v>
      </c>
      <c r="AT27" s="1">
        <v>51.207340240478516</v>
      </c>
      <c r="AU27" s="1">
        <v>15.246880531311035</v>
      </c>
      <c r="AV27" s="1">
        <v>19.623373031616211</v>
      </c>
      <c r="AW27" s="1">
        <v>50.134578704833984</v>
      </c>
      <c r="AX27" s="1">
        <v>64.529037475585938</v>
      </c>
      <c r="AY27" s="1">
        <v>400.214599609375</v>
      </c>
      <c r="AZ27" s="1">
        <v>1700.41845703125</v>
      </c>
      <c r="BA27" s="1">
        <v>807.7818603515625</v>
      </c>
      <c r="BB27" s="1">
        <v>99.369789123535156</v>
      </c>
      <c r="BC27" s="1">
        <v>0.96389883756637573</v>
      </c>
      <c r="BD27" s="1">
        <v>1.3642191886901855E-2</v>
      </c>
      <c r="BE27" s="1">
        <v>1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2.0010729980468747</v>
      </c>
      <c r="BM27">
        <f t="shared" si="102"/>
        <v>8.9329760906241666E-3</v>
      </c>
      <c r="BN27">
        <f t="shared" si="103"/>
        <v>298.55965843200681</v>
      </c>
      <c r="BO27">
        <f t="shared" si="104"/>
        <v>297.2987121582031</v>
      </c>
      <c r="BP27">
        <f t="shared" si="105"/>
        <v>272.06694704382971</v>
      </c>
      <c r="BQ27">
        <f t="shared" si="106"/>
        <v>-0.54452043007757356</v>
      </c>
      <c r="BR27">
        <f t="shared" si="107"/>
        <v>3.2581700649279353</v>
      </c>
      <c r="BS27">
        <f t="shared" si="108"/>
        <v>32.788336310922659</v>
      </c>
      <c r="BT27">
        <f t="shared" si="109"/>
        <v>13.164963279306448</v>
      </c>
      <c r="BU27">
        <f t="shared" si="110"/>
        <v>24.77918529510498</v>
      </c>
      <c r="BV27">
        <f t="shared" si="111"/>
        <v>3.1380578644714836</v>
      </c>
      <c r="BW27">
        <f t="shared" si="112"/>
        <v>0.66075989980806205</v>
      </c>
      <c r="BX27">
        <f t="shared" si="113"/>
        <v>1.9499704400441698</v>
      </c>
      <c r="BY27">
        <f t="shared" si="114"/>
        <v>1.1880874244273139</v>
      </c>
      <c r="BZ27">
        <f t="shared" si="115"/>
        <v>0.41724108613493111</v>
      </c>
      <c r="CA27">
        <f t="shared" si="116"/>
        <v>5.6699218579033515</v>
      </c>
      <c r="CB27">
        <f t="shared" si="117"/>
        <v>1.1142701248279523</v>
      </c>
      <c r="CC27">
        <f t="shared" si="118"/>
        <v>61.700866613512886</v>
      </c>
      <c r="CD27">
        <f t="shared" si="119"/>
        <v>51.632413113862803</v>
      </c>
      <c r="CE27">
        <f t="shared" si="120"/>
        <v>-3.4954336910697076E-2</v>
      </c>
      <c r="CF27">
        <f t="shared" si="121"/>
        <v>0</v>
      </c>
      <c r="CG27">
        <f t="shared" si="122"/>
        <v>1487.9645691838987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  <row r="28" spans="1:88" x14ac:dyDescent="0.35">
      <c r="A28" t="s">
        <v>160</v>
      </c>
      <c r="B28" s="1">
        <v>26</v>
      </c>
      <c r="C28" s="1" t="s">
        <v>116</v>
      </c>
      <c r="D28" s="1" t="s">
        <v>90</v>
      </c>
      <c r="E28" s="1">
        <v>0</v>
      </c>
      <c r="F28" s="1" t="s">
        <v>91</v>
      </c>
      <c r="G28" s="1" t="s">
        <v>90</v>
      </c>
      <c r="H28" s="1">
        <v>6125.00008835271</v>
      </c>
      <c r="I28" s="1">
        <v>0</v>
      </c>
      <c r="J28">
        <f t="shared" si="84"/>
        <v>5.351091884742651</v>
      </c>
      <c r="K28">
        <f t="shared" si="85"/>
        <v>0.66102555702405819</v>
      </c>
      <c r="L28">
        <f t="shared" si="86"/>
        <v>81.361156533558187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87"/>
        <v>#DIV/0!</v>
      </c>
      <c r="U28" t="e">
        <f t="shared" si="88"/>
        <v>#DIV/0!</v>
      </c>
      <c r="V28" t="e">
        <f t="shared" si="89"/>
        <v>#DIV/0!</v>
      </c>
      <c r="W28" s="1">
        <v>-1</v>
      </c>
      <c r="X28" s="1">
        <v>0.87</v>
      </c>
      <c r="Y28" s="1">
        <v>0.92</v>
      </c>
      <c r="Z28" s="1">
        <v>10.115758895874023</v>
      </c>
      <c r="AA28">
        <f t="shared" si="90"/>
        <v>0.875057879447937</v>
      </c>
      <c r="AB28">
        <f t="shared" si="91"/>
        <v>4.2699006578928306E-3</v>
      </c>
      <c r="AC28" t="e">
        <f t="shared" si="92"/>
        <v>#DIV/0!</v>
      </c>
      <c r="AD28" t="e">
        <f t="shared" si="93"/>
        <v>#DIV/0!</v>
      </c>
      <c r="AE28" t="e">
        <f t="shared" si="94"/>
        <v>#DIV/0!</v>
      </c>
      <c r="AF28" s="1">
        <v>0</v>
      </c>
      <c r="AG28" s="1">
        <v>0.5</v>
      </c>
      <c r="AH28" t="e">
        <f t="shared" si="95"/>
        <v>#DIV/0!</v>
      </c>
      <c r="AI28">
        <f t="shared" si="96"/>
        <v>8.4408279875852781</v>
      </c>
      <c r="AJ28">
        <f t="shared" si="97"/>
        <v>1.3234812376769067</v>
      </c>
      <c r="AK28">
        <f t="shared" si="98"/>
        <v>25.484283447265625</v>
      </c>
      <c r="AL28" s="1">
        <v>2</v>
      </c>
      <c r="AM28">
        <f t="shared" si="99"/>
        <v>4.644859790802002</v>
      </c>
      <c r="AN28" s="1">
        <v>1</v>
      </c>
      <c r="AO28">
        <f t="shared" si="100"/>
        <v>9.2897195816040039</v>
      </c>
      <c r="AP28" s="1">
        <v>24.153236389160156</v>
      </c>
      <c r="AQ28" s="1">
        <v>25.484283447265625</v>
      </c>
      <c r="AR28" s="1">
        <v>23.069019317626953</v>
      </c>
      <c r="AS28" s="1">
        <v>100.11933898925781</v>
      </c>
      <c r="AT28" s="1">
        <v>97.035964965820313</v>
      </c>
      <c r="AU28" s="1">
        <v>15.479639053344727</v>
      </c>
      <c r="AV28" s="1">
        <v>19.614984512329102</v>
      </c>
      <c r="AW28" s="1">
        <v>50.887432098388672</v>
      </c>
      <c r="AX28" s="1">
        <v>64.484291076660156</v>
      </c>
      <c r="AY28" s="1">
        <v>400.22103881835938</v>
      </c>
      <c r="AZ28" s="1">
        <v>1699.784423828125</v>
      </c>
      <c r="BA28" s="1">
        <v>1038.25</v>
      </c>
      <c r="BB28" s="1">
        <v>99.371383666992188</v>
      </c>
      <c r="BC28" s="1">
        <v>1.2747561931610107</v>
      </c>
      <c r="BD28" s="1">
        <v>1.282126922160387E-2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01"/>
        <v>2.0011051940917968</v>
      </c>
      <c r="BM28">
        <f t="shared" si="102"/>
        <v>8.4408279875852789E-3</v>
      </c>
      <c r="BN28">
        <f t="shared" si="103"/>
        <v>298.6342834472656</v>
      </c>
      <c r="BO28">
        <f t="shared" si="104"/>
        <v>297.30323638916013</v>
      </c>
      <c r="BP28">
        <f t="shared" si="105"/>
        <v>271.96550173359719</v>
      </c>
      <c r="BQ28">
        <f t="shared" si="106"/>
        <v>-0.46138610429959481</v>
      </c>
      <c r="BR28">
        <f t="shared" si="107"/>
        <v>3.2726493892736714</v>
      </c>
      <c r="BS28">
        <f t="shared" si="108"/>
        <v>32.933519374559488</v>
      </c>
      <c r="BT28">
        <f t="shared" si="109"/>
        <v>13.318534862230386</v>
      </c>
      <c r="BU28">
        <f t="shared" si="110"/>
        <v>24.818759918212891</v>
      </c>
      <c r="BV28">
        <f t="shared" si="111"/>
        <v>3.1454817805486286</v>
      </c>
      <c r="BW28">
        <f t="shared" si="112"/>
        <v>0.61711379152795087</v>
      </c>
      <c r="BX28">
        <f t="shared" si="113"/>
        <v>1.9491681515967647</v>
      </c>
      <c r="BY28">
        <f t="shared" si="114"/>
        <v>1.1963136289518639</v>
      </c>
      <c r="BZ28">
        <f t="shared" si="115"/>
        <v>0.38941474909560025</v>
      </c>
      <c r="CA28">
        <f t="shared" si="116"/>
        <v>8.0849707014864194</v>
      </c>
      <c r="CB28">
        <f t="shared" si="117"/>
        <v>0.83846392996881747</v>
      </c>
      <c r="CC28">
        <f t="shared" si="118"/>
        <v>61.227066880506101</v>
      </c>
      <c r="CD28">
        <f t="shared" si="119"/>
        <v>96.258333953285998</v>
      </c>
      <c r="CE28">
        <f t="shared" si="120"/>
        <v>3.4036705940689853E-2</v>
      </c>
      <c r="CF28">
        <f t="shared" si="121"/>
        <v>0</v>
      </c>
      <c r="CG28">
        <f t="shared" si="122"/>
        <v>1487.4097534336724</v>
      </c>
      <c r="CH28">
        <f t="shared" si="123"/>
        <v>0</v>
      </c>
      <c r="CI28" t="e">
        <f t="shared" si="124"/>
        <v>#DIV/0!</v>
      </c>
      <c r="CJ28" t="e">
        <f t="shared" si="125"/>
        <v>#DIV/0!</v>
      </c>
    </row>
    <row r="29" spans="1:88" x14ac:dyDescent="0.35">
      <c r="A29" t="s">
        <v>160</v>
      </c>
      <c r="B29" s="1">
        <v>27</v>
      </c>
      <c r="C29" s="1" t="s">
        <v>117</v>
      </c>
      <c r="D29" s="1" t="s">
        <v>90</v>
      </c>
      <c r="E29" s="1">
        <v>0</v>
      </c>
      <c r="F29" s="1" t="s">
        <v>91</v>
      </c>
      <c r="G29" s="1" t="s">
        <v>90</v>
      </c>
      <c r="H29" s="1">
        <v>6347.00008835271</v>
      </c>
      <c r="I29" s="1">
        <v>0</v>
      </c>
      <c r="J29">
        <f t="shared" si="84"/>
        <v>26.915873089260554</v>
      </c>
      <c r="K29">
        <f t="shared" si="85"/>
        <v>0.58247412529907805</v>
      </c>
      <c r="L29">
        <f t="shared" si="86"/>
        <v>202.15916221016647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87"/>
        <v>#DIV/0!</v>
      </c>
      <c r="U29" t="e">
        <f t="shared" si="88"/>
        <v>#DIV/0!</v>
      </c>
      <c r="V29" t="e">
        <f t="shared" si="89"/>
        <v>#DIV/0!</v>
      </c>
      <c r="W29" s="1">
        <v>-1</v>
      </c>
      <c r="X29" s="1">
        <v>0.87</v>
      </c>
      <c r="Y29" s="1">
        <v>0.92</v>
      </c>
      <c r="Z29" s="1">
        <v>10.115758895874023</v>
      </c>
      <c r="AA29">
        <f t="shared" si="90"/>
        <v>0.875057879447937</v>
      </c>
      <c r="AB29">
        <f t="shared" si="91"/>
        <v>1.8773265006569843E-2</v>
      </c>
      <c r="AC29" t="e">
        <f t="shared" si="92"/>
        <v>#DIV/0!</v>
      </c>
      <c r="AD29" t="e">
        <f t="shared" si="93"/>
        <v>#DIV/0!</v>
      </c>
      <c r="AE29" t="e">
        <f t="shared" si="94"/>
        <v>#DIV/0!</v>
      </c>
      <c r="AF29" s="1">
        <v>0</v>
      </c>
      <c r="AG29" s="1">
        <v>0.5</v>
      </c>
      <c r="AH29" t="e">
        <f t="shared" si="95"/>
        <v>#DIV/0!</v>
      </c>
      <c r="AI29">
        <f t="shared" si="96"/>
        <v>7.6779868060413659</v>
      </c>
      <c r="AJ29">
        <f t="shared" si="97"/>
        <v>1.3551962346620521</v>
      </c>
      <c r="AK29">
        <f t="shared" si="98"/>
        <v>25.658611297607422</v>
      </c>
      <c r="AL29" s="1">
        <v>2</v>
      </c>
      <c r="AM29">
        <f t="shared" si="99"/>
        <v>4.644859790802002</v>
      </c>
      <c r="AN29" s="1">
        <v>1</v>
      </c>
      <c r="AO29">
        <f t="shared" si="100"/>
        <v>9.2897195816040039</v>
      </c>
      <c r="AP29" s="1">
        <v>24.187969207763672</v>
      </c>
      <c r="AQ29" s="1">
        <v>25.658611297607422</v>
      </c>
      <c r="AR29" s="1">
        <v>23.066743850708008</v>
      </c>
      <c r="AS29" s="1">
        <v>300.02874755859375</v>
      </c>
      <c r="AT29" s="1">
        <v>285.4822998046875</v>
      </c>
      <c r="AU29" s="1">
        <v>15.876565933227539</v>
      </c>
      <c r="AV29" s="1">
        <v>19.638240814208984</v>
      </c>
      <c r="AW29" s="1">
        <v>52.084182739257813</v>
      </c>
      <c r="AX29" s="1">
        <v>64.427894592285156</v>
      </c>
      <c r="AY29" s="1">
        <v>400.2049560546875</v>
      </c>
      <c r="AZ29" s="1">
        <v>1699.31787109375</v>
      </c>
      <c r="BA29" s="1">
        <v>980.75299072265625</v>
      </c>
      <c r="BB29" s="1">
        <v>99.372283935546875</v>
      </c>
      <c r="BC29" s="1">
        <v>2.0250506401062012</v>
      </c>
      <c r="BD29" s="1">
        <v>2.1795343607664108E-2</v>
      </c>
      <c r="BE29" s="1">
        <v>0.5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01"/>
        <v>2.0010247802734376</v>
      </c>
      <c r="BM29">
        <f t="shared" si="102"/>
        <v>7.677986806041366E-3</v>
      </c>
      <c r="BN29">
        <f t="shared" si="103"/>
        <v>298.8086112976074</v>
      </c>
      <c r="BO29">
        <f t="shared" si="104"/>
        <v>297.33796920776365</v>
      </c>
      <c r="BP29">
        <f t="shared" si="105"/>
        <v>271.89085329776572</v>
      </c>
      <c r="BQ29">
        <f t="shared" si="106"/>
        <v>-0.33364264505240998</v>
      </c>
      <c r="BR29">
        <f t="shared" si="107"/>
        <v>3.3066930768462726</v>
      </c>
      <c r="BS29">
        <f t="shared" si="108"/>
        <v>33.275808363134757</v>
      </c>
      <c r="BT29">
        <f t="shared" si="109"/>
        <v>13.637567548925773</v>
      </c>
      <c r="BU29">
        <f t="shared" si="110"/>
        <v>24.923290252685547</v>
      </c>
      <c r="BV29">
        <f t="shared" si="111"/>
        <v>3.1651647882375205</v>
      </c>
      <c r="BW29">
        <f t="shared" si="112"/>
        <v>0.54810728478563786</v>
      </c>
      <c r="BX29">
        <f t="shared" si="113"/>
        <v>1.9514968421842205</v>
      </c>
      <c r="BY29">
        <f t="shared" si="114"/>
        <v>1.2136679460533</v>
      </c>
      <c r="BZ29">
        <f t="shared" si="115"/>
        <v>0.34549737655183921</v>
      </c>
      <c r="CA29">
        <f t="shared" si="116"/>
        <v>20.089017667320938</v>
      </c>
      <c r="CB29">
        <f t="shared" si="117"/>
        <v>0.70813203602630881</v>
      </c>
      <c r="CC29">
        <f t="shared" si="118"/>
        <v>60.386600930236092</v>
      </c>
      <c r="CD29">
        <f t="shared" si="119"/>
        <v>281.57083311817343</v>
      </c>
      <c r="CE29">
        <f t="shared" si="120"/>
        <v>5.772466092920589E-2</v>
      </c>
      <c r="CF29">
        <f t="shared" si="121"/>
        <v>0</v>
      </c>
      <c r="CG29">
        <f t="shared" si="122"/>
        <v>1487.0014927872796</v>
      </c>
      <c r="CH29">
        <f t="shared" si="123"/>
        <v>0</v>
      </c>
      <c r="CI29" t="e">
        <f t="shared" si="124"/>
        <v>#DIV/0!</v>
      </c>
      <c r="CJ29" t="e">
        <f t="shared" si="125"/>
        <v>#DIV/0!</v>
      </c>
    </row>
    <row r="30" spans="1:88" x14ac:dyDescent="0.35">
      <c r="A30" t="s">
        <v>160</v>
      </c>
      <c r="B30" s="1">
        <v>28</v>
      </c>
      <c r="C30" s="1" t="s">
        <v>118</v>
      </c>
      <c r="D30" s="1" t="s">
        <v>90</v>
      </c>
      <c r="E30" s="1">
        <v>0</v>
      </c>
      <c r="F30" s="1" t="s">
        <v>91</v>
      </c>
      <c r="G30" s="1" t="s">
        <v>90</v>
      </c>
      <c r="H30" s="1">
        <v>6501.00008835271</v>
      </c>
      <c r="I30" s="1">
        <v>0</v>
      </c>
      <c r="J30">
        <f t="shared" si="84"/>
        <v>33.658244382880575</v>
      </c>
      <c r="K30">
        <f t="shared" si="85"/>
        <v>0.54234219842168585</v>
      </c>
      <c r="L30">
        <f t="shared" si="86"/>
        <v>270.31712331989235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87"/>
        <v>#DIV/0!</v>
      </c>
      <c r="U30" t="e">
        <f t="shared" si="88"/>
        <v>#DIV/0!</v>
      </c>
      <c r="V30" t="e">
        <f t="shared" si="89"/>
        <v>#DIV/0!</v>
      </c>
      <c r="W30" s="1">
        <v>-1</v>
      </c>
      <c r="X30" s="1">
        <v>0.87</v>
      </c>
      <c r="Y30" s="1">
        <v>0.92</v>
      </c>
      <c r="Z30" s="1">
        <v>10.115758895874023</v>
      </c>
      <c r="AA30">
        <f t="shared" si="90"/>
        <v>0.875057879447937</v>
      </c>
      <c r="AB30">
        <f t="shared" si="91"/>
        <v>2.3299559462543466E-2</v>
      </c>
      <c r="AC30" t="e">
        <f t="shared" si="92"/>
        <v>#DIV/0!</v>
      </c>
      <c r="AD30" t="e">
        <f t="shared" si="93"/>
        <v>#DIV/0!</v>
      </c>
      <c r="AE30" t="e">
        <f t="shared" si="94"/>
        <v>#DIV/0!</v>
      </c>
      <c r="AF30" s="1">
        <v>0</v>
      </c>
      <c r="AG30" s="1">
        <v>0.5</v>
      </c>
      <c r="AH30" t="e">
        <f t="shared" si="95"/>
        <v>#DIV/0!</v>
      </c>
      <c r="AI30">
        <f t="shared" si="96"/>
        <v>7.1933844595939576</v>
      </c>
      <c r="AJ30">
        <f t="shared" si="97"/>
        <v>1.3579404974929297</v>
      </c>
      <c r="AK30">
        <f t="shared" si="98"/>
        <v>25.674678802490234</v>
      </c>
      <c r="AL30" s="1">
        <v>2</v>
      </c>
      <c r="AM30">
        <f t="shared" si="99"/>
        <v>4.644859790802002</v>
      </c>
      <c r="AN30" s="1">
        <v>1</v>
      </c>
      <c r="AO30">
        <f t="shared" si="100"/>
        <v>9.2897195816040039</v>
      </c>
      <c r="AP30" s="1">
        <v>24.162378311157227</v>
      </c>
      <c r="AQ30" s="1">
        <v>25.674678802490234</v>
      </c>
      <c r="AR30" s="1">
        <v>23.06410026550293</v>
      </c>
      <c r="AS30" s="1">
        <v>400.03726196289063</v>
      </c>
      <c r="AT30" s="1">
        <v>381.84420776367188</v>
      </c>
      <c r="AU30" s="1">
        <v>16.119623184204102</v>
      </c>
      <c r="AV30" s="1">
        <v>19.643833160400391</v>
      </c>
      <c r="AW30" s="1">
        <v>52.959190368652344</v>
      </c>
      <c r="AX30" s="1">
        <v>64.539802551269531</v>
      </c>
      <c r="AY30" s="1">
        <v>400.2076416015625</v>
      </c>
      <c r="AZ30" s="1">
        <v>1699.8948974609375</v>
      </c>
      <c r="BA30" s="1">
        <v>850.72589111328125</v>
      </c>
      <c r="BB30" s="1">
        <v>99.364814758300781</v>
      </c>
      <c r="BC30" s="1">
        <v>2.0432512760162354</v>
      </c>
      <c r="BD30" s="1">
        <v>2.315814420580864E-2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01"/>
        <v>2.0010382080078122</v>
      </c>
      <c r="BM30">
        <f t="shared" si="102"/>
        <v>7.1933844595939572E-3</v>
      </c>
      <c r="BN30">
        <f t="shared" si="103"/>
        <v>298.82467880249021</v>
      </c>
      <c r="BO30">
        <f t="shared" si="104"/>
        <v>297.3123783111572</v>
      </c>
      <c r="BP30">
        <f t="shared" si="105"/>
        <v>271.98317751445211</v>
      </c>
      <c r="BQ30">
        <f t="shared" si="106"/>
        <v>-0.24976739056582056</v>
      </c>
      <c r="BR30">
        <f t="shared" si="107"/>
        <v>3.3098463406190808</v>
      </c>
      <c r="BS30">
        <f t="shared" si="108"/>
        <v>33.310043888977127</v>
      </c>
      <c r="BT30">
        <f t="shared" si="109"/>
        <v>13.666210728576736</v>
      </c>
      <c r="BU30">
        <f t="shared" si="110"/>
        <v>24.91852855682373</v>
      </c>
      <c r="BV30">
        <f t="shared" si="111"/>
        <v>3.1642658290484347</v>
      </c>
      <c r="BW30">
        <f t="shared" si="112"/>
        <v>0.51242628996122275</v>
      </c>
      <c r="BX30">
        <f t="shared" si="113"/>
        <v>1.9519058431261511</v>
      </c>
      <c r="BY30">
        <f t="shared" si="114"/>
        <v>1.2123599859222836</v>
      </c>
      <c r="BZ30">
        <f t="shared" si="115"/>
        <v>0.32282622785779286</v>
      </c>
      <c r="CA30">
        <f t="shared" si="116"/>
        <v>26.860010884677855</v>
      </c>
      <c r="CB30">
        <f t="shared" si="117"/>
        <v>0.70792516378091819</v>
      </c>
      <c r="CC30">
        <f t="shared" si="118"/>
        <v>60.181520676491942</v>
      </c>
      <c r="CD30">
        <f t="shared" si="119"/>
        <v>376.95292665257477</v>
      </c>
      <c r="CE30">
        <f t="shared" si="120"/>
        <v>5.3736267502962766E-2</v>
      </c>
      <c r="CF30">
        <f t="shared" si="121"/>
        <v>0</v>
      </c>
      <c r="CG30">
        <f t="shared" si="122"/>
        <v>1487.5064242565363</v>
      </c>
      <c r="CH30">
        <f t="shared" si="123"/>
        <v>0</v>
      </c>
      <c r="CI30" t="e">
        <f t="shared" si="124"/>
        <v>#DIV/0!</v>
      </c>
      <c r="CJ30" t="e">
        <f t="shared" si="125"/>
        <v>#DIV/0!</v>
      </c>
    </row>
    <row r="31" spans="1:88" x14ac:dyDescent="0.35">
      <c r="A31" t="s">
        <v>160</v>
      </c>
      <c r="B31" s="1">
        <v>29</v>
      </c>
      <c r="C31" s="1" t="s">
        <v>119</v>
      </c>
      <c r="D31" s="1" t="s">
        <v>90</v>
      </c>
      <c r="E31" s="1">
        <v>0</v>
      </c>
      <c r="F31" s="1" t="s">
        <v>91</v>
      </c>
      <c r="G31" s="1" t="s">
        <v>90</v>
      </c>
      <c r="H31" s="1">
        <v>6723.00008835271</v>
      </c>
      <c r="I31" s="1">
        <v>0</v>
      </c>
      <c r="J31">
        <f t="shared" si="84"/>
        <v>45.760320846771428</v>
      </c>
      <c r="K31">
        <f t="shared" si="85"/>
        <v>0.4750441512031367</v>
      </c>
      <c r="L31">
        <f t="shared" si="86"/>
        <v>500.28000640618268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87"/>
        <v>#DIV/0!</v>
      </c>
      <c r="U31" t="e">
        <f t="shared" si="88"/>
        <v>#DIV/0!</v>
      </c>
      <c r="V31" t="e">
        <f t="shared" si="89"/>
        <v>#DIV/0!</v>
      </c>
      <c r="W31" s="1">
        <v>-1</v>
      </c>
      <c r="X31" s="1">
        <v>0.87</v>
      </c>
      <c r="Y31" s="1">
        <v>0.92</v>
      </c>
      <c r="Z31" s="1">
        <v>10.115758895874023</v>
      </c>
      <c r="AA31">
        <f t="shared" si="90"/>
        <v>0.875057879447937</v>
      </c>
      <c r="AB31">
        <f t="shared" si="91"/>
        <v>3.1458154066735119E-2</v>
      </c>
      <c r="AC31" t="e">
        <f t="shared" si="92"/>
        <v>#DIV/0!</v>
      </c>
      <c r="AD31" t="e">
        <f t="shared" si="93"/>
        <v>#DIV/0!</v>
      </c>
      <c r="AE31" t="e">
        <f t="shared" si="94"/>
        <v>#DIV/0!</v>
      </c>
      <c r="AF31" s="1">
        <v>0</v>
      </c>
      <c r="AG31" s="1">
        <v>0.5</v>
      </c>
      <c r="AH31" t="e">
        <f t="shared" si="95"/>
        <v>#DIV/0!</v>
      </c>
      <c r="AI31">
        <f t="shared" si="96"/>
        <v>6.6359369388071645</v>
      </c>
      <c r="AJ31">
        <f t="shared" si="97"/>
        <v>1.4199517650787532</v>
      </c>
      <c r="AK31">
        <f t="shared" si="98"/>
        <v>25.982437133789063</v>
      </c>
      <c r="AL31" s="1">
        <v>2</v>
      </c>
      <c r="AM31">
        <f t="shared" si="99"/>
        <v>4.644859790802002</v>
      </c>
      <c r="AN31" s="1">
        <v>1</v>
      </c>
      <c r="AO31">
        <f t="shared" si="100"/>
        <v>9.2897195816040039</v>
      </c>
      <c r="AP31" s="1">
        <v>24.187446594238281</v>
      </c>
      <c r="AQ31" s="1">
        <v>25.982437133789063</v>
      </c>
      <c r="AR31" s="1">
        <v>23.064785003662109</v>
      </c>
      <c r="AS31" s="1">
        <v>699.96826171875</v>
      </c>
      <c r="AT31" s="1">
        <v>674.86175537109375</v>
      </c>
      <c r="AU31" s="1">
        <v>16.38148307800293</v>
      </c>
      <c r="AV31" s="1">
        <v>19.632650375366211</v>
      </c>
      <c r="AW31" s="1">
        <v>53.739616394042969</v>
      </c>
      <c r="AX31" s="1">
        <v>64.408126831054688</v>
      </c>
      <c r="AY31" s="1">
        <v>400.20431518554688</v>
      </c>
      <c r="AZ31" s="1">
        <v>1698.6639404296875</v>
      </c>
      <c r="BA31" s="1">
        <v>870.30377197265625</v>
      </c>
      <c r="BB31" s="1">
        <v>99.365165710449219</v>
      </c>
      <c r="BC31" s="1">
        <v>1.8756242990493774</v>
      </c>
      <c r="BD31" s="1">
        <v>3.5150311887264252E-2</v>
      </c>
      <c r="BE31" s="1">
        <v>0.5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01"/>
        <v>2.0010215759277341</v>
      </c>
      <c r="BM31">
        <f t="shared" si="102"/>
        <v>6.6359369388071642E-3</v>
      </c>
      <c r="BN31">
        <f t="shared" si="103"/>
        <v>299.13243713378904</v>
      </c>
      <c r="BO31">
        <f t="shared" si="104"/>
        <v>297.33744659423826</v>
      </c>
      <c r="BP31">
        <f t="shared" si="105"/>
        <v>271.78622439385435</v>
      </c>
      <c r="BQ31">
        <f t="shared" si="106"/>
        <v>-0.16532185086400542</v>
      </c>
      <c r="BR31">
        <f t="shared" si="107"/>
        <v>3.3707533229623299</v>
      </c>
      <c r="BS31">
        <f t="shared" si="108"/>
        <v>33.922887350530146</v>
      </c>
      <c r="BT31">
        <f t="shared" si="109"/>
        <v>14.290236975163936</v>
      </c>
      <c r="BU31">
        <f t="shared" si="110"/>
        <v>25.084941864013672</v>
      </c>
      <c r="BV31">
        <f t="shared" si="111"/>
        <v>3.1958156500316184</v>
      </c>
      <c r="BW31">
        <f t="shared" si="112"/>
        <v>0.45193381778727282</v>
      </c>
      <c r="BX31">
        <f t="shared" si="113"/>
        <v>1.9508015578835767</v>
      </c>
      <c r="BY31">
        <f t="shared" si="114"/>
        <v>1.2450140921480417</v>
      </c>
      <c r="BZ31">
        <f t="shared" si="115"/>
        <v>0.2844478558260336</v>
      </c>
      <c r="CA31">
        <f t="shared" si="116"/>
        <v>49.710405738174941</v>
      </c>
      <c r="CB31">
        <f t="shared" si="117"/>
        <v>0.74130738988326306</v>
      </c>
      <c r="CC31">
        <f t="shared" si="118"/>
        <v>58.8210314027084</v>
      </c>
      <c r="CD31">
        <f t="shared" si="119"/>
        <v>668.21177712358303</v>
      </c>
      <c r="CE31">
        <f t="shared" si="120"/>
        <v>4.0281679576385863E-2</v>
      </c>
      <c r="CF31">
        <f t="shared" si="121"/>
        <v>0</v>
      </c>
      <c r="CG31">
        <f t="shared" si="122"/>
        <v>1486.4292656070791</v>
      </c>
      <c r="CH31">
        <f t="shared" si="123"/>
        <v>0</v>
      </c>
      <c r="CI31" t="e">
        <f t="shared" si="124"/>
        <v>#DIV/0!</v>
      </c>
      <c r="CJ31" t="e">
        <f t="shared" si="125"/>
        <v>#DIV/0!</v>
      </c>
    </row>
    <row r="32" spans="1:88" x14ac:dyDescent="0.35">
      <c r="A32" t="s">
        <v>160</v>
      </c>
      <c r="B32" s="1">
        <v>30</v>
      </c>
      <c r="C32" s="1" t="s">
        <v>120</v>
      </c>
      <c r="D32" s="1" t="s">
        <v>90</v>
      </c>
      <c r="E32" s="1">
        <v>0</v>
      </c>
      <c r="F32" s="1" t="s">
        <v>91</v>
      </c>
      <c r="G32" s="1" t="s">
        <v>90</v>
      </c>
      <c r="H32" s="1">
        <v>6944.5000883871689</v>
      </c>
      <c r="I32" s="1">
        <v>0</v>
      </c>
      <c r="J32">
        <f t="shared" si="84"/>
        <v>48.51079157918263</v>
      </c>
      <c r="K32">
        <f t="shared" si="85"/>
        <v>0.34916757461408671</v>
      </c>
      <c r="L32">
        <f t="shared" si="86"/>
        <v>721.26982700077406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87"/>
        <v>#DIV/0!</v>
      </c>
      <c r="U32" t="e">
        <f t="shared" si="88"/>
        <v>#DIV/0!</v>
      </c>
      <c r="V32" t="e">
        <f t="shared" si="89"/>
        <v>#DIV/0!</v>
      </c>
      <c r="W32" s="1">
        <v>-1</v>
      </c>
      <c r="X32" s="1">
        <v>0.87</v>
      </c>
      <c r="Y32" s="1">
        <v>0.92</v>
      </c>
      <c r="Z32" s="1">
        <v>10.115758895874023</v>
      </c>
      <c r="AA32">
        <f t="shared" si="90"/>
        <v>0.875057879447937</v>
      </c>
      <c r="AB32">
        <f t="shared" si="91"/>
        <v>3.3305291728911043E-2</v>
      </c>
      <c r="AC32" t="e">
        <f t="shared" si="92"/>
        <v>#DIV/0!</v>
      </c>
      <c r="AD32" t="e">
        <f t="shared" si="93"/>
        <v>#DIV/0!</v>
      </c>
      <c r="AE32" t="e">
        <f t="shared" si="94"/>
        <v>#DIV/0!</v>
      </c>
      <c r="AF32" s="1">
        <v>0</v>
      </c>
      <c r="AG32" s="1">
        <v>0.5</v>
      </c>
      <c r="AH32" t="e">
        <f t="shared" si="95"/>
        <v>#DIV/0!</v>
      </c>
      <c r="AI32">
        <f t="shared" si="96"/>
        <v>5.5689794215317523</v>
      </c>
      <c r="AJ32">
        <f t="shared" si="97"/>
        <v>1.5994434949028014</v>
      </c>
      <c r="AK32">
        <f t="shared" si="98"/>
        <v>26.710016250610352</v>
      </c>
      <c r="AL32" s="1">
        <v>2</v>
      </c>
      <c r="AM32">
        <f t="shared" si="99"/>
        <v>4.644859790802002</v>
      </c>
      <c r="AN32" s="1">
        <v>1</v>
      </c>
      <c r="AO32">
        <f t="shared" si="100"/>
        <v>9.2897195816040039</v>
      </c>
      <c r="AP32" s="1">
        <v>24.198728561401367</v>
      </c>
      <c r="AQ32" s="1">
        <v>26.710016250610352</v>
      </c>
      <c r="AR32" s="1">
        <v>23.067079544067383</v>
      </c>
      <c r="AS32" s="1">
        <v>999.9808349609375</v>
      </c>
      <c r="AT32" s="1">
        <v>973.03033447265625</v>
      </c>
      <c r="AU32" s="1">
        <v>16.584667205810547</v>
      </c>
      <c r="AV32" s="1">
        <v>19.313930511474609</v>
      </c>
      <c r="AW32" s="1">
        <v>54.371578216552734</v>
      </c>
      <c r="AX32" s="1">
        <v>63.323543548583984</v>
      </c>
      <c r="AY32" s="1">
        <v>400.21206665039063</v>
      </c>
      <c r="AZ32" s="1">
        <v>1698.8297119140625</v>
      </c>
      <c r="BA32" s="1">
        <v>1054.9420166015625</v>
      </c>
      <c r="BB32" s="1">
        <v>99.369163513183594</v>
      </c>
      <c r="BC32" s="1">
        <v>1.0127366781234741</v>
      </c>
      <c r="BD32" s="1">
        <v>5.0769686698913574E-2</v>
      </c>
      <c r="BE32" s="1">
        <v>0.75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101"/>
        <v>2.001060333251953</v>
      </c>
      <c r="BM32">
        <f t="shared" si="102"/>
        <v>5.5689794215317522E-3</v>
      </c>
      <c r="BN32">
        <f t="shared" si="103"/>
        <v>299.86001625061033</v>
      </c>
      <c r="BO32">
        <f t="shared" si="104"/>
        <v>297.34872856140134</v>
      </c>
      <c r="BP32">
        <f t="shared" si="105"/>
        <v>271.81274783076151</v>
      </c>
      <c r="BQ32">
        <f t="shared" si="106"/>
        <v>-1.0354102580893242E-2</v>
      </c>
      <c r="BR32">
        <f t="shared" si="107"/>
        <v>3.5186526139797873</v>
      </c>
      <c r="BS32">
        <f t="shared" si="108"/>
        <v>35.40990473883739</v>
      </c>
      <c r="BT32">
        <f t="shared" si="109"/>
        <v>16.095974227362781</v>
      </c>
      <c r="BU32">
        <f t="shared" si="110"/>
        <v>25.454372406005859</v>
      </c>
      <c r="BV32">
        <f t="shared" si="111"/>
        <v>3.2668390806684471</v>
      </c>
      <c r="BW32">
        <f t="shared" si="112"/>
        <v>0.33651901952821939</v>
      </c>
      <c r="BX32">
        <f t="shared" si="113"/>
        <v>1.919209119076986</v>
      </c>
      <c r="BY32">
        <f t="shared" si="114"/>
        <v>1.3476299615914611</v>
      </c>
      <c r="BZ32">
        <f t="shared" si="115"/>
        <v>0.21142534816227748</v>
      </c>
      <c r="CA32">
        <f t="shared" si="116"/>
        <v>71.67197937636557</v>
      </c>
      <c r="CB32">
        <f t="shared" si="117"/>
        <v>0.74126139900013865</v>
      </c>
      <c r="CC32">
        <f t="shared" si="118"/>
        <v>54.958074443929448</v>
      </c>
      <c r="CD32">
        <f t="shared" si="119"/>
        <v>965.98065250361356</v>
      </c>
      <c r="CE32">
        <f t="shared" si="120"/>
        <v>2.7599514421254846E-2</v>
      </c>
      <c r="CF32">
        <f t="shared" si="121"/>
        <v>0</v>
      </c>
      <c r="CG32">
        <f t="shared" si="122"/>
        <v>1486.5743252506693</v>
      </c>
      <c r="CH32">
        <f t="shared" si="123"/>
        <v>0</v>
      </c>
      <c r="CI32" t="e">
        <f t="shared" si="124"/>
        <v>#DIV/0!</v>
      </c>
      <c r="CJ32" t="e">
        <f t="shared" si="125"/>
        <v>#DIV/0!</v>
      </c>
    </row>
    <row r="33" spans="1:88" x14ac:dyDescent="0.35">
      <c r="A33" t="s">
        <v>160</v>
      </c>
      <c r="B33" s="1">
        <v>31</v>
      </c>
      <c r="C33" s="1" t="s">
        <v>121</v>
      </c>
      <c r="D33" s="1" t="s">
        <v>90</v>
      </c>
      <c r="E33" s="1">
        <v>0</v>
      </c>
      <c r="F33" s="1" t="s">
        <v>91</v>
      </c>
      <c r="G33" s="1" t="s">
        <v>90</v>
      </c>
      <c r="H33" s="1">
        <v>7166.5000883871689</v>
      </c>
      <c r="I33" s="1">
        <v>0</v>
      </c>
      <c r="J33">
        <f t="shared" si="84"/>
        <v>50.33087401722586</v>
      </c>
      <c r="K33">
        <f t="shared" si="85"/>
        <v>0.27047948203364974</v>
      </c>
      <c r="L33">
        <f t="shared" si="86"/>
        <v>935.1372693828107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87"/>
        <v>#DIV/0!</v>
      </c>
      <c r="U33" t="e">
        <f t="shared" si="88"/>
        <v>#DIV/0!</v>
      </c>
      <c r="V33" t="e">
        <f t="shared" si="89"/>
        <v>#DIV/0!</v>
      </c>
      <c r="W33" s="1">
        <v>-1</v>
      </c>
      <c r="X33" s="1">
        <v>0.87</v>
      </c>
      <c r="Y33" s="1">
        <v>0.92</v>
      </c>
      <c r="Z33" s="1">
        <v>10.115758895874023</v>
      </c>
      <c r="AA33">
        <f t="shared" si="90"/>
        <v>0.875057879447937</v>
      </c>
      <c r="AB33">
        <f t="shared" si="91"/>
        <v>3.4517289269595908E-2</v>
      </c>
      <c r="AC33" t="e">
        <f t="shared" si="92"/>
        <v>#DIV/0!</v>
      </c>
      <c r="AD33" t="e">
        <f t="shared" si="93"/>
        <v>#DIV/0!</v>
      </c>
      <c r="AE33" t="e">
        <f t="shared" si="94"/>
        <v>#DIV/0!</v>
      </c>
      <c r="AF33" s="1">
        <v>0</v>
      </c>
      <c r="AG33" s="1">
        <v>0.5</v>
      </c>
      <c r="AH33" t="e">
        <f t="shared" si="95"/>
        <v>#DIV/0!</v>
      </c>
      <c r="AI33">
        <f t="shared" si="96"/>
        <v>4.7092709648684821</v>
      </c>
      <c r="AJ33">
        <f t="shared" si="97"/>
        <v>1.7308788216259676</v>
      </c>
      <c r="AK33">
        <f t="shared" si="98"/>
        <v>27.247486114501953</v>
      </c>
      <c r="AL33" s="1">
        <v>2</v>
      </c>
      <c r="AM33">
        <f t="shared" si="99"/>
        <v>4.644859790802002</v>
      </c>
      <c r="AN33" s="1">
        <v>1</v>
      </c>
      <c r="AO33">
        <f t="shared" si="100"/>
        <v>9.2897195816040039</v>
      </c>
      <c r="AP33" s="1">
        <v>24.172649383544922</v>
      </c>
      <c r="AQ33" s="1">
        <v>27.247486114501953</v>
      </c>
      <c r="AR33" s="1">
        <v>23.061019897460938</v>
      </c>
      <c r="AS33" s="1">
        <v>1299.9390869140625</v>
      </c>
      <c r="AT33" s="1">
        <v>1271.7940673828125</v>
      </c>
      <c r="AU33" s="1">
        <v>16.819007873535156</v>
      </c>
      <c r="AV33" s="1">
        <v>19.127372741699219</v>
      </c>
      <c r="AW33" s="1">
        <v>55.225269317626953</v>
      </c>
      <c r="AX33" s="1">
        <v>62.807895660400391</v>
      </c>
      <c r="AY33" s="1">
        <v>400.21359252929688</v>
      </c>
      <c r="AZ33" s="1">
        <v>1699.4375</v>
      </c>
      <c r="BA33" s="1">
        <v>619.42193603515625</v>
      </c>
      <c r="BB33" s="1">
        <v>99.367378234863281</v>
      </c>
      <c r="BC33" s="1">
        <v>-0.38313734531402588</v>
      </c>
      <c r="BD33" s="1">
        <v>5.5547308176755905E-2</v>
      </c>
      <c r="BE33" s="1">
        <v>0.5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01"/>
        <v>2.0010679626464842</v>
      </c>
      <c r="BM33">
        <f t="shared" si="102"/>
        <v>4.7092709648684818E-3</v>
      </c>
      <c r="BN33">
        <f t="shared" si="103"/>
        <v>300.39748611450193</v>
      </c>
      <c r="BO33">
        <f t="shared" si="104"/>
        <v>297.3226493835449</v>
      </c>
      <c r="BP33">
        <f t="shared" si="105"/>
        <v>271.90999392233789</v>
      </c>
      <c r="BQ33">
        <f t="shared" si="106"/>
        <v>0.11524814628560302</v>
      </c>
      <c r="BR33">
        <f t="shared" si="107"/>
        <v>3.6315157034896077</v>
      </c>
      <c r="BS33">
        <f t="shared" si="108"/>
        <v>36.546357245193796</v>
      </c>
      <c r="BT33">
        <f t="shared" si="109"/>
        <v>17.418984503494578</v>
      </c>
      <c r="BU33">
        <f t="shared" si="110"/>
        <v>25.710067749023438</v>
      </c>
      <c r="BV33">
        <f t="shared" si="111"/>
        <v>3.3168007219250066</v>
      </c>
      <c r="BW33">
        <f t="shared" si="112"/>
        <v>0.26282701060348329</v>
      </c>
      <c r="BX33">
        <f t="shared" si="113"/>
        <v>1.9006368818636401</v>
      </c>
      <c r="BY33">
        <f t="shared" si="114"/>
        <v>1.4161638400613665</v>
      </c>
      <c r="BZ33">
        <f t="shared" si="115"/>
        <v>0.16493768484683904</v>
      </c>
      <c r="CA33">
        <f t="shared" si="116"/>
        <v>92.922138748278982</v>
      </c>
      <c r="CB33">
        <f t="shared" si="117"/>
        <v>0.7352898502720665</v>
      </c>
      <c r="CC33">
        <f t="shared" si="118"/>
        <v>52.359615432215456</v>
      </c>
      <c r="CD33">
        <f t="shared" si="119"/>
        <v>1264.4798875169524</v>
      </c>
      <c r="CE33">
        <f t="shared" si="120"/>
        <v>2.0841021149685151E-2</v>
      </c>
      <c r="CF33">
        <f t="shared" si="121"/>
        <v>0</v>
      </c>
      <c r="CG33">
        <f t="shared" si="122"/>
        <v>1487.1061750043034</v>
      </c>
      <c r="CH33">
        <f t="shared" si="123"/>
        <v>0</v>
      </c>
      <c r="CI33" t="e">
        <f t="shared" si="124"/>
        <v>#DIV/0!</v>
      </c>
      <c r="CJ33" t="e">
        <f t="shared" si="125"/>
        <v>#DIV/0!</v>
      </c>
    </row>
    <row r="34" spans="1:88" x14ac:dyDescent="0.35">
      <c r="A34" t="s">
        <v>160</v>
      </c>
      <c r="B34" s="1">
        <v>32</v>
      </c>
      <c r="C34" s="1" t="s">
        <v>122</v>
      </c>
      <c r="D34" s="1" t="s">
        <v>90</v>
      </c>
      <c r="E34" s="1">
        <v>0</v>
      </c>
      <c r="F34" s="1" t="s">
        <v>91</v>
      </c>
      <c r="G34" s="1" t="s">
        <v>90</v>
      </c>
      <c r="H34" s="1">
        <v>7325.5000883871689</v>
      </c>
      <c r="I34" s="1">
        <v>0</v>
      </c>
      <c r="J34">
        <f t="shared" si="84"/>
        <v>49.615819201781306</v>
      </c>
      <c r="K34">
        <f t="shared" si="85"/>
        <v>0.23411396796326717</v>
      </c>
      <c r="L34">
        <f t="shared" si="86"/>
        <v>1282.2106084224458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87"/>
        <v>#DIV/0!</v>
      </c>
      <c r="U34" t="e">
        <f t="shared" si="88"/>
        <v>#DIV/0!</v>
      </c>
      <c r="V34" t="e">
        <f t="shared" si="89"/>
        <v>#DIV/0!</v>
      </c>
      <c r="W34" s="1">
        <v>-1</v>
      </c>
      <c r="X34" s="1">
        <v>0.87</v>
      </c>
      <c r="Y34" s="1">
        <v>0.92</v>
      </c>
      <c r="Z34" s="1">
        <v>10.115758895874023</v>
      </c>
      <c r="AA34">
        <f t="shared" si="90"/>
        <v>0.875057879447937</v>
      </c>
      <c r="AB34">
        <f t="shared" si="91"/>
        <v>3.4012004977448829E-2</v>
      </c>
      <c r="AC34" t="e">
        <f t="shared" si="92"/>
        <v>#DIV/0!</v>
      </c>
      <c r="AD34" t="e">
        <f t="shared" si="93"/>
        <v>#DIV/0!</v>
      </c>
      <c r="AE34" t="e">
        <f t="shared" si="94"/>
        <v>#DIV/0!</v>
      </c>
      <c r="AF34" s="1">
        <v>0</v>
      </c>
      <c r="AG34" s="1">
        <v>0.5</v>
      </c>
      <c r="AH34" t="e">
        <f t="shared" si="95"/>
        <v>#DIV/0!</v>
      </c>
      <c r="AI34">
        <f t="shared" si="96"/>
        <v>4.1749846524630554</v>
      </c>
      <c r="AJ34">
        <f t="shared" si="97"/>
        <v>1.7661378685434337</v>
      </c>
      <c r="AK34">
        <f t="shared" si="98"/>
        <v>27.329296112060547</v>
      </c>
      <c r="AL34" s="1">
        <v>2</v>
      </c>
      <c r="AM34">
        <f t="shared" si="99"/>
        <v>4.644859790802002</v>
      </c>
      <c r="AN34" s="1">
        <v>1</v>
      </c>
      <c r="AO34">
        <f t="shared" si="100"/>
        <v>9.2897195816040039</v>
      </c>
      <c r="AP34" s="1">
        <v>24.126777648925781</v>
      </c>
      <c r="AQ34" s="1">
        <v>27.329296112060547</v>
      </c>
      <c r="AR34" s="1">
        <v>23.066055297851563</v>
      </c>
      <c r="AS34" s="1">
        <v>1699.9490966796875</v>
      </c>
      <c r="AT34" s="1">
        <v>1671.6668701171875</v>
      </c>
      <c r="AU34" s="1">
        <v>16.901176452636719</v>
      </c>
      <c r="AV34" s="1">
        <v>18.948009490966797</v>
      </c>
      <c r="AW34" s="1">
        <v>55.649223327636719</v>
      </c>
      <c r="AX34" s="1">
        <v>62.390464782714844</v>
      </c>
      <c r="AY34" s="1">
        <v>400.21603393554688</v>
      </c>
      <c r="AZ34" s="1">
        <v>1700.6590576171875</v>
      </c>
      <c r="BA34" s="1">
        <v>623.6900634765625</v>
      </c>
      <c r="BB34" s="1">
        <v>99.3682861328125</v>
      </c>
      <c r="BC34" s="1">
        <v>-2.848536491394043</v>
      </c>
      <c r="BD34" s="1">
        <v>6.0180734843015671E-2</v>
      </c>
      <c r="BE34" s="1">
        <v>1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101"/>
        <v>2.0010801696777341</v>
      </c>
      <c r="BM34">
        <f t="shared" si="102"/>
        <v>4.1749846524630554E-3</v>
      </c>
      <c r="BN34">
        <f t="shared" si="103"/>
        <v>300.47929611206052</v>
      </c>
      <c r="BO34">
        <f t="shared" si="104"/>
        <v>297.27677764892576</v>
      </c>
      <c r="BP34">
        <f t="shared" si="105"/>
        <v>272.10544313671926</v>
      </c>
      <c r="BQ34">
        <f t="shared" si="106"/>
        <v>0.2042165011836507</v>
      </c>
      <c r="BR34">
        <f t="shared" si="107"/>
        <v>3.6489690972890694</v>
      </c>
      <c r="BS34">
        <f t="shared" si="108"/>
        <v>36.721666834546923</v>
      </c>
      <c r="BT34">
        <f t="shared" si="109"/>
        <v>17.773657343580126</v>
      </c>
      <c r="BU34">
        <f t="shared" si="110"/>
        <v>25.728036880493164</v>
      </c>
      <c r="BV34">
        <f t="shared" si="111"/>
        <v>3.3203367698724202</v>
      </c>
      <c r="BW34">
        <f t="shared" si="112"/>
        <v>0.22835900073182114</v>
      </c>
      <c r="BX34">
        <f t="shared" si="113"/>
        <v>1.8828312287456357</v>
      </c>
      <c r="BY34">
        <f t="shared" si="114"/>
        <v>1.4375055411267845</v>
      </c>
      <c r="BZ34">
        <f t="shared" si="115"/>
        <v>0.14323050174651769</v>
      </c>
      <c r="CA34">
        <f t="shared" si="116"/>
        <v>127.41107062024921</v>
      </c>
      <c r="CB34">
        <f t="shared" si="117"/>
        <v>0.76702519583495732</v>
      </c>
      <c r="CC34">
        <f t="shared" si="118"/>
        <v>51.437037590874169</v>
      </c>
      <c r="CD34">
        <f t="shared" si="119"/>
        <v>1664.4566033987987</v>
      </c>
      <c r="CE34">
        <f t="shared" si="120"/>
        <v>1.5332876520617631E-2</v>
      </c>
      <c r="CF34">
        <f t="shared" si="121"/>
        <v>0</v>
      </c>
      <c r="CG34">
        <f t="shared" si="122"/>
        <v>1488.1751086224231</v>
      </c>
      <c r="CH34">
        <f t="shared" si="123"/>
        <v>0</v>
      </c>
      <c r="CI34" t="e">
        <f t="shared" si="124"/>
        <v>#DIV/0!</v>
      </c>
      <c r="CJ34" t="e">
        <f t="shared" si="125"/>
        <v>#DIV/0!</v>
      </c>
    </row>
    <row r="35" spans="1:88" x14ac:dyDescent="0.35">
      <c r="A35" t="s">
        <v>160</v>
      </c>
      <c r="B35" s="1">
        <v>33</v>
      </c>
      <c r="C35" s="1" t="s">
        <v>123</v>
      </c>
      <c r="D35" s="1" t="s">
        <v>90</v>
      </c>
      <c r="E35" s="1">
        <v>0</v>
      </c>
      <c r="F35" s="1" t="s">
        <v>91</v>
      </c>
      <c r="G35" s="1" t="s">
        <v>90</v>
      </c>
      <c r="H35" s="1">
        <v>7478.5000883871689</v>
      </c>
      <c r="I35" s="1">
        <v>0</v>
      </c>
      <c r="J35">
        <f t="shared" si="84"/>
        <v>49.979183801241412</v>
      </c>
      <c r="K35">
        <f t="shared" si="85"/>
        <v>0.21136715236409961</v>
      </c>
      <c r="L35">
        <f t="shared" si="86"/>
        <v>1533.6177175773296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87"/>
        <v>#DIV/0!</v>
      </c>
      <c r="U35" t="e">
        <f t="shared" si="88"/>
        <v>#DIV/0!</v>
      </c>
      <c r="V35" t="e">
        <f t="shared" si="89"/>
        <v>#DIV/0!</v>
      </c>
      <c r="W35" s="1">
        <v>-1</v>
      </c>
      <c r="X35" s="1">
        <v>0.87</v>
      </c>
      <c r="Y35" s="1">
        <v>0.92</v>
      </c>
      <c r="Z35" s="1">
        <v>10.115758895874023</v>
      </c>
      <c r="AA35">
        <f t="shared" si="90"/>
        <v>0.875057879447937</v>
      </c>
      <c r="AB35">
        <f t="shared" si="91"/>
        <v>3.4244241792924755E-2</v>
      </c>
      <c r="AC35" t="e">
        <f t="shared" si="92"/>
        <v>#DIV/0!</v>
      </c>
      <c r="AD35" t="e">
        <f t="shared" si="93"/>
        <v>#DIV/0!</v>
      </c>
      <c r="AE35" t="e">
        <f t="shared" si="94"/>
        <v>#DIV/0!</v>
      </c>
      <c r="AF35" s="1">
        <v>0</v>
      </c>
      <c r="AG35" s="1">
        <v>0.5</v>
      </c>
      <c r="AH35" t="e">
        <f t="shared" si="95"/>
        <v>#DIV/0!</v>
      </c>
      <c r="AI35">
        <f t="shared" si="96"/>
        <v>3.8409122745229571</v>
      </c>
      <c r="AJ35">
        <f t="shared" si="97"/>
        <v>1.7953446343086334</v>
      </c>
      <c r="AK35">
        <f t="shared" si="98"/>
        <v>27.416410446166992</v>
      </c>
      <c r="AL35" s="1">
        <v>2</v>
      </c>
      <c r="AM35">
        <f t="shared" si="99"/>
        <v>4.644859790802002</v>
      </c>
      <c r="AN35" s="1">
        <v>1</v>
      </c>
      <c r="AO35">
        <f t="shared" si="100"/>
        <v>9.2897195816040039</v>
      </c>
      <c r="AP35" s="1">
        <v>24.117988586425781</v>
      </c>
      <c r="AQ35" s="1">
        <v>27.416410446166992</v>
      </c>
      <c r="AR35" s="1">
        <v>23.068046569824219</v>
      </c>
      <c r="AS35" s="1">
        <v>2000.02392578125</v>
      </c>
      <c r="AT35" s="1">
        <v>1971.263671875</v>
      </c>
      <c r="AU35" s="1">
        <v>16.95819091796875</v>
      </c>
      <c r="AV35" s="1">
        <v>18.841476440429688</v>
      </c>
      <c r="AW35" s="1">
        <v>55.86737060546875</v>
      </c>
      <c r="AX35" s="1">
        <v>62.073356628417969</v>
      </c>
      <c r="AY35" s="1">
        <v>400.20950317382813</v>
      </c>
      <c r="AZ35" s="1">
        <v>1701.2515869140625</v>
      </c>
      <c r="BA35" s="1">
        <v>645.73248291015625</v>
      </c>
      <c r="BB35" s="1">
        <v>99.370658874511719</v>
      </c>
      <c r="BC35" s="1">
        <v>-5.1581921577453613</v>
      </c>
      <c r="BD35" s="1">
        <v>6.0557246208190918E-2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01"/>
        <v>2.0010475158691405</v>
      </c>
      <c r="BM35">
        <f t="shared" si="102"/>
        <v>3.840912274522957E-3</v>
      </c>
      <c r="BN35">
        <f t="shared" si="103"/>
        <v>300.56641044616697</v>
      </c>
      <c r="BO35">
        <f t="shared" si="104"/>
        <v>297.26798858642576</v>
      </c>
      <c r="BP35">
        <f t="shared" si="105"/>
        <v>272.20024782210021</v>
      </c>
      <c r="BQ35">
        <f t="shared" si="106"/>
        <v>0.25894653482181867</v>
      </c>
      <c r="BR35">
        <f t="shared" si="107"/>
        <v>3.6676345623627213</v>
      </c>
      <c r="BS35">
        <f t="shared" si="108"/>
        <v>36.908626790875175</v>
      </c>
      <c r="BT35">
        <f t="shared" si="109"/>
        <v>18.067150350445488</v>
      </c>
      <c r="BU35">
        <f t="shared" si="110"/>
        <v>25.767199516296387</v>
      </c>
      <c r="BV35">
        <f t="shared" si="111"/>
        <v>3.328054783894459</v>
      </c>
      <c r="BW35">
        <f t="shared" si="112"/>
        <v>0.20666494572716998</v>
      </c>
      <c r="BX35">
        <f t="shared" si="113"/>
        <v>1.8722899280540879</v>
      </c>
      <c r="BY35">
        <f t="shared" si="114"/>
        <v>1.4557648558403711</v>
      </c>
      <c r="BZ35">
        <f t="shared" si="115"/>
        <v>0.12957998176173363</v>
      </c>
      <c r="CA35">
        <f t="shared" si="116"/>
        <v>152.3966030572841</v>
      </c>
      <c r="CB35">
        <f t="shared" si="117"/>
        <v>0.77798710515402725</v>
      </c>
      <c r="CC35">
        <f t="shared" si="118"/>
        <v>50.765559792547066</v>
      </c>
      <c r="CD35">
        <f t="shared" si="119"/>
        <v>1964.0006003108931</v>
      </c>
      <c r="CE35">
        <f t="shared" si="120"/>
        <v>1.2918637821408962E-2</v>
      </c>
      <c r="CF35">
        <f t="shared" si="121"/>
        <v>0</v>
      </c>
      <c r="CG35">
        <f t="shared" si="122"/>
        <v>1488.6936060524572</v>
      </c>
      <c r="CH35">
        <f t="shared" si="123"/>
        <v>0</v>
      </c>
      <c r="CI35" t="e">
        <f t="shared" si="124"/>
        <v>#DIV/0!</v>
      </c>
      <c r="CJ35" t="e">
        <f t="shared" si="125"/>
        <v>#DIV/0!</v>
      </c>
    </row>
    <row r="36" spans="1:88" x14ac:dyDescent="0.35">
      <c r="A36" t="s">
        <v>161</v>
      </c>
      <c r="B36" s="1">
        <v>39</v>
      </c>
      <c r="C36" s="1" t="s">
        <v>124</v>
      </c>
      <c r="D36" s="1" t="s">
        <v>90</v>
      </c>
      <c r="E36" s="1">
        <v>0</v>
      </c>
      <c r="F36" s="1" t="s">
        <v>91</v>
      </c>
      <c r="G36" s="1" t="s">
        <v>90</v>
      </c>
      <c r="H36" s="1">
        <v>11431.00008835271</v>
      </c>
      <c r="I36" s="1">
        <v>0</v>
      </c>
      <c r="J36">
        <f t="shared" ref="J36:J46" si="126">(AS36-AT36*(1000-AU36)/(1000-AV36))*BL36</f>
        <v>33.726745243764832</v>
      </c>
      <c r="K36">
        <f t="shared" ref="K36:K46" si="127">IF(BW36&lt;&gt;0,1/(1/BW36-1/AO36),0)</f>
        <v>0.86732326228094825</v>
      </c>
      <c r="L36">
        <f t="shared" ref="L36:L46" si="128">((BZ36-BM36/2)*AT36-J36)/(BZ36+BM36/2)</f>
        <v>307.03563705993997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:T46" si="129">CF36/P36</f>
        <v>#DIV/0!</v>
      </c>
      <c r="U36" t="e">
        <f t="shared" ref="U36:U46" si="130">CH36/R36</f>
        <v>#DIV/0!</v>
      </c>
      <c r="V36" t="e">
        <f t="shared" ref="V36:V46" si="131">(R36-S36)/R36</f>
        <v>#DIV/0!</v>
      </c>
      <c r="W36" s="1">
        <v>-1</v>
      </c>
      <c r="X36" s="1">
        <v>0.87</v>
      </c>
      <c r="Y36" s="1">
        <v>0.92</v>
      </c>
      <c r="Z36" s="1">
        <v>10.115758895874023</v>
      </c>
      <c r="AA36">
        <f t="shared" ref="AA36:AA46" si="132">(Z36*Y36+(100-Z36)*X36)/100</f>
        <v>0.875057879447937</v>
      </c>
      <c r="AB36">
        <f t="shared" ref="AB36:AB46" si="133">(J36-W36)/CG36</f>
        <v>2.3328281831172339E-2</v>
      </c>
      <c r="AC36" t="e">
        <f t="shared" ref="AC36:AC46" si="134">(R36-S36)/(R36-Q36)</f>
        <v>#DIV/0!</v>
      </c>
      <c r="AD36" t="e">
        <f t="shared" ref="AD36:AD46" si="135">(P36-R36)/(P36-Q36)</f>
        <v>#DIV/0!</v>
      </c>
      <c r="AE36" t="e">
        <f t="shared" ref="AE36:AE46" si="136">(P36-R36)/R36</f>
        <v>#DIV/0!</v>
      </c>
      <c r="AF36" s="1">
        <v>0</v>
      </c>
      <c r="AG36" s="1">
        <v>0.5</v>
      </c>
      <c r="AH36" t="e">
        <f t="shared" ref="AH36:AH46" si="137">V36*AG36*AA36*AF36</f>
        <v>#DIV/0!</v>
      </c>
      <c r="AI36">
        <f t="shared" ref="AI36:AI46" si="138">BM36*1000</f>
        <v>10.0715250195161</v>
      </c>
      <c r="AJ36">
        <f t="shared" ref="AJ36:AJ46" si="139">(BR36-BX36)</f>
        <v>1.2258314687032077</v>
      </c>
      <c r="AK36">
        <f t="shared" ref="AK36:AK46" si="140">(AQ36+BQ36*I36)</f>
        <v>26.213838577270508</v>
      </c>
      <c r="AL36" s="1">
        <v>2</v>
      </c>
      <c r="AM36">
        <f t="shared" ref="AM36:AM46" si="141">(AL36*BF36+BG36)</f>
        <v>4.644859790802002</v>
      </c>
      <c r="AN36" s="1">
        <v>1</v>
      </c>
      <c r="AO36">
        <f t="shared" ref="AO36:AO46" si="142">AM36*(AN36+1)*(AN36+1)/(AN36*AN36+1)</f>
        <v>9.2897195816040039</v>
      </c>
      <c r="AP36" s="1">
        <v>26.574735641479492</v>
      </c>
      <c r="AQ36" s="1">
        <v>26.213838577270508</v>
      </c>
      <c r="AR36" s="1">
        <v>26.031694412231445</v>
      </c>
      <c r="AS36" s="1">
        <v>399.90447998046875</v>
      </c>
      <c r="AT36" s="1">
        <v>381.13107299804688</v>
      </c>
      <c r="AU36" s="1">
        <v>17.133773803710938</v>
      </c>
      <c r="AV36" s="1">
        <v>22.056041717529297</v>
      </c>
      <c r="AW36" s="1">
        <v>48.765800476074219</v>
      </c>
      <c r="AX36" s="1">
        <v>62.776687622070313</v>
      </c>
      <c r="AY36" s="1">
        <v>400.19711303710938</v>
      </c>
      <c r="AZ36" s="1">
        <v>1701.1575927734375</v>
      </c>
      <c r="BA36" s="1">
        <v>137.78730773925781</v>
      </c>
      <c r="BB36" s="1">
        <v>99.354179382324219</v>
      </c>
      <c r="BC36" s="1">
        <v>1.2809793949127197</v>
      </c>
      <c r="BD36" s="1">
        <v>-6.6838666796684265E-2</v>
      </c>
      <c r="BE36" s="1">
        <v>1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:BL46" si="143">AY36*0.000001/(AL36*0.0001)</f>
        <v>2.0009855651855468</v>
      </c>
      <c r="BM36">
        <f t="shared" ref="BM36:BM46" si="144">(AV36-AU36)/(1000-AV36)*BL36</f>
        <v>1.00715250195161E-2</v>
      </c>
      <c r="BN36">
        <f t="shared" ref="BN36:BN46" si="145">(AQ36+273.15)</f>
        <v>299.36383857727049</v>
      </c>
      <c r="BO36">
        <f t="shared" ref="BO36:BO46" si="146">(AP36+273.15)</f>
        <v>299.72473564147947</v>
      </c>
      <c r="BP36">
        <f t="shared" ref="BP36:BP46" si="147">(AZ36*BH36+BA36*BI36)*BJ36</f>
        <v>272.18520875993636</v>
      </c>
      <c r="BQ36">
        <f t="shared" ref="BQ36:BQ46" si="148">((BP36+0.00000010773*(BO36^4-BN36^4))-BM36*44100)/(AM36*51.4+0.00000043092*BN36^3)</f>
        <v>-0.67033411531614506</v>
      </c>
      <c r="BR36">
        <f t="shared" ref="BR36:BR46" si="149">0.61365*EXP(17.502*AK36/(240.97+AK36))</f>
        <v>3.41719139397064</v>
      </c>
      <c r="BS36">
        <f t="shared" ref="BS36:BS46" si="150">BR36*1000/BB36</f>
        <v>34.394037726595947</v>
      </c>
      <c r="BT36">
        <f t="shared" ref="BT36:BT46" si="151">(BS36-AV36)</f>
        <v>12.33799600906665</v>
      </c>
      <c r="BU36">
        <f t="shared" ref="BU36:BU46" si="152">IF(I36,AQ36,(AP36+AQ36)/2)</f>
        <v>26.394287109375</v>
      </c>
      <c r="BV36">
        <f t="shared" ref="BV36:BV46" si="153">0.61365*EXP(17.502*BU36/(240.97+BU36))</f>
        <v>3.4537908942069193</v>
      </c>
      <c r="BW36">
        <f t="shared" ref="BW36:BW46" si="154">IF(BT36&lt;&gt;0,(1000-(BS36+AV36)/2)/BT36*BM36,0)</f>
        <v>0.79326138690483339</v>
      </c>
      <c r="BX36">
        <f t="shared" ref="BX36:BX46" si="155">AV36*BB36/1000</f>
        <v>2.1913599252674323</v>
      </c>
      <c r="BY36">
        <f t="shared" ref="BY36:BY46" si="156">(BV36-BX36)</f>
        <v>1.262430968939487</v>
      </c>
      <c r="BZ36">
        <f t="shared" ref="BZ36:BZ46" si="157">1/(1.6/K36+1.37/AO36)</f>
        <v>0.5019498015209144</v>
      </c>
      <c r="CA36">
        <f t="shared" ref="CA36:CA46" si="158">L36*BB36*0.001</f>
        <v>30.50527376121947</v>
      </c>
      <c r="CB36">
        <f t="shared" ref="CB36:CB46" si="159">L36/AT36</f>
        <v>0.80559067158901887</v>
      </c>
      <c r="CC36">
        <f t="shared" ref="CC36:CC46" si="160">(1-BM36*BB36/BR36/K36)*100</f>
        <v>66.23777358674316</v>
      </c>
      <c r="CD36">
        <f t="shared" ref="CD36:CD46" si="161">(AT36-J36/(AO36/1.35))</f>
        <v>376.22983720948275</v>
      </c>
      <c r="CE36">
        <f t="shared" ref="CE36:CE46" si="162">J36*CC36/100/CD36</f>
        <v>5.9378185734652172E-2</v>
      </c>
      <c r="CF36">
        <f t="shared" ref="CF36:CF46" si="163">(P36-O36)</f>
        <v>0</v>
      </c>
      <c r="CG36">
        <f t="shared" ref="CG36:CG46" si="164">AZ36*AA36</f>
        <v>1488.6113557390813</v>
      </c>
      <c r="CH36">
        <f t="shared" ref="CH36:CH46" si="165">(R36-Q36)</f>
        <v>0</v>
      </c>
      <c r="CI36" t="e">
        <f t="shared" ref="CI36:CI46" si="166">(R36-S36)/(R36-O36)</f>
        <v>#DIV/0!</v>
      </c>
      <c r="CJ36" t="e">
        <f t="shared" ref="CJ36:CJ46" si="167">(P36-R36)/(P36-O36)</f>
        <v>#DIV/0!</v>
      </c>
    </row>
    <row r="37" spans="1:88" x14ac:dyDescent="0.35">
      <c r="A37" t="s">
        <v>161</v>
      </c>
      <c r="B37" s="1">
        <v>40</v>
      </c>
      <c r="C37" s="1" t="s">
        <v>125</v>
      </c>
      <c r="D37" s="1" t="s">
        <v>90</v>
      </c>
      <c r="E37" s="1">
        <v>0</v>
      </c>
      <c r="F37" s="1" t="s">
        <v>91</v>
      </c>
      <c r="G37" s="1" t="s">
        <v>90</v>
      </c>
      <c r="H37" s="1">
        <v>11653.00008835271</v>
      </c>
      <c r="I37" s="1">
        <v>0</v>
      </c>
      <c r="J37">
        <f t="shared" si="126"/>
        <v>15.616442600492761</v>
      </c>
      <c r="K37">
        <f t="shared" si="127"/>
        <v>0.7233123540477574</v>
      </c>
      <c r="L37">
        <f t="shared" si="128"/>
        <v>150.6893092913111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si="129"/>
        <v>#DIV/0!</v>
      </c>
      <c r="U37" t="e">
        <f t="shared" si="130"/>
        <v>#DIV/0!</v>
      </c>
      <c r="V37" t="e">
        <f t="shared" si="131"/>
        <v>#DIV/0!</v>
      </c>
      <c r="W37" s="1">
        <v>-1</v>
      </c>
      <c r="X37" s="1">
        <v>0.87</v>
      </c>
      <c r="Y37" s="1">
        <v>0.92</v>
      </c>
      <c r="Z37" s="1">
        <v>10.115758895874023</v>
      </c>
      <c r="AA37">
        <f t="shared" si="132"/>
        <v>0.875057879447937</v>
      </c>
      <c r="AB37">
        <f t="shared" si="133"/>
        <v>1.1161773260266336E-2</v>
      </c>
      <c r="AC37" t="e">
        <f t="shared" si="134"/>
        <v>#DIV/0!</v>
      </c>
      <c r="AD37" t="e">
        <f t="shared" si="135"/>
        <v>#DIV/0!</v>
      </c>
      <c r="AE37" t="e">
        <f t="shared" si="136"/>
        <v>#DIV/0!</v>
      </c>
      <c r="AF37" s="1">
        <v>0</v>
      </c>
      <c r="AG37" s="1">
        <v>0.5</v>
      </c>
      <c r="AH37" t="e">
        <f t="shared" si="137"/>
        <v>#DIV/0!</v>
      </c>
      <c r="AI37">
        <f t="shared" si="138"/>
        <v>9.0693942004849326</v>
      </c>
      <c r="AJ37">
        <f t="shared" si="139"/>
        <v>1.3047119847093329</v>
      </c>
      <c r="AK37">
        <f t="shared" si="140"/>
        <v>26.446393966674805</v>
      </c>
      <c r="AL37" s="1">
        <v>2</v>
      </c>
      <c r="AM37">
        <f t="shared" si="141"/>
        <v>4.644859790802002</v>
      </c>
      <c r="AN37" s="1">
        <v>1</v>
      </c>
      <c r="AO37">
        <f t="shared" si="142"/>
        <v>9.2897195816040039</v>
      </c>
      <c r="AP37" s="1">
        <v>26.546253204345703</v>
      </c>
      <c r="AQ37" s="1">
        <v>26.446393966674805</v>
      </c>
      <c r="AR37" s="1">
        <v>26.044036865234375</v>
      </c>
      <c r="AS37" s="1">
        <v>199.86592102050781</v>
      </c>
      <c r="AT37" s="1">
        <v>191.19468688964844</v>
      </c>
      <c r="AU37" s="1">
        <v>17.304271697998047</v>
      </c>
      <c r="AV37" s="1">
        <v>21.738348007202148</v>
      </c>
      <c r="AW37" s="1">
        <v>49.331928253173828</v>
      </c>
      <c r="AX37" s="1">
        <v>61.976898193359375</v>
      </c>
      <c r="AY37" s="1">
        <v>400.18438720703125</v>
      </c>
      <c r="AZ37" s="1">
        <v>1701.249755859375</v>
      </c>
      <c r="BA37" s="1">
        <v>130.98727416992188</v>
      </c>
      <c r="BB37" s="1">
        <v>99.35028076171875</v>
      </c>
      <c r="BC37" s="1">
        <v>1.3376902341842651</v>
      </c>
      <c r="BD37" s="1">
        <v>-6.0643885284662247E-2</v>
      </c>
      <c r="BE37" s="1">
        <v>0.75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si="143"/>
        <v>2.000921936035156</v>
      </c>
      <c r="BM37">
        <f t="shared" si="144"/>
        <v>9.0693942004849322E-3</v>
      </c>
      <c r="BN37">
        <f t="shared" si="145"/>
        <v>299.59639396667478</v>
      </c>
      <c r="BO37">
        <f t="shared" si="146"/>
        <v>299.69625320434568</v>
      </c>
      <c r="BP37">
        <f t="shared" si="147"/>
        <v>272.19995485335676</v>
      </c>
      <c r="BQ37">
        <f t="shared" si="148"/>
        <v>-0.50573521855937031</v>
      </c>
      <c r="BR37">
        <f t="shared" si="149"/>
        <v>3.4644229625208158</v>
      </c>
      <c r="BS37">
        <f t="shared" si="150"/>
        <v>34.870791868518943</v>
      </c>
      <c r="BT37">
        <f t="shared" si="151"/>
        <v>13.132443861316794</v>
      </c>
      <c r="BU37">
        <f t="shared" si="152"/>
        <v>26.496323585510254</v>
      </c>
      <c r="BV37">
        <f t="shared" si="153"/>
        <v>3.4746375807321832</v>
      </c>
      <c r="BW37">
        <f t="shared" si="154"/>
        <v>0.67106236973927791</v>
      </c>
      <c r="BX37">
        <f t="shared" si="155"/>
        <v>2.1597109778114829</v>
      </c>
      <c r="BY37">
        <f t="shared" si="156"/>
        <v>1.3149266029207003</v>
      </c>
      <c r="BZ37">
        <f t="shared" si="157"/>
        <v>0.42381491012932893</v>
      </c>
      <c r="CA37">
        <f t="shared" si="158"/>
        <v>14.971025185881231</v>
      </c>
      <c r="CB37">
        <f t="shared" si="159"/>
        <v>0.78814590375246274</v>
      </c>
      <c r="CC37">
        <f t="shared" si="160"/>
        <v>64.042409157381513</v>
      </c>
      <c r="CD37">
        <f t="shared" si="161"/>
        <v>188.92527527550098</v>
      </c>
      <c r="CE37">
        <f t="shared" si="162"/>
        <v>5.2937046413990899E-2</v>
      </c>
      <c r="CF37">
        <f t="shared" si="163"/>
        <v>0</v>
      </c>
      <c r="CG37">
        <f t="shared" si="164"/>
        <v>1488.6920037736252</v>
      </c>
      <c r="CH37">
        <f t="shared" si="165"/>
        <v>0</v>
      </c>
      <c r="CI37" t="e">
        <f t="shared" si="166"/>
        <v>#DIV/0!</v>
      </c>
      <c r="CJ37" t="e">
        <f t="shared" si="167"/>
        <v>#DIV/0!</v>
      </c>
    </row>
    <row r="38" spans="1:88" x14ac:dyDescent="0.35">
      <c r="A38" t="s">
        <v>161</v>
      </c>
      <c r="B38" s="1">
        <v>41</v>
      </c>
      <c r="C38" s="1" t="s">
        <v>126</v>
      </c>
      <c r="D38" s="1" t="s">
        <v>90</v>
      </c>
      <c r="E38" s="1">
        <v>0</v>
      </c>
      <c r="F38" s="1" t="s">
        <v>91</v>
      </c>
      <c r="G38" s="1" t="s">
        <v>90</v>
      </c>
      <c r="H38" s="1">
        <v>11875.00008835271</v>
      </c>
      <c r="I38" s="1">
        <v>0</v>
      </c>
      <c r="J38">
        <f t="shared" si="126"/>
        <v>-2.8254694454867435</v>
      </c>
      <c r="K38">
        <f t="shared" si="127"/>
        <v>0.54535123851484935</v>
      </c>
      <c r="L38">
        <f t="shared" si="128"/>
        <v>58.498718114335119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129"/>
        <v>#DIV/0!</v>
      </c>
      <c r="U38" t="e">
        <f t="shared" si="130"/>
        <v>#DIV/0!</v>
      </c>
      <c r="V38" t="e">
        <f t="shared" si="131"/>
        <v>#DIV/0!</v>
      </c>
      <c r="W38" s="1">
        <v>-1</v>
      </c>
      <c r="X38" s="1">
        <v>0.87</v>
      </c>
      <c r="Y38" s="1">
        <v>0.92</v>
      </c>
      <c r="Z38" s="1">
        <v>10.115758895874023</v>
      </c>
      <c r="AA38">
        <f t="shared" si="132"/>
        <v>0.875057879447937</v>
      </c>
      <c r="AB38">
        <f t="shared" si="133"/>
        <v>-1.2263179589567178E-3</v>
      </c>
      <c r="AC38" t="e">
        <f t="shared" si="134"/>
        <v>#DIV/0!</v>
      </c>
      <c r="AD38" t="e">
        <f t="shared" si="135"/>
        <v>#DIV/0!</v>
      </c>
      <c r="AE38" t="e">
        <f t="shared" si="136"/>
        <v>#DIV/0!</v>
      </c>
      <c r="AF38" s="1">
        <v>0</v>
      </c>
      <c r="AG38" s="1">
        <v>0.5</v>
      </c>
      <c r="AH38" t="e">
        <f t="shared" si="137"/>
        <v>#DIV/0!</v>
      </c>
      <c r="AI38">
        <f t="shared" si="138"/>
        <v>7.5943541237969034</v>
      </c>
      <c r="AJ38">
        <f t="shared" si="139"/>
        <v>1.4230012624935937</v>
      </c>
      <c r="AK38">
        <f t="shared" si="140"/>
        <v>26.804714202880859</v>
      </c>
      <c r="AL38" s="1">
        <v>2</v>
      </c>
      <c r="AM38">
        <f t="shared" si="141"/>
        <v>4.644859790802002</v>
      </c>
      <c r="AN38" s="1">
        <v>1</v>
      </c>
      <c r="AO38">
        <f t="shared" si="142"/>
        <v>9.2897195816040039</v>
      </c>
      <c r="AP38" s="1">
        <v>26.539575576782227</v>
      </c>
      <c r="AQ38" s="1">
        <v>26.804714202880859</v>
      </c>
      <c r="AR38" s="1">
        <v>26.049888610839844</v>
      </c>
      <c r="AS38" s="1">
        <v>49.856273651123047</v>
      </c>
      <c r="AT38" s="1">
        <v>51.074478149414063</v>
      </c>
      <c r="AU38" s="1">
        <v>17.577741622924805</v>
      </c>
      <c r="AV38" s="1">
        <v>21.292264938354492</v>
      </c>
      <c r="AW38" s="1">
        <v>50.129032135009766</v>
      </c>
      <c r="AX38" s="1">
        <v>60.727634429931641</v>
      </c>
      <c r="AY38" s="1">
        <v>400.19418334960938</v>
      </c>
      <c r="AZ38" s="1">
        <v>1701.1190185546875</v>
      </c>
      <c r="BA38" s="1">
        <v>134.08152770996094</v>
      </c>
      <c r="BB38" s="1">
        <v>99.346488952636719</v>
      </c>
      <c r="BC38" s="1">
        <v>0.76709675788879395</v>
      </c>
      <c r="BD38" s="1">
        <v>-4.8587914556264877E-2</v>
      </c>
      <c r="BE38" s="1">
        <v>0.75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143"/>
        <v>2.0009709167480465</v>
      </c>
      <c r="BM38">
        <f t="shared" si="144"/>
        <v>7.5943541237969035E-3</v>
      </c>
      <c r="BN38">
        <f t="shared" si="145"/>
        <v>299.95471420288084</v>
      </c>
      <c r="BO38">
        <f t="shared" si="146"/>
        <v>299.6895755767822</v>
      </c>
      <c r="BP38">
        <f t="shared" si="147"/>
        <v>272.17903688507431</v>
      </c>
      <c r="BQ38">
        <f t="shared" si="148"/>
        <v>-0.26285071111537173</v>
      </c>
      <c r="BR38">
        <f t="shared" si="149"/>
        <v>3.5383130259684425</v>
      </c>
      <c r="BS38">
        <f t="shared" si="150"/>
        <v>35.615883996215786</v>
      </c>
      <c r="BT38">
        <f t="shared" si="151"/>
        <v>14.323619057861293</v>
      </c>
      <c r="BU38">
        <f t="shared" si="152"/>
        <v>26.672144889831543</v>
      </c>
      <c r="BV38">
        <f t="shared" si="153"/>
        <v>3.5108168113818365</v>
      </c>
      <c r="BW38">
        <f t="shared" si="154"/>
        <v>0.5151117030006469</v>
      </c>
      <c r="BX38">
        <f t="shared" si="155"/>
        <v>2.1153117634748488</v>
      </c>
      <c r="BY38">
        <f t="shared" si="156"/>
        <v>1.3955050479069877</v>
      </c>
      <c r="BZ38">
        <f t="shared" si="157"/>
        <v>0.32453161931987112</v>
      </c>
      <c r="CA38">
        <f t="shared" si="158"/>
        <v>5.8116422528892038</v>
      </c>
      <c r="CB38">
        <f t="shared" si="159"/>
        <v>1.1453610537772323</v>
      </c>
      <c r="CC38">
        <f t="shared" si="160"/>
        <v>60.900535223878819</v>
      </c>
      <c r="CD38">
        <f t="shared" si="161"/>
        <v>51.485080828849142</v>
      </c>
      <c r="CE38">
        <f t="shared" si="162"/>
        <v>-3.3421837689422376E-2</v>
      </c>
      <c r="CF38">
        <f t="shared" si="163"/>
        <v>0</v>
      </c>
      <c r="CG38">
        <f t="shared" si="164"/>
        <v>1488.5776010650206</v>
      </c>
      <c r="CH38">
        <f t="shared" si="165"/>
        <v>0</v>
      </c>
      <c r="CI38" t="e">
        <f t="shared" si="166"/>
        <v>#DIV/0!</v>
      </c>
      <c r="CJ38" t="e">
        <f t="shared" si="167"/>
        <v>#DIV/0!</v>
      </c>
    </row>
    <row r="39" spans="1:88" x14ac:dyDescent="0.35">
      <c r="A39" t="s">
        <v>161</v>
      </c>
      <c r="B39" s="1">
        <v>42</v>
      </c>
      <c r="C39" s="1" t="s">
        <v>127</v>
      </c>
      <c r="D39" s="1" t="s">
        <v>90</v>
      </c>
      <c r="E39" s="1">
        <v>0</v>
      </c>
      <c r="F39" s="1" t="s">
        <v>91</v>
      </c>
      <c r="G39" s="1" t="s">
        <v>90</v>
      </c>
      <c r="H39" s="1">
        <v>12096.500088387169</v>
      </c>
      <c r="I39" s="1">
        <v>0</v>
      </c>
      <c r="J39">
        <f t="shared" si="126"/>
        <v>3.4531273179903086</v>
      </c>
      <c r="K39">
        <f t="shared" si="127"/>
        <v>0.39029921143303387</v>
      </c>
      <c r="L39">
        <f t="shared" si="128"/>
        <v>81.010302382017443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129"/>
        <v>#DIV/0!</v>
      </c>
      <c r="U39" t="e">
        <f t="shared" si="130"/>
        <v>#DIV/0!</v>
      </c>
      <c r="V39" t="e">
        <f t="shared" si="131"/>
        <v>#DIV/0!</v>
      </c>
      <c r="W39" s="1">
        <v>-1</v>
      </c>
      <c r="X39" s="1">
        <v>0.87</v>
      </c>
      <c r="Y39" s="1">
        <v>0.92</v>
      </c>
      <c r="Z39" s="1">
        <v>10.115758895874023</v>
      </c>
      <c r="AA39">
        <f t="shared" si="132"/>
        <v>0.875057879447937</v>
      </c>
      <c r="AB39">
        <f t="shared" si="133"/>
        <v>2.9912983174194292E-3</v>
      </c>
      <c r="AC39" t="e">
        <f t="shared" si="134"/>
        <v>#DIV/0!</v>
      </c>
      <c r="AD39" t="e">
        <f t="shared" si="135"/>
        <v>#DIV/0!</v>
      </c>
      <c r="AE39" t="e">
        <f t="shared" si="136"/>
        <v>#DIV/0!</v>
      </c>
      <c r="AF39" s="1">
        <v>0</v>
      </c>
      <c r="AG39" s="1">
        <v>0.5</v>
      </c>
      <c r="AH39" t="e">
        <f t="shared" si="137"/>
        <v>#DIV/0!</v>
      </c>
      <c r="AI39">
        <f t="shared" si="138"/>
        <v>5.9698488127711684</v>
      </c>
      <c r="AJ39">
        <f t="shared" si="139"/>
        <v>1.538104984291806</v>
      </c>
      <c r="AK39">
        <f t="shared" si="140"/>
        <v>27.136575698852539</v>
      </c>
      <c r="AL39" s="1">
        <v>2</v>
      </c>
      <c r="AM39">
        <f t="shared" si="141"/>
        <v>4.644859790802002</v>
      </c>
      <c r="AN39" s="1">
        <v>1</v>
      </c>
      <c r="AO39">
        <f t="shared" si="142"/>
        <v>9.2897195816040039</v>
      </c>
      <c r="AP39" s="1">
        <v>26.532819747924805</v>
      </c>
      <c r="AQ39" s="1">
        <v>27.136575698852539</v>
      </c>
      <c r="AR39" s="1">
        <v>26.053319931030273</v>
      </c>
      <c r="AS39" s="1">
        <v>99.961769104003906</v>
      </c>
      <c r="AT39" s="1">
        <v>97.94390869140625</v>
      </c>
      <c r="AU39" s="1">
        <v>17.914295196533203</v>
      </c>
      <c r="AV39" s="1">
        <v>20.835494995117188</v>
      </c>
      <c r="AW39" s="1">
        <v>51.107357025146484</v>
      </c>
      <c r="AX39" s="1">
        <v>59.446296691894531</v>
      </c>
      <c r="AY39" s="1">
        <v>400.20980834960938</v>
      </c>
      <c r="AZ39" s="1">
        <v>1701.2518310546875</v>
      </c>
      <c r="BA39" s="1">
        <v>137.48374938964844</v>
      </c>
      <c r="BB39" s="1">
        <v>99.343231201171875</v>
      </c>
      <c r="BC39" s="1">
        <v>1.0262047052383423</v>
      </c>
      <c r="BD39" s="1">
        <v>-3.7343140691518784E-2</v>
      </c>
      <c r="BE39" s="1">
        <v>0.75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143"/>
        <v>2.0010490417480469</v>
      </c>
      <c r="BM39">
        <f t="shared" si="144"/>
        <v>5.9698488127711688E-3</v>
      </c>
      <c r="BN39">
        <f t="shared" si="145"/>
        <v>300.28657569885252</v>
      </c>
      <c r="BO39">
        <f t="shared" si="146"/>
        <v>299.68281974792478</v>
      </c>
      <c r="BP39">
        <f t="shared" si="147"/>
        <v>272.20028688459934</v>
      </c>
      <c r="BQ39">
        <f t="shared" si="148"/>
        <v>7.6130649702520143E-3</v>
      </c>
      <c r="BR39">
        <f t="shared" si="149"/>
        <v>3.607970380782592</v>
      </c>
      <c r="BS39">
        <f t="shared" si="150"/>
        <v>36.318230614790309</v>
      </c>
      <c r="BT39">
        <f t="shared" si="151"/>
        <v>15.482735619673122</v>
      </c>
      <c r="BU39">
        <f t="shared" si="152"/>
        <v>26.834697723388672</v>
      </c>
      <c r="BV39">
        <f t="shared" si="153"/>
        <v>3.5445579152950542</v>
      </c>
      <c r="BW39">
        <f t="shared" si="154"/>
        <v>0.37456231280688418</v>
      </c>
      <c r="BX39">
        <f t="shared" si="155"/>
        <v>2.069865396490786</v>
      </c>
      <c r="BY39">
        <f t="shared" si="156"/>
        <v>1.4746925188042681</v>
      </c>
      <c r="BZ39">
        <f t="shared" si="157"/>
        <v>0.23546621064634671</v>
      </c>
      <c r="CA39">
        <f t="shared" si="158"/>
        <v>8.0478251992136034</v>
      </c>
      <c r="CB39">
        <f t="shared" si="159"/>
        <v>0.82710914302244309</v>
      </c>
      <c r="CC39">
        <f t="shared" si="160"/>
        <v>57.884595440212273</v>
      </c>
      <c r="CD39">
        <f t="shared" si="161"/>
        <v>97.442093557124011</v>
      </c>
      <c r="CE39">
        <f t="shared" si="162"/>
        <v>2.0512990896304564E-2</v>
      </c>
      <c r="CF39">
        <f t="shared" si="163"/>
        <v>0</v>
      </c>
      <c r="CG39">
        <f t="shared" si="164"/>
        <v>1488.6938196896349</v>
      </c>
      <c r="CH39">
        <f t="shared" si="165"/>
        <v>0</v>
      </c>
      <c r="CI39" t="e">
        <f t="shared" si="166"/>
        <v>#DIV/0!</v>
      </c>
      <c r="CJ39" t="e">
        <f t="shared" si="167"/>
        <v>#DIV/0!</v>
      </c>
    </row>
    <row r="40" spans="1:88" x14ac:dyDescent="0.35">
      <c r="A40" t="s">
        <v>161</v>
      </c>
      <c r="B40" s="1">
        <v>43</v>
      </c>
      <c r="C40" s="1" t="s">
        <v>128</v>
      </c>
      <c r="D40" s="1" t="s">
        <v>90</v>
      </c>
      <c r="E40" s="1">
        <v>0</v>
      </c>
      <c r="F40" s="1" t="s">
        <v>91</v>
      </c>
      <c r="G40" s="1" t="s">
        <v>90</v>
      </c>
      <c r="H40" s="1">
        <v>12238.500088387169</v>
      </c>
      <c r="I40" s="1">
        <v>0</v>
      </c>
      <c r="J40">
        <f t="shared" si="126"/>
        <v>19.2889351160693</v>
      </c>
      <c r="K40">
        <f t="shared" si="127"/>
        <v>0.33750349015888698</v>
      </c>
      <c r="L40">
        <f t="shared" si="128"/>
        <v>189.07132918424929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129"/>
        <v>#DIV/0!</v>
      </c>
      <c r="U40" t="e">
        <f t="shared" si="130"/>
        <v>#DIV/0!</v>
      </c>
      <c r="V40" t="e">
        <f t="shared" si="131"/>
        <v>#DIV/0!</v>
      </c>
      <c r="W40" s="1">
        <v>-1</v>
      </c>
      <c r="X40" s="1">
        <v>0.87</v>
      </c>
      <c r="Y40" s="1">
        <v>0.92</v>
      </c>
      <c r="Z40" s="1">
        <v>10.115758895874023</v>
      </c>
      <c r="AA40">
        <f t="shared" si="132"/>
        <v>0.875057879447937</v>
      </c>
      <c r="AB40">
        <f t="shared" si="133"/>
        <v>1.3630359611998636E-2</v>
      </c>
      <c r="AC40" t="e">
        <f t="shared" si="134"/>
        <v>#DIV/0!</v>
      </c>
      <c r="AD40" t="e">
        <f t="shared" si="135"/>
        <v>#DIV/0!</v>
      </c>
      <c r="AE40" t="e">
        <f t="shared" si="136"/>
        <v>#DIV/0!</v>
      </c>
      <c r="AF40" s="1">
        <v>0</v>
      </c>
      <c r="AG40" s="1">
        <v>0.5</v>
      </c>
      <c r="AH40" t="e">
        <f t="shared" si="137"/>
        <v>#DIV/0!</v>
      </c>
      <c r="AI40">
        <f t="shared" si="138"/>
        <v>5.3288440165994375</v>
      </c>
      <c r="AJ40">
        <f t="shared" si="139"/>
        <v>1.5788129507037061</v>
      </c>
      <c r="AK40">
        <f t="shared" si="140"/>
        <v>27.305328369140625</v>
      </c>
      <c r="AL40" s="1">
        <v>2</v>
      </c>
      <c r="AM40">
        <f t="shared" si="141"/>
        <v>4.644859790802002</v>
      </c>
      <c r="AN40" s="1">
        <v>1</v>
      </c>
      <c r="AO40">
        <f t="shared" si="142"/>
        <v>9.2897195816040039</v>
      </c>
      <c r="AP40" s="1">
        <v>26.552295684814453</v>
      </c>
      <c r="AQ40" s="1">
        <v>27.305328369140625</v>
      </c>
      <c r="AR40" s="1">
        <v>26.043193817138672</v>
      </c>
      <c r="AS40" s="1">
        <v>300.00405883789063</v>
      </c>
      <c r="AT40" s="1">
        <v>289.59304809570313</v>
      </c>
      <c r="AU40" s="1">
        <v>18.179073333740234</v>
      </c>
      <c r="AV40" s="1">
        <v>20.786844253540039</v>
      </c>
      <c r="AW40" s="1">
        <v>51.802211761474609</v>
      </c>
      <c r="AX40" s="1">
        <v>59.23577880859375</v>
      </c>
      <c r="AY40" s="1">
        <v>400.1942138671875</v>
      </c>
      <c r="AZ40" s="1">
        <v>1701.04248046875</v>
      </c>
      <c r="BA40" s="1">
        <v>142.17787170410156</v>
      </c>
      <c r="BB40" s="1">
        <v>99.343376159667969</v>
      </c>
      <c r="BC40" s="1">
        <v>1.3955086469650269</v>
      </c>
      <c r="BD40" s="1">
        <v>-2.5220319628715515E-2</v>
      </c>
      <c r="BE40" s="1">
        <v>1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143"/>
        <v>2.0009710693359373</v>
      </c>
      <c r="BM40">
        <f t="shared" si="144"/>
        <v>5.3288440165994372E-3</v>
      </c>
      <c r="BN40">
        <f t="shared" si="145"/>
        <v>300.4553283691406</v>
      </c>
      <c r="BO40">
        <f t="shared" si="146"/>
        <v>299.70229568481443</v>
      </c>
      <c r="BP40">
        <f t="shared" si="147"/>
        <v>272.16679079159803</v>
      </c>
      <c r="BQ40">
        <f t="shared" si="148"/>
        <v>0.11338903383118155</v>
      </c>
      <c r="BR40">
        <f t="shared" si="149"/>
        <v>3.6438482385555666</v>
      </c>
      <c r="BS40">
        <f t="shared" si="150"/>
        <v>36.679327595018044</v>
      </c>
      <c r="BT40">
        <f t="shared" si="151"/>
        <v>15.892483341478005</v>
      </c>
      <c r="BU40">
        <f t="shared" si="152"/>
        <v>26.928812026977539</v>
      </c>
      <c r="BV40">
        <f t="shared" si="153"/>
        <v>3.5642223423726769</v>
      </c>
      <c r="BW40">
        <f t="shared" si="154"/>
        <v>0.32567156261131314</v>
      </c>
      <c r="BX40">
        <f t="shared" si="155"/>
        <v>2.0650352878518605</v>
      </c>
      <c r="BY40">
        <f t="shared" si="156"/>
        <v>1.4991870545208164</v>
      </c>
      <c r="BZ40">
        <f t="shared" si="157"/>
        <v>0.20457568016318417</v>
      </c>
      <c r="CA40">
        <f t="shared" si="158"/>
        <v>18.782984176159289</v>
      </c>
      <c r="CB40">
        <f t="shared" si="159"/>
        <v>0.65288628448624231</v>
      </c>
      <c r="CC40">
        <f t="shared" si="160"/>
        <v>56.953943230672508</v>
      </c>
      <c r="CD40">
        <f t="shared" si="161"/>
        <v>286.78994277288376</v>
      </c>
      <c r="CE40">
        <f t="shared" si="162"/>
        <v>3.8306117186638254E-2</v>
      </c>
      <c r="CF40">
        <f t="shared" si="163"/>
        <v>0</v>
      </c>
      <c r="CG40">
        <f t="shared" si="164"/>
        <v>1488.5106258098431</v>
      </c>
      <c r="CH40">
        <f t="shared" si="165"/>
        <v>0</v>
      </c>
      <c r="CI40" t="e">
        <f t="shared" si="166"/>
        <v>#DIV/0!</v>
      </c>
      <c r="CJ40" t="e">
        <f t="shared" si="167"/>
        <v>#DIV/0!</v>
      </c>
    </row>
    <row r="41" spans="1:88" x14ac:dyDescent="0.35">
      <c r="A41" t="s">
        <v>161</v>
      </c>
      <c r="B41" s="1">
        <v>44</v>
      </c>
      <c r="C41" s="1" t="s">
        <v>129</v>
      </c>
      <c r="D41" s="1" t="s">
        <v>90</v>
      </c>
      <c r="E41" s="1">
        <v>0</v>
      </c>
      <c r="F41" s="1" t="s">
        <v>91</v>
      </c>
      <c r="G41" s="1" t="s">
        <v>90</v>
      </c>
      <c r="H41" s="1">
        <v>12380.500088387169</v>
      </c>
      <c r="I41" s="1">
        <v>0</v>
      </c>
      <c r="J41">
        <f t="shared" si="126"/>
        <v>25.234011423984498</v>
      </c>
      <c r="K41">
        <f t="shared" si="127"/>
        <v>0.31356039518254175</v>
      </c>
      <c r="L41">
        <f t="shared" si="128"/>
        <v>245.59576569720869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129"/>
        <v>#DIV/0!</v>
      </c>
      <c r="U41" t="e">
        <f t="shared" si="130"/>
        <v>#DIV/0!</v>
      </c>
      <c r="V41" t="e">
        <f t="shared" si="131"/>
        <v>#DIV/0!</v>
      </c>
      <c r="W41" s="1">
        <v>-1</v>
      </c>
      <c r="X41" s="1">
        <v>0.87</v>
      </c>
      <c r="Y41" s="1">
        <v>0.92</v>
      </c>
      <c r="Z41" s="1">
        <v>10.115758895874023</v>
      </c>
      <c r="AA41">
        <f t="shared" si="132"/>
        <v>0.875057879447937</v>
      </c>
      <c r="AB41">
        <f t="shared" si="133"/>
        <v>1.763099874710565E-2</v>
      </c>
      <c r="AC41" t="e">
        <f t="shared" si="134"/>
        <v>#DIV/0!</v>
      </c>
      <c r="AD41" t="e">
        <f t="shared" si="135"/>
        <v>#DIV/0!</v>
      </c>
      <c r="AE41" t="e">
        <f t="shared" si="136"/>
        <v>#DIV/0!</v>
      </c>
      <c r="AF41" s="1">
        <v>0</v>
      </c>
      <c r="AG41" s="1">
        <v>0.5</v>
      </c>
      <c r="AH41" t="e">
        <f t="shared" si="137"/>
        <v>#DIV/0!</v>
      </c>
      <c r="AI41">
        <f t="shared" si="138"/>
        <v>5.0446467572019857</v>
      </c>
      <c r="AJ41">
        <f t="shared" si="139"/>
        <v>1.6042747880367774</v>
      </c>
      <c r="AK41">
        <f t="shared" si="140"/>
        <v>27.488864898681641</v>
      </c>
      <c r="AL41" s="1">
        <v>2</v>
      </c>
      <c r="AM41">
        <f t="shared" si="141"/>
        <v>4.644859790802002</v>
      </c>
      <c r="AN41" s="1">
        <v>1</v>
      </c>
      <c r="AO41">
        <f t="shared" si="142"/>
        <v>9.2897195816040039</v>
      </c>
      <c r="AP41" s="1">
        <v>26.563714981079102</v>
      </c>
      <c r="AQ41" s="1">
        <v>27.488864898681641</v>
      </c>
      <c r="AR41" s="1">
        <v>26.034612655639648</v>
      </c>
      <c r="AS41" s="1">
        <v>400.03366088867188</v>
      </c>
      <c r="AT41" s="1">
        <v>386.44827270507813</v>
      </c>
      <c r="AU41" s="1">
        <v>18.458755493164063</v>
      </c>
      <c r="AV41" s="1">
        <v>20.92713737487793</v>
      </c>
      <c r="AW41" s="1">
        <v>52.562644958496094</v>
      </c>
      <c r="AX41" s="1">
        <v>59.592445373535156</v>
      </c>
      <c r="AY41" s="1">
        <v>400.18740844726563</v>
      </c>
      <c r="AZ41" s="1">
        <v>1700.399658203125</v>
      </c>
      <c r="BA41" s="1">
        <v>145.45899963378906</v>
      </c>
      <c r="BB41" s="1">
        <v>99.342185974121094</v>
      </c>
      <c r="BC41" s="1">
        <v>1.3157875537872314</v>
      </c>
      <c r="BD41" s="1">
        <v>-2.5639554485678673E-2</v>
      </c>
      <c r="BE41" s="1">
        <v>1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143"/>
        <v>2.0009370422363282</v>
      </c>
      <c r="BM41">
        <f t="shared" si="144"/>
        <v>5.0446467572019859E-3</v>
      </c>
      <c r="BN41">
        <f t="shared" si="145"/>
        <v>300.63886489868162</v>
      </c>
      <c r="BO41">
        <f t="shared" si="146"/>
        <v>299.71371498107908</v>
      </c>
      <c r="BP41">
        <f t="shared" si="147"/>
        <v>272.06393923139694</v>
      </c>
      <c r="BQ41">
        <f t="shared" si="148"/>
        <v>0.15496601952829403</v>
      </c>
      <c r="BR41">
        <f t="shared" si="149"/>
        <v>3.6832223610378811</v>
      </c>
      <c r="BS41">
        <f t="shared" si="150"/>
        <v>37.076115498378208</v>
      </c>
      <c r="BT41">
        <f t="shared" si="151"/>
        <v>16.148978123500278</v>
      </c>
      <c r="BU41">
        <f t="shared" si="152"/>
        <v>27.026289939880371</v>
      </c>
      <c r="BV41">
        <f t="shared" si="153"/>
        <v>3.5846899033658319</v>
      </c>
      <c r="BW41">
        <f t="shared" si="154"/>
        <v>0.30332221388774505</v>
      </c>
      <c r="BX41">
        <f t="shared" si="155"/>
        <v>2.0789475730011038</v>
      </c>
      <c r="BY41">
        <f t="shared" si="156"/>
        <v>1.5057423303647282</v>
      </c>
      <c r="BZ41">
        <f t="shared" si="157"/>
        <v>0.1904703824466048</v>
      </c>
      <c r="CA41">
        <f t="shared" si="158"/>
        <v>24.398020230348777</v>
      </c>
      <c r="CB41">
        <f t="shared" si="159"/>
        <v>0.6355204125459698</v>
      </c>
      <c r="CC41">
        <f t="shared" si="160"/>
        <v>56.607434130101453</v>
      </c>
      <c r="CD41">
        <f t="shared" si="161"/>
        <v>382.78121740560084</v>
      </c>
      <c r="CE41">
        <f t="shared" si="162"/>
        <v>3.731720822675165E-2</v>
      </c>
      <c r="CF41">
        <f t="shared" si="163"/>
        <v>0</v>
      </c>
      <c r="CG41">
        <f t="shared" si="164"/>
        <v>1487.9481191212235</v>
      </c>
      <c r="CH41">
        <f t="shared" si="165"/>
        <v>0</v>
      </c>
      <c r="CI41" t="e">
        <f t="shared" si="166"/>
        <v>#DIV/0!</v>
      </c>
      <c r="CJ41" t="e">
        <f t="shared" si="167"/>
        <v>#DIV/0!</v>
      </c>
    </row>
    <row r="42" spans="1:88" x14ac:dyDescent="0.35">
      <c r="A42" t="s">
        <v>161</v>
      </c>
      <c r="B42" s="1">
        <v>45</v>
      </c>
      <c r="C42" s="1" t="s">
        <v>130</v>
      </c>
      <c r="D42" s="1" t="s">
        <v>90</v>
      </c>
      <c r="E42" s="1">
        <v>0</v>
      </c>
      <c r="F42" s="1" t="s">
        <v>91</v>
      </c>
      <c r="G42" s="1" t="s">
        <v>90</v>
      </c>
      <c r="H42" s="1">
        <v>12535.500088387169</v>
      </c>
      <c r="I42" s="1">
        <v>0</v>
      </c>
      <c r="J42">
        <f t="shared" si="126"/>
        <v>39.619857598948521</v>
      </c>
      <c r="K42">
        <f t="shared" si="127"/>
        <v>0.29032199883185994</v>
      </c>
      <c r="L42">
        <f t="shared" si="128"/>
        <v>439.19536283044835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129"/>
        <v>#DIV/0!</v>
      </c>
      <c r="U42" t="e">
        <f t="shared" si="130"/>
        <v>#DIV/0!</v>
      </c>
      <c r="V42" t="e">
        <f t="shared" si="131"/>
        <v>#DIV/0!</v>
      </c>
      <c r="W42" s="1">
        <v>-1</v>
      </c>
      <c r="X42" s="1">
        <v>0.87</v>
      </c>
      <c r="Y42" s="1">
        <v>0.92</v>
      </c>
      <c r="Z42" s="1">
        <v>10.115758895874023</v>
      </c>
      <c r="AA42">
        <f t="shared" si="132"/>
        <v>0.875057879447937</v>
      </c>
      <c r="AB42">
        <f t="shared" si="133"/>
        <v>2.7293702054866278E-2</v>
      </c>
      <c r="AC42" t="e">
        <f t="shared" si="134"/>
        <v>#DIV/0!</v>
      </c>
      <c r="AD42" t="e">
        <f t="shared" si="135"/>
        <v>#DIV/0!</v>
      </c>
      <c r="AE42" t="e">
        <f t="shared" si="136"/>
        <v>#DIV/0!</v>
      </c>
      <c r="AF42" s="1">
        <v>0</v>
      </c>
      <c r="AG42" s="1">
        <v>0.5</v>
      </c>
      <c r="AH42" t="e">
        <f t="shared" si="137"/>
        <v>#DIV/0!</v>
      </c>
      <c r="AI42">
        <f t="shared" si="138"/>
        <v>4.8046290798407263</v>
      </c>
      <c r="AJ42">
        <f t="shared" si="139"/>
        <v>1.6456197775651371</v>
      </c>
      <c r="AK42">
        <f t="shared" si="140"/>
        <v>27.75007438659668</v>
      </c>
      <c r="AL42" s="1">
        <v>2</v>
      </c>
      <c r="AM42">
        <f t="shared" si="141"/>
        <v>4.644859790802002</v>
      </c>
      <c r="AN42" s="1">
        <v>1</v>
      </c>
      <c r="AO42">
        <f t="shared" si="142"/>
        <v>9.2897195816040039</v>
      </c>
      <c r="AP42" s="1">
        <v>26.580533981323242</v>
      </c>
      <c r="AQ42" s="1">
        <v>27.75007438659668</v>
      </c>
      <c r="AR42" s="1">
        <v>26.040868759155273</v>
      </c>
      <c r="AS42" s="1">
        <v>700.012939453125</v>
      </c>
      <c r="AT42" s="1">
        <v>678.58294677734375</v>
      </c>
      <c r="AU42" s="1">
        <v>18.731164932250977</v>
      </c>
      <c r="AV42" s="1">
        <v>21.08172607421875</v>
      </c>
      <c r="AW42" s="1">
        <v>53.285335540771484</v>
      </c>
      <c r="AX42" s="1">
        <v>59.972995758056641</v>
      </c>
      <c r="AY42" s="1">
        <v>400.18862915039063</v>
      </c>
      <c r="AZ42" s="1">
        <v>1700.744873046875</v>
      </c>
      <c r="BA42" s="1">
        <v>134.01992797851563</v>
      </c>
      <c r="BB42" s="1">
        <v>99.341011047363281</v>
      </c>
      <c r="BC42" s="1">
        <v>0.4814949631690979</v>
      </c>
      <c r="BD42" s="1">
        <v>-2.3801252245903015E-2</v>
      </c>
      <c r="BE42" s="1">
        <v>1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143"/>
        <v>2.0009431457519526</v>
      </c>
      <c r="BM42">
        <f t="shared" si="144"/>
        <v>4.8046290798407264E-3</v>
      </c>
      <c r="BN42">
        <f t="shared" si="145"/>
        <v>300.90007438659666</v>
      </c>
      <c r="BO42">
        <f t="shared" si="146"/>
        <v>299.73053398132322</v>
      </c>
      <c r="BP42">
        <f t="shared" si="147"/>
        <v>272.11917360516236</v>
      </c>
      <c r="BQ42">
        <f t="shared" si="148"/>
        <v>0.18597716222866589</v>
      </c>
      <c r="BR42">
        <f t="shared" si="149"/>
        <v>3.7398997604015887</v>
      </c>
      <c r="BS42">
        <f t="shared" si="150"/>
        <v>37.64708775329958</v>
      </c>
      <c r="BT42">
        <f t="shared" si="151"/>
        <v>16.56536167908083</v>
      </c>
      <c r="BU42">
        <f t="shared" si="152"/>
        <v>27.165304183959961</v>
      </c>
      <c r="BV42">
        <f t="shared" si="153"/>
        <v>3.6140563662598173</v>
      </c>
      <c r="BW42">
        <f t="shared" si="154"/>
        <v>0.28152382584920244</v>
      </c>
      <c r="BX42">
        <f t="shared" si="155"/>
        <v>2.0942799828364516</v>
      </c>
      <c r="BY42">
        <f t="shared" si="156"/>
        <v>1.5197763834233657</v>
      </c>
      <c r="BZ42">
        <f t="shared" si="157"/>
        <v>0.17672225094978899</v>
      </c>
      <c r="CA42">
        <f t="shared" si="158"/>
        <v>43.630111390890292</v>
      </c>
      <c r="CB42">
        <f t="shared" si="159"/>
        <v>0.64722428542631338</v>
      </c>
      <c r="CC42">
        <f t="shared" si="160"/>
        <v>56.040926152559933</v>
      </c>
      <c r="CD42">
        <f t="shared" si="161"/>
        <v>672.82531251414184</v>
      </c>
      <c r="CE42">
        <f t="shared" si="162"/>
        <v>3.3000148368094374E-2</v>
      </c>
      <c r="CF42">
        <f t="shared" si="163"/>
        <v>0</v>
      </c>
      <c r="CG42">
        <f t="shared" si="164"/>
        <v>1488.2502020903494</v>
      </c>
      <c r="CH42">
        <f t="shared" si="165"/>
        <v>0</v>
      </c>
      <c r="CI42" t="e">
        <f t="shared" si="166"/>
        <v>#DIV/0!</v>
      </c>
      <c r="CJ42" t="e">
        <f t="shared" si="167"/>
        <v>#DIV/0!</v>
      </c>
    </row>
    <row r="43" spans="1:88" x14ac:dyDescent="0.35">
      <c r="A43" t="s">
        <v>161</v>
      </c>
      <c r="B43" s="1">
        <v>46</v>
      </c>
      <c r="C43" s="1" t="s">
        <v>131</v>
      </c>
      <c r="D43" s="1" t="s">
        <v>90</v>
      </c>
      <c r="E43" s="1">
        <v>0</v>
      </c>
      <c r="F43" s="1" t="s">
        <v>91</v>
      </c>
      <c r="G43" s="1" t="s">
        <v>90</v>
      </c>
      <c r="H43" s="1">
        <v>12690.500088387169</v>
      </c>
      <c r="I43" s="1">
        <v>0</v>
      </c>
      <c r="J43">
        <f t="shared" si="126"/>
        <v>46.164584339991372</v>
      </c>
      <c r="K43">
        <f t="shared" si="127"/>
        <v>0.2542568559328145</v>
      </c>
      <c r="L43">
        <f t="shared" si="128"/>
        <v>654.168188306611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129"/>
        <v>#DIV/0!</v>
      </c>
      <c r="U43" t="e">
        <f t="shared" si="130"/>
        <v>#DIV/0!</v>
      </c>
      <c r="V43" t="e">
        <f t="shared" si="131"/>
        <v>#DIV/0!</v>
      </c>
      <c r="W43" s="1">
        <v>-1</v>
      </c>
      <c r="X43" s="1">
        <v>0.87</v>
      </c>
      <c r="Y43" s="1">
        <v>0.92</v>
      </c>
      <c r="Z43" s="1">
        <v>10.115758895874023</v>
      </c>
      <c r="AA43">
        <f t="shared" si="132"/>
        <v>0.875057879447937</v>
      </c>
      <c r="AB43">
        <f t="shared" si="133"/>
        <v>3.169640557152123E-2</v>
      </c>
      <c r="AC43" t="e">
        <f t="shared" si="134"/>
        <v>#DIV/0!</v>
      </c>
      <c r="AD43" t="e">
        <f t="shared" si="135"/>
        <v>#DIV/0!</v>
      </c>
      <c r="AE43" t="e">
        <f t="shared" si="136"/>
        <v>#DIV/0!</v>
      </c>
      <c r="AF43" s="1">
        <v>0</v>
      </c>
      <c r="AG43" s="1">
        <v>0.5</v>
      </c>
      <c r="AH43" t="e">
        <f t="shared" si="137"/>
        <v>#DIV/0!</v>
      </c>
      <c r="AI43">
        <f t="shared" si="138"/>
        <v>4.4374902169957009</v>
      </c>
      <c r="AJ43">
        <f t="shared" si="139"/>
        <v>1.7279695812895928</v>
      </c>
      <c r="AK43">
        <f t="shared" si="140"/>
        <v>28.172145843505859</v>
      </c>
      <c r="AL43" s="1">
        <v>2</v>
      </c>
      <c r="AM43">
        <f t="shared" si="141"/>
        <v>4.644859790802002</v>
      </c>
      <c r="AN43" s="1">
        <v>1</v>
      </c>
      <c r="AO43">
        <f t="shared" si="142"/>
        <v>9.2897195816040039</v>
      </c>
      <c r="AP43" s="1">
        <v>26.585048675537109</v>
      </c>
      <c r="AQ43" s="1">
        <v>28.172145843505859</v>
      </c>
      <c r="AR43" s="1">
        <v>26.04088020324707</v>
      </c>
      <c r="AS43" s="1">
        <v>999.99237060546875</v>
      </c>
      <c r="AT43" s="1">
        <v>974.759521484375</v>
      </c>
      <c r="AU43" s="1">
        <v>19.02044677734375</v>
      </c>
      <c r="AV43" s="1">
        <v>21.191125869750977</v>
      </c>
      <c r="AW43" s="1">
        <v>54.093460083007813</v>
      </c>
      <c r="AX43" s="1">
        <v>60.268402099609375</v>
      </c>
      <c r="AY43" s="1">
        <v>400.19317626953125</v>
      </c>
      <c r="AZ43" s="1">
        <v>1700.470947265625</v>
      </c>
      <c r="BA43" s="1">
        <v>137.76890563964844</v>
      </c>
      <c r="BB43" s="1">
        <v>99.339714050292969</v>
      </c>
      <c r="BC43" s="1">
        <v>-0.77562481164932251</v>
      </c>
      <c r="BD43" s="1">
        <v>-1.8208334222435951E-2</v>
      </c>
      <c r="BE43" s="1">
        <v>1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143"/>
        <v>2.0009658813476561</v>
      </c>
      <c r="BM43">
        <f t="shared" si="144"/>
        <v>4.4374902169957006E-3</v>
      </c>
      <c r="BN43">
        <f t="shared" si="145"/>
        <v>301.32214584350584</v>
      </c>
      <c r="BO43">
        <f t="shared" si="146"/>
        <v>299.73504867553709</v>
      </c>
      <c r="BP43">
        <f t="shared" si="147"/>
        <v>272.07534548114199</v>
      </c>
      <c r="BQ43">
        <f t="shared" si="148"/>
        <v>0.23077998004070555</v>
      </c>
      <c r="BR43">
        <f t="shared" si="149"/>
        <v>3.8330899655944206</v>
      </c>
      <c r="BS43">
        <f t="shared" si="150"/>
        <v>38.58567544953705</v>
      </c>
      <c r="BT43">
        <f t="shared" si="151"/>
        <v>17.394549579786073</v>
      </c>
      <c r="BU43">
        <f t="shared" si="152"/>
        <v>27.378597259521484</v>
      </c>
      <c r="BV43">
        <f t="shared" si="153"/>
        <v>3.6595223482817709</v>
      </c>
      <c r="BW43">
        <f t="shared" si="154"/>
        <v>0.24748331146610958</v>
      </c>
      <c r="BX43">
        <f t="shared" si="155"/>
        <v>2.1051203843048278</v>
      </c>
      <c r="BY43">
        <f t="shared" si="156"/>
        <v>1.5544019639769431</v>
      </c>
      <c r="BZ43">
        <f t="shared" si="157"/>
        <v>0.15527169507288269</v>
      </c>
      <c r="CA43">
        <f t="shared" si="158"/>
        <v>64.984880767176946</v>
      </c>
      <c r="CB43">
        <f t="shared" si="159"/>
        <v>0.6711072565984646</v>
      </c>
      <c r="CC43">
        <f t="shared" si="160"/>
        <v>54.768745912055607</v>
      </c>
      <c r="CD43">
        <f t="shared" si="161"/>
        <v>968.05079488487661</v>
      </c>
      <c r="CE43">
        <f t="shared" si="162"/>
        <v>2.6118220275345473E-2</v>
      </c>
      <c r="CF43">
        <f t="shared" si="163"/>
        <v>0</v>
      </c>
      <c r="CG43">
        <f t="shared" si="164"/>
        <v>1488.0105011770825</v>
      </c>
      <c r="CH43">
        <f t="shared" si="165"/>
        <v>0</v>
      </c>
      <c r="CI43" t="e">
        <f t="shared" si="166"/>
        <v>#DIV/0!</v>
      </c>
      <c r="CJ43" t="e">
        <f t="shared" si="167"/>
        <v>#DIV/0!</v>
      </c>
    </row>
    <row r="44" spans="1:88" x14ac:dyDescent="0.35">
      <c r="A44" t="s">
        <v>161</v>
      </c>
      <c r="B44" s="1">
        <v>47</v>
      </c>
      <c r="C44" s="1" t="s">
        <v>132</v>
      </c>
      <c r="D44" s="1" t="s">
        <v>90</v>
      </c>
      <c r="E44" s="1">
        <v>0</v>
      </c>
      <c r="F44" s="1" t="s">
        <v>91</v>
      </c>
      <c r="G44" s="1" t="s">
        <v>90</v>
      </c>
      <c r="H44" s="1">
        <v>12912.500088387169</v>
      </c>
      <c r="I44" s="1">
        <v>0</v>
      </c>
      <c r="J44">
        <f t="shared" si="126"/>
        <v>47.137726951804204</v>
      </c>
      <c r="K44">
        <f t="shared" si="127"/>
        <v>0.19068453098021773</v>
      </c>
      <c r="L44">
        <f t="shared" si="128"/>
        <v>838.79237405041169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129"/>
        <v>#DIV/0!</v>
      </c>
      <c r="U44" t="e">
        <f t="shared" si="130"/>
        <v>#DIV/0!</v>
      </c>
      <c r="V44" t="e">
        <f t="shared" si="131"/>
        <v>#DIV/0!</v>
      </c>
      <c r="W44" s="1">
        <v>-1</v>
      </c>
      <c r="X44" s="1">
        <v>0.87</v>
      </c>
      <c r="Y44" s="1">
        <v>0.92</v>
      </c>
      <c r="Z44" s="1">
        <v>10.115758895874023</v>
      </c>
      <c r="AA44">
        <f t="shared" si="132"/>
        <v>0.875057879447937</v>
      </c>
      <c r="AB44">
        <f t="shared" si="133"/>
        <v>3.2361101721943508E-2</v>
      </c>
      <c r="AC44" t="e">
        <f t="shared" si="134"/>
        <v>#DIV/0!</v>
      </c>
      <c r="AD44" t="e">
        <f t="shared" si="135"/>
        <v>#DIV/0!</v>
      </c>
      <c r="AE44" t="e">
        <f t="shared" si="136"/>
        <v>#DIV/0!</v>
      </c>
      <c r="AF44" s="1">
        <v>0</v>
      </c>
      <c r="AG44" s="1">
        <v>0.5</v>
      </c>
      <c r="AH44" t="e">
        <f t="shared" si="137"/>
        <v>#DIV/0!</v>
      </c>
      <c r="AI44">
        <f t="shared" si="138"/>
        <v>3.6469290771354408</v>
      </c>
      <c r="AJ44">
        <f t="shared" si="139"/>
        <v>1.8793845610412832</v>
      </c>
      <c r="AK44">
        <f t="shared" si="140"/>
        <v>28.852388381958008</v>
      </c>
      <c r="AL44" s="1">
        <v>2</v>
      </c>
      <c r="AM44">
        <f t="shared" si="141"/>
        <v>4.644859790802002</v>
      </c>
      <c r="AN44" s="1">
        <v>1</v>
      </c>
      <c r="AO44">
        <f t="shared" si="142"/>
        <v>9.2897195816040039</v>
      </c>
      <c r="AP44" s="1">
        <v>26.603551864624023</v>
      </c>
      <c r="AQ44" s="1">
        <v>28.852388381958008</v>
      </c>
      <c r="AR44" s="1">
        <v>26.036304473876953</v>
      </c>
      <c r="AS44" s="1">
        <v>1300.0452880859375</v>
      </c>
      <c r="AT44" s="1">
        <v>1274.16552734375</v>
      </c>
      <c r="AU44" s="1">
        <v>19.438327789306641</v>
      </c>
      <c r="AV44" s="1">
        <v>21.222232818603516</v>
      </c>
      <c r="AW44" s="1">
        <v>55.2205810546875</v>
      </c>
      <c r="AX44" s="1">
        <v>60.291526794433594</v>
      </c>
      <c r="AY44" s="1">
        <v>400.19317626953125</v>
      </c>
      <c r="AZ44" s="1">
        <v>1699.9083251953125</v>
      </c>
      <c r="BA44" s="1">
        <v>138.61915588378906</v>
      </c>
      <c r="BB44" s="1">
        <v>99.337493896484375</v>
      </c>
      <c r="BC44" s="1">
        <v>-2.4333274364471436</v>
      </c>
      <c r="BD44" s="1">
        <v>-1.4805052429437637E-2</v>
      </c>
      <c r="BE44" s="1">
        <v>0.75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143"/>
        <v>2.0009658813476561</v>
      </c>
      <c r="BM44">
        <f t="shared" si="144"/>
        <v>3.646929077135441E-3</v>
      </c>
      <c r="BN44">
        <f t="shared" si="145"/>
        <v>302.00238838195799</v>
      </c>
      <c r="BO44">
        <f t="shared" si="146"/>
        <v>299.753551864624</v>
      </c>
      <c r="BP44">
        <f t="shared" si="147"/>
        <v>271.98532595190409</v>
      </c>
      <c r="BQ44">
        <f t="shared" si="148"/>
        <v>0.33820833998980343</v>
      </c>
      <c r="BR44">
        <f t="shared" si="149"/>
        <v>3.9875479841290802</v>
      </c>
      <c r="BS44">
        <f t="shared" si="150"/>
        <v>40.14141919348544</v>
      </c>
      <c r="BT44">
        <f t="shared" si="151"/>
        <v>18.919186374881924</v>
      </c>
      <c r="BU44">
        <f t="shared" si="152"/>
        <v>27.727970123291016</v>
      </c>
      <c r="BV44">
        <f t="shared" si="153"/>
        <v>3.7350742657598341</v>
      </c>
      <c r="BW44">
        <f t="shared" si="154"/>
        <v>0.18684918916109833</v>
      </c>
      <c r="BX44">
        <f t="shared" si="155"/>
        <v>2.108163423087797</v>
      </c>
      <c r="BY44">
        <f t="shared" si="156"/>
        <v>1.6269108426720371</v>
      </c>
      <c r="BZ44">
        <f t="shared" si="157"/>
        <v>0.11711937304992094</v>
      </c>
      <c r="CA44">
        <f t="shared" si="158"/>
        <v>83.323532337650406</v>
      </c>
      <c r="CB44">
        <f t="shared" si="159"/>
        <v>0.65830722621968929</v>
      </c>
      <c r="CC44">
        <f t="shared" si="160"/>
        <v>52.354802473278369</v>
      </c>
      <c r="CD44">
        <f t="shared" si="161"/>
        <v>1267.3153817795123</v>
      </c>
      <c r="CE44">
        <f t="shared" si="162"/>
        <v>1.9473340409833378E-2</v>
      </c>
      <c r="CF44">
        <f t="shared" si="163"/>
        <v>0</v>
      </c>
      <c r="CG44">
        <f t="shared" si="164"/>
        <v>1487.5181743013043</v>
      </c>
      <c r="CH44">
        <f t="shared" si="165"/>
        <v>0</v>
      </c>
      <c r="CI44" t="e">
        <f t="shared" si="166"/>
        <v>#DIV/0!</v>
      </c>
      <c r="CJ44" t="e">
        <f t="shared" si="167"/>
        <v>#DIV/0!</v>
      </c>
    </row>
    <row r="45" spans="1:88" x14ac:dyDescent="0.35">
      <c r="A45" t="s">
        <v>161</v>
      </c>
      <c r="B45" s="1">
        <v>48</v>
      </c>
      <c r="C45" s="1" t="s">
        <v>133</v>
      </c>
      <c r="D45" s="1" t="s">
        <v>90</v>
      </c>
      <c r="E45" s="1">
        <v>0</v>
      </c>
      <c r="F45" s="1" t="s">
        <v>91</v>
      </c>
      <c r="G45" s="1" t="s">
        <v>90</v>
      </c>
      <c r="H45" s="1">
        <v>13134.500088387169</v>
      </c>
      <c r="I45" s="1">
        <v>0</v>
      </c>
      <c r="J45">
        <f t="shared" si="126"/>
        <v>46.883724200479655</v>
      </c>
      <c r="K45">
        <f t="shared" si="127"/>
        <v>0.13558713198443348</v>
      </c>
      <c r="L45">
        <f t="shared" si="128"/>
        <v>1068.5751891788955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129"/>
        <v>#DIV/0!</v>
      </c>
      <c r="U45" t="e">
        <f t="shared" si="130"/>
        <v>#DIV/0!</v>
      </c>
      <c r="V45" t="e">
        <f t="shared" si="131"/>
        <v>#DIV/0!</v>
      </c>
      <c r="W45" s="1">
        <v>-1</v>
      </c>
      <c r="X45" s="1">
        <v>0.87</v>
      </c>
      <c r="Y45" s="1">
        <v>0.92</v>
      </c>
      <c r="Z45" s="1">
        <v>10.115758895874023</v>
      </c>
      <c r="AA45">
        <f t="shared" si="132"/>
        <v>0.875057879447937</v>
      </c>
      <c r="AB45">
        <f t="shared" si="133"/>
        <v>3.2195038861335436E-2</v>
      </c>
      <c r="AC45" t="e">
        <f t="shared" si="134"/>
        <v>#DIV/0!</v>
      </c>
      <c r="AD45" t="e">
        <f t="shared" si="135"/>
        <v>#DIV/0!</v>
      </c>
      <c r="AE45" t="e">
        <f t="shared" si="136"/>
        <v>#DIV/0!</v>
      </c>
      <c r="AF45" s="1">
        <v>0</v>
      </c>
      <c r="AG45" s="1">
        <v>0.5</v>
      </c>
      <c r="AH45" t="e">
        <f t="shared" si="137"/>
        <v>#DIV/0!</v>
      </c>
      <c r="AI45">
        <f t="shared" si="138"/>
        <v>2.7934456462871906</v>
      </c>
      <c r="AJ45">
        <f t="shared" si="139"/>
        <v>2.0113472094748195</v>
      </c>
      <c r="AK45">
        <f t="shared" si="140"/>
        <v>29.412042617797852</v>
      </c>
      <c r="AL45" s="1">
        <v>2</v>
      </c>
      <c r="AM45">
        <f t="shared" si="141"/>
        <v>4.644859790802002</v>
      </c>
      <c r="AN45" s="1">
        <v>1</v>
      </c>
      <c r="AO45">
        <f t="shared" si="142"/>
        <v>9.2897195816040039</v>
      </c>
      <c r="AP45" s="1">
        <v>26.622320175170898</v>
      </c>
      <c r="AQ45" s="1">
        <v>29.412042617797852</v>
      </c>
      <c r="AR45" s="1">
        <v>26.037839889526367</v>
      </c>
      <c r="AS45" s="1">
        <v>1700.286865234375</v>
      </c>
      <c r="AT45" s="1">
        <v>1674.51904296875</v>
      </c>
      <c r="AU45" s="1">
        <v>19.847955703735352</v>
      </c>
      <c r="AV45" s="1">
        <v>21.214365005493164</v>
      </c>
      <c r="AW45" s="1">
        <v>56.319877624511719</v>
      </c>
      <c r="AX45" s="1">
        <v>60.198764801025391</v>
      </c>
      <c r="AY45" s="1">
        <v>400.19992065429688</v>
      </c>
      <c r="AZ45" s="1">
        <v>1699.6605224609375</v>
      </c>
      <c r="BA45" s="1">
        <v>115.9552001953125</v>
      </c>
      <c r="BB45" s="1">
        <v>99.334556579589844</v>
      </c>
      <c r="BC45" s="1">
        <v>-4.9679832458496094</v>
      </c>
      <c r="BD45" s="1">
        <v>-8.2525471225380898E-3</v>
      </c>
      <c r="BE45" s="1">
        <v>0.5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143"/>
        <v>2.0009996032714841</v>
      </c>
      <c r="BM45">
        <f t="shared" si="144"/>
        <v>2.7934456462871907E-3</v>
      </c>
      <c r="BN45">
        <f t="shared" si="145"/>
        <v>302.56204261779783</v>
      </c>
      <c r="BO45">
        <f t="shared" si="146"/>
        <v>299.77232017517088</v>
      </c>
      <c r="BP45">
        <f t="shared" si="147"/>
        <v>271.9456775152903</v>
      </c>
      <c r="BQ45">
        <f t="shared" si="148"/>
        <v>0.462402810887866</v>
      </c>
      <c r="BR45">
        <f t="shared" si="149"/>
        <v>4.118666750413051</v>
      </c>
      <c r="BS45">
        <f t="shared" si="150"/>
        <v>41.46257749802357</v>
      </c>
      <c r="BT45">
        <f t="shared" si="151"/>
        <v>20.248212492530406</v>
      </c>
      <c r="BU45">
        <f t="shared" si="152"/>
        <v>28.017181396484375</v>
      </c>
      <c r="BV45">
        <f t="shared" si="153"/>
        <v>3.7986423143937804</v>
      </c>
      <c r="BW45">
        <f t="shared" si="154"/>
        <v>0.13363665218378568</v>
      </c>
      <c r="BX45">
        <f t="shared" si="155"/>
        <v>2.1073195409382315</v>
      </c>
      <c r="BY45">
        <f t="shared" si="156"/>
        <v>1.6913227734555489</v>
      </c>
      <c r="BZ45">
        <f t="shared" si="157"/>
        <v>8.3695983057437168E-2</v>
      </c>
      <c r="CA45">
        <f t="shared" si="158"/>
        <v>106.14644258903692</v>
      </c>
      <c r="CB45">
        <f t="shared" si="159"/>
        <v>0.6381385709919557</v>
      </c>
      <c r="CC45">
        <f t="shared" si="160"/>
        <v>50.310405252149494</v>
      </c>
      <c r="CD45">
        <f t="shared" si="161"/>
        <v>1667.7058095751411</v>
      </c>
      <c r="CE45">
        <f t="shared" si="162"/>
        <v>1.4143616642176501E-2</v>
      </c>
      <c r="CF45">
        <f t="shared" si="163"/>
        <v>0</v>
      </c>
      <c r="CG45">
        <f t="shared" si="164"/>
        <v>1487.3013325660406</v>
      </c>
      <c r="CH45">
        <f t="shared" si="165"/>
        <v>0</v>
      </c>
      <c r="CI45" t="e">
        <f t="shared" si="166"/>
        <v>#DIV/0!</v>
      </c>
      <c r="CJ45" t="e">
        <f t="shared" si="167"/>
        <v>#DIV/0!</v>
      </c>
    </row>
    <row r="46" spans="1:88" x14ac:dyDescent="0.35">
      <c r="A46" t="s">
        <v>161</v>
      </c>
      <c r="B46" s="1">
        <v>49</v>
      </c>
      <c r="C46" s="1" t="s">
        <v>134</v>
      </c>
      <c r="D46" s="1" t="s">
        <v>90</v>
      </c>
      <c r="E46" s="1">
        <v>0</v>
      </c>
      <c r="F46" s="1" t="s">
        <v>91</v>
      </c>
      <c r="G46" s="1" t="s">
        <v>90</v>
      </c>
      <c r="H46" s="1">
        <v>13308.500088387169</v>
      </c>
      <c r="I46" s="1">
        <v>0</v>
      </c>
      <c r="J46">
        <f t="shared" si="126"/>
        <v>48.08858062870847</v>
      </c>
      <c r="K46">
        <f t="shared" si="127"/>
        <v>0.10576935117662581</v>
      </c>
      <c r="L46">
        <f t="shared" si="128"/>
        <v>1184.1015948798724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129"/>
        <v>#DIV/0!</v>
      </c>
      <c r="U46" t="e">
        <f t="shared" si="130"/>
        <v>#DIV/0!</v>
      </c>
      <c r="V46" t="e">
        <f t="shared" si="131"/>
        <v>#DIV/0!</v>
      </c>
      <c r="W46" s="1">
        <v>-1</v>
      </c>
      <c r="X46" s="1">
        <v>0.87</v>
      </c>
      <c r="Y46" s="1">
        <v>0.92</v>
      </c>
      <c r="Z46" s="1">
        <v>10.115758895874023</v>
      </c>
      <c r="AA46">
        <f t="shared" si="132"/>
        <v>0.875057879447937</v>
      </c>
      <c r="AB46">
        <f t="shared" si="133"/>
        <v>3.300039436723682E-2</v>
      </c>
      <c r="AC46" t="e">
        <f t="shared" si="134"/>
        <v>#DIV/0!</v>
      </c>
      <c r="AD46" t="e">
        <f t="shared" si="135"/>
        <v>#DIV/0!</v>
      </c>
      <c r="AE46" t="e">
        <f t="shared" si="136"/>
        <v>#DIV/0!</v>
      </c>
      <c r="AF46" s="1">
        <v>0</v>
      </c>
      <c r="AG46" s="1">
        <v>0.5</v>
      </c>
      <c r="AH46" t="e">
        <f t="shared" si="137"/>
        <v>#DIV/0!</v>
      </c>
      <c r="AI46">
        <f t="shared" si="138"/>
        <v>2.2648472679748797</v>
      </c>
      <c r="AJ46">
        <f t="shared" si="139"/>
        <v>2.0829500502642002</v>
      </c>
      <c r="AK46">
        <f t="shared" si="140"/>
        <v>29.73057746887207</v>
      </c>
      <c r="AL46" s="1">
        <v>2</v>
      </c>
      <c r="AM46">
        <f t="shared" si="141"/>
        <v>4.644859790802002</v>
      </c>
      <c r="AN46" s="1">
        <v>1</v>
      </c>
      <c r="AO46">
        <f t="shared" si="142"/>
        <v>9.2897195816040039</v>
      </c>
      <c r="AP46" s="1">
        <v>26.625150680541992</v>
      </c>
      <c r="AQ46" s="1">
        <v>29.73057746887207</v>
      </c>
      <c r="AR46" s="1">
        <v>26.034004211425781</v>
      </c>
      <c r="AS46" s="1">
        <v>1999.5224609375</v>
      </c>
      <c r="AT46" s="1">
        <v>1973.2559814453125</v>
      </c>
      <c r="AU46" s="1">
        <v>20.154077529907227</v>
      </c>
      <c r="AV46" s="1">
        <v>21.26190185546875</v>
      </c>
      <c r="AW46" s="1">
        <v>57.178073883056641</v>
      </c>
      <c r="AX46" s="1">
        <v>60.323307037353516</v>
      </c>
      <c r="AY46" s="1">
        <v>400.18841552734375</v>
      </c>
      <c r="AZ46" s="1">
        <v>1699.9046630859375</v>
      </c>
      <c r="BA46" s="1">
        <v>123.77584075927734</v>
      </c>
      <c r="BB46" s="1">
        <v>99.333091735839844</v>
      </c>
      <c r="BC46" s="1">
        <v>-7.4901084899902344</v>
      </c>
      <c r="BD46" s="1">
        <v>-1.8895367393270135E-3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143"/>
        <v>2.0009420776367186</v>
      </c>
      <c r="BM46">
        <f t="shared" si="144"/>
        <v>2.2648472679748797E-3</v>
      </c>
      <c r="BN46">
        <f t="shared" si="145"/>
        <v>302.88057746887205</v>
      </c>
      <c r="BO46">
        <f t="shared" si="146"/>
        <v>299.77515068054197</v>
      </c>
      <c r="BP46">
        <f t="shared" si="147"/>
        <v>271.98474001441718</v>
      </c>
      <c r="BQ46">
        <f t="shared" si="148"/>
        <v>0.54040959691369239</v>
      </c>
      <c r="BR46">
        <f t="shared" si="149"/>
        <v>4.1949604977519011</v>
      </c>
      <c r="BS46">
        <f t="shared" si="150"/>
        <v>42.231248664923413</v>
      </c>
      <c r="BT46">
        <f t="shared" si="151"/>
        <v>20.969346809454663</v>
      </c>
      <c r="BU46">
        <f t="shared" si="152"/>
        <v>28.177864074707031</v>
      </c>
      <c r="BV46">
        <f t="shared" si="153"/>
        <v>3.8343662898623831</v>
      </c>
      <c r="BW46">
        <f t="shared" si="154"/>
        <v>0.10457865682017857</v>
      </c>
      <c r="BX46">
        <f t="shared" si="155"/>
        <v>2.1120104474877008</v>
      </c>
      <c r="BY46">
        <f t="shared" si="156"/>
        <v>1.7223558423746823</v>
      </c>
      <c r="BZ46">
        <f t="shared" si="157"/>
        <v>6.5467604119823525E-2</v>
      </c>
      <c r="CA46">
        <f t="shared" si="158"/>
        <v>117.62047234875664</v>
      </c>
      <c r="CB46">
        <f t="shared" si="159"/>
        <v>0.60007500598709784</v>
      </c>
      <c r="CC46">
        <f t="shared" si="160"/>
        <v>49.295657260851499</v>
      </c>
      <c r="CD46">
        <f t="shared" si="161"/>
        <v>1966.2676559874253</v>
      </c>
      <c r="CE46">
        <f t="shared" si="162"/>
        <v>1.2056131735753862E-2</v>
      </c>
      <c r="CF46">
        <f t="shared" si="163"/>
        <v>0</v>
      </c>
      <c r="CG46">
        <f t="shared" si="164"/>
        <v>1487.5149697436402</v>
      </c>
      <c r="CH46">
        <f t="shared" si="165"/>
        <v>0</v>
      </c>
      <c r="CI46" t="e">
        <f t="shared" si="166"/>
        <v>#DIV/0!</v>
      </c>
      <c r="CJ46" t="e">
        <f t="shared" si="167"/>
        <v>#DIV/0!</v>
      </c>
    </row>
    <row r="47" spans="1:88" x14ac:dyDescent="0.35">
      <c r="A47" t="s">
        <v>162</v>
      </c>
      <c r="B47" s="1">
        <v>50</v>
      </c>
      <c r="C47" s="1" t="s">
        <v>135</v>
      </c>
      <c r="D47" s="1" t="s">
        <v>90</v>
      </c>
      <c r="E47" s="1">
        <v>0</v>
      </c>
      <c r="F47" s="1" t="s">
        <v>91</v>
      </c>
      <c r="G47" s="1" t="s">
        <v>90</v>
      </c>
      <c r="H47" s="1">
        <v>14160.500088387169</v>
      </c>
      <c r="I47" s="1">
        <v>0</v>
      </c>
      <c r="J47">
        <f t="shared" ref="J47:J57" si="168">(AS47-AT47*(1000-AU47)/(1000-AV47))*BL47</f>
        <v>39.939611388133052</v>
      </c>
      <c r="K47">
        <f t="shared" ref="K47:K57" si="169">IF(BW47&lt;&gt;0,1/(1/BW47-1/AO47),0)</f>
        <v>0.26046997227905172</v>
      </c>
      <c r="L47">
        <f t="shared" ref="L47:L57" si="170">((BZ47-BM47/2)*AT47-J47)/(BZ47+BM47/2)</f>
        <v>119.90252402636266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t="e">
        <f t="shared" ref="T47:T57" si="171">CF47/P47</f>
        <v>#DIV/0!</v>
      </c>
      <c r="U47" t="e">
        <f t="shared" ref="U47:U57" si="172">CH47/R47</f>
        <v>#DIV/0!</v>
      </c>
      <c r="V47" t="e">
        <f t="shared" ref="V47:V57" si="173">(R47-S47)/R47</f>
        <v>#DIV/0!</v>
      </c>
      <c r="W47" s="1">
        <v>-1</v>
      </c>
      <c r="X47" s="1">
        <v>0.87</v>
      </c>
      <c r="Y47" s="1">
        <v>0.92</v>
      </c>
      <c r="Z47" s="1">
        <v>10.089404106140137</v>
      </c>
      <c r="AA47">
        <f t="shared" ref="AA47:AA57" si="174">(Z47*Y47+(100-Z47)*X47)/100</f>
        <v>0.87504470205307006</v>
      </c>
      <c r="AB47">
        <f t="shared" ref="AB47:AB57" si="175">(J47-W47)/CG47</f>
        <v>2.752093685300348E-2</v>
      </c>
      <c r="AC47" t="e">
        <f t="shared" ref="AC47:AC57" si="176">(R47-S47)/(R47-Q47)</f>
        <v>#DIV/0!</v>
      </c>
      <c r="AD47" t="e">
        <f t="shared" ref="AD47:AD57" si="177">(P47-R47)/(P47-Q47)</f>
        <v>#DIV/0!</v>
      </c>
      <c r="AE47" t="e">
        <f t="shared" ref="AE47:AE57" si="178">(P47-R47)/R47</f>
        <v>#DIV/0!</v>
      </c>
      <c r="AF47" s="1">
        <v>0</v>
      </c>
      <c r="AG47" s="1">
        <v>0.5</v>
      </c>
      <c r="AH47" t="e">
        <f t="shared" ref="AH47:AH57" si="179">V47*AG47*AA47*AF47</f>
        <v>#DIV/0!</v>
      </c>
      <c r="AI47">
        <f t="shared" ref="AI47:AI57" si="180">BM47*1000</f>
        <v>5.1439882611153358</v>
      </c>
      <c r="AJ47">
        <f t="shared" ref="AJ47:AJ57" si="181">(BR47-BX47)</f>
        <v>1.9520093729114025</v>
      </c>
      <c r="AK47">
        <f t="shared" ref="AK47:AK57" si="182">(AQ47+BQ47*I47)</f>
        <v>29.551803588867188</v>
      </c>
      <c r="AL47" s="1">
        <v>2</v>
      </c>
      <c r="AM47">
        <f t="shared" ref="AM47:AM57" si="183">(AL47*BF47+BG47)</f>
        <v>4.644859790802002</v>
      </c>
      <c r="AN47" s="1">
        <v>1</v>
      </c>
      <c r="AO47">
        <f t="shared" ref="AO47:AO57" si="184">AM47*(AN47+1)*(AN47+1)/(AN47*AN47+1)</f>
        <v>9.2897195816040039</v>
      </c>
      <c r="AP47" s="1">
        <v>26.767816543579102</v>
      </c>
      <c r="AQ47" s="1">
        <v>29.551803588867188</v>
      </c>
      <c r="AR47" s="1">
        <v>26.028963088989258</v>
      </c>
      <c r="AS47" s="1">
        <v>400.1402587890625</v>
      </c>
      <c r="AT47" s="1">
        <v>379.20614624023438</v>
      </c>
      <c r="AU47" s="1">
        <v>19.636346817016602</v>
      </c>
      <c r="AV47" s="1">
        <v>22.150049209594727</v>
      </c>
      <c r="AW47" s="1">
        <v>55.23577880859375</v>
      </c>
      <c r="AX47" s="1">
        <v>62.314434051513672</v>
      </c>
      <c r="AY47" s="1">
        <v>400.21035766601563</v>
      </c>
      <c r="AZ47" s="1">
        <v>1700.0052490234375</v>
      </c>
      <c r="BA47" s="1">
        <v>68.557159423828125</v>
      </c>
      <c r="BB47" s="1">
        <v>99.321762084960938</v>
      </c>
      <c r="BC47" s="1">
        <v>1.678357720375061</v>
      </c>
      <c r="BD47" s="1">
        <v>-2.3667357861995697E-2</v>
      </c>
      <c r="BE47" s="1">
        <v>0.5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111115</v>
      </c>
      <c r="BL47">
        <f t="shared" ref="BL47:BL57" si="185">AY47*0.000001/(AL47*0.0001)</f>
        <v>2.001051788330078</v>
      </c>
      <c r="BM47">
        <f t="shared" ref="BM47:BM57" si="186">(AV47-AU47)/(1000-AV47)*BL47</f>
        <v>5.1439882611153355E-3</v>
      </c>
      <c r="BN47">
        <f t="shared" ref="BN47:BN57" si="187">(AQ47+273.15)</f>
        <v>302.70180358886716</v>
      </c>
      <c r="BO47">
        <f t="shared" ref="BO47:BO57" si="188">(AP47+273.15)</f>
        <v>299.91781654357908</v>
      </c>
      <c r="BP47">
        <f t="shared" ref="BP47:BP57" si="189">(AZ47*BH47+BA47*BI47)*BJ47</f>
        <v>272.00083376405746</v>
      </c>
      <c r="BQ47">
        <f t="shared" ref="BQ47:BQ57" si="190">((BP47+0.00000010773*(BO47^4-BN47^4))-BM47*44100)/(AM47*51.4+0.00000043092*BN47^3)</f>
        <v>4.9194238007512339E-2</v>
      </c>
      <c r="BR47">
        <f t="shared" ref="BR47:BR57" si="191">0.61365*EXP(17.502*AK47/(240.97+AK47))</f>
        <v>4.1519912906769472</v>
      </c>
      <c r="BS47">
        <f t="shared" ref="BS47:BS57" si="192">BR47*1000/BB47</f>
        <v>41.803439684500233</v>
      </c>
      <c r="BT47">
        <f t="shared" ref="BT47:BT57" si="193">(BS47-AV47)</f>
        <v>19.653390474905507</v>
      </c>
      <c r="BU47">
        <f t="shared" ref="BU47:BU57" si="194">IF(I47,AQ47,(AP47+AQ47)/2)</f>
        <v>28.159810066223145</v>
      </c>
      <c r="BV47">
        <f t="shared" ref="BV47:BV57" si="195">0.61365*EXP(17.502*BU47/(240.97+BU47))</f>
        <v>3.8303378497033775</v>
      </c>
      <c r="BW47">
        <f t="shared" ref="BW47:BW57" si="196">IF(BT47&lt;&gt;0,(1000-(BS47+AV47)/2)/BT47*BM47,0)</f>
        <v>0.25336596601024791</v>
      </c>
      <c r="BX47">
        <f t="shared" ref="BX47:BX57" si="197">AV47*BB47/1000</f>
        <v>2.1999819177655446</v>
      </c>
      <c r="BY47">
        <f t="shared" ref="BY47:BY57" si="198">(BV47-BX47)</f>
        <v>1.6303559319378329</v>
      </c>
      <c r="BZ47">
        <f t="shared" ref="BZ47:BZ57" si="199">1/(1.6/K47+1.37/AO47)</f>
        <v>0.15897701546401266</v>
      </c>
      <c r="CA47">
        <f t="shared" ref="CA47:CA57" si="200">L47*BB47*0.001</f>
        <v>11.908929964732705</v>
      </c>
      <c r="CB47">
        <f t="shared" ref="CB47:CB57" si="201">L47/AT47</f>
        <v>0.3161935143066012</v>
      </c>
      <c r="CC47">
        <f t="shared" ref="CC47:CC57" si="202">(1-BM47*BB47/BR47/K47)*100</f>
        <v>52.757781166120033</v>
      </c>
      <c r="CD47">
        <f t="shared" ref="CD47:CD57" si="203">(AT47-J47/(AO47/1.35))</f>
        <v>373.40204473853225</v>
      </c>
      <c r="CE47">
        <f t="shared" ref="CE47:CE57" si="204">J47*CC47/100/CD47</f>
        <v>5.6430469708607892E-2</v>
      </c>
      <c r="CF47">
        <f t="shared" ref="CF47:CF57" si="205">(P47-O47)</f>
        <v>0</v>
      </c>
      <c r="CG47">
        <f t="shared" ref="CG47:CG57" si="206">AZ47*AA47</f>
        <v>1487.5805866203691</v>
      </c>
      <c r="CH47">
        <f t="shared" ref="CH47:CH57" si="207">(R47-Q47)</f>
        <v>0</v>
      </c>
      <c r="CI47" t="e">
        <f t="shared" ref="CI47:CI57" si="208">(R47-S47)/(R47-O47)</f>
        <v>#DIV/0!</v>
      </c>
      <c r="CJ47" t="e">
        <f t="shared" ref="CJ47:CJ57" si="209">(P47-R47)/(P47-O47)</f>
        <v>#DIV/0!</v>
      </c>
    </row>
    <row r="48" spans="1:88" x14ac:dyDescent="0.35">
      <c r="A48" t="s">
        <v>162</v>
      </c>
      <c r="B48" s="1">
        <v>51</v>
      </c>
      <c r="C48" s="1" t="s">
        <v>136</v>
      </c>
      <c r="D48" s="1" t="s">
        <v>90</v>
      </c>
      <c r="E48" s="1">
        <v>0</v>
      </c>
      <c r="F48" s="1" t="s">
        <v>91</v>
      </c>
      <c r="G48" s="1" t="s">
        <v>90</v>
      </c>
      <c r="H48" s="1">
        <v>14382.500088387169</v>
      </c>
      <c r="I48" s="1">
        <v>0</v>
      </c>
      <c r="J48">
        <f t="shared" si="168"/>
        <v>4.5883633722511066</v>
      </c>
      <c r="K48">
        <f t="shared" si="169"/>
        <v>0.12144143127163561</v>
      </c>
      <c r="L48">
        <f t="shared" si="170"/>
        <v>130.16251347114758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t="e">
        <f t="shared" si="171"/>
        <v>#DIV/0!</v>
      </c>
      <c r="U48" t="e">
        <f t="shared" si="172"/>
        <v>#DIV/0!</v>
      </c>
      <c r="V48" t="e">
        <f t="shared" si="173"/>
        <v>#DIV/0!</v>
      </c>
      <c r="W48" s="1">
        <v>-1</v>
      </c>
      <c r="X48" s="1">
        <v>0.87</v>
      </c>
      <c r="Y48" s="1">
        <v>0.92</v>
      </c>
      <c r="Z48" s="1">
        <v>10.089404106140137</v>
      </c>
      <c r="AA48">
        <f t="shared" si="174"/>
        <v>0.87504470205307006</v>
      </c>
      <c r="AB48">
        <f t="shared" si="175"/>
        <v>3.7580842695881145E-3</v>
      </c>
      <c r="AC48" t="e">
        <f t="shared" si="176"/>
        <v>#DIV/0!</v>
      </c>
      <c r="AD48" t="e">
        <f t="shared" si="177"/>
        <v>#DIV/0!</v>
      </c>
      <c r="AE48" t="e">
        <f t="shared" si="178"/>
        <v>#DIV/0!</v>
      </c>
      <c r="AF48" s="1">
        <v>0</v>
      </c>
      <c r="AG48" s="1">
        <v>0.5</v>
      </c>
      <c r="AH48" t="e">
        <f t="shared" si="179"/>
        <v>#DIV/0!</v>
      </c>
      <c r="AI48">
        <f t="shared" si="180"/>
        <v>2.8609437333884697</v>
      </c>
      <c r="AJ48">
        <f t="shared" si="181"/>
        <v>2.2922044250096585</v>
      </c>
      <c r="AK48">
        <f t="shared" si="182"/>
        <v>30.639152526855469</v>
      </c>
      <c r="AL48" s="1">
        <v>2</v>
      </c>
      <c r="AM48">
        <f t="shared" si="183"/>
        <v>4.644859790802002</v>
      </c>
      <c r="AN48" s="1">
        <v>1</v>
      </c>
      <c r="AO48">
        <f t="shared" si="184"/>
        <v>9.2897195816040039</v>
      </c>
      <c r="AP48" s="1">
        <v>26.751607894897461</v>
      </c>
      <c r="AQ48" s="1">
        <v>30.639152526855469</v>
      </c>
      <c r="AR48" s="1">
        <v>26.037479400634766</v>
      </c>
      <c r="AS48" s="1">
        <v>200.11177062988281</v>
      </c>
      <c r="AT48" s="1">
        <v>197.53634643554688</v>
      </c>
      <c r="AU48" s="1">
        <v>20.018922805786133</v>
      </c>
      <c r="AV48" s="1">
        <v>21.418035507202148</v>
      </c>
      <c r="AW48" s="1">
        <v>56.365314483642578</v>
      </c>
      <c r="AX48" s="1">
        <v>60.309661865234375</v>
      </c>
      <c r="AY48" s="1">
        <v>400.20620727539063</v>
      </c>
      <c r="AZ48" s="1">
        <v>1699.3697509765625</v>
      </c>
      <c r="BA48" s="1">
        <v>85.265274047851563</v>
      </c>
      <c r="BB48" s="1">
        <v>99.317298889160156</v>
      </c>
      <c r="BC48" s="1">
        <v>1.5824722051620483</v>
      </c>
      <c r="BD48" s="1">
        <v>-9.8349796608090401E-3</v>
      </c>
      <c r="BE48" s="1">
        <v>0.75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si="185"/>
        <v>2.0010310363769528</v>
      </c>
      <c r="BM48">
        <f t="shared" si="186"/>
        <v>2.8609437333884697E-3</v>
      </c>
      <c r="BN48">
        <f t="shared" si="187"/>
        <v>303.78915252685545</v>
      </c>
      <c r="BO48">
        <f t="shared" si="188"/>
        <v>299.90160789489744</v>
      </c>
      <c r="BP48">
        <f t="shared" si="189"/>
        <v>271.89915407883018</v>
      </c>
      <c r="BQ48">
        <f t="shared" si="190"/>
        <v>0.39732087287405038</v>
      </c>
      <c r="BR48">
        <f t="shared" si="191"/>
        <v>4.4193858590970994</v>
      </c>
      <c r="BS48">
        <f t="shared" si="192"/>
        <v>44.497644504299409</v>
      </c>
      <c r="BT48">
        <f t="shared" si="193"/>
        <v>23.07960899709726</v>
      </c>
      <c r="BU48">
        <f t="shared" si="194"/>
        <v>28.695380210876465</v>
      </c>
      <c r="BV48">
        <f t="shared" si="195"/>
        <v>3.9514235555057322</v>
      </c>
      <c r="BW48">
        <f t="shared" si="196"/>
        <v>0.11987435349992112</v>
      </c>
      <c r="BX48">
        <f t="shared" si="197"/>
        <v>2.1271814340874409</v>
      </c>
      <c r="BY48">
        <f t="shared" si="198"/>
        <v>1.8242421214182913</v>
      </c>
      <c r="BZ48">
        <f t="shared" si="199"/>
        <v>7.506070457305912E-2</v>
      </c>
      <c r="CA48">
        <f t="shared" si="200"/>
        <v>12.927389254578298</v>
      </c>
      <c r="CB48">
        <f t="shared" si="201"/>
        <v>0.65892943663214731</v>
      </c>
      <c r="CC48">
        <f t="shared" si="202"/>
        <v>47.05738149177423</v>
      </c>
      <c r="CD48">
        <f t="shared" si="203"/>
        <v>196.86955660425798</v>
      </c>
      <c r="CE48">
        <f t="shared" si="204"/>
        <v>1.096748371638452E-2</v>
      </c>
      <c r="CF48">
        <f t="shared" si="205"/>
        <v>0</v>
      </c>
      <c r="CG48">
        <f t="shared" si="206"/>
        <v>1487.024497421286</v>
      </c>
      <c r="CH48">
        <f t="shared" si="207"/>
        <v>0</v>
      </c>
      <c r="CI48" t="e">
        <f t="shared" si="208"/>
        <v>#DIV/0!</v>
      </c>
      <c r="CJ48" t="e">
        <f t="shared" si="209"/>
        <v>#DIV/0!</v>
      </c>
    </row>
    <row r="49" spans="1:88" x14ac:dyDescent="0.35">
      <c r="A49" t="s">
        <v>162</v>
      </c>
      <c r="B49" s="1">
        <v>52</v>
      </c>
      <c r="C49" s="1" t="s">
        <v>137</v>
      </c>
      <c r="D49" s="1" t="s">
        <v>90</v>
      </c>
      <c r="E49" s="1">
        <v>0</v>
      </c>
      <c r="F49" s="1" t="s">
        <v>91</v>
      </c>
      <c r="G49" s="1" t="s">
        <v>90</v>
      </c>
      <c r="H49" s="1">
        <v>14524.500088387169</v>
      </c>
      <c r="I49" s="1">
        <v>0</v>
      </c>
      <c r="J49">
        <f t="shared" si="168"/>
        <v>-2.697531005088154</v>
      </c>
      <c r="K49">
        <f t="shared" si="169"/>
        <v>8.3994346430590588E-2</v>
      </c>
      <c r="L49">
        <f t="shared" si="170"/>
        <v>100.2242357790609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t="e">
        <f t="shared" si="171"/>
        <v>#DIV/0!</v>
      </c>
      <c r="U49" t="e">
        <f t="shared" si="172"/>
        <v>#DIV/0!</v>
      </c>
      <c r="V49" t="e">
        <f t="shared" si="173"/>
        <v>#DIV/0!</v>
      </c>
      <c r="W49" s="1">
        <v>-1</v>
      </c>
      <c r="X49" s="1">
        <v>0.87</v>
      </c>
      <c r="Y49" s="1">
        <v>0.92</v>
      </c>
      <c r="Z49" s="1">
        <v>10.089404106140137</v>
      </c>
      <c r="AA49">
        <f t="shared" si="174"/>
        <v>0.87504470205307006</v>
      </c>
      <c r="AB49">
        <f t="shared" si="175"/>
        <v>-1.1417238803511506E-3</v>
      </c>
      <c r="AC49" t="e">
        <f t="shared" si="176"/>
        <v>#DIV/0!</v>
      </c>
      <c r="AD49" t="e">
        <f t="shared" si="177"/>
        <v>#DIV/0!</v>
      </c>
      <c r="AE49" t="e">
        <f t="shared" si="178"/>
        <v>#DIV/0!</v>
      </c>
      <c r="AF49" s="1">
        <v>0</v>
      </c>
      <c r="AG49" s="1">
        <v>0.5</v>
      </c>
      <c r="AH49" t="e">
        <f t="shared" si="179"/>
        <v>#DIV/0!</v>
      </c>
      <c r="AI49">
        <f t="shared" si="180"/>
        <v>2.0763966439464427</v>
      </c>
      <c r="AJ49">
        <f t="shared" si="181"/>
        <v>2.3946035487250446</v>
      </c>
      <c r="AK49">
        <f t="shared" si="182"/>
        <v>31.002407073974609</v>
      </c>
      <c r="AL49" s="1">
        <v>2</v>
      </c>
      <c r="AM49">
        <f t="shared" si="183"/>
        <v>4.644859790802002</v>
      </c>
      <c r="AN49" s="1">
        <v>1</v>
      </c>
      <c r="AO49">
        <f t="shared" si="184"/>
        <v>9.2897195816040039</v>
      </c>
      <c r="AP49" s="1">
        <v>26.771228790283203</v>
      </c>
      <c r="AQ49" s="1">
        <v>31.002407073974609</v>
      </c>
      <c r="AR49" s="1">
        <v>26.038759231567383</v>
      </c>
      <c r="AS49" s="1">
        <v>50.169845581054688</v>
      </c>
      <c r="AT49" s="1">
        <v>51.464519500732422</v>
      </c>
      <c r="AU49" s="1">
        <v>20.304832458496094</v>
      </c>
      <c r="AV49" s="1">
        <v>21.320377349853516</v>
      </c>
      <c r="AW49" s="1">
        <v>57.099906921386719</v>
      </c>
      <c r="AX49" s="1">
        <v>59.958156585693359</v>
      </c>
      <c r="AY49" s="1">
        <v>400.20428466796875</v>
      </c>
      <c r="AZ49" s="1">
        <v>1699.129150390625</v>
      </c>
      <c r="BA49" s="1">
        <v>96.850868225097656</v>
      </c>
      <c r="BB49" s="1">
        <v>99.313156127929688</v>
      </c>
      <c r="BC49" s="1">
        <v>0.92653805017471313</v>
      </c>
      <c r="BD49" s="1">
        <v>-9.2456089332699776E-3</v>
      </c>
      <c r="BE49" s="1">
        <v>1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185"/>
        <v>2.0010214233398438</v>
      </c>
      <c r="BM49">
        <f t="shared" si="186"/>
        <v>2.0763966439464429E-3</v>
      </c>
      <c r="BN49">
        <f t="shared" si="187"/>
        <v>304.15240707397459</v>
      </c>
      <c r="BO49">
        <f t="shared" si="188"/>
        <v>299.92122879028318</v>
      </c>
      <c r="BP49">
        <f t="shared" si="189"/>
        <v>271.86065798594063</v>
      </c>
      <c r="BQ49">
        <f t="shared" si="190"/>
        <v>0.51839694483702725</v>
      </c>
      <c r="BR49">
        <f t="shared" si="191"/>
        <v>4.5119975131774224</v>
      </c>
      <c r="BS49">
        <f t="shared" si="192"/>
        <v>45.432022192158691</v>
      </c>
      <c r="BT49">
        <f t="shared" si="193"/>
        <v>24.111644842305175</v>
      </c>
      <c r="BU49">
        <f t="shared" si="194"/>
        <v>28.886817932128906</v>
      </c>
      <c r="BV49">
        <f t="shared" si="195"/>
        <v>3.9955079216637701</v>
      </c>
      <c r="BW49">
        <f t="shared" si="196"/>
        <v>8.3241704490963853E-2</v>
      </c>
      <c r="BX49">
        <f t="shared" si="197"/>
        <v>2.1173939644523778</v>
      </c>
      <c r="BY49">
        <f t="shared" si="198"/>
        <v>1.8781139572113923</v>
      </c>
      <c r="BZ49">
        <f t="shared" si="199"/>
        <v>5.2093165993736597E-2</v>
      </c>
      <c r="CA49">
        <f t="shared" si="200"/>
        <v>9.9535851757283123</v>
      </c>
      <c r="CB49">
        <f t="shared" si="201"/>
        <v>1.9474433406035114</v>
      </c>
      <c r="CC49">
        <f t="shared" si="202"/>
        <v>45.587560748724655</v>
      </c>
      <c r="CD49">
        <f t="shared" si="203"/>
        <v>51.856529918795033</v>
      </c>
      <c r="CE49">
        <f t="shared" si="204"/>
        <v>-2.3714247513012529E-2</v>
      </c>
      <c r="CF49">
        <f t="shared" si="205"/>
        <v>0</v>
      </c>
      <c r="CG49">
        <f t="shared" si="206"/>
        <v>1486.8139611532506</v>
      </c>
      <c r="CH49">
        <f t="shared" si="207"/>
        <v>0</v>
      </c>
      <c r="CI49" t="e">
        <f t="shared" si="208"/>
        <v>#DIV/0!</v>
      </c>
      <c r="CJ49" t="e">
        <f t="shared" si="209"/>
        <v>#DIV/0!</v>
      </c>
    </row>
    <row r="50" spans="1:88" x14ac:dyDescent="0.35">
      <c r="A50" t="s">
        <v>162</v>
      </c>
      <c r="B50" s="1">
        <v>53</v>
      </c>
      <c r="C50" s="1" t="s">
        <v>138</v>
      </c>
      <c r="D50" s="1" t="s">
        <v>90</v>
      </c>
      <c r="E50" s="1">
        <v>0</v>
      </c>
      <c r="F50" s="1" t="s">
        <v>91</v>
      </c>
      <c r="G50" s="1" t="s">
        <v>90</v>
      </c>
      <c r="H50" s="1">
        <v>14666.500088387169</v>
      </c>
      <c r="I50" s="1">
        <v>0</v>
      </c>
      <c r="J50">
        <f t="shared" si="168"/>
        <v>0.74479223026175012</v>
      </c>
      <c r="K50">
        <f t="shared" si="169"/>
        <v>7.5410952291100966E-2</v>
      </c>
      <c r="L50">
        <f t="shared" si="170"/>
        <v>80.111675457613003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t="e">
        <f t="shared" si="171"/>
        <v>#DIV/0!</v>
      </c>
      <c r="U50" t="e">
        <f t="shared" si="172"/>
        <v>#DIV/0!</v>
      </c>
      <c r="V50" t="e">
        <f t="shared" si="173"/>
        <v>#DIV/0!</v>
      </c>
      <c r="W50" s="1">
        <v>-1</v>
      </c>
      <c r="X50" s="1">
        <v>0.87</v>
      </c>
      <c r="Y50" s="1">
        <v>0.92</v>
      </c>
      <c r="Z50" s="1">
        <v>10.089404106140137</v>
      </c>
      <c r="AA50">
        <f t="shared" si="174"/>
        <v>0.87504470205307006</v>
      </c>
      <c r="AB50">
        <f t="shared" si="175"/>
        <v>1.1733771792044037E-3</v>
      </c>
      <c r="AC50" t="e">
        <f t="shared" si="176"/>
        <v>#DIV/0!</v>
      </c>
      <c r="AD50" t="e">
        <f t="shared" si="177"/>
        <v>#DIV/0!</v>
      </c>
      <c r="AE50" t="e">
        <f t="shared" si="178"/>
        <v>#DIV/0!</v>
      </c>
      <c r="AF50" s="1">
        <v>0</v>
      </c>
      <c r="AG50" s="1">
        <v>0.5</v>
      </c>
      <c r="AH50" t="e">
        <f t="shared" si="179"/>
        <v>#DIV/0!</v>
      </c>
      <c r="AI50">
        <f t="shared" si="180"/>
        <v>1.8791531715425456</v>
      </c>
      <c r="AJ50">
        <f t="shared" si="181"/>
        <v>2.4107147737724888</v>
      </c>
      <c r="AK50">
        <f t="shared" si="182"/>
        <v>31.144672393798828</v>
      </c>
      <c r="AL50" s="1">
        <v>2</v>
      </c>
      <c r="AM50">
        <f t="shared" si="183"/>
        <v>4.644859790802002</v>
      </c>
      <c r="AN50" s="1">
        <v>1</v>
      </c>
      <c r="AO50">
        <f t="shared" si="184"/>
        <v>9.2897195816040039</v>
      </c>
      <c r="AP50" s="1">
        <v>26.784761428833008</v>
      </c>
      <c r="AQ50" s="1">
        <v>31.144672393798828</v>
      </c>
      <c r="AR50" s="1">
        <v>26.039207458496094</v>
      </c>
      <c r="AS50" s="1">
        <v>100.09769439697266</v>
      </c>
      <c r="AT50" s="1">
        <v>99.631935119628906</v>
      </c>
      <c r="AU50" s="1">
        <v>20.610445022583008</v>
      </c>
      <c r="AV50" s="1">
        <v>21.529302597045898</v>
      </c>
      <c r="AW50" s="1">
        <v>57.911872863769531</v>
      </c>
      <c r="AX50" s="1">
        <v>60.493865966796875</v>
      </c>
      <c r="AY50" s="1">
        <v>400.21356201171875</v>
      </c>
      <c r="AZ50" s="1">
        <v>1699.3226318359375</v>
      </c>
      <c r="BA50" s="1">
        <v>94.444099426269531</v>
      </c>
      <c r="BB50" s="1">
        <v>99.307037353515625</v>
      </c>
      <c r="BC50" s="1">
        <v>1.2197780609130859</v>
      </c>
      <c r="BD50" s="1">
        <v>-1.0497783310711384E-2</v>
      </c>
      <c r="BE50" s="1">
        <v>1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111115</v>
      </c>
      <c r="BL50">
        <f t="shared" si="185"/>
        <v>2.0010678100585935</v>
      </c>
      <c r="BM50">
        <f t="shared" si="186"/>
        <v>1.8791531715425455E-3</v>
      </c>
      <c r="BN50">
        <f t="shared" si="187"/>
        <v>304.29467239379881</v>
      </c>
      <c r="BO50">
        <f t="shared" si="188"/>
        <v>299.93476142883299</v>
      </c>
      <c r="BP50">
        <f t="shared" si="189"/>
        <v>271.89161501649869</v>
      </c>
      <c r="BQ50">
        <f t="shared" si="190"/>
        <v>0.54690284611181716</v>
      </c>
      <c r="BR50">
        <f t="shared" si="191"/>
        <v>4.5487260309724666</v>
      </c>
      <c r="BS50">
        <f t="shared" si="192"/>
        <v>45.804669560121916</v>
      </c>
      <c r="BT50">
        <f t="shared" si="193"/>
        <v>24.275366963076017</v>
      </c>
      <c r="BU50">
        <f t="shared" si="194"/>
        <v>28.964716911315918</v>
      </c>
      <c r="BV50">
        <f t="shared" si="195"/>
        <v>4.0135689308784572</v>
      </c>
      <c r="BW50">
        <f t="shared" si="196"/>
        <v>7.4803719780580327E-2</v>
      </c>
      <c r="BX50">
        <f t="shared" si="197"/>
        <v>2.1380112571999779</v>
      </c>
      <c r="BY50">
        <f t="shared" si="198"/>
        <v>1.8755576736784794</v>
      </c>
      <c r="BZ50">
        <f t="shared" si="199"/>
        <v>4.6806504320227781E-2</v>
      </c>
      <c r="CA50">
        <f t="shared" si="200"/>
        <v>7.9556531471218959</v>
      </c>
      <c r="CB50">
        <f t="shared" si="201"/>
        <v>0.8040762769630263</v>
      </c>
      <c r="CC50">
        <f t="shared" si="202"/>
        <v>45.597607212185764</v>
      </c>
      <c r="CD50">
        <f t="shared" si="203"/>
        <v>99.523700473575175</v>
      </c>
      <c r="CE50">
        <f t="shared" si="204"/>
        <v>3.4123272555746775E-3</v>
      </c>
      <c r="CF50">
        <f t="shared" si="205"/>
        <v>0</v>
      </c>
      <c r="CG50">
        <f t="shared" si="206"/>
        <v>1486.9832660669167</v>
      </c>
      <c r="CH50">
        <f t="shared" si="207"/>
        <v>0</v>
      </c>
      <c r="CI50" t="e">
        <f t="shared" si="208"/>
        <v>#DIV/0!</v>
      </c>
      <c r="CJ50" t="e">
        <f t="shared" si="209"/>
        <v>#DIV/0!</v>
      </c>
    </row>
    <row r="51" spans="1:88" x14ac:dyDescent="0.35">
      <c r="A51" t="s">
        <v>162</v>
      </c>
      <c r="B51" s="1">
        <v>54</v>
      </c>
      <c r="C51" s="1" t="s">
        <v>139</v>
      </c>
      <c r="D51" s="1" t="s">
        <v>90</v>
      </c>
      <c r="E51" s="1">
        <v>0</v>
      </c>
      <c r="F51" s="1" t="s">
        <v>91</v>
      </c>
      <c r="G51" s="1" t="s">
        <v>90</v>
      </c>
      <c r="H51" s="1">
        <v>14810.500088387169</v>
      </c>
      <c r="I51" s="1">
        <v>0</v>
      </c>
      <c r="J51">
        <f t="shared" si="168"/>
        <v>7.2613217460610109</v>
      </c>
      <c r="K51">
        <f t="shared" si="169"/>
        <v>7.6791341200752691E-2</v>
      </c>
      <c r="L51">
        <f t="shared" si="170"/>
        <v>135.27000468821791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t="e">
        <f t="shared" si="171"/>
        <v>#DIV/0!</v>
      </c>
      <c r="U51" t="e">
        <f t="shared" si="172"/>
        <v>#DIV/0!</v>
      </c>
      <c r="V51" t="e">
        <f t="shared" si="173"/>
        <v>#DIV/0!</v>
      </c>
      <c r="W51" s="1">
        <v>-1</v>
      </c>
      <c r="X51" s="1">
        <v>0.87</v>
      </c>
      <c r="Y51" s="1">
        <v>0.92</v>
      </c>
      <c r="Z51" s="1">
        <v>10.089404106140137</v>
      </c>
      <c r="AA51">
        <f t="shared" si="174"/>
        <v>0.87504470205307006</v>
      </c>
      <c r="AB51">
        <f t="shared" si="175"/>
        <v>5.5549640441664638E-3</v>
      </c>
      <c r="AC51" t="e">
        <f t="shared" si="176"/>
        <v>#DIV/0!</v>
      </c>
      <c r="AD51" t="e">
        <f t="shared" si="177"/>
        <v>#DIV/0!</v>
      </c>
      <c r="AE51" t="e">
        <f t="shared" si="178"/>
        <v>#DIV/0!</v>
      </c>
      <c r="AF51" s="1">
        <v>0</v>
      </c>
      <c r="AG51" s="1">
        <v>0.5</v>
      </c>
      <c r="AH51" t="e">
        <f t="shared" si="179"/>
        <v>#DIV/0!</v>
      </c>
      <c r="AI51">
        <f t="shared" si="180"/>
        <v>1.8694010150446012</v>
      </c>
      <c r="AJ51">
        <f t="shared" si="181"/>
        <v>2.3555007414399607</v>
      </c>
      <c r="AK51">
        <f t="shared" si="182"/>
        <v>31.025753021240234</v>
      </c>
      <c r="AL51" s="1">
        <v>2</v>
      </c>
      <c r="AM51">
        <f t="shared" si="183"/>
        <v>4.644859790802002</v>
      </c>
      <c r="AN51" s="1">
        <v>1</v>
      </c>
      <c r="AO51">
        <f t="shared" si="184"/>
        <v>9.2897195816040039</v>
      </c>
      <c r="AP51" s="1">
        <v>26.782827377319336</v>
      </c>
      <c r="AQ51" s="1">
        <v>31.025753021240234</v>
      </c>
      <c r="AR51" s="1">
        <v>26.051082611083984</v>
      </c>
      <c r="AS51" s="1">
        <v>300.00112915039063</v>
      </c>
      <c r="AT51" s="1">
        <v>296.0958251953125</v>
      </c>
      <c r="AU51" s="1">
        <v>20.862262725830078</v>
      </c>
      <c r="AV51" s="1">
        <v>21.776113510131836</v>
      </c>
      <c r="AW51" s="1">
        <v>58.626018524169922</v>
      </c>
      <c r="AX51" s="1">
        <v>61.194015502929688</v>
      </c>
      <c r="AY51" s="1">
        <v>400.2169189453125</v>
      </c>
      <c r="AZ51" s="1">
        <v>1699.5660400390625</v>
      </c>
      <c r="BA51" s="1">
        <v>97.606857299804688</v>
      </c>
      <c r="BB51" s="1">
        <v>99.306343078613281</v>
      </c>
      <c r="BC51" s="1">
        <v>1.7127711772918701</v>
      </c>
      <c r="BD51" s="1">
        <v>-7.33177550137043E-3</v>
      </c>
      <c r="BE51" s="1">
        <v>1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111115</v>
      </c>
      <c r="BL51">
        <f t="shared" si="185"/>
        <v>2.0010845947265623</v>
      </c>
      <c r="BM51">
        <f t="shared" si="186"/>
        <v>1.8694010150446011E-3</v>
      </c>
      <c r="BN51">
        <f t="shared" si="187"/>
        <v>304.17575302124021</v>
      </c>
      <c r="BO51">
        <f t="shared" si="188"/>
        <v>299.93282737731931</v>
      </c>
      <c r="BP51">
        <f t="shared" si="189"/>
        <v>271.93056032812819</v>
      </c>
      <c r="BQ51">
        <f t="shared" si="190"/>
        <v>0.55446581964626529</v>
      </c>
      <c r="BR51">
        <f t="shared" si="191"/>
        <v>4.5180069405959387</v>
      </c>
      <c r="BS51">
        <f t="shared" si="192"/>
        <v>45.495653152985163</v>
      </c>
      <c r="BT51">
        <f t="shared" si="193"/>
        <v>23.719539642853327</v>
      </c>
      <c r="BU51">
        <f t="shared" si="194"/>
        <v>28.904290199279785</v>
      </c>
      <c r="BV51">
        <f t="shared" si="195"/>
        <v>3.999552718754515</v>
      </c>
      <c r="BW51">
        <f t="shared" si="196"/>
        <v>7.6161767378439285E-2</v>
      </c>
      <c r="BX51">
        <f t="shared" si="197"/>
        <v>2.162506199155978</v>
      </c>
      <c r="BY51">
        <f t="shared" si="198"/>
        <v>1.837046519598537</v>
      </c>
      <c r="BZ51">
        <f t="shared" si="199"/>
        <v>4.7657270343867547E-2</v>
      </c>
      <c r="CA51">
        <f t="shared" si="200"/>
        <v>13.433169493813796</v>
      </c>
      <c r="CB51">
        <f t="shared" si="201"/>
        <v>0.45684536281114502</v>
      </c>
      <c r="CC51">
        <f t="shared" si="202"/>
        <v>46.491803038166033</v>
      </c>
      <c r="CD51">
        <f t="shared" si="203"/>
        <v>295.04059588821968</v>
      </c>
      <c r="CE51">
        <f t="shared" si="204"/>
        <v>1.1442219990042385E-2</v>
      </c>
      <c r="CF51">
        <f t="shared" si="205"/>
        <v>0</v>
      </c>
      <c r="CG51">
        <f t="shared" si="206"/>
        <v>1487.1962591254976</v>
      </c>
      <c r="CH51">
        <f t="shared" si="207"/>
        <v>0</v>
      </c>
      <c r="CI51" t="e">
        <f t="shared" si="208"/>
        <v>#DIV/0!</v>
      </c>
      <c r="CJ51" t="e">
        <f t="shared" si="209"/>
        <v>#DIV/0!</v>
      </c>
    </row>
    <row r="52" spans="1:88" x14ac:dyDescent="0.35">
      <c r="A52" t="s">
        <v>162</v>
      </c>
      <c r="B52" s="1">
        <v>55</v>
      </c>
      <c r="C52" s="1" t="s">
        <v>140</v>
      </c>
      <c r="D52" s="1" t="s">
        <v>90</v>
      </c>
      <c r="E52" s="1">
        <v>0</v>
      </c>
      <c r="F52" s="1" t="s">
        <v>91</v>
      </c>
      <c r="G52" s="1" t="s">
        <v>90</v>
      </c>
      <c r="H52" s="1">
        <v>14959.500088387169</v>
      </c>
      <c r="I52" s="1">
        <v>0</v>
      </c>
      <c r="J52">
        <f t="shared" si="168"/>
        <v>9.7562302796069531</v>
      </c>
      <c r="K52">
        <f t="shared" si="169"/>
        <v>8.0906855304895761E-2</v>
      </c>
      <c r="L52">
        <f t="shared" si="170"/>
        <v>189.23744758424797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t="e">
        <f t="shared" si="171"/>
        <v>#DIV/0!</v>
      </c>
      <c r="U52" t="e">
        <f t="shared" si="172"/>
        <v>#DIV/0!</v>
      </c>
      <c r="V52" t="e">
        <f t="shared" si="173"/>
        <v>#DIV/0!</v>
      </c>
      <c r="W52" s="1">
        <v>-1</v>
      </c>
      <c r="X52" s="1">
        <v>0.87</v>
      </c>
      <c r="Y52" s="1">
        <v>0.92</v>
      </c>
      <c r="Z52" s="1">
        <v>10.089404106140137</v>
      </c>
      <c r="AA52">
        <f t="shared" si="174"/>
        <v>0.87504470205307006</v>
      </c>
      <c r="AB52">
        <f t="shared" si="175"/>
        <v>7.2304906771432321E-3</v>
      </c>
      <c r="AC52" t="e">
        <f t="shared" si="176"/>
        <v>#DIV/0!</v>
      </c>
      <c r="AD52" t="e">
        <f t="shared" si="177"/>
        <v>#DIV/0!</v>
      </c>
      <c r="AE52" t="e">
        <f t="shared" si="178"/>
        <v>#DIV/0!</v>
      </c>
      <c r="AF52" s="1">
        <v>0</v>
      </c>
      <c r="AG52" s="1">
        <v>0.5</v>
      </c>
      <c r="AH52" t="e">
        <f t="shared" si="179"/>
        <v>#DIV/0!</v>
      </c>
      <c r="AI52">
        <f t="shared" si="180"/>
        <v>1.9279923976222972</v>
      </c>
      <c r="AJ52">
        <f t="shared" si="181"/>
        <v>2.3067595187327221</v>
      </c>
      <c r="AK52">
        <f t="shared" si="182"/>
        <v>30.931081771850586</v>
      </c>
      <c r="AL52" s="1">
        <v>2</v>
      </c>
      <c r="AM52">
        <f t="shared" si="183"/>
        <v>4.644859790802002</v>
      </c>
      <c r="AN52" s="1">
        <v>1</v>
      </c>
      <c r="AO52">
        <f t="shared" si="184"/>
        <v>9.2897195816040039</v>
      </c>
      <c r="AP52" s="1">
        <v>26.779024124145508</v>
      </c>
      <c r="AQ52" s="1">
        <v>30.931081771850586</v>
      </c>
      <c r="AR52" s="1">
        <v>26.031650543212891</v>
      </c>
      <c r="AS52" s="1">
        <v>400.08737182617188</v>
      </c>
      <c r="AT52" s="1">
        <v>394.83139038085938</v>
      </c>
      <c r="AU52" s="1">
        <v>21.07975959777832</v>
      </c>
      <c r="AV52" s="1">
        <v>22.02203369140625</v>
      </c>
      <c r="AW52" s="1">
        <v>59.249626159667969</v>
      </c>
      <c r="AX52" s="1">
        <v>61.897449493408203</v>
      </c>
      <c r="AY52" s="1">
        <v>400.20925903320313</v>
      </c>
      <c r="AZ52" s="1">
        <v>1700.051513671875</v>
      </c>
      <c r="BA52" s="1">
        <v>96.05108642578125</v>
      </c>
      <c r="BB52" s="1">
        <v>99.306060791015625</v>
      </c>
      <c r="BC52" s="1">
        <v>1.631618857383728</v>
      </c>
      <c r="BD52" s="1">
        <v>-1.3645290397107601E-2</v>
      </c>
      <c r="BE52" s="1">
        <v>1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185"/>
        <v>2.0010462951660153</v>
      </c>
      <c r="BM52">
        <f t="shared" si="186"/>
        <v>1.9279923976222972E-3</v>
      </c>
      <c r="BN52">
        <f t="shared" si="187"/>
        <v>304.08108177185056</v>
      </c>
      <c r="BO52">
        <f t="shared" si="188"/>
        <v>299.92902412414549</v>
      </c>
      <c r="BP52">
        <f t="shared" si="189"/>
        <v>272.00823610764201</v>
      </c>
      <c r="BQ52">
        <f t="shared" si="190"/>
        <v>0.54889877425851863</v>
      </c>
      <c r="BR52">
        <f t="shared" si="191"/>
        <v>4.4936809352333054</v>
      </c>
      <c r="BS52">
        <f t="shared" si="192"/>
        <v>45.250822552412188</v>
      </c>
      <c r="BT52">
        <f t="shared" si="193"/>
        <v>23.228788861005938</v>
      </c>
      <c r="BU52">
        <f t="shared" si="194"/>
        <v>28.855052947998047</v>
      </c>
      <c r="BV52">
        <f t="shared" si="195"/>
        <v>3.9881635242033147</v>
      </c>
      <c r="BW52">
        <f t="shared" si="196"/>
        <v>8.0208298033468919E-2</v>
      </c>
      <c r="BX52">
        <f t="shared" si="197"/>
        <v>2.1869214165005832</v>
      </c>
      <c r="BY52">
        <f t="shared" si="198"/>
        <v>1.8012421077027314</v>
      </c>
      <c r="BZ52">
        <f t="shared" si="199"/>
        <v>5.0192482710728202E-2</v>
      </c>
      <c r="CA52">
        <f t="shared" si="200"/>
        <v>18.792425473737964</v>
      </c>
      <c r="CB52">
        <f t="shared" si="201"/>
        <v>0.4792867340200766</v>
      </c>
      <c r="CC52">
        <f t="shared" si="202"/>
        <v>47.338464542447532</v>
      </c>
      <c r="CD52">
        <f t="shared" si="203"/>
        <v>393.41359614479319</v>
      </c>
      <c r="CE52">
        <f t="shared" si="204"/>
        <v>1.1739425522781064E-2</v>
      </c>
      <c r="CF52">
        <f t="shared" si="205"/>
        <v>0</v>
      </c>
      <c r="CG52">
        <f t="shared" si="206"/>
        <v>1487.6210702558767</v>
      </c>
      <c r="CH52">
        <f t="shared" si="207"/>
        <v>0</v>
      </c>
      <c r="CI52" t="e">
        <f t="shared" si="208"/>
        <v>#DIV/0!</v>
      </c>
      <c r="CJ52" t="e">
        <f t="shared" si="209"/>
        <v>#DIV/0!</v>
      </c>
    </row>
    <row r="53" spans="1:88" x14ac:dyDescent="0.35">
      <c r="A53" t="s">
        <v>162</v>
      </c>
      <c r="B53" s="1">
        <v>56</v>
      </c>
      <c r="C53" s="1" t="s">
        <v>141</v>
      </c>
      <c r="D53" s="1" t="s">
        <v>90</v>
      </c>
      <c r="E53" s="1">
        <v>0</v>
      </c>
      <c r="F53" s="1" t="s">
        <v>91</v>
      </c>
      <c r="G53" s="1" t="s">
        <v>90</v>
      </c>
      <c r="H53" s="1">
        <v>15113.500088387169</v>
      </c>
      <c r="I53" s="1">
        <v>0</v>
      </c>
      <c r="J53">
        <f t="shared" si="168"/>
        <v>18.151777968863406</v>
      </c>
      <c r="K53">
        <f t="shared" si="169"/>
        <v>8.4644361864283119E-2</v>
      </c>
      <c r="L53">
        <f t="shared" si="170"/>
        <v>325.23242907964402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t="e">
        <f t="shared" si="171"/>
        <v>#DIV/0!</v>
      </c>
      <c r="U53" t="e">
        <f t="shared" si="172"/>
        <v>#DIV/0!</v>
      </c>
      <c r="V53" t="e">
        <f t="shared" si="173"/>
        <v>#DIV/0!</v>
      </c>
      <c r="W53" s="1">
        <v>-1</v>
      </c>
      <c r="X53" s="1">
        <v>0.87</v>
      </c>
      <c r="Y53" s="1">
        <v>0.92</v>
      </c>
      <c r="Z53" s="1">
        <v>10.089404106140137</v>
      </c>
      <c r="AA53">
        <f t="shared" si="174"/>
        <v>0.87504470205307006</v>
      </c>
      <c r="AB53">
        <f t="shared" si="175"/>
        <v>1.2868015413467909E-2</v>
      </c>
      <c r="AC53" t="e">
        <f t="shared" si="176"/>
        <v>#DIV/0!</v>
      </c>
      <c r="AD53" t="e">
        <f t="shared" si="177"/>
        <v>#DIV/0!</v>
      </c>
      <c r="AE53" t="e">
        <f t="shared" si="178"/>
        <v>#DIV/0!</v>
      </c>
      <c r="AF53" s="1">
        <v>0</v>
      </c>
      <c r="AG53" s="1">
        <v>0.5</v>
      </c>
      <c r="AH53" t="e">
        <f t="shared" si="179"/>
        <v>#DIV/0!</v>
      </c>
      <c r="AI53">
        <f t="shared" si="180"/>
        <v>1.9653114990027949</v>
      </c>
      <c r="AJ53">
        <f t="shared" si="181"/>
        <v>2.2486452724977766</v>
      </c>
      <c r="AK53">
        <f t="shared" si="182"/>
        <v>30.772911071777344</v>
      </c>
      <c r="AL53" s="1">
        <v>2</v>
      </c>
      <c r="AM53">
        <f t="shared" si="183"/>
        <v>4.644859790802002</v>
      </c>
      <c r="AN53" s="1">
        <v>1</v>
      </c>
      <c r="AO53">
        <f t="shared" si="184"/>
        <v>9.2897195816040039</v>
      </c>
      <c r="AP53" s="1">
        <v>26.770078659057617</v>
      </c>
      <c r="AQ53" s="1">
        <v>30.772911071777344</v>
      </c>
      <c r="AR53" s="1">
        <v>26.036312103271484</v>
      </c>
      <c r="AS53" s="1">
        <v>699.7799072265625</v>
      </c>
      <c r="AT53" s="1">
        <v>690.0308837890625</v>
      </c>
      <c r="AU53" s="1">
        <v>21.241130828857422</v>
      </c>
      <c r="AV53" s="1">
        <v>22.201484680175781</v>
      </c>
      <c r="AW53" s="1">
        <v>59.7322998046875</v>
      </c>
      <c r="AX53" s="1">
        <v>62.432670593261719</v>
      </c>
      <c r="AY53" s="1">
        <v>400.20220947265625</v>
      </c>
      <c r="AZ53" s="1">
        <v>1700.85498046875</v>
      </c>
      <c r="BA53" s="1">
        <v>97.031028747558594</v>
      </c>
      <c r="BB53" s="1">
        <v>99.30181884765625</v>
      </c>
      <c r="BC53" s="1">
        <v>0.96400409936904907</v>
      </c>
      <c r="BD53" s="1">
        <v>-1.2986492365598679E-2</v>
      </c>
      <c r="BE53" s="1">
        <v>1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185"/>
        <v>2.0010110473632809</v>
      </c>
      <c r="BM53">
        <f t="shared" si="186"/>
        <v>1.9653114990027948E-3</v>
      </c>
      <c r="BN53">
        <f t="shared" si="187"/>
        <v>303.92291107177732</v>
      </c>
      <c r="BO53">
        <f t="shared" si="188"/>
        <v>299.92007865905759</v>
      </c>
      <c r="BP53">
        <f t="shared" si="189"/>
        <v>272.13679079226858</v>
      </c>
      <c r="BQ53">
        <f t="shared" si="190"/>
        <v>0.55011100845681149</v>
      </c>
      <c r="BR53">
        <f t="shared" si="191"/>
        <v>4.4532930823576073</v>
      </c>
      <c r="BS53">
        <f t="shared" si="192"/>
        <v>44.84603740430596</v>
      </c>
      <c r="BT53">
        <f t="shared" si="193"/>
        <v>22.644552724130179</v>
      </c>
      <c r="BU53">
        <f t="shared" si="194"/>
        <v>28.77149486541748</v>
      </c>
      <c r="BV53">
        <f t="shared" si="195"/>
        <v>3.9689002066391623</v>
      </c>
      <c r="BW53">
        <f t="shared" si="196"/>
        <v>8.3880078757864601E-2</v>
      </c>
      <c r="BX53">
        <f t="shared" si="197"/>
        <v>2.2046478098598308</v>
      </c>
      <c r="BY53">
        <f t="shared" si="198"/>
        <v>1.7642523967793315</v>
      </c>
      <c r="BZ53">
        <f t="shared" si="199"/>
        <v>5.2493183710893808E-2</v>
      </c>
      <c r="CA53">
        <f t="shared" si="200"/>
        <v>32.296171755850018</v>
      </c>
      <c r="CB53">
        <f t="shared" si="201"/>
        <v>0.47133025016756386</v>
      </c>
      <c r="CC53">
        <f t="shared" si="202"/>
        <v>48.226290185644125</v>
      </c>
      <c r="CD53">
        <f t="shared" si="203"/>
        <v>687.39303234018871</v>
      </c>
      <c r="CE53">
        <f t="shared" si="204"/>
        <v>1.2734969231962759E-2</v>
      </c>
      <c r="CF53">
        <f t="shared" si="205"/>
        <v>0</v>
      </c>
      <c r="CG53">
        <f t="shared" si="206"/>
        <v>1488.3241396197577</v>
      </c>
      <c r="CH53">
        <f t="shared" si="207"/>
        <v>0</v>
      </c>
      <c r="CI53" t="e">
        <f t="shared" si="208"/>
        <v>#DIV/0!</v>
      </c>
      <c r="CJ53" t="e">
        <f t="shared" si="209"/>
        <v>#DIV/0!</v>
      </c>
    </row>
    <row r="54" spans="1:88" x14ac:dyDescent="0.35">
      <c r="A54" t="s">
        <v>162</v>
      </c>
      <c r="B54" s="1">
        <v>57</v>
      </c>
      <c r="C54" s="1" t="s">
        <v>142</v>
      </c>
      <c r="D54" s="1" t="s">
        <v>90</v>
      </c>
      <c r="E54" s="1">
        <v>0</v>
      </c>
      <c r="F54" s="1" t="s">
        <v>91</v>
      </c>
      <c r="G54" s="1" t="s">
        <v>90</v>
      </c>
      <c r="H54" s="1">
        <v>15294.500088387169</v>
      </c>
      <c r="I54" s="1">
        <v>0</v>
      </c>
      <c r="J54">
        <f t="shared" si="168"/>
        <v>25.598460581864124</v>
      </c>
      <c r="K54">
        <f t="shared" si="169"/>
        <v>7.9932965860508326E-2</v>
      </c>
      <c r="L54">
        <f t="shared" si="170"/>
        <v>443.48158207846149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t="e">
        <f t="shared" si="171"/>
        <v>#DIV/0!</v>
      </c>
      <c r="U54" t="e">
        <f t="shared" si="172"/>
        <v>#DIV/0!</v>
      </c>
      <c r="V54" t="e">
        <f t="shared" si="173"/>
        <v>#DIV/0!</v>
      </c>
      <c r="W54" s="1">
        <v>-1</v>
      </c>
      <c r="X54" s="1">
        <v>0.87</v>
      </c>
      <c r="Y54" s="1">
        <v>0.92</v>
      </c>
      <c r="Z54" s="1">
        <v>10.089404106140137</v>
      </c>
      <c r="AA54">
        <f t="shared" si="174"/>
        <v>0.87504470205307006</v>
      </c>
      <c r="AB54">
        <f t="shared" si="175"/>
        <v>1.7871596067271338E-2</v>
      </c>
      <c r="AC54" t="e">
        <f t="shared" si="176"/>
        <v>#DIV/0!</v>
      </c>
      <c r="AD54" t="e">
        <f t="shared" si="177"/>
        <v>#DIV/0!</v>
      </c>
      <c r="AE54" t="e">
        <f t="shared" si="178"/>
        <v>#DIV/0!</v>
      </c>
      <c r="AF54" s="1">
        <v>0</v>
      </c>
      <c r="AG54" s="1">
        <v>0.5</v>
      </c>
      <c r="AH54" t="e">
        <f t="shared" si="179"/>
        <v>#DIV/0!</v>
      </c>
      <c r="AI54">
        <f t="shared" si="180"/>
        <v>1.833489810823475</v>
      </c>
      <c r="AJ54">
        <f t="shared" si="181"/>
        <v>2.2203803084575808</v>
      </c>
      <c r="AK54">
        <f t="shared" si="182"/>
        <v>30.693729400634766</v>
      </c>
      <c r="AL54" s="1">
        <v>2</v>
      </c>
      <c r="AM54">
        <f t="shared" si="183"/>
        <v>4.644859790802002</v>
      </c>
      <c r="AN54" s="1">
        <v>1</v>
      </c>
      <c r="AO54">
        <f t="shared" si="184"/>
        <v>9.2897195816040039</v>
      </c>
      <c r="AP54" s="1">
        <v>26.74064826965332</v>
      </c>
      <c r="AQ54" s="1">
        <v>30.693729400634766</v>
      </c>
      <c r="AR54" s="1">
        <v>26.042003631591797</v>
      </c>
      <c r="AS54" s="1">
        <v>999.77777099609375</v>
      </c>
      <c r="AT54" s="1">
        <v>986.0814208984375</v>
      </c>
      <c r="AU54" s="1">
        <v>21.388912200927734</v>
      </c>
      <c r="AV54" s="1">
        <v>22.284778594970703</v>
      </c>
      <c r="AW54" s="1">
        <v>60.248867034912109</v>
      </c>
      <c r="AX54" s="1">
        <v>62.773910522460938</v>
      </c>
      <c r="AY54" s="1">
        <v>400.20050048828125</v>
      </c>
      <c r="AZ54" s="1">
        <v>1700.837890625</v>
      </c>
      <c r="BA54" s="1">
        <v>100.28543853759766</v>
      </c>
      <c r="BB54" s="1">
        <v>99.297073364257813</v>
      </c>
      <c r="BC54" s="1">
        <v>-0.24701274931430817</v>
      </c>
      <c r="BD54" s="1">
        <v>-1.1945365928113461E-2</v>
      </c>
      <c r="BE54" s="1">
        <v>1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185"/>
        <v>2.001002502441406</v>
      </c>
      <c r="BM54">
        <f t="shared" si="186"/>
        <v>1.833489810823475E-3</v>
      </c>
      <c r="BN54">
        <f t="shared" si="187"/>
        <v>303.84372940063474</v>
      </c>
      <c r="BO54">
        <f t="shared" si="188"/>
        <v>299.8906482696533</v>
      </c>
      <c r="BP54">
        <f t="shared" si="189"/>
        <v>272.1340564173297</v>
      </c>
      <c r="BQ54">
        <f t="shared" si="190"/>
        <v>0.57575037696001563</v>
      </c>
      <c r="BR54">
        <f t="shared" si="191"/>
        <v>4.433193603508629</v>
      </c>
      <c r="BS54">
        <f t="shared" si="192"/>
        <v>44.645762994907827</v>
      </c>
      <c r="BT54">
        <f t="shared" si="193"/>
        <v>22.360984399937124</v>
      </c>
      <c r="BU54">
        <f t="shared" si="194"/>
        <v>28.717188835144043</v>
      </c>
      <c r="BV54">
        <f t="shared" si="195"/>
        <v>3.9564241502409119</v>
      </c>
      <c r="BW54">
        <f t="shared" si="196"/>
        <v>7.9251053804656676E-2</v>
      </c>
      <c r="BX54">
        <f t="shared" si="197"/>
        <v>2.2128132950510482</v>
      </c>
      <c r="BY54">
        <f t="shared" si="198"/>
        <v>1.7436108551898637</v>
      </c>
      <c r="BZ54">
        <f t="shared" si="199"/>
        <v>4.9592726087661403E-2</v>
      </c>
      <c r="CA54">
        <f t="shared" si="200"/>
        <v>44.036423191342109</v>
      </c>
      <c r="CB54">
        <f t="shared" si="201"/>
        <v>0.4497413425297041</v>
      </c>
      <c r="CC54">
        <f t="shared" si="202"/>
        <v>48.622576189615799</v>
      </c>
      <c r="CD54">
        <f t="shared" si="203"/>
        <v>982.36140314311683</v>
      </c>
      <c r="CE54">
        <f t="shared" si="204"/>
        <v>1.2670114033350662E-2</v>
      </c>
      <c r="CF54">
        <f t="shared" si="205"/>
        <v>0</v>
      </c>
      <c r="CG54">
        <f t="shared" si="206"/>
        <v>1488.3091852425252</v>
      </c>
      <c r="CH54">
        <f t="shared" si="207"/>
        <v>0</v>
      </c>
      <c r="CI54" t="e">
        <f t="shared" si="208"/>
        <v>#DIV/0!</v>
      </c>
      <c r="CJ54" t="e">
        <f t="shared" si="209"/>
        <v>#DIV/0!</v>
      </c>
    </row>
    <row r="55" spans="1:88" x14ac:dyDescent="0.35">
      <c r="A55" t="s">
        <v>162</v>
      </c>
      <c r="B55" s="1">
        <v>58</v>
      </c>
      <c r="C55" s="1" t="s">
        <v>143</v>
      </c>
      <c r="D55" s="1" t="s">
        <v>90</v>
      </c>
      <c r="E55" s="1">
        <v>0</v>
      </c>
      <c r="F55" s="1" t="s">
        <v>91</v>
      </c>
      <c r="G55" s="1" t="s">
        <v>90</v>
      </c>
      <c r="H55" s="1">
        <v>15458.000088421628</v>
      </c>
      <c r="I55" s="1">
        <v>0</v>
      </c>
      <c r="J55">
        <f t="shared" si="168"/>
        <v>30.085652018891466</v>
      </c>
      <c r="K55">
        <f t="shared" si="169"/>
        <v>7.0619481836180095E-2</v>
      </c>
      <c r="L55">
        <f t="shared" si="170"/>
        <v>563.65182100018217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t="e">
        <f t="shared" si="171"/>
        <v>#DIV/0!</v>
      </c>
      <c r="U55" t="e">
        <f t="shared" si="172"/>
        <v>#DIV/0!</v>
      </c>
      <c r="V55" t="e">
        <f t="shared" si="173"/>
        <v>#DIV/0!</v>
      </c>
      <c r="W55" s="1">
        <v>-1</v>
      </c>
      <c r="X55" s="1">
        <v>0.87</v>
      </c>
      <c r="Y55" s="1">
        <v>0.92</v>
      </c>
      <c r="Z55" s="1">
        <v>10.089404106140137</v>
      </c>
      <c r="AA55">
        <f t="shared" si="174"/>
        <v>0.87504470205307006</v>
      </c>
      <c r="AB55">
        <f t="shared" si="175"/>
        <v>2.0886606212356901E-2</v>
      </c>
      <c r="AC55" t="e">
        <f t="shared" si="176"/>
        <v>#DIV/0!</v>
      </c>
      <c r="AD55" t="e">
        <f t="shared" si="177"/>
        <v>#DIV/0!</v>
      </c>
      <c r="AE55" t="e">
        <f t="shared" si="178"/>
        <v>#DIV/0!</v>
      </c>
      <c r="AF55" s="1">
        <v>0</v>
      </c>
      <c r="AG55" s="1">
        <v>0.5</v>
      </c>
      <c r="AH55" t="e">
        <f t="shared" si="179"/>
        <v>#DIV/0!</v>
      </c>
      <c r="AI55">
        <f t="shared" si="180"/>
        <v>1.6279765007713161</v>
      </c>
      <c r="AJ55">
        <f t="shared" si="181"/>
        <v>2.229171292840658</v>
      </c>
      <c r="AK55">
        <f t="shared" si="182"/>
        <v>30.72498893737793</v>
      </c>
      <c r="AL55" s="1">
        <v>2</v>
      </c>
      <c r="AM55">
        <f t="shared" si="183"/>
        <v>4.644859790802002</v>
      </c>
      <c r="AN55" s="1">
        <v>1</v>
      </c>
      <c r="AO55">
        <f t="shared" si="184"/>
        <v>9.2897195816040039</v>
      </c>
      <c r="AP55" s="1">
        <v>26.727645874023438</v>
      </c>
      <c r="AQ55" s="1">
        <v>30.72498893737793</v>
      </c>
      <c r="AR55" s="1">
        <v>26.046098709106445</v>
      </c>
      <c r="AS55" s="1">
        <v>1300.105712890625</v>
      </c>
      <c r="AT55" s="1">
        <v>1284.0255126953125</v>
      </c>
      <c r="AU55" s="1">
        <v>21.48094367980957</v>
      </c>
      <c r="AV55" s="1">
        <v>22.276412963867188</v>
      </c>
      <c r="AW55" s="1">
        <v>60.554527282714844</v>
      </c>
      <c r="AX55" s="1">
        <v>62.799282073974609</v>
      </c>
      <c r="AY55" s="1">
        <v>400.1942138671875</v>
      </c>
      <c r="AZ55" s="1">
        <v>1700.833740234375</v>
      </c>
      <c r="BA55" s="1">
        <v>96.971038818359375</v>
      </c>
      <c r="BB55" s="1">
        <v>99.295509338378906</v>
      </c>
      <c r="BC55" s="1">
        <v>-1.9275730848312378</v>
      </c>
      <c r="BD55" s="1">
        <v>-4.0323487482964993E-3</v>
      </c>
      <c r="BE55" s="1">
        <v>1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111115</v>
      </c>
      <c r="BL55">
        <f t="shared" si="185"/>
        <v>2.0009710693359373</v>
      </c>
      <c r="BM55">
        <f t="shared" si="186"/>
        <v>1.6279765007713161E-3</v>
      </c>
      <c r="BN55">
        <f t="shared" si="187"/>
        <v>303.87498893737791</v>
      </c>
      <c r="BO55">
        <f t="shared" si="188"/>
        <v>299.87764587402341</v>
      </c>
      <c r="BP55">
        <f t="shared" si="189"/>
        <v>272.13339235484455</v>
      </c>
      <c r="BQ55">
        <f t="shared" si="190"/>
        <v>0.60976166840233359</v>
      </c>
      <c r="BR55">
        <f t="shared" si="191"/>
        <v>4.441119064319917</v>
      </c>
      <c r="BS55">
        <f t="shared" si="192"/>
        <v>44.726283131148321</v>
      </c>
      <c r="BT55">
        <f t="shared" si="193"/>
        <v>22.449870167281134</v>
      </c>
      <c r="BU55">
        <f t="shared" si="194"/>
        <v>28.726317405700684</v>
      </c>
      <c r="BV55">
        <f t="shared" si="195"/>
        <v>3.958518918046817</v>
      </c>
      <c r="BW55">
        <f t="shared" si="196"/>
        <v>7.0086690109191344E-2</v>
      </c>
      <c r="BX55">
        <f t="shared" si="197"/>
        <v>2.211947771479259</v>
      </c>
      <c r="BY55">
        <f t="shared" si="198"/>
        <v>1.746571146567558</v>
      </c>
      <c r="BZ55">
        <f t="shared" si="199"/>
        <v>4.3851739761191284E-2</v>
      </c>
      <c r="CA55">
        <f t="shared" si="200"/>
        <v>55.968094655717863</v>
      </c>
      <c r="CB55">
        <f t="shared" si="201"/>
        <v>0.43897244675225672</v>
      </c>
      <c r="CC55">
        <f t="shared" si="202"/>
        <v>48.458055804800807</v>
      </c>
      <c r="CD55">
        <f t="shared" si="203"/>
        <v>1279.6534076098228</v>
      </c>
      <c r="CE55">
        <f t="shared" si="204"/>
        <v>1.1392867754545804E-2</v>
      </c>
      <c r="CF55">
        <f t="shared" si="205"/>
        <v>0</v>
      </c>
      <c r="CG55">
        <f t="shared" si="206"/>
        <v>1488.3055534651974</v>
      </c>
      <c r="CH55">
        <f t="shared" si="207"/>
        <v>0</v>
      </c>
      <c r="CI55" t="e">
        <f t="shared" si="208"/>
        <v>#DIV/0!</v>
      </c>
      <c r="CJ55" t="e">
        <f t="shared" si="209"/>
        <v>#DIV/0!</v>
      </c>
    </row>
    <row r="56" spans="1:88" x14ac:dyDescent="0.35">
      <c r="A56" t="s">
        <v>162</v>
      </c>
      <c r="B56" s="1">
        <v>59</v>
      </c>
      <c r="C56" s="1" t="s">
        <v>144</v>
      </c>
      <c r="D56" s="1" t="s">
        <v>90</v>
      </c>
      <c r="E56" s="1">
        <v>0</v>
      </c>
      <c r="F56" s="1" t="s">
        <v>91</v>
      </c>
      <c r="G56" s="1" t="s">
        <v>90</v>
      </c>
      <c r="H56" s="1">
        <v>15604.500088456087</v>
      </c>
      <c r="I56" s="1">
        <v>0</v>
      </c>
      <c r="J56">
        <f t="shared" si="168"/>
        <v>32.841646344980717</v>
      </c>
      <c r="K56">
        <f t="shared" si="169"/>
        <v>6.1790864244020582E-2</v>
      </c>
      <c r="L56">
        <f t="shared" si="170"/>
        <v>780.54034207066422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t="e">
        <f t="shared" si="171"/>
        <v>#DIV/0!</v>
      </c>
      <c r="U56" t="e">
        <f t="shared" si="172"/>
        <v>#DIV/0!</v>
      </c>
      <c r="V56" t="e">
        <f t="shared" si="173"/>
        <v>#DIV/0!</v>
      </c>
      <c r="W56" s="1">
        <v>-1</v>
      </c>
      <c r="X56" s="1">
        <v>0.87</v>
      </c>
      <c r="Y56" s="1">
        <v>0.92</v>
      </c>
      <c r="Z56" s="1">
        <v>10.089404106140137</v>
      </c>
      <c r="AA56">
        <f t="shared" si="174"/>
        <v>0.87504470205307006</v>
      </c>
      <c r="AB56">
        <f t="shared" si="175"/>
        <v>2.2738393901167088E-2</v>
      </c>
      <c r="AC56" t="e">
        <f t="shared" si="176"/>
        <v>#DIV/0!</v>
      </c>
      <c r="AD56" t="e">
        <f t="shared" si="177"/>
        <v>#DIV/0!</v>
      </c>
      <c r="AE56" t="e">
        <f t="shared" si="178"/>
        <v>#DIV/0!</v>
      </c>
      <c r="AF56" s="1">
        <v>0</v>
      </c>
      <c r="AG56" s="1">
        <v>0.5</v>
      </c>
      <c r="AH56" t="e">
        <f t="shared" si="179"/>
        <v>#DIV/0!</v>
      </c>
      <c r="AI56">
        <f t="shared" si="180"/>
        <v>1.4396659483190215</v>
      </c>
      <c r="AJ56">
        <f t="shared" si="181"/>
        <v>2.2506603585063614</v>
      </c>
      <c r="AK56">
        <f t="shared" si="182"/>
        <v>30.805351257324219</v>
      </c>
      <c r="AL56" s="1">
        <v>2</v>
      </c>
      <c r="AM56">
        <f t="shared" si="183"/>
        <v>4.644859790802002</v>
      </c>
      <c r="AN56" s="1">
        <v>1</v>
      </c>
      <c r="AO56">
        <f t="shared" si="184"/>
        <v>9.2897195816040039</v>
      </c>
      <c r="AP56" s="1">
        <v>26.717788696289063</v>
      </c>
      <c r="AQ56" s="1">
        <v>30.805351257324219</v>
      </c>
      <c r="AR56" s="1">
        <v>26.033746719360352</v>
      </c>
      <c r="AS56" s="1">
        <v>1699.5614013671875</v>
      </c>
      <c r="AT56" s="1">
        <v>1681.9385986328125</v>
      </c>
      <c r="AU56" s="1">
        <v>21.561992645263672</v>
      </c>
      <c r="AV56" s="1">
        <v>22.265449523925781</v>
      </c>
      <c r="AW56" s="1">
        <v>60.818271636962891</v>
      </c>
      <c r="AX56" s="1">
        <v>62.804111480712891</v>
      </c>
      <c r="AY56" s="1">
        <v>400.19827270507813</v>
      </c>
      <c r="AZ56" s="1">
        <v>1700.8321533203125</v>
      </c>
      <c r="BA56" s="1">
        <v>100.64094543457031</v>
      </c>
      <c r="BB56" s="1">
        <v>99.296905517578125</v>
      </c>
      <c r="BC56" s="1">
        <v>-4.6229891777038574</v>
      </c>
      <c r="BD56" s="1">
        <v>-3.066658042371273E-3</v>
      </c>
      <c r="BE56" s="1">
        <v>1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185"/>
        <v>2.0009913635253906</v>
      </c>
      <c r="BM56">
        <f t="shared" si="186"/>
        <v>1.4396659483190215E-3</v>
      </c>
      <c r="BN56">
        <f t="shared" si="187"/>
        <v>303.9553512573242</v>
      </c>
      <c r="BO56">
        <f t="shared" si="188"/>
        <v>299.86778869628904</v>
      </c>
      <c r="BP56">
        <f t="shared" si="189"/>
        <v>272.13313844860022</v>
      </c>
      <c r="BQ56">
        <f t="shared" si="190"/>
        <v>0.63851131348136625</v>
      </c>
      <c r="BR56">
        <f t="shared" si="191"/>
        <v>4.4615505961900244</v>
      </c>
      <c r="BS56">
        <f t="shared" si="192"/>
        <v>44.931416270572647</v>
      </c>
      <c r="BT56">
        <f t="shared" si="193"/>
        <v>22.665966746646866</v>
      </c>
      <c r="BU56">
        <f t="shared" si="194"/>
        <v>28.761569976806641</v>
      </c>
      <c r="BV56">
        <f t="shared" si="195"/>
        <v>3.9666175424899821</v>
      </c>
      <c r="BW56">
        <f t="shared" si="196"/>
        <v>6.1382576093551987E-2</v>
      </c>
      <c r="BX56">
        <f t="shared" si="197"/>
        <v>2.210890237683663</v>
      </c>
      <c r="BY56">
        <f t="shared" si="198"/>
        <v>1.7557273048063191</v>
      </c>
      <c r="BZ56">
        <f t="shared" si="199"/>
        <v>3.840058446162075E-2</v>
      </c>
      <c r="CA56">
        <f t="shared" si="200"/>
        <v>77.50524059924885</v>
      </c>
      <c r="CB56">
        <f t="shared" si="201"/>
        <v>0.46407184109166494</v>
      </c>
      <c r="CC56">
        <f t="shared" si="202"/>
        <v>48.145392063646121</v>
      </c>
      <c r="CD56">
        <f t="shared" si="203"/>
        <v>1677.1659871264844</v>
      </c>
      <c r="CE56">
        <f t="shared" si="204"/>
        <v>9.4276532640860319E-3</v>
      </c>
      <c r="CF56">
        <f t="shared" si="205"/>
        <v>0</v>
      </c>
      <c r="CG56">
        <f t="shared" si="206"/>
        <v>1488.3041648444544</v>
      </c>
      <c r="CH56">
        <f t="shared" si="207"/>
        <v>0</v>
      </c>
      <c r="CI56" t="e">
        <f t="shared" si="208"/>
        <v>#DIV/0!</v>
      </c>
      <c r="CJ56" t="e">
        <f t="shared" si="209"/>
        <v>#DIV/0!</v>
      </c>
    </row>
    <row r="57" spans="1:88" x14ac:dyDescent="0.35">
      <c r="A57" t="s">
        <v>162</v>
      </c>
      <c r="B57" s="1">
        <v>60</v>
      </c>
      <c r="C57" s="1" t="s">
        <v>145</v>
      </c>
      <c r="D57" s="1" t="s">
        <v>90</v>
      </c>
      <c r="E57" s="1">
        <v>0</v>
      </c>
      <c r="F57" s="1" t="s">
        <v>91</v>
      </c>
      <c r="G57" s="1" t="s">
        <v>90</v>
      </c>
      <c r="H57" s="1">
        <v>15792.500088456087</v>
      </c>
      <c r="I57" s="1">
        <v>0</v>
      </c>
      <c r="J57">
        <f t="shared" si="168"/>
        <v>33.916219951540789</v>
      </c>
      <c r="K57">
        <f t="shared" si="169"/>
        <v>5.3740532923674728E-2</v>
      </c>
      <c r="L57">
        <f t="shared" si="170"/>
        <v>912.17237711371195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t="e">
        <f t="shared" si="171"/>
        <v>#DIV/0!</v>
      </c>
      <c r="U57" t="e">
        <f t="shared" si="172"/>
        <v>#DIV/0!</v>
      </c>
      <c r="V57" t="e">
        <f t="shared" si="173"/>
        <v>#DIV/0!</v>
      </c>
      <c r="W57" s="1">
        <v>-1</v>
      </c>
      <c r="X57" s="1">
        <v>0.87</v>
      </c>
      <c r="Y57" s="1">
        <v>0.92</v>
      </c>
      <c r="Z57" s="1">
        <v>10.089404106140137</v>
      </c>
      <c r="AA57">
        <f t="shared" si="174"/>
        <v>0.87504470205307006</v>
      </c>
      <c r="AB57">
        <f t="shared" si="175"/>
        <v>2.3453482671263959E-2</v>
      </c>
      <c r="AC57" t="e">
        <f t="shared" si="176"/>
        <v>#DIV/0!</v>
      </c>
      <c r="AD57" t="e">
        <f t="shared" si="177"/>
        <v>#DIV/0!</v>
      </c>
      <c r="AE57" t="e">
        <f t="shared" si="178"/>
        <v>#DIV/0!</v>
      </c>
      <c r="AF57" s="1">
        <v>0</v>
      </c>
      <c r="AG57" s="1">
        <v>0.5</v>
      </c>
      <c r="AH57" t="e">
        <f t="shared" si="179"/>
        <v>#DIV/0!</v>
      </c>
      <c r="AI57">
        <f t="shared" si="180"/>
        <v>1.2635260295476967</v>
      </c>
      <c r="AJ57">
        <f t="shared" si="181"/>
        <v>2.2691413791539281</v>
      </c>
      <c r="AK57">
        <f t="shared" si="182"/>
        <v>30.866905212402344</v>
      </c>
      <c r="AL57" s="1">
        <v>2</v>
      </c>
      <c r="AM57">
        <f t="shared" si="183"/>
        <v>4.644859790802002</v>
      </c>
      <c r="AN57" s="1">
        <v>1</v>
      </c>
      <c r="AO57">
        <f t="shared" si="184"/>
        <v>9.2897195816040039</v>
      </c>
      <c r="AP57" s="1">
        <v>26.697132110595703</v>
      </c>
      <c r="AQ57" s="1">
        <v>30.866905212402344</v>
      </c>
      <c r="AR57" s="1">
        <v>26.046186447143555</v>
      </c>
      <c r="AS57" s="1">
        <v>1999.852294921875</v>
      </c>
      <c r="AT57" s="1">
        <v>1981.6514892578125</v>
      </c>
      <c r="AU57" s="1">
        <v>21.619590759277344</v>
      </c>
      <c r="AV57" s="1">
        <v>22.236991882324219</v>
      </c>
      <c r="AW57" s="1">
        <v>61.059295654296875</v>
      </c>
      <c r="AX57" s="1">
        <v>62.802188873291016</v>
      </c>
      <c r="AY57" s="1">
        <v>400.20303344726563</v>
      </c>
      <c r="AZ57" s="1">
        <v>1701.334228515625</v>
      </c>
      <c r="BA57" s="1">
        <v>95.601387023925781</v>
      </c>
      <c r="BB57" s="1">
        <v>99.299140930175781</v>
      </c>
      <c r="BC57" s="1">
        <v>-7.0790867805480957</v>
      </c>
      <c r="BD57" s="1">
        <v>6.7847976461052895E-3</v>
      </c>
      <c r="BE57" s="1">
        <v>1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si="185"/>
        <v>2.0010151672363277</v>
      </c>
      <c r="BM57">
        <f t="shared" si="186"/>
        <v>1.2635260295476966E-3</v>
      </c>
      <c r="BN57">
        <f t="shared" si="187"/>
        <v>304.01690521240232</v>
      </c>
      <c r="BO57">
        <f t="shared" si="188"/>
        <v>299.84713211059568</v>
      </c>
      <c r="BP57">
        <f t="shared" si="189"/>
        <v>272.21347047805466</v>
      </c>
      <c r="BQ57">
        <f t="shared" si="190"/>
        <v>0.66585114900965692</v>
      </c>
      <c r="BR57">
        <f t="shared" si="191"/>
        <v>4.4772555699400156</v>
      </c>
      <c r="BS57">
        <f t="shared" si="192"/>
        <v>45.088562982516528</v>
      </c>
      <c r="BT57">
        <f t="shared" si="193"/>
        <v>22.851571100192309</v>
      </c>
      <c r="BU57">
        <f t="shared" si="194"/>
        <v>28.782018661499023</v>
      </c>
      <c r="BV57">
        <f t="shared" si="195"/>
        <v>3.9713218671388879</v>
      </c>
      <c r="BW57">
        <f t="shared" si="196"/>
        <v>5.3431434918918427E-2</v>
      </c>
      <c r="BX57">
        <f t="shared" si="197"/>
        <v>2.2081141907860875</v>
      </c>
      <c r="BY57">
        <f t="shared" si="198"/>
        <v>1.7632076763528004</v>
      </c>
      <c r="BZ57">
        <f t="shared" si="199"/>
        <v>3.3422280468782088E-2</v>
      </c>
      <c r="CA57">
        <f t="shared" si="200"/>
        <v>90.577933427627926</v>
      </c>
      <c r="CB57">
        <f t="shared" si="201"/>
        <v>0.46030918254720343</v>
      </c>
      <c r="CC57">
        <f t="shared" si="202"/>
        <v>47.854620779776994</v>
      </c>
      <c r="CD57">
        <f t="shared" si="203"/>
        <v>1976.7227186385949</v>
      </c>
      <c r="CE57">
        <f t="shared" si="204"/>
        <v>8.2108017920809531E-3</v>
      </c>
      <c r="CF57">
        <f t="shared" si="205"/>
        <v>0</v>
      </c>
      <c r="CG57">
        <f t="shared" si="206"/>
        <v>1488.7435030841448</v>
      </c>
      <c r="CH57">
        <f t="shared" si="207"/>
        <v>0</v>
      </c>
      <c r="CI57" t="e">
        <f t="shared" si="208"/>
        <v>#DIV/0!</v>
      </c>
      <c r="CJ57" t="e">
        <f t="shared" si="209"/>
        <v>#DIV/0!</v>
      </c>
    </row>
    <row r="58" spans="1:88" x14ac:dyDescent="0.35">
      <c r="A58" t="s">
        <v>163</v>
      </c>
      <c r="B58" s="1">
        <v>61</v>
      </c>
      <c r="C58" s="1" t="s">
        <v>146</v>
      </c>
      <c r="D58" s="1" t="s">
        <v>90</v>
      </c>
      <c r="E58" s="1">
        <v>0</v>
      </c>
      <c r="F58" s="1" t="s">
        <v>91</v>
      </c>
      <c r="G58" s="1" t="s">
        <v>90</v>
      </c>
      <c r="H58" s="1">
        <v>16463.00008835271</v>
      </c>
      <c r="I58" s="1">
        <v>0</v>
      </c>
      <c r="J58">
        <f t="shared" ref="J58:J68" si="210">(AS58-AT58*(1000-AU58)/(1000-AV58))*BL58</f>
        <v>47.587930026128348</v>
      </c>
      <c r="K58">
        <f t="shared" ref="K58:K68" si="211">IF(BW58&lt;&gt;0,1/(1/BW58-1/AO58),0)</f>
        <v>0.48684467104590567</v>
      </c>
      <c r="L58">
        <f t="shared" ref="L58:L68" si="212">((BZ58-BM58/2)*AT58-J58)/(BZ58+BM58/2)</f>
        <v>204.63750660896216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t="e">
        <f t="shared" ref="T58:T68" si="213">CF58/P58</f>
        <v>#DIV/0!</v>
      </c>
      <c r="U58" t="e">
        <f t="shared" ref="U58:U68" si="214">CH58/R58</f>
        <v>#DIV/0!</v>
      </c>
      <c r="V58" t="e">
        <f t="shared" ref="V58:V68" si="215">(R58-S58)/R58</f>
        <v>#DIV/0!</v>
      </c>
      <c r="W58" s="1">
        <v>-1</v>
      </c>
      <c r="X58" s="1">
        <v>0.87</v>
      </c>
      <c r="Y58" s="1">
        <v>0.92</v>
      </c>
      <c r="Z58" s="1">
        <v>10.089404106140137</v>
      </c>
      <c r="AA58">
        <f t="shared" ref="AA58:AA68" si="216">(Z58*Y58+(100-Z58)*X58)/100</f>
        <v>0.87504470205307006</v>
      </c>
      <c r="AB58">
        <f t="shared" ref="AB58:AB68" si="217">(J58-W58)/CG58</f>
        <v>3.2680721980665815E-2</v>
      </c>
      <c r="AC58" t="e">
        <f t="shared" ref="AC58:AC68" si="218">(R58-S58)/(R58-Q58)</f>
        <v>#DIV/0!</v>
      </c>
      <c r="AD58" t="e">
        <f t="shared" ref="AD58:AD68" si="219">(P58-R58)/(P58-Q58)</f>
        <v>#DIV/0!</v>
      </c>
      <c r="AE58" t="e">
        <f t="shared" ref="AE58:AE68" si="220">(P58-R58)/R58</f>
        <v>#DIV/0!</v>
      </c>
      <c r="AF58" s="1">
        <v>0</v>
      </c>
      <c r="AG58" s="1">
        <v>0.5</v>
      </c>
      <c r="AH58" t="e">
        <f t="shared" ref="AH58:AH68" si="221">V58*AG58*AA58*AF58</f>
        <v>#DIV/0!</v>
      </c>
      <c r="AI58">
        <f t="shared" ref="AI58:AI68" si="222">BM58*1000</f>
        <v>6.9060289854128447</v>
      </c>
      <c r="AJ58">
        <f t="shared" ref="AJ58:AJ68" si="223">(BR58-BX58)</f>
        <v>1.4366930891527554</v>
      </c>
      <c r="AK58">
        <f t="shared" ref="AK58:AK68" si="224">(AQ58+BQ58*I58)</f>
        <v>27.94744873046875</v>
      </c>
      <c r="AL58" s="1">
        <v>2</v>
      </c>
      <c r="AM58">
        <f t="shared" ref="AM58:AM68" si="225">(AL58*BF58+BG58)</f>
        <v>4.644859790802002</v>
      </c>
      <c r="AN58" s="1">
        <v>1</v>
      </c>
      <c r="AO58">
        <f t="shared" ref="AO58:AO68" si="226">AM58*(AN58+1)*(AN58+1)/(AN58*AN58+1)</f>
        <v>9.2897195816040039</v>
      </c>
      <c r="AP58" s="1">
        <v>26.752498626708984</v>
      </c>
      <c r="AQ58" s="1">
        <v>27.94744873046875</v>
      </c>
      <c r="AR58" s="1">
        <v>26.047609329223633</v>
      </c>
      <c r="AS58" s="1">
        <v>399.99847412109375</v>
      </c>
      <c r="AT58" s="1">
        <v>374.92391967773438</v>
      </c>
      <c r="AU58" s="1">
        <v>20.260782241821289</v>
      </c>
      <c r="AV58" s="1">
        <v>23.630315780639648</v>
      </c>
      <c r="AW58" s="1">
        <v>57.035415649414063</v>
      </c>
      <c r="AX58" s="1">
        <v>66.522689819335938</v>
      </c>
      <c r="AY58" s="1">
        <v>400.22378540039063</v>
      </c>
      <c r="AZ58" s="1">
        <v>1699.0513916015625</v>
      </c>
      <c r="BA58" s="1">
        <v>219.60871887207031</v>
      </c>
      <c r="BB58" s="1">
        <v>99.301948547363281</v>
      </c>
      <c r="BC58" s="1">
        <v>1.8412944078445435</v>
      </c>
      <c r="BD58" s="1">
        <v>-6.4199849963188171E-2</v>
      </c>
      <c r="BE58" s="1">
        <v>1</v>
      </c>
      <c r="BF58" s="1">
        <v>-1.355140209197998</v>
      </c>
      <c r="BG58" s="1">
        <v>7.355140209197998</v>
      </c>
      <c r="BH58" s="1">
        <v>1</v>
      </c>
      <c r="BI58" s="1">
        <v>0</v>
      </c>
      <c r="BJ58" s="1">
        <v>0.15999999642372131</v>
      </c>
      <c r="BK58" s="1">
        <v>111115</v>
      </c>
      <c r="BL58">
        <f t="shared" ref="BL58:BL68" si="227">AY58*0.000001/(AL58*0.0001)</f>
        <v>2.0011189270019529</v>
      </c>
      <c r="BM58">
        <f t="shared" ref="BM58:BM68" si="228">(AV58-AU58)/(1000-AV58)*BL58</f>
        <v>6.9060289854128449E-3</v>
      </c>
      <c r="BN58">
        <f t="shared" ref="BN58:BN68" si="229">(AQ58+273.15)</f>
        <v>301.09744873046873</v>
      </c>
      <c r="BO58">
        <f t="shared" ref="BO58:BO68" si="230">(AP58+273.15)</f>
        <v>299.90249862670896</v>
      </c>
      <c r="BP58">
        <f t="shared" ref="BP58:BP68" si="231">(AZ58*BH58+BA58*BI58)*BJ58</f>
        <v>271.84821657996872</v>
      </c>
      <c r="BQ58">
        <f t="shared" ref="BQ58:BQ68" si="232">((BP58+0.00000010773*(BO58^4-BN58^4))-BM58*44100)/(AM58*51.4+0.00000043092*BN58^3)</f>
        <v>-0.18634235627623469</v>
      </c>
      <c r="BR58">
        <f t="shared" ref="BR58:BR68" si="233">0.61365*EXP(17.502*AK58/(240.97+AK58))</f>
        <v>3.7832294909597803</v>
      </c>
      <c r="BS58">
        <f t="shared" ref="BS58:BS68" si="234">BR58*1000/BB58</f>
        <v>38.098240228944981</v>
      </c>
      <c r="BT58">
        <f t="shared" ref="BT58:BT68" si="235">(BS58-AV58)</f>
        <v>14.467924448305332</v>
      </c>
      <c r="BU58">
        <f t="shared" ref="BU58:BU68" si="236">IF(I58,AQ58,(AP58+AQ58)/2)</f>
        <v>27.349973678588867</v>
      </c>
      <c r="BV58">
        <f t="shared" ref="BV58:BV68" si="237">0.61365*EXP(17.502*BU58/(240.97+BU58))</f>
        <v>3.6533920348257789</v>
      </c>
      <c r="BW58">
        <f t="shared" ref="BW58:BW68" si="238">IF(BT58&lt;&gt;0,(1000-(BS58+AV58)/2)/BT58*BM58,0)</f>
        <v>0.4626012121373681</v>
      </c>
      <c r="BX58">
        <f t="shared" ref="BX58:BX68" si="239">AV58*BB58/1000</f>
        <v>2.3465364018070249</v>
      </c>
      <c r="BY58">
        <f t="shared" ref="BY58:BY68" si="240">(BV58-BX58)</f>
        <v>1.306855633018754</v>
      </c>
      <c r="BZ58">
        <f t="shared" ref="BZ58:BZ68" si="241">1/(1.6/K58+1.37/AO58)</f>
        <v>0.29121033872786273</v>
      </c>
      <c r="CA58">
        <f t="shared" ref="CA58:CA68" si="242">L58*BB58*0.001</f>
        <v>20.320903152143874</v>
      </c>
      <c r="CB58">
        <f t="shared" ref="CB58:CB68" si="243">L58/AT58</f>
        <v>0.54581075217835717</v>
      </c>
      <c r="CC58">
        <f t="shared" ref="CC58:CC68" si="244">(1-BM58*BB58/BR58/K58)*100</f>
        <v>62.766568771723918</v>
      </c>
      <c r="CD58">
        <f t="shared" ref="CD58:CD68" si="245">(AT58-J58/(AO58/1.35))</f>
        <v>368.00834973281462</v>
      </c>
      <c r="CE58">
        <f t="shared" ref="CE58:CE68" si="246">J58*CC58/100/CD58</f>
        <v>8.1164763920644034E-2</v>
      </c>
      <c r="CF58">
        <f t="shared" ref="CF58:CF68" si="247">(P58-O58)</f>
        <v>0</v>
      </c>
      <c r="CG58">
        <f t="shared" ref="CG58:CG68" si="248">AZ58*AA58</f>
        <v>1486.7459187368434</v>
      </c>
      <c r="CH58">
        <f t="shared" ref="CH58:CH68" si="249">(R58-Q58)</f>
        <v>0</v>
      </c>
      <c r="CI58" t="e">
        <f t="shared" ref="CI58:CI68" si="250">(R58-S58)/(R58-O58)</f>
        <v>#DIV/0!</v>
      </c>
      <c r="CJ58" t="e">
        <f t="shared" ref="CJ58:CJ68" si="251">(P58-R58)/(P58-O58)</f>
        <v>#DIV/0!</v>
      </c>
    </row>
    <row r="59" spans="1:88" x14ac:dyDescent="0.35">
      <c r="A59" t="s">
        <v>163</v>
      </c>
      <c r="B59" s="1">
        <v>62</v>
      </c>
      <c r="C59" s="1" t="s">
        <v>147</v>
      </c>
      <c r="D59" s="1" t="s">
        <v>90</v>
      </c>
      <c r="E59" s="1">
        <v>0</v>
      </c>
      <c r="F59" s="1" t="s">
        <v>91</v>
      </c>
      <c r="G59" s="1" t="s">
        <v>90</v>
      </c>
      <c r="H59" s="1">
        <v>16617.00008835271</v>
      </c>
      <c r="I59" s="1">
        <v>0</v>
      </c>
      <c r="J59">
        <f t="shared" si="210"/>
        <v>12.552802393961693</v>
      </c>
      <c r="K59">
        <f t="shared" si="211"/>
        <v>0.45143525455836131</v>
      </c>
      <c r="L59">
        <f t="shared" si="212"/>
        <v>142.87672941448983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t="e">
        <f t="shared" si="213"/>
        <v>#DIV/0!</v>
      </c>
      <c r="U59" t="e">
        <f t="shared" si="214"/>
        <v>#DIV/0!</v>
      </c>
      <c r="V59" t="e">
        <f t="shared" si="215"/>
        <v>#DIV/0!</v>
      </c>
      <c r="W59" s="1">
        <v>-1</v>
      </c>
      <c r="X59" s="1">
        <v>0.87</v>
      </c>
      <c r="Y59" s="1">
        <v>0.92</v>
      </c>
      <c r="Z59" s="1">
        <v>10.089404106140137</v>
      </c>
      <c r="AA59">
        <f t="shared" si="216"/>
        <v>0.87504470205307006</v>
      </c>
      <c r="AB59">
        <f t="shared" si="217"/>
        <v>9.1170608632769583E-3</v>
      </c>
      <c r="AC59" t="e">
        <f t="shared" si="218"/>
        <v>#DIV/0!</v>
      </c>
      <c r="AD59" t="e">
        <f t="shared" si="219"/>
        <v>#DIV/0!</v>
      </c>
      <c r="AE59" t="e">
        <f t="shared" si="220"/>
        <v>#DIV/0!</v>
      </c>
      <c r="AF59" s="1">
        <v>0</v>
      </c>
      <c r="AG59" s="1">
        <v>0.5</v>
      </c>
      <c r="AH59" t="e">
        <f t="shared" si="221"/>
        <v>#DIV/0!</v>
      </c>
      <c r="AI59">
        <f t="shared" si="222"/>
        <v>6.5330297944390932</v>
      </c>
      <c r="AJ59">
        <f t="shared" si="223"/>
        <v>1.4601086604586015</v>
      </c>
      <c r="AK59">
        <f t="shared" si="224"/>
        <v>28.072675704956055</v>
      </c>
      <c r="AL59" s="1">
        <v>2</v>
      </c>
      <c r="AM59">
        <f t="shared" si="225"/>
        <v>4.644859790802002</v>
      </c>
      <c r="AN59" s="1">
        <v>1</v>
      </c>
      <c r="AO59">
        <f t="shared" si="226"/>
        <v>9.2897195816040039</v>
      </c>
      <c r="AP59" s="1">
        <v>26.755825042724609</v>
      </c>
      <c r="AQ59" s="1">
        <v>28.072675704956055</v>
      </c>
      <c r="AR59" s="1">
        <v>26.050651550292969</v>
      </c>
      <c r="AS59" s="1">
        <v>200.176025390625</v>
      </c>
      <c r="AT59" s="1">
        <v>193.27188110351563</v>
      </c>
      <c r="AU59" s="1">
        <v>20.48674201965332</v>
      </c>
      <c r="AV59" s="1">
        <v>23.674270629882813</v>
      </c>
      <c r="AW59" s="1">
        <v>57.658634185791016</v>
      </c>
      <c r="AX59" s="1">
        <v>66.631172180175781</v>
      </c>
      <c r="AY59" s="1">
        <v>400.20755004882813</v>
      </c>
      <c r="AZ59" s="1">
        <v>1698.806884765625</v>
      </c>
      <c r="BA59" s="1">
        <v>241.677978515625</v>
      </c>
      <c r="BB59" s="1">
        <v>99.299301147460938</v>
      </c>
      <c r="BC59" s="1">
        <v>1.7003123760223389</v>
      </c>
      <c r="BD59" s="1">
        <v>-6.5163441002368927E-2</v>
      </c>
      <c r="BE59" s="1">
        <v>1</v>
      </c>
      <c r="BF59" s="1">
        <v>-1.355140209197998</v>
      </c>
      <c r="BG59" s="1">
        <v>7.355140209197998</v>
      </c>
      <c r="BH59" s="1">
        <v>1</v>
      </c>
      <c r="BI59" s="1">
        <v>0</v>
      </c>
      <c r="BJ59" s="1">
        <v>0.15999999642372131</v>
      </c>
      <c r="BK59" s="1">
        <v>111115</v>
      </c>
      <c r="BL59">
        <f t="shared" si="227"/>
        <v>2.0010377502441403</v>
      </c>
      <c r="BM59">
        <f t="shared" si="228"/>
        <v>6.5330297944390927E-3</v>
      </c>
      <c r="BN59">
        <f t="shared" si="229"/>
        <v>301.22267570495603</v>
      </c>
      <c r="BO59">
        <f t="shared" si="230"/>
        <v>299.90582504272459</v>
      </c>
      <c r="BP59">
        <f t="shared" si="231"/>
        <v>271.80909548709315</v>
      </c>
      <c r="BQ59">
        <f t="shared" si="232"/>
        <v>-0.12655721471157014</v>
      </c>
      <c r="BR59">
        <f t="shared" si="233"/>
        <v>3.8109471891818245</v>
      </c>
      <c r="BS59">
        <f t="shared" si="234"/>
        <v>38.378388821916388</v>
      </c>
      <c r="BT59">
        <f t="shared" si="235"/>
        <v>14.704118192033576</v>
      </c>
      <c r="BU59">
        <f t="shared" si="236"/>
        <v>27.414250373840332</v>
      </c>
      <c r="BV59">
        <f t="shared" si="237"/>
        <v>3.6671707311233042</v>
      </c>
      <c r="BW59">
        <f t="shared" si="238"/>
        <v>0.43051434810673372</v>
      </c>
      <c r="BX59">
        <f t="shared" si="239"/>
        <v>2.350838528723223</v>
      </c>
      <c r="BY59">
        <f t="shared" si="240"/>
        <v>1.3163322024000812</v>
      </c>
      <c r="BZ59">
        <f t="shared" si="241"/>
        <v>0.27087599462213846</v>
      </c>
      <c r="CA59">
        <f t="shared" si="242"/>
        <v>14.187559381093715</v>
      </c>
      <c r="CB59">
        <f t="shared" si="243"/>
        <v>0.7392525420599888</v>
      </c>
      <c r="CC59">
        <f t="shared" si="244"/>
        <v>62.292092912335036</v>
      </c>
      <c r="CD59">
        <f t="shared" si="245"/>
        <v>191.44768360401238</v>
      </c>
      <c r="CE59">
        <f t="shared" si="246"/>
        <v>4.0843551528792453E-2</v>
      </c>
      <c r="CF59">
        <f t="shared" si="247"/>
        <v>0</v>
      </c>
      <c r="CG59">
        <f t="shared" si="248"/>
        <v>1486.5319643254404</v>
      </c>
      <c r="CH59">
        <f t="shared" si="249"/>
        <v>0</v>
      </c>
      <c r="CI59" t="e">
        <f t="shared" si="250"/>
        <v>#DIV/0!</v>
      </c>
      <c r="CJ59" t="e">
        <f t="shared" si="251"/>
        <v>#DIV/0!</v>
      </c>
    </row>
    <row r="60" spans="1:88" x14ac:dyDescent="0.35">
      <c r="A60" t="s">
        <v>163</v>
      </c>
      <c r="B60" s="1">
        <v>63</v>
      </c>
      <c r="C60" s="1" t="s">
        <v>148</v>
      </c>
      <c r="D60" s="1" t="s">
        <v>90</v>
      </c>
      <c r="E60" s="1">
        <v>0</v>
      </c>
      <c r="F60" s="1" t="s">
        <v>91</v>
      </c>
      <c r="G60" s="1" t="s">
        <v>90</v>
      </c>
      <c r="H60" s="1">
        <v>16759.00008835271</v>
      </c>
      <c r="I60" s="1">
        <v>0</v>
      </c>
      <c r="J60">
        <f t="shared" si="210"/>
        <v>-3.3071408779147329</v>
      </c>
      <c r="K60">
        <f t="shared" si="211"/>
        <v>0.4369080413697809</v>
      </c>
      <c r="L60">
        <f t="shared" si="212"/>
        <v>62.65912124756457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t="e">
        <f t="shared" si="213"/>
        <v>#DIV/0!</v>
      </c>
      <c r="U60" t="e">
        <f t="shared" si="214"/>
        <v>#DIV/0!</v>
      </c>
      <c r="V60" t="e">
        <f t="shared" si="215"/>
        <v>#DIV/0!</v>
      </c>
      <c r="W60" s="1">
        <v>-1</v>
      </c>
      <c r="X60" s="1">
        <v>0.87</v>
      </c>
      <c r="Y60" s="1">
        <v>0.92</v>
      </c>
      <c r="Z60" s="1">
        <v>10.089404106140137</v>
      </c>
      <c r="AA60">
        <f t="shared" si="216"/>
        <v>0.87504470205307006</v>
      </c>
      <c r="AB60">
        <f t="shared" si="217"/>
        <v>-1.5525977504473282E-3</v>
      </c>
      <c r="AC60" t="e">
        <f t="shared" si="218"/>
        <v>#DIV/0!</v>
      </c>
      <c r="AD60" t="e">
        <f t="shared" si="219"/>
        <v>#DIV/0!</v>
      </c>
      <c r="AE60" t="e">
        <f t="shared" si="220"/>
        <v>#DIV/0!</v>
      </c>
      <c r="AF60" s="1">
        <v>0</v>
      </c>
      <c r="AG60" s="1">
        <v>0.5</v>
      </c>
      <c r="AH60" t="e">
        <f t="shared" si="221"/>
        <v>#DIV/0!</v>
      </c>
      <c r="AI60">
        <f t="shared" si="222"/>
        <v>6.3615850159121736</v>
      </c>
      <c r="AJ60">
        <f t="shared" si="223"/>
        <v>1.4662385234500612</v>
      </c>
      <c r="AK60">
        <f t="shared" si="224"/>
        <v>28.254289627075195</v>
      </c>
      <c r="AL60" s="1">
        <v>2</v>
      </c>
      <c r="AM60">
        <f t="shared" si="225"/>
        <v>4.644859790802002</v>
      </c>
      <c r="AN60" s="1">
        <v>1</v>
      </c>
      <c r="AO60">
        <f t="shared" si="226"/>
        <v>9.2897195816040039</v>
      </c>
      <c r="AP60" s="1">
        <v>26.77338981628418</v>
      </c>
      <c r="AQ60" s="1">
        <v>28.254289627075195</v>
      </c>
      <c r="AR60" s="1">
        <v>26.049188613891602</v>
      </c>
      <c r="AS60" s="1">
        <v>49.953842163085938</v>
      </c>
      <c r="AT60" s="1">
        <v>51.442955017089844</v>
      </c>
      <c r="AU60" s="1">
        <v>20.918912887573242</v>
      </c>
      <c r="AV60" s="1">
        <v>24.021572113037109</v>
      </c>
      <c r="AW60" s="1">
        <v>58.812759399414063</v>
      </c>
      <c r="AX60" s="1">
        <v>67.536727905273438</v>
      </c>
      <c r="AY60" s="1">
        <v>400.22247314453125</v>
      </c>
      <c r="AZ60" s="1">
        <v>1698.1846923828125</v>
      </c>
      <c r="BA60" s="1">
        <v>260.7220458984375</v>
      </c>
      <c r="BB60" s="1">
        <v>99.294990539550781</v>
      </c>
      <c r="BC60" s="1">
        <v>1.014644980430603</v>
      </c>
      <c r="BD60" s="1">
        <v>-7.2672478854656219E-2</v>
      </c>
      <c r="BE60" s="1">
        <v>1</v>
      </c>
      <c r="BF60" s="1">
        <v>-1.355140209197998</v>
      </c>
      <c r="BG60" s="1">
        <v>7.355140209197998</v>
      </c>
      <c r="BH60" s="1">
        <v>1</v>
      </c>
      <c r="BI60" s="1">
        <v>0</v>
      </c>
      <c r="BJ60" s="1">
        <v>0.15999999642372131</v>
      </c>
      <c r="BK60" s="1">
        <v>111115</v>
      </c>
      <c r="BL60">
        <f t="shared" si="227"/>
        <v>2.0011123657226562</v>
      </c>
      <c r="BM60">
        <f t="shared" si="228"/>
        <v>6.3615850159121738E-3</v>
      </c>
      <c r="BN60">
        <f t="shared" si="229"/>
        <v>301.40428962707517</v>
      </c>
      <c r="BO60">
        <f t="shared" si="230"/>
        <v>299.92338981628416</v>
      </c>
      <c r="BP60">
        <f t="shared" si="231"/>
        <v>271.70954470806828</v>
      </c>
      <c r="BQ60">
        <f t="shared" si="232"/>
        <v>-0.10449678692482454</v>
      </c>
      <c r="BR60">
        <f t="shared" si="233"/>
        <v>3.8514602991592177</v>
      </c>
      <c r="BS60">
        <f t="shared" si="234"/>
        <v>38.788062501754503</v>
      </c>
      <c r="BT60">
        <f t="shared" si="235"/>
        <v>14.766490388717394</v>
      </c>
      <c r="BU60">
        <f t="shared" si="236"/>
        <v>27.513839721679688</v>
      </c>
      <c r="BV60">
        <f t="shared" si="237"/>
        <v>3.6886088091893856</v>
      </c>
      <c r="BW60">
        <f t="shared" si="238"/>
        <v>0.41728267438619149</v>
      </c>
      <c r="BX60">
        <f t="shared" si="239"/>
        <v>2.3852217757091565</v>
      </c>
      <c r="BY60">
        <f t="shared" si="240"/>
        <v>1.3033870334802291</v>
      </c>
      <c r="BZ60">
        <f t="shared" si="241"/>
        <v>0.26249663103158827</v>
      </c>
      <c r="CA60">
        <f t="shared" si="242"/>
        <v>6.2217368514934899</v>
      </c>
      <c r="CB60">
        <f t="shared" si="243"/>
        <v>1.2180311420047432</v>
      </c>
      <c r="CC60">
        <f t="shared" si="244"/>
        <v>62.461474416857918</v>
      </c>
      <c r="CD60">
        <f t="shared" si="245"/>
        <v>51.92355511981264</v>
      </c>
      <c r="CE60">
        <f t="shared" si="246"/>
        <v>-3.9783272709690669E-2</v>
      </c>
      <c r="CF60">
        <f t="shared" si="247"/>
        <v>0</v>
      </c>
      <c r="CG60">
        <f t="shared" si="248"/>
        <v>1485.9875181772027</v>
      </c>
      <c r="CH60">
        <f t="shared" si="249"/>
        <v>0</v>
      </c>
      <c r="CI60" t="e">
        <f t="shared" si="250"/>
        <v>#DIV/0!</v>
      </c>
      <c r="CJ60" t="e">
        <f t="shared" si="251"/>
        <v>#DIV/0!</v>
      </c>
    </row>
    <row r="61" spans="1:88" x14ac:dyDescent="0.35">
      <c r="A61" t="s">
        <v>163</v>
      </c>
      <c r="B61" s="1">
        <v>64</v>
      </c>
      <c r="C61" s="1" t="s">
        <v>149</v>
      </c>
      <c r="D61" s="1" t="s">
        <v>90</v>
      </c>
      <c r="E61" s="1">
        <v>0</v>
      </c>
      <c r="F61" s="1" t="s">
        <v>91</v>
      </c>
      <c r="G61" s="1" t="s">
        <v>90</v>
      </c>
      <c r="H61" s="1">
        <v>16905.00008835271</v>
      </c>
      <c r="I61" s="1">
        <v>0</v>
      </c>
      <c r="J61">
        <f t="shared" si="210"/>
        <v>3.9317255036336398</v>
      </c>
      <c r="K61">
        <f t="shared" si="211"/>
        <v>0.4317802904297019</v>
      </c>
      <c r="L61">
        <f t="shared" si="212"/>
        <v>80.376958856575044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t="e">
        <f t="shared" si="213"/>
        <v>#DIV/0!</v>
      </c>
      <c r="U61" t="e">
        <f t="shared" si="214"/>
        <v>#DIV/0!</v>
      </c>
      <c r="V61" t="e">
        <f t="shared" si="215"/>
        <v>#DIV/0!</v>
      </c>
      <c r="W61" s="1">
        <v>-1</v>
      </c>
      <c r="X61" s="1">
        <v>0.87</v>
      </c>
      <c r="Y61" s="1">
        <v>0.92</v>
      </c>
      <c r="Z61" s="1">
        <v>10.089404106140137</v>
      </c>
      <c r="AA61">
        <f t="shared" si="216"/>
        <v>0.87504470205307006</v>
      </c>
      <c r="AB61">
        <f t="shared" si="217"/>
        <v>3.3147624603959295E-3</v>
      </c>
      <c r="AC61" t="e">
        <f t="shared" si="218"/>
        <v>#DIV/0!</v>
      </c>
      <c r="AD61" t="e">
        <f t="shared" si="219"/>
        <v>#DIV/0!</v>
      </c>
      <c r="AE61" t="e">
        <f t="shared" si="220"/>
        <v>#DIV/0!</v>
      </c>
      <c r="AF61" s="1">
        <v>0</v>
      </c>
      <c r="AG61" s="1">
        <v>0.5</v>
      </c>
      <c r="AH61" t="e">
        <f t="shared" si="221"/>
        <v>#DIV/0!</v>
      </c>
      <c r="AI61">
        <f t="shared" si="222"/>
        <v>6.3702328067816838</v>
      </c>
      <c r="AJ61">
        <f t="shared" si="223"/>
        <v>1.4844274974777649</v>
      </c>
      <c r="AK61">
        <f t="shared" si="224"/>
        <v>28.407827377319336</v>
      </c>
      <c r="AL61" s="1">
        <v>2</v>
      </c>
      <c r="AM61">
        <f t="shared" si="225"/>
        <v>4.644859790802002</v>
      </c>
      <c r="AN61" s="1">
        <v>1</v>
      </c>
      <c r="AO61">
        <f t="shared" si="226"/>
        <v>9.2897195816040039</v>
      </c>
      <c r="AP61" s="1">
        <v>26.823368072509766</v>
      </c>
      <c r="AQ61" s="1">
        <v>28.407827377319336</v>
      </c>
      <c r="AR61" s="1">
        <v>26.045476913452148</v>
      </c>
      <c r="AS61" s="1">
        <v>99.987648010253906</v>
      </c>
      <c r="AT61" s="1">
        <v>97.71173095703125</v>
      </c>
      <c r="AU61" s="1">
        <v>21.080806732177734</v>
      </c>
      <c r="AV61" s="1">
        <v>24.187288284301758</v>
      </c>
      <c r="AW61" s="1">
        <v>59.090564727783203</v>
      </c>
      <c r="AX61" s="1">
        <v>67.798957824707031</v>
      </c>
      <c r="AY61" s="1">
        <v>400.2054443359375</v>
      </c>
      <c r="AZ61" s="1">
        <v>1700.2635498046875</v>
      </c>
      <c r="BA61" s="1">
        <v>240.39311218261719</v>
      </c>
      <c r="BB61" s="1">
        <v>99.290809631347656</v>
      </c>
      <c r="BC61" s="1">
        <v>1.4158207178115845</v>
      </c>
      <c r="BD61" s="1">
        <v>-7.0768751204013824E-2</v>
      </c>
      <c r="BE61" s="1">
        <v>1</v>
      </c>
      <c r="BF61" s="1">
        <v>-1.355140209197998</v>
      </c>
      <c r="BG61" s="1">
        <v>7.355140209197998</v>
      </c>
      <c r="BH61" s="1">
        <v>1</v>
      </c>
      <c r="BI61" s="1">
        <v>0</v>
      </c>
      <c r="BJ61" s="1">
        <v>0.15999999642372131</v>
      </c>
      <c r="BK61" s="1">
        <v>111115</v>
      </c>
      <c r="BL61">
        <f t="shared" si="227"/>
        <v>2.0010272216796876</v>
      </c>
      <c r="BM61">
        <f t="shared" si="228"/>
        <v>6.370232806781684E-3</v>
      </c>
      <c r="BN61">
        <f t="shared" si="229"/>
        <v>301.55782737731931</v>
      </c>
      <c r="BO61">
        <f t="shared" si="230"/>
        <v>299.97336807250974</v>
      </c>
      <c r="BP61">
        <f t="shared" si="231"/>
        <v>272.04216188813371</v>
      </c>
      <c r="BQ61">
        <f t="shared" si="232"/>
        <v>-0.10959990563587667</v>
      </c>
      <c r="BR61">
        <f t="shared" si="233"/>
        <v>3.8860029340128963</v>
      </c>
      <c r="BS61">
        <f t="shared" si="234"/>
        <v>39.137589354352734</v>
      </c>
      <c r="BT61">
        <f t="shared" si="235"/>
        <v>14.950301070050976</v>
      </c>
      <c r="BU61">
        <f t="shared" si="236"/>
        <v>27.615597724914551</v>
      </c>
      <c r="BV61">
        <f t="shared" si="237"/>
        <v>3.7106266095790517</v>
      </c>
      <c r="BW61">
        <f t="shared" si="238"/>
        <v>0.41260277444372928</v>
      </c>
      <c r="BX61">
        <f t="shared" si="239"/>
        <v>2.4015754365351314</v>
      </c>
      <c r="BY61">
        <f t="shared" si="240"/>
        <v>1.3090511730439203</v>
      </c>
      <c r="BZ61">
        <f t="shared" si="241"/>
        <v>0.25953376743262424</v>
      </c>
      <c r="CA61">
        <f t="shared" si="242"/>
        <v>7.980693320574856</v>
      </c>
      <c r="CB61">
        <f t="shared" si="243"/>
        <v>0.82259272320046017</v>
      </c>
      <c r="CC61">
        <f t="shared" si="244"/>
        <v>62.30372664294508</v>
      </c>
      <c r="CD61">
        <f t="shared" si="245"/>
        <v>97.140365009622428</v>
      </c>
      <c r="CE61">
        <f t="shared" si="246"/>
        <v>2.5217236005775846E-2</v>
      </c>
      <c r="CF61">
        <f t="shared" si="247"/>
        <v>0</v>
      </c>
      <c r="CG61">
        <f t="shared" si="248"/>
        <v>1487.8066113505381</v>
      </c>
      <c r="CH61">
        <f t="shared" si="249"/>
        <v>0</v>
      </c>
      <c r="CI61" t="e">
        <f t="shared" si="250"/>
        <v>#DIV/0!</v>
      </c>
      <c r="CJ61" t="e">
        <f t="shared" si="251"/>
        <v>#DIV/0!</v>
      </c>
    </row>
    <row r="62" spans="1:88" x14ac:dyDescent="0.35">
      <c r="A62" t="s">
        <v>163</v>
      </c>
      <c r="B62" s="1">
        <v>65</v>
      </c>
      <c r="C62" s="1" t="s">
        <v>150</v>
      </c>
      <c r="D62" s="1" t="s">
        <v>90</v>
      </c>
      <c r="E62" s="1">
        <v>0</v>
      </c>
      <c r="F62" s="1" t="s">
        <v>91</v>
      </c>
      <c r="G62" s="1" t="s">
        <v>90</v>
      </c>
      <c r="H62" s="1">
        <v>17057.00008835271</v>
      </c>
      <c r="I62" s="1">
        <v>0</v>
      </c>
      <c r="J62">
        <f t="shared" si="210"/>
        <v>22.431089771128317</v>
      </c>
      <c r="K62">
        <f t="shared" si="211"/>
        <v>0.43442672276376026</v>
      </c>
      <c r="L62">
        <f t="shared" si="212"/>
        <v>196.07851972137914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t="e">
        <f t="shared" si="213"/>
        <v>#DIV/0!</v>
      </c>
      <c r="U62" t="e">
        <f t="shared" si="214"/>
        <v>#DIV/0!</v>
      </c>
      <c r="V62" t="e">
        <f t="shared" si="215"/>
        <v>#DIV/0!</v>
      </c>
      <c r="W62" s="1">
        <v>-1</v>
      </c>
      <c r="X62" s="1">
        <v>0.87</v>
      </c>
      <c r="Y62" s="1">
        <v>0.92</v>
      </c>
      <c r="Z62" s="1">
        <v>10.089404106140137</v>
      </c>
      <c r="AA62">
        <f t="shared" si="216"/>
        <v>0.87504470205307006</v>
      </c>
      <c r="AB62">
        <f t="shared" si="217"/>
        <v>1.5749893501888126E-2</v>
      </c>
      <c r="AC62" t="e">
        <f t="shared" si="218"/>
        <v>#DIV/0!</v>
      </c>
      <c r="AD62" t="e">
        <f t="shared" si="219"/>
        <v>#DIV/0!</v>
      </c>
      <c r="AE62" t="e">
        <f t="shared" si="220"/>
        <v>#DIV/0!</v>
      </c>
      <c r="AF62" s="1">
        <v>0</v>
      </c>
      <c r="AG62" s="1">
        <v>0.5</v>
      </c>
      <c r="AH62" t="e">
        <f t="shared" si="221"/>
        <v>#DIV/0!</v>
      </c>
      <c r="AI62">
        <f t="shared" si="222"/>
        <v>6.3186591173611841</v>
      </c>
      <c r="AJ62">
        <f t="shared" si="223"/>
        <v>1.4637033278189837</v>
      </c>
      <c r="AK62">
        <f t="shared" si="224"/>
        <v>28.38287353515625</v>
      </c>
      <c r="AL62" s="1">
        <v>2</v>
      </c>
      <c r="AM62">
        <f t="shared" si="225"/>
        <v>4.644859790802002</v>
      </c>
      <c r="AN62" s="1">
        <v>1</v>
      </c>
      <c r="AO62">
        <f t="shared" si="226"/>
        <v>9.2897195816040039</v>
      </c>
      <c r="AP62" s="1">
        <v>26.845014572143555</v>
      </c>
      <c r="AQ62" s="1">
        <v>28.38287353515625</v>
      </c>
      <c r="AR62" s="1">
        <v>26.047336578369141</v>
      </c>
      <c r="AS62" s="1">
        <v>299.97573852539063</v>
      </c>
      <c r="AT62" s="1">
        <v>287.8570556640625</v>
      </c>
      <c r="AU62" s="1">
        <v>21.259468078613281</v>
      </c>
      <c r="AV62" s="1">
        <v>24.340297698974609</v>
      </c>
      <c r="AW62" s="1">
        <v>59.512767791748047</v>
      </c>
      <c r="AX62" s="1">
        <v>68.137947082519531</v>
      </c>
      <c r="AY62" s="1">
        <v>400.20785522460938</v>
      </c>
      <c r="AZ62" s="1">
        <v>1700.1397705078125</v>
      </c>
      <c r="BA62" s="1">
        <v>222.28689575195313</v>
      </c>
      <c r="BB62" s="1">
        <v>99.286674499511719</v>
      </c>
      <c r="BC62" s="1">
        <v>2.0337481498718262</v>
      </c>
      <c r="BD62" s="1">
        <v>-6.5753757953643799E-2</v>
      </c>
      <c r="BE62" s="1">
        <v>1</v>
      </c>
      <c r="BF62" s="1">
        <v>-1.355140209197998</v>
      </c>
      <c r="BG62" s="1">
        <v>7.355140209197998</v>
      </c>
      <c r="BH62" s="1">
        <v>1</v>
      </c>
      <c r="BI62" s="1">
        <v>0</v>
      </c>
      <c r="BJ62" s="1">
        <v>0.15999999642372131</v>
      </c>
      <c r="BK62" s="1">
        <v>111115</v>
      </c>
      <c r="BL62">
        <f t="shared" si="227"/>
        <v>2.0010392761230467</v>
      </c>
      <c r="BM62">
        <f t="shared" si="228"/>
        <v>6.318659117361184E-3</v>
      </c>
      <c r="BN62">
        <f t="shared" si="229"/>
        <v>301.53287353515623</v>
      </c>
      <c r="BO62">
        <f t="shared" si="230"/>
        <v>299.99501457214353</v>
      </c>
      <c r="BP62">
        <f t="shared" si="231"/>
        <v>272.02235720107637</v>
      </c>
      <c r="BQ62">
        <f t="shared" si="232"/>
        <v>-9.8421216889263669E-2</v>
      </c>
      <c r="BR62">
        <f t="shared" si="233"/>
        <v>3.88037054267829</v>
      </c>
      <c r="BS62">
        <f t="shared" si="234"/>
        <v>39.082490799884461</v>
      </c>
      <c r="BT62">
        <f t="shared" si="235"/>
        <v>14.742193100909851</v>
      </c>
      <c r="BU62">
        <f t="shared" si="236"/>
        <v>27.613944053649902</v>
      </c>
      <c r="BV62">
        <f t="shared" si="237"/>
        <v>3.7102678831865461</v>
      </c>
      <c r="BW62">
        <f t="shared" si="238"/>
        <v>0.41501868718468932</v>
      </c>
      <c r="BX62">
        <f t="shared" si="239"/>
        <v>2.4166672148593062</v>
      </c>
      <c r="BY62">
        <f t="shared" si="240"/>
        <v>1.2936006683272399</v>
      </c>
      <c r="BZ62">
        <f t="shared" si="241"/>
        <v>0.26106323763874273</v>
      </c>
      <c r="CA62">
        <f t="shared" si="242"/>
        <v>19.467984163922658</v>
      </c>
      <c r="CB62">
        <f t="shared" si="243"/>
        <v>0.68116627980176536</v>
      </c>
      <c r="CC62">
        <f t="shared" si="244"/>
        <v>62.784302750096245</v>
      </c>
      <c r="CD62">
        <f t="shared" si="245"/>
        <v>284.59732635522641</v>
      </c>
      <c r="CE62">
        <f t="shared" si="246"/>
        <v>4.9484664850550329E-2</v>
      </c>
      <c r="CF62">
        <f t="shared" si="247"/>
        <v>0</v>
      </c>
      <c r="CG62">
        <f t="shared" si="248"/>
        <v>1487.6982989325836</v>
      </c>
      <c r="CH62">
        <f t="shared" si="249"/>
        <v>0</v>
      </c>
      <c r="CI62" t="e">
        <f t="shared" si="250"/>
        <v>#DIV/0!</v>
      </c>
      <c r="CJ62" t="e">
        <f t="shared" si="251"/>
        <v>#DIV/0!</v>
      </c>
    </row>
    <row r="63" spans="1:88" x14ac:dyDescent="0.35">
      <c r="A63" t="s">
        <v>163</v>
      </c>
      <c r="B63" s="1">
        <v>66</v>
      </c>
      <c r="C63" s="1" t="s">
        <v>151</v>
      </c>
      <c r="D63" s="1" t="s">
        <v>90</v>
      </c>
      <c r="E63" s="1">
        <v>0</v>
      </c>
      <c r="F63" s="1" t="s">
        <v>91</v>
      </c>
      <c r="G63" s="1" t="s">
        <v>90</v>
      </c>
      <c r="H63" s="1">
        <v>17199.00008835271</v>
      </c>
      <c r="I63" s="1">
        <v>0</v>
      </c>
      <c r="J63">
        <f t="shared" si="210"/>
        <v>29.399503766737411</v>
      </c>
      <c r="K63">
        <f t="shared" si="211"/>
        <v>0.43624870384987002</v>
      </c>
      <c r="L63">
        <f t="shared" si="212"/>
        <v>264.26687708670636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t="e">
        <f t="shared" si="213"/>
        <v>#DIV/0!</v>
      </c>
      <c r="U63" t="e">
        <f t="shared" si="214"/>
        <v>#DIV/0!</v>
      </c>
      <c r="V63" t="e">
        <f t="shared" si="215"/>
        <v>#DIV/0!</v>
      </c>
      <c r="W63" s="1">
        <v>-1</v>
      </c>
      <c r="X63" s="1">
        <v>0.87</v>
      </c>
      <c r="Y63" s="1">
        <v>0.92</v>
      </c>
      <c r="Z63" s="1">
        <v>10.089404106140137</v>
      </c>
      <c r="AA63">
        <f t="shared" si="216"/>
        <v>0.87504470205307006</v>
      </c>
      <c r="AB63">
        <f t="shared" si="217"/>
        <v>2.0430884971226561E-2</v>
      </c>
      <c r="AC63" t="e">
        <f t="shared" si="218"/>
        <v>#DIV/0!</v>
      </c>
      <c r="AD63" t="e">
        <f t="shared" si="219"/>
        <v>#DIV/0!</v>
      </c>
      <c r="AE63" t="e">
        <f t="shared" si="220"/>
        <v>#DIV/0!</v>
      </c>
      <c r="AF63" s="1">
        <v>0</v>
      </c>
      <c r="AG63" s="1">
        <v>0.5</v>
      </c>
      <c r="AH63" t="e">
        <f t="shared" si="221"/>
        <v>#DIV/0!</v>
      </c>
      <c r="AI63">
        <f t="shared" si="222"/>
        <v>6.2460714692435895</v>
      </c>
      <c r="AJ63">
        <f t="shared" si="223"/>
        <v>1.4411226378520099</v>
      </c>
      <c r="AK63">
        <f t="shared" si="224"/>
        <v>28.326814651489258</v>
      </c>
      <c r="AL63" s="1">
        <v>2</v>
      </c>
      <c r="AM63">
        <f t="shared" si="225"/>
        <v>4.644859790802002</v>
      </c>
      <c r="AN63" s="1">
        <v>1</v>
      </c>
      <c r="AO63">
        <f t="shared" si="226"/>
        <v>9.2897195816040039</v>
      </c>
      <c r="AP63" s="1">
        <v>26.821834564208984</v>
      </c>
      <c r="AQ63" s="1">
        <v>28.326814651489258</v>
      </c>
      <c r="AR63" s="1">
        <v>26.041494369506836</v>
      </c>
      <c r="AS63" s="1">
        <v>400.04653930664063</v>
      </c>
      <c r="AT63" s="1">
        <v>384.1549072265625</v>
      </c>
      <c r="AU63" s="1">
        <v>21.395559310913086</v>
      </c>
      <c r="AV63" s="1">
        <v>24.440761566162109</v>
      </c>
      <c r="AW63" s="1">
        <v>59.975196838378906</v>
      </c>
      <c r="AX63" s="1">
        <v>68.511642456054688</v>
      </c>
      <c r="AY63" s="1">
        <v>400.19757080078125</v>
      </c>
      <c r="AZ63" s="1">
        <v>1700.39208984375</v>
      </c>
      <c r="BA63" s="1">
        <v>220.47648620605469</v>
      </c>
      <c r="BB63" s="1">
        <v>99.285804748535156</v>
      </c>
      <c r="BC63" s="1">
        <v>2.0493640899658203</v>
      </c>
      <c r="BD63" s="1">
        <v>-6.649867445230484E-2</v>
      </c>
      <c r="BE63" s="1">
        <v>1</v>
      </c>
      <c r="BF63" s="1">
        <v>-1.355140209197998</v>
      </c>
      <c r="BG63" s="1">
        <v>7.355140209197998</v>
      </c>
      <c r="BH63" s="1">
        <v>1</v>
      </c>
      <c r="BI63" s="1">
        <v>0</v>
      </c>
      <c r="BJ63" s="1">
        <v>0.15999999642372131</v>
      </c>
      <c r="BK63" s="1">
        <v>111115</v>
      </c>
      <c r="BL63">
        <f t="shared" si="227"/>
        <v>2.0009878540039061</v>
      </c>
      <c r="BM63">
        <f t="shared" si="228"/>
        <v>6.246071469243589E-3</v>
      </c>
      <c r="BN63">
        <f t="shared" si="229"/>
        <v>301.47681465148924</v>
      </c>
      <c r="BO63">
        <f t="shared" si="230"/>
        <v>299.97183456420896</v>
      </c>
      <c r="BP63">
        <f t="shared" si="231"/>
        <v>272.06272829392401</v>
      </c>
      <c r="BQ63">
        <f t="shared" si="232"/>
        <v>-8.3920160554467119E-2</v>
      </c>
      <c r="BR63">
        <f t="shared" si="233"/>
        <v>3.8677433186154833</v>
      </c>
      <c r="BS63">
        <f t="shared" si="234"/>
        <v>38.955652607252972</v>
      </c>
      <c r="BT63">
        <f t="shared" si="235"/>
        <v>14.514891041090863</v>
      </c>
      <c r="BU63">
        <f t="shared" si="236"/>
        <v>27.574324607849121</v>
      </c>
      <c r="BV63">
        <f t="shared" si="237"/>
        <v>3.7016823882784124</v>
      </c>
      <c r="BW63">
        <f t="shared" si="238"/>
        <v>0.4166811989984176</v>
      </c>
      <c r="BX63">
        <f t="shared" si="239"/>
        <v>2.4266206807634734</v>
      </c>
      <c r="BY63">
        <f t="shared" si="240"/>
        <v>1.2750617075149391</v>
      </c>
      <c r="BZ63">
        <f t="shared" si="241"/>
        <v>0.26211581034066939</v>
      </c>
      <c r="CA63">
        <f t="shared" si="242"/>
        <v>26.237949559935867</v>
      </c>
      <c r="CB63">
        <f t="shared" si="243"/>
        <v>0.68791748358651073</v>
      </c>
      <c r="CC63">
        <f t="shared" si="244"/>
        <v>63.246194280833848</v>
      </c>
      <c r="CD63">
        <f t="shared" si="245"/>
        <v>379.88251453091101</v>
      </c>
      <c r="CE63">
        <f t="shared" si="246"/>
        <v>4.8946888995068001E-2</v>
      </c>
      <c r="CF63">
        <f t="shared" si="247"/>
        <v>0</v>
      </c>
      <c r="CG63">
        <f t="shared" si="248"/>
        <v>1487.9190896307214</v>
      </c>
      <c r="CH63">
        <f t="shared" si="249"/>
        <v>0</v>
      </c>
      <c r="CI63" t="e">
        <f t="shared" si="250"/>
        <v>#DIV/0!</v>
      </c>
      <c r="CJ63" t="e">
        <f t="shared" si="251"/>
        <v>#DIV/0!</v>
      </c>
    </row>
    <row r="64" spans="1:88" x14ac:dyDescent="0.35">
      <c r="A64" t="s">
        <v>163</v>
      </c>
      <c r="B64" s="1">
        <v>67</v>
      </c>
      <c r="C64" s="1" t="s">
        <v>152</v>
      </c>
      <c r="D64" s="1" t="s">
        <v>90</v>
      </c>
      <c r="E64" s="1">
        <v>0</v>
      </c>
      <c r="F64" s="1" t="s">
        <v>91</v>
      </c>
      <c r="G64" s="1" t="s">
        <v>90</v>
      </c>
      <c r="H64" s="1">
        <v>17362.500088387169</v>
      </c>
      <c r="I64" s="1">
        <v>0</v>
      </c>
      <c r="J64">
        <f t="shared" si="210"/>
        <v>42.282935270327194</v>
      </c>
      <c r="K64">
        <f t="shared" si="211"/>
        <v>0.43212391885892543</v>
      </c>
      <c r="L64">
        <f t="shared" si="212"/>
        <v>500.08207563010524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t="e">
        <f t="shared" si="213"/>
        <v>#DIV/0!</v>
      </c>
      <c r="U64" t="e">
        <f t="shared" si="214"/>
        <v>#DIV/0!</v>
      </c>
      <c r="V64" t="e">
        <f t="shared" si="215"/>
        <v>#DIV/0!</v>
      </c>
      <c r="W64" s="1">
        <v>-1</v>
      </c>
      <c r="X64" s="1">
        <v>0.87</v>
      </c>
      <c r="Y64" s="1">
        <v>0.92</v>
      </c>
      <c r="Z64" s="1">
        <v>10.089404106140137</v>
      </c>
      <c r="AA64">
        <f t="shared" si="216"/>
        <v>0.87504470205307006</v>
      </c>
      <c r="AB64">
        <f t="shared" si="217"/>
        <v>2.9087734098964212E-2</v>
      </c>
      <c r="AC64" t="e">
        <f t="shared" si="218"/>
        <v>#DIV/0!</v>
      </c>
      <c r="AD64" t="e">
        <f t="shared" si="219"/>
        <v>#DIV/0!</v>
      </c>
      <c r="AE64" t="e">
        <f t="shared" si="220"/>
        <v>#DIV/0!</v>
      </c>
      <c r="AF64" s="1">
        <v>0</v>
      </c>
      <c r="AG64" s="1">
        <v>0.5</v>
      </c>
      <c r="AH64" t="e">
        <f t="shared" si="221"/>
        <v>#DIV/0!</v>
      </c>
      <c r="AI64">
        <f t="shared" si="222"/>
        <v>6.1357496746043783</v>
      </c>
      <c r="AJ64">
        <f t="shared" si="223"/>
        <v>1.4285729983760556</v>
      </c>
      <c r="AK64">
        <f t="shared" si="224"/>
        <v>28.29041862487793</v>
      </c>
      <c r="AL64" s="1">
        <v>2</v>
      </c>
      <c r="AM64">
        <f t="shared" si="225"/>
        <v>4.644859790802002</v>
      </c>
      <c r="AN64" s="1">
        <v>1</v>
      </c>
      <c r="AO64">
        <f t="shared" si="226"/>
        <v>9.2897195816040039</v>
      </c>
      <c r="AP64" s="1">
        <v>26.814781188964844</v>
      </c>
      <c r="AQ64" s="1">
        <v>28.29041862487793</v>
      </c>
      <c r="AR64" s="1">
        <v>26.040363311767578</v>
      </c>
      <c r="AS64" s="1">
        <v>699.982421875</v>
      </c>
      <c r="AT64" s="1">
        <v>676.7769775390625</v>
      </c>
      <c r="AU64" s="1">
        <v>21.494123458862305</v>
      </c>
      <c r="AV64" s="1">
        <v>24.485296249389648</v>
      </c>
      <c r="AW64" s="1">
        <v>60.274402618408203</v>
      </c>
      <c r="AX64" s="1">
        <v>68.663642883300781</v>
      </c>
      <c r="AY64" s="1">
        <v>400.21185302734375</v>
      </c>
      <c r="AZ64" s="1">
        <v>1700.499755859375</v>
      </c>
      <c r="BA64" s="1">
        <v>221.90866088867188</v>
      </c>
      <c r="BB64" s="1">
        <v>99.283721923828125</v>
      </c>
      <c r="BC64" s="1">
        <v>1.5285937786102295</v>
      </c>
      <c r="BD64" s="1">
        <v>-6.6444791853427887E-2</v>
      </c>
      <c r="BE64" s="1">
        <v>1</v>
      </c>
      <c r="BF64" s="1">
        <v>-1.355140209197998</v>
      </c>
      <c r="BG64" s="1">
        <v>7.355140209197998</v>
      </c>
      <c r="BH64" s="1">
        <v>1</v>
      </c>
      <c r="BI64" s="1">
        <v>0</v>
      </c>
      <c r="BJ64" s="1">
        <v>0.15999999642372131</v>
      </c>
      <c r="BK64" s="1">
        <v>111115</v>
      </c>
      <c r="BL64">
        <f t="shared" si="227"/>
        <v>2.0010592651367185</v>
      </c>
      <c r="BM64">
        <f t="shared" si="228"/>
        <v>6.1357496746043787E-3</v>
      </c>
      <c r="BN64">
        <f t="shared" si="229"/>
        <v>301.44041862487791</v>
      </c>
      <c r="BO64">
        <f t="shared" si="230"/>
        <v>299.96478118896482</v>
      </c>
      <c r="BP64">
        <f t="shared" si="231"/>
        <v>272.07995485603897</v>
      </c>
      <c r="BQ64">
        <f t="shared" si="232"/>
        <v>-6.3047245152811932E-2</v>
      </c>
      <c r="BR64">
        <f t="shared" si="233"/>
        <v>3.8595643424230093</v>
      </c>
      <c r="BS64">
        <f t="shared" si="234"/>
        <v>38.874090008270656</v>
      </c>
      <c r="BT64">
        <f t="shared" si="235"/>
        <v>14.388793758881008</v>
      </c>
      <c r="BU64">
        <f t="shared" si="236"/>
        <v>27.552599906921387</v>
      </c>
      <c r="BV64">
        <f t="shared" si="237"/>
        <v>3.696982030494083</v>
      </c>
      <c r="BW64">
        <f t="shared" si="238"/>
        <v>0.41291654515031723</v>
      </c>
      <c r="BX64">
        <f t="shared" si="239"/>
        <v>2.4309913440469537</v>
      </c>
      <c r="BY64">
        <f t="shared" si="240"/>
        <v>1.2659906864471293</v>
      </c>
      <c r="BZ64">
        <f t="shared" si="241"/>
        <v>0.25973240342974313</v>
      </c>
      <c r="CA64">
        <f t="shared" si="242"/>
        <v>49.650009735950157</v>
      </c>
      <c r="CB64">
        <f t="shared" si="243"/>
        <v>0.73891709119381399</v>
      </c>
      <c r="CC64">
        <f t="shared" si="244"/>
        <v>63.474254298672946</v>
      </c>
      <c r="CD64">
        <f t="shared" si="245"/>
        <v>670.63233968282645</v>
      </c>
      <c r="CE64">
        <f t="shared" si="246"/>
        <v>4.0020106801178242E-2</v>
      </c>
      <c r="CF64">
        <f t="shared" si="247"/>
        <v>0</v>
      </c>
      <c r="CG64">
        <f t="shared" si="248"/>
        <v>1488.0133022072853</v>
      </c>
      <c r="CH64">
        <f t="shared" si="249"/>
        <v>0</v>
      </c>
      <c r="CI64" t="e">
        <f t="shared" si="250"/>
        <v>#DIV/0!</v>
      </c>
      <c r="CJ64" t="e">
        <f t="shared" si="251"/>
        <v>#DIV/0!</v>
      </c>
    </row>
    <row r="65" spans="1:88" x14ac:dyDescent="0.35">
      <c r="A65" t="s">
        <v>163</v>
      </c>
      <c r="B65" s="1">
        <v>68</v>
      </c>
      <c r="C65" s="1" t="s">
        <v>153</v>
      </c>
      <c r="D65" s="1" t="s">
        <v>90</v>
      </c>
      <c r="E65" s="1">
        <v>0</v>
      </c>
      <c r="F65" s="1" t="s">
        <v>91</v>
      </c>
      <c r="G65" s="1" t="s">
        <v>90</v>
      </c>
      <c r="H65" s="1">
        <v>17523.00008835271</v>
      </c>
      <c r="I65" s="1">
        <v>0</v>
      </c>
      <c r="J65">
        <f t="shared" si="210"/>
        <v>44.705912076572339</v>
      </c>
      <c r="K65">
        <f t="shared" si="211"/>
        <v>0.40559462539070068</v>
      </c>
      <c r="L65">
        <f t="shared" si="212"/>
        <v>770.65596469774937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t="e">
        <f t="shared" si="213"/>
        <v>#DIV/0!</v>
      </c>
      <c r="U65" t="e">
        <f t="shared" si="214"/>
        <v>#DIV/0!</v>
      </c>
      <c r="V65" t="e">
        <f t="shared" si="215"/>
        <v>#DIV/0!</v>
      </c>
      <c r="W65" s="1">
        <v>-1</v>
      </c>
      <c r="X65" s="1">
        <v>0.87</v>
      </c>
      <c r="Y65" s="1">
        <v>0.92</v>
      </c>
      <c r="Z65" s="1">
        <v>10.089404106140137</v>
      </c>
      <c r="AA65">
        <f t="shared" si="216"/>
        <v>0.87504470205307006</v>
      </c>
      <c r="AB65">
        <f t="shared" si="217"/>
        <v>3.0714430387922945E-2</v>
      </c>
      <c r="AC65" t="e">
        <f t="shared" si="218"/>
        <v>#DIV/0!</v>
      </c>
      <c r="AD65" t="e">
        <f t="shared" si="219"/>
        <v>#DIV/0!</v>
      </c>
      <c r="AE65" t="e">
        <f t="shared" si="220"/>
        <v>#DIV/0!</v>
      </c>
      <c r="AF65" s="1">
        <v>0</v>
      </c>
      <c r="AG65" s="1">
        <v>0.5</v>
      </c>
      <c r="AH65" t="e">
        <f t="shared" si="221"/>
        <v>#DIV/0!</v>
      </c>
      <c r="AI65">
        <f t="shared" si="222"/>
        <v>5.8427256146523598</v>
      </c>
      <c r="AJ65">
        <f t="shared" si="223"/>
        <v>1.44531940667571</v>
      </c>
      <c r="AK65">
        <f t="shared" si="224"/>
        <v>28.340988159179688</v>
      </c>
      <c r="AL65" s="1">
        <v>2</v>
      </c>
      <c r="AM65">
        <f t="shared" si="225"/>
        <v>4.644859790802002</v>
      </c>
      <c r="AN65" s="1">
        <v>1</v>
      </c>
      <c r="AO65">
        <f t="shared" si="226"/>
        <v>9.2897195816040039</v>
      </c>
      <c r="AP65" s="1">
        <v>26.797122955322266</v>
      </c>
      <c r="AQ65" s="1">
        <v>28.340988159179688</v>
      </c>
      <c r="AR65" s="1">
        <v>26.047996520996094</v>
      </c>
      <c r="AS65" s="1">
        <v>999.65570068359375</v>
      </c>
      <c r="AT65" s="1">
        <v>974.4691162109375</v>
      </c>
      <c r="AU65" s="1">
        <v>21.582748413085938</v>
      </c>
      <c r="AV65" s="1">
        <v>24.431251525878906</v>
      </c>
      <c r="AW65" s="1">
        <v>60.586578369140625</v>
      </c>
      <c r="AX65" s="1">
        <v>68.585128784179688</v>
      </c>
      <c r="AY65" s="1">
        <v>400.20883178710938</v>
      </c>
      <c r="AZ65" s="1">
        <v>1700.5902099609375</v>
      </c>
      <c r="BA65" s="1">
        <v>221.08242797851563</v>
      </c>
      <c r="BB65" s="1">
        <v>99.283210754394531</v>
      </c>
      <c r="BC65" s="1">
        <v>0.36006960272789001</v>
      </c>
      <c r="BD65" s="1">
        <v>-5.6432738900184631E-2</v>
      </c>
      <c r="BE65" s="1">
        <v>1</v>
      </c>
      <c r="BF65" s="1">
        <v>-1.355140209197998</v>
      </c>
      <c r="BG65" s="1">
        <v>7.355140209197998</v>
      </c>
      <c r="BH65" s="1">
        <v>1</v>
      </c>
      <c r="BI65" s="1">
        <v>0</v>
      </c>
      <c r="BJ65" s="1">
        <v>0.15999999642372131</v>
      </c>
      <c r="BK65" s="1">
        <v>111115</v>
      </c>
      <c r="BL65">
        <f t="shared" si="227"/>
        <v>2.0010441589355468</v>
      </c>
      <c r="BM65">
        <f t="shared" si="228"/>
        <v>5.8427256146523603E-3</v>
      </c>
      <c r="BN65">
        <f t="shared" si="229"/>
        <v>301.49098815917966</v>
      </c>
      <c r="BO65">
        <f t="shared" si="230"/>
        <v>299.94712295532224</v>
      </c>
      <c r="BP65">
        <f t="shared" si="231"/>
        <v>272.09442751196548</v>
      </c>
      <c r="BQ65">
        <f t="shared" si="232"/>
        <v>-1.4615503340876525E-2</v>
      </c>
      <c r="BR65">
        <f t="shared" si="233"/>
        <v>3.8709325009131685</v>
      </c>
      <c r="BS65">
        <f t="shared" si="234"/>
        <v>38.988792480624234</v>
      </c>
      <c r="BT65">
        <f t="shared" si="235"/>
        <v>14.557540954745328</v>
      </c>
      <c r="BU65">
        <f t="shared" si="236"/>
        <v>27.569055557250977</v>
      </c>
      <c r="BV65">
        <f t="shared" si="237"/>
        <v>3.7005418973598134</v>
      </c>
      <c r="BW65">
        <f t="shared" si="238"/>
        <v>0.3886269442373515</v>
      </c>
      <c r="BX65">
        <f t="shared" si="239"/>
        <v>2.4256130942374585</v>
      </c>
      <c r="BY65">
        <f t="shared" si="240"/>
        <v>1.2749288031223549</v>
      </c>
      <c r="BZ65">
        <f t="shared" si="241"/>
        <v>0.24436134377152008</v>
      </c>
      <c r="CA65">
        <f t="shared" si="242"/>
        <v>76.51319856221788</v>
      </c>
      <c r="CB65">
        <f t="shared" si="243"/>
        <v>0.79084698722348235</v>
      </c>
      <c r="CC65">
        <f t="shared" si="244"/>
        <v>63.052631239307075</v>
      </c>
      <c r="CD65">
        <f t="shared" si="245"/>
        <v>967.9723666833321</v>
      </c>
      <c r="CE65">
        <f t="shared" si="246"/>
        <v>2.9120928297152175E-2</v>
      </c>
      <c r="CF65">
        <f t="shared" si="247"/>
        <v>0</v>
      </c>
      <c r="CG65">
        <f t="shared" si="248"/>
        <v>1488.0924535896363</v>
      </c>
      <c r="CH65">
        <f t="shared" si="249"/>
        <v>0</v>
      </c>
      <c r="CI65" t="e">
        <f t="shared" si="250"/>
        <v>#DIV/0!</v>
      </c>
      <c r="CJ65" t="e">
        <f t="shared" si="251"/>
        <v>#DIV/0!</v>
      </c>
    </row>
    <row r="66" spans="1:88" x14ac:dyDescent="0.35">
      <c r="A66" t="s">
        <v>163</v>
      </c>
      <c r="B66" s="1">
        <v>69</v>
      </c>
      <c r="C66" s="1" t="s">
        <v>154</v>
      </c>
      <c r="D66" s="1" t="s">
        <v>90</v>
      </c>
      <c r="E66" s="1">
        <v>0</v>
      </c>
      <c r="F66" s="1" t="s">
        <v>91</v>
      </c>
      <c r="G66" s="1" t="s">
        <v>90</v>
      </c>
      <c r="H66" s="1">
        <v>17676.500088387169</v>
      </c>
      <c r="I66" s="1">
        <v>0</v>
      </c>
      <c r="J66">
        <f t="shared" si="210"/>
        <v>44.843717771547858</v>
      </c>
      <c r="K66">
        <f t="shared" si="211"/>
        <v>0.36235604812949457</v>
      </c>
      <c r="L66">
        <f t="shared" si="212"/>
        <v>1041.0925629721144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t="e">
        <f t="shared" si="213"/>
        <v>#DIV/0!</v>
      </c>
      <c r="U66" t="e">
        <f t="shared" si="214"/>
        <v>#DIV/0!</v>
      </c>
      <c r="V66" t="e">
        <f t="shared" si="215"/>
        <v>#DIV/0!</v>
      </c>
      <c r="W66" s="1">
        <v>-1</v>
      </c>
      <c r="X66" s="1">
        <v>0.87</v>
      </c>
      <c r="Y66" s="1">
        <v>0.92</v>
      </c>
      <c r="Z66" s="1">
        <v>10.089404106140137</v>
      </c>
      <c r="AA66">
        <f t="shared" si="216"/>
        <v>0.87504470205307006</v>
      </c>
      <c r="AB66">
        <f t="shared" si="217"/>
        <v>3.080848892310677E-2</v>
      </c>
      <c r="AC66" t="e">
        <f t="shared" si="218"/>
        <v>#DIV/0!</v>
      </c>
      <c r="AD66" t="e">
        <f t="shared" si="219"/>
        <v>#DIV/0!</v>
      </c>
      <c r="AE66" t="e">
        <f t="shared" si="220"/>
        <v>#DIV/0!</v>
      </c>
      <c r="AF66" s="1">
        <v>0</v>
      </c>
      <c r="AG66" s="1">
        <v>0.5</v>
      </c>
      <c r="AH66" t="e">
        <f t="shared" si="221"/>
        <v>#DIV/0!</v>
      </c>
      <c r="AI66">
        <f t="shared" si="222"/>
        <v>5.4198186221407374</v>
      </c>
      <c r="AJ66">
        <f t="shared" si="223"/>
        <v>1.4938359469397517</v>
      </c>
      <c r="AK66">
        <f t="shared" si="224"/>
        <v>28.490447998046875</v>
      </c>
      <c r="AL66" s="1">
        <v>2</v>
      </c>
      <c r="AM66">
        <f t="shared" si="225"/>
        <v>4.644859790802002</v>
      </c>
      <c r="AN66" s="1">
        <v>1</v>
      </c>
      <c r="AO66">
        <f t="shared" si="226"/>
        <v>9.2897195816040039</v>
      </c>
      <c r="AP66" s="1">
        <v>26.782190322875977</v>
      </c>
      <c r="AQ66" s="1">
        <v>28.490447998046875</v>
      </c>
      <c r="AR66" s="1">
        <v>26.049909591674805</v>
      </c>
      <c r="AS66" s="1">
        <v>1300.207763671875</v>
      </c>
      <c r="AT66" s="1">
        <v>1274.3466796875</v>
      </c>
      <c r="AU66" s="1">
        <v>21.640207290649414</v>
      </c>
      <c r="AV66" s="1">
        <v>24.282867431640625</v>
      </c>
      <c r="AW66" s="1">
        <v>60.802745819091797</v>
      </c>
      <c r="AX66" s="1">
        <v>68.230262756347656</v>
      </c>
      <c r="AY66" s="1">
        <v>400.21868896484375</v>
      </c>
      <c r="AZ66" s="1">
        <v>1700.510009765625</v>
      </c>
      <c r="BA66" s="1">
        <v>216.76759338378906</v>
      </c>
      <c r="BB66" s="1">
        <v>99.282608032226563</v>
      </c>
      <c r="BC66" s="1">
        <v>-1.2083081007003784</v>
      </c>
      <c r="BD66" s="1">
        <v>-4.75657619535923E-2</v>
      </c>
      <c r="BE66" s="1">
        <v>1</v>
      </c>
      <c r="BF66" s="1">
        <v>-1.355140209197998</v>
      </c>
      <c r="BG66" s="1">
        <v>7.355140209197998</v>
      </c>
      <c r="BH66" s="1">
        <v>1</v>
      </c>
      <c r="BI66" s="1">
        <v>0</v>
      </c>
      <c r="BJ66" s="1">
        <v>0.15999999642372131</v>
      </c>
      <c r="BK66" s="1">
        <v>111115</v>
      </c>
      <c r="BL66">
        <f t="shared" si="227"/>
        <v>2.0010934448242184</v>
      </c>
      <c r="BM66">
        <f t="shared" si="228"/>
        <v>5.4198186221407372E-3</v>
      </c>
      <c r="BN66">
        <f t="shared" si="229"/>
        <v>301.64044799804685</v>
      </c>
      <c r="BO66">
        <f t="shared" si="230"/>
        <v>299.93219032287595</v>
      </c>
      <c r="BP66">
        <f t="shared" si="231"/>
        <v>272.0815954810023</v>
      </c>
      <c r="BQ66">
        <f t="shared" si="232"/>
        <v>5.2022598118879736E-2</v>
      </c>
      <c r="BR66">
        <f t="shared" si="233"/>
        <v>3.9047023560538481</v>
      </c>
      <c r="BS66">
        <f t="shared" si="234"/>
        <v>39.329167851698699</v>
      </c>
      <c r="BT66">
        <f t="shared" si="235"/>
        <v>15.046300420058074</v>
      </c>
      <c r="BU66">
        <f t="shared" si="236"/>
        <v>27.636319160461426</v>
      </c>
      <c r="BV66">
        <f t="shared" si="237"/>
        <v>3.7151242204054888</v>
      </c>
      <c r="BW66">
        <f t="shared" si="238"/>
        <v>0.34875255903005725</v>
      </c>
      <c r="BX66">
        <f t="shared" si="239"/>
        <v>2.4108664091140963</v>
      </c>
      <c r="BY66">
        <f t="shared" si="240"/>
        <v>1.3042578112913925</v>
      </c>
      <c r="BZ66">
        <f t="shared" si="241"/>
        <v>0.21915303727231944</v>
      </c>
      <c r="CA66">
        <f t="shared" si="242"/>
        <v>103.36238485482659</v>
      </c>
      <c r="CB66">
        <f t="shared" si="243"/>
        <v>0.81696180448119105</v>
      </c>
      <c r="CC66">
        <f t="shared" si="244"/>
        <v>61.969285849222544</v>
      </c>
      <c r="CD66">
        <f t="shared" si="245"/>
        <v>1267.8299039700207</v>
      </c>
      <c r="CE66">
        <f t="shared" si="246"/>
        <v>2.1918816999229113E-2</v>
      </c>
      <c r="CF66">
        <f t="shared" si="247"/>
        <v>0</v>
      </c>
      <c r="CG66">
        <f t="shared" si="248"/>
        <v>1488.0222748336246</v>
      </c>
      <c r="CH66">
        <f t="shared" si="249"/>
        <v>0</v>
      </c>
      <c r="CI66" t="e">
        <f t="shared" si="250"/>
        <v>#DIV/0!</v>
      </c>
      <c r="CJ66" t="e">
        <f t="shared" si="251"/>
        <v>#DIV/0!</v>
      </c>
    </row>
    <row r="67" spans="1:88" x14ac:dyDescent="0.35">
      <c r="A67" t="s">
        <v>163</v>
      </c>
      <c r="B67" s="1">
        <v>70</v>
      </c>
      <c r="C67" s="1" t="s">
        <v>155</v>
      </c>
      <c r="D67" s="1" t="s">
        <v>90</v>
      </c>
      <c r="E67" s="1">
        <v>0</v>
      </c>
      <c r="F67" s="1" t="s">
        <v>91</v>
      </c>
      <c r="G67" s="1" t="s">
        <v>90</v>
      </c>
      <c r="H67" s="1">
        <v>17898.500088387169</v>
      </c>
      <c r="I67" s="1">
        <v>0</v>
      </c>
      <c r="J67">
        <f t="shared" si="210"/>
        <v>43.192456198908673</v>
      </c>
      <c r="K67">
        <f t="shared" si="211"/>
        <v>0.28989064047588492</v>
      </c>
      <c r="L67">
        <f t="shared" si="212"/>
        <v>1388.3907071958963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t="e">
        <f t="shared" si="213"/>
        <v>#DIV/0!</v>
      </c>
      <c r="U67" t="e">
        <f t="shared" si="214"/>
        <v>#DIV/0!</v>
      </c>
      <c r="V67" t="e">
        <f t="shared" si="215"/>
        <v>#DIV/0!</v>
      </c>
      <c r="W67" s="1">
        <v>-1</v>
      </c>
      <c r="X67" s="1">
        <v>0.87</v>
      </c>
      <c r="Y67" s="1">
        <v>0.92</v>
      </c>
      <c r="Z67" s="1">
        <v>10.089404106140137</v>
      </c>
      <c r="AA67">
        <f t="shared" si="216"/>
        <v>0.87504470205307006</v>
      </c>
      <c r="AB67">
        <f t="shared" si="217"/>
        <v>2.9696859611429271E-2</v>
      </c>
      <c r="AC67" t="e">
        <f t="shared" si="218"/>
        <v>#DIV/0!</v>
      </c>
      <c r="AD67" t="e">
        <f t="shared" si="219"/>
        <v>#DIV/0!</v>
      </c>
      <c r="AE67" t="e">
        <f t="shared" si="220"/>
        <v>#DIV/0!</v>
      </c>
      <c r="AF67" s="1">
        <v>0</v>
      </c>
      <c r="AG67" s="1">
        <v>0.5</v>
      </c>
      <c r="AH67" t="e">
        <f t="shared" si="221"/>
        <v>#DIV/0!</v>
      </c>
      <c r="AI67">
        <f t="shared" si="222"/>
        <v>4.7393407925879938</v>
      </c>
      <c r="AJ67">
        <f t="shared" si="223"/>
        <v>1.6201495228424463</v>
      </c>
      <c r="AK67">
        <f t="shared" si="224"/>
        <v>28.858789443969727</v>
      </c>
      <c r="AL67" s="1">
        <v>2</v>
      </c>
      <c r="AM67">
        <f t="shared" si="225"/>
        <v>4.644859790802002</v>
      </c>
      <c r="AN67" s="1">
        <v>1</v>
      </c>
      <c r="AO67">
        <f t="shared" si="226"/>
        <v>9.2897195816040039</v>
      </c>
      <c r="AP67" s="1">
        <v>26.773504257202148</v>
      </c>
      <c r="AQ67" s="1">
        <v>28.858789443969727</v>
      </c>
      <c r="AR67" s="1">
        <v>26.033161163330078</v>
      </c>
      <c r="AS67" s="1">
        <v>1699.8316650390625</v>
      </c>
      <c r="AT67" s="1">
        <v>1674.280517578125</v>
      </c>
      <c r="AU67" s="1">
        <v>21.548685073852539</v>
      </c>
      <c r="AV67" s="1">
        <v>23.860675811767578</v>
      </c>
      <c r="AW67" s="1">
        <v>60.573196411132813</v>
      </c>
      <c r="AX67" s="1">
        <v>67.07489013671875</v>
      </c>
      <c r="AY67" s="1">
        <v>400.19683837890625</v>
      </c>
      <c r="AZ67" s="1">
        <v>1700.620361328125</v>
      </c>
      <c r="BA67" s="1">
        <v>212.11898803710938</v>
      </c>
      <c r="BB67" s="1">
        <v>99.279556274414063</v>
      </c>
      <c r="BC67" s="1">
        <v>-3.7287976741790771</v>
      </c>
      <c r="BD67" s="1">
        <v>-3.5132806748151779E-2</v>
      </c>
      <c r="BE67" s="1">
        <v>0.5</v>
      </c>
      <c r="BF67" s="1">
        <v>-1.355140209197998</v>
      </c>
      <c r="BG67" s="1">
        <v>7.355140209197998</v>
      </c>
      <c r="BH67" s="1">
        <v>1</v>
      </c>
      <c r="BI67" s="1">
        <v>0</v>
      </c>
      <c r="BJ67" s="1">
        <v>0.15999999642372131</v>
      </c>
      <c r="BK67" s="1">
        <v>111115</v>
      </c>
      <c r="BL67">
        <f t="shared" si="227"/>
        <v>2.0009841918945313</v>
      </c>
      <c r="BM67">
        <f t="shared" si="228"/>
        <v>4.7393407925879934E-3</v>
      </c>
      <c r="BN67">
        <f t="shared" si="229"/>
        <v>302.0087894439697</v>
      </c>
      <c r="BO67">
        <f t="shared" si="230"/>
        <v>299.92350425720213</v>
      </c>
      <c r="BP67">
        <f t="shared" si="231"/>
        <v>272.09925173060765</v>
      </c>
      <c r="BQ67">
        <f t="shared" si="232"/>
        <v>0.15400820197026147</v>
      </c>
      <c r="BR67">
        <f t="shared" si="233"/>
        <v>3.9890268298423761</v>
      </c>
      <c r="BS67">
        <f t="shared" si="234"/>
        <v>40.17974071939333</v>
      </c>
      <c r="BT67">
        <f t="shared" si="235"/>
        <v>16.319064907625751</v>
      </c>
      <c r="BU67">
        <f t="shared" si="236"/>
        <v>27.816146850585938</v>
      </c>
      <c r="BV67">
        <f t="shared" si="237"/>
        <v>3.7543562269855126</v>
      </c>
      <c r="BW67">
        <f t="shared" si="238"/>
        <v>0.28111819760113999</v>
      </c>
      <c r="BX67">
        <f t="shared" si="239"/>
        <v>2.3688773069999298</v>
      </c>
      <c r="BY67">
        <f t="shared" si="240"/>
        <v>1.3854789199855828</v>
      </c>
      <c r="BZ67">
        <f t="shared" si="241"/>
        <v>0.17646651157796259</v>
      </c>
      <c r="CA67">
        <f t="shared" si="242"/>
        <v>137.83881334592854</v>
      </c>
      <c r="CB67">
        <f t="shared" si="243"/>
        <v>0.82924617029183789</v>
      </c>
      <c r="CC67">
        <f t="shared" si="244"/>
        <v>59.311037612014907</v>
      </c>
      <c r="CD67">
        <f t="shared" si="245"/>
        <v>1668.0037063830923</v>
      </c>
      <c r="CE67">
        <f t="shared" si="246"/>
        <v>1.53584154781273E-2</v>
      </c>
      <c r="CF67">
        <f t="shared" si="247"/>
        <v>0</v>
      </c>
      <c r="CG67">
        <f t="shared" si="248"/>
        <v>1488.1188373837535</v>
      </c>
      <c r="CH67">
        <f t="shared" si="249"/>
        <v>0</v>
      </c>
      <c r="CI67" t="e">
        <f t="shared" si="250"/>
        <v>#DIV/0!</v>
      </c>
      <c r="CJ67" t="e">
        <f t="shared" si="251"/>
        <v>#DIV/0!</v>
      </c>
    </row>
    <row r="68" spans="1:88" x14ac:dyDescent="0.35">
      <c r="A68" t="s">
        <v>163</v>
      </c>
      <c r="B68" s="1">
        <v>71</v>
      </c>
      <c r="C68" s="1" t="s">
        <v>156</v>
      </c>
      <c r="D68" s="1" t="s">
        <v>90</v>
      </c>
      <c r="E68" s="1">
        <v>0</v>
      </c>
      <c r="F68" s="1" t="s">
        <v>91</v>
      </c>
      <c r="G68" s="1" t="s">
        <v>90</v>
      </c>
      <c r="H68" s="1">
        <v>18057.500088387169</v>
      </c>
      <c r="I68" s="1">
        <v>0</v>
      </c>
      <c r="J68">
        <f t="shared" si="210"/>
        <v>44.115827548662345</v>
      </c>
      <c r="K68">
        <f t="shared" si="211"/>
        <v>0.24245990245012353</v>
      </c>
      <c r="L68">
        <f t="shared" si="212"/>
        <v>1624.5128648041134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t="e">
        <f t="shared" si="213"/>
        <v>#DIV/0!</v>
      </c>
      <c r="U68" t="e">
        <f t="shared" si="214"/>
        <v>#DIV/0!</v>
      </c>
      <c r="V68" t="e">
        <f t="shared" si="215"/>
        <v>#DIV/0!</v>
      </c>
      <c r="W68" s="1">
        <v>-1</v>
      </c>
      <c r="X68" s="1">
        <v>0.87</v>
      </c>
      <c r="Y68" s="1">
        <v>0.92</v>
      </c>
      <c r="Z68" s="1">
        <v>10.089404106140137</v>
      </c>
      <c r="AA68">
        <f t="shared" si="216"/>
        <v>0.87504470205307006</v>
      </c>
      <c r="AB68">
        <f t="shared" si="217"/>
        <v>3.0314546135434526E-2</v>
      </c>
      <c r="AC68" t="e">
        <f t="shared" si="218"/>
        <v>#DIV/0!</v>
      </c>
      <c r="AD68" t="e">
        <f t="shared" si="219"/>
        <v>#DIV/0!</v>
      </c>
      <c r="AE68" t="e">
        <f t="shared" si="220"/>
        <v>#DIV/0!</v>
      </c>
      <c r="AF68" s="1">
        <v>0</v>
      </c>
      <c r="AG68" s="1">
        <v>0.5</v>
      </c>
      <c r="AH68" t="e">
        <f t="shared" si="221"/>
        <v>#DIV/0!</v>
      </c>
      <c r="AI68">
        <f t="shared" si="222"/>
        <v>4.236217634113947</v>
      </c>
      <c r="AJ68">
        <f t="shared" si="223"/>
        <v>1.7224513940636266</v>
      </c>
      <c r="AK68">
        <f t="shared" si="224"/>
        <v>29.177963256835938</v>
      </c>
      <c r="AL68" s="1">
        <v>2</v>
      </c>
      <c r="AM68">
        <f t="shared" si="225"/>
        <v>4.644859790802002</v>
      </c>
      <c r="AN68" s="1">
        <v>1</v>
      </c>
      <c r="AO68">
        <f t="shared" si="226"/>
        <v>9.2897195816040039</v>
      </c>
      <c r="AP68" s="1">
        <v>26.767963409423828</v>
      </c>
      <c r="AQ68" s="1">
        <v>29.177963256835938</v>
      </c>
      <c r="AR68" s="1">
        <v>26.047168731689453</v>
      </c>
      <c r="AS68" s="1">
        <v>1999.781005859375</v>
      </c>
      <c r="AT68" s="1">
        <v>1973.5562744140625</v>
      </c>
      <c r="AU68" s="1">
        <v>21.512119293212891</v>
      </c>
      <c r="AV68" s="1">
        <v>23.579229354858398</v>
      </c>
      <c r="AW68" s="1">
        <v>60.4908447265625</v>
      </c>
      <c r="AX68" s="1">
        <v>66.305999755859375</v>
      </c>
      <c r="AY68" s="1">
        <v>400.2042236328125</v>
      </c>
      <c r="AZ68" s="1">
        <v>1700.7779541015625</v>
      </c>
      <c r="BA68" s="1">
        <v>214.08950805664063</v>
      </c>
      <c r="BB68" s="1">
        <v>99.279060363769531</v>
      </c>
      <c r="BC68" s="1">
        <v>-5.9629712104797363</v>
      </c>
      <c r="BD68" s="1">
        <v>-3.2105080783367157E-2</v>
      </c>
      <c r="BE68" s="1">
        <v>1</v>
      </c>
      <c r="BF68" s="1">
        <v>-1.355140209197998</v>
      </c>
      <c r="BG68" s="1">
        <v>7.355140209197998</v>
      </c>
      <c r="BH68" s="1">
        <v>1</v>
      </c>
      <c r="BI68" s="1">
        <v>0</v>
      </c>
      <c r="BJ68" s="1">
        <v>0.15999999642372131</v>
      </c>
      <c r="BK68" s="1">
        <v>111115</v>
      </c>
      <c r="BL68">
        <f t="shared" si="227"/>
        <v>2.0010211181640623</v>
      </c>
      <c r="BM68">
        <f t="shared" si="228"/>
        <v>4.2362176341139467E-3</v>
      </c>
      <c r="BN68">
        <f t="shared" si="229"/>
        <v>302.32796325683591</v>
      </c>
      <c r="BO68">
        <f t="shared" si="230"/>
        <v>299.91796340942381</v>
      </c>
      <c r="BP68">
        <f t="shared" si="231"/>
        <v>272.12446657379405</v>
      </c>
      <c r="BQ68">
        <f t="shared" si="232"/>
        <v>0.22720916296750143</v>
      </c>
      <c r="BR68">
        <f t="shared" si="233"/>
        <v>4.06337512851578</v>
      </c>
      <c r="BS68">
        <f t="shared" si="234"/>
        <v>40.928823395659883</v>
      </c>
      <c r="BT68">
        <f t="shared" si="235"/>
        <v>17.349594040801485</v>
      </c>
      <c r="BU68">
        <f t="shared" si="236"/>
        <v>27.972963333129883</v>
      </c>
      <c r="BV68">
        <f t="shared" si="237"/>
        <v>3.7888625734143089</v>
      </c>
      <c r="BW68">
        <f t="shared" si="238"/>
        <v>0.23629270801211855</v>
      </c>
      <c r="BX68">
        <f t="shared" si="239"/>
        <v>2.3409237344521534</v>
      </c>
      <c r="BY68">
        <f t="shared" si="240"/>
        <v>1.4479388389621555</v>
      </c>
      <c r="BZ68">
        <f t="shared" si="241"/>
        <v>0.14822491441576352</v>
      </c>
      <c r="CA68">
        <f t="shared" si="242"/>
        <v>161.28011076660775</v>
      </c>
      <c r="CB68">
        <f t="shared" si="243"/>
        <v>0.82313987488723717</v>
      </c>
      <c r="CC68">
        <f t="shared" si="244"/>
        <v>57.311678599253845</v>
      </c>
      <c r="CD68">
        <f t="shared" si="245"/>
        <v>1967.1452771102654</v>
      </c>
      <c r="CE68">
        <f t="shared" si="246"/>
        <v>1.2852899879988488E-2</v>
      </c>
      <c r="CF68">
        <f t="shared" si="247"/>
        <v>0</v>
      </c>
      <c r="CG68">
        <f t="shared" si="248"/>
        <v>1488.2567381052318</v>
      </c>
      <c r="CH68">
        <f t="shared" si="249"/>
        <v>0</v>
      </c>
      <c r="CI68" t="e">
        <f t="shared" si="250"/>
        <v>#DIV/0!</v>
      </c>
      <c r="CJ68" t="e">
        <f t="shared" si="251"/>
        <v>#DIV/0!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2017-08-01-hubern-katripe_.xls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2017-11-02T19:38:05Z</dcterms:created>
  <dcterms:modified xsi:type="dcterms:W3CDTF">2022-10-22T02:19:51Z</dcterms:modified>
</cp:coreProperties>
</file>