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2DD0EB6F-1B9C-4A11-90A6-E2ECF8650A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7-08-18-hubern-katrip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CG3" i="1" s="1"/>
  <c r="AC3" i="1"/>
  <c r="AD3" i="1"/>
  <c r="AE3" i="1"/>
  <c r="AM3" i="1"/>
  <c r="AO3" i="1" s="1"/>
  <c r="BL3" i="1"/>
  <c r="J3" i="1" s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CG4" i="1" s="1"/>
  <c r="AC4" i="1"/>
  <c r="AD4" i="1"/>
  <c r="AE4" i="1"/>
  <c r="AM4" i="1"/>
  <c r="AO4" i="1" s="1"/>
  <c r="BL4" i="1"/>
  <c r="BN4" i="1"/>
  <c r="BO4" i="1"/>
  <c r="BP4" i="1"/>
  <c r="BU4" i="1"/>
  <c r="BV4" i="1" s="1"/>
  <c r="BX4" i="1"/>
  <c r="CF4" i="1"/>
  <c r="T4" i="1" s="1"/>
  <c r="CH4" i="1"/>
  <c r="U4" i="1" s="1"/>
  <c r="CI4" i="1"/>
  <c r="CJ4" i="1"/>
  <c r="V5" i="1"/>
  <c r="AA5" i="1"/>
  <c r="AC5" i="1"/>
  <c r="AD5" i="1"/>
  <c r="AE5" i="1"/>
  <c r="AM5" i="1"/>
  <c r="AO5" i="1" s="1"/>
  <c r="BL5" i="1"/>
  <c r="J5" i="1" s="1"/>
  <c r="BN5" i="1"/>
  <c r="BO5" i="1"/>
  <c r="BP5" i="1"/>
  <c r="BU5" i="1"/>
  <c r="BV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N6" i="1"/>
  <c r="BO6" i="1"/>
  <c r="BP6" i="1"/>
  <c r="BU6" i="1"/>
  <c r="BV6" i="1" s="1"/>
  <c r="BX6" i="1"/>
  <c r="CF6" i="1"/>
  <c r="T6" i="1" s="1"/>
  <c r="CH6" i="1"/>
  <c r="U6" i="1" s="1"/>
  <c r="CI6" i="1"/>
  <c r="CJ6" i="1"/>
  <c r="V7" i="1"/>
  <c r="AA7" i="1"/>
  <c r="AC7" i="1"/>
  <c r="AD7" i="1"/>
  <c r="AE7" i="1"/>
  <c r="AM7" i="1"/>
  <c r="AO7" i="1" s="1"/>
  <c r="BL7" i="1"/>
  <c r="BM7" i="1" s="1"/>
  <c r="AI7" i="1" s="1"/>
  <c r="BN7" i="1"/>
  <c r="BO7" i="1"/>
  <c r="BP7" i="1"/>
  <c r="BU7" i="1"/>
  <c r="BV7" i="1" s="1"/>
  <c r="BX7" i="1"/>
  <c r="CF7" i="1"/>
  <c r="T7" i="1" s="1"/>
  <c r="CG7" i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J9" i="1" s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CG11" i="1" s="1"/>
  <c r="AC11" i="1"/>
  <c r="AD11" i="1"/>
  <c r="AE11" i="1"/>
  <c r="AM11" i="1"/>
  <c r="AO11" i="1" s="1"/>
  <c r="BL11" i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J13" i="1" s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CG15" i="1" s="1"/>
  <c r="AC15" i="1"/>
  <c r="AD15" i="1"/>
  <c r="AE15" i="1"/>
  <c r="AM15" i="1"/>
  <c r="AO15" i="1" s="1"/>
  <c r="BL15" i="1"/>
  <c r="J15" i="1" s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CG16" i="1" s="1"/>
  <c r="AC16" i="1"/>
  <c r="AD16" i="1"/>
  <c r="AE16" i="1"/>
  <c r="AM16" i="1"/>
  <c r="AO16" i="1" s="1"/>
  <c r="BL16" i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CG17" i="1" s="1"/>
  <c r="AC17" i="1"/>
  <c r="AD17" i="1"/>
  <c r="AE17" i="1"/>
  <c r="AM17" i="1"/>
  <c r="AO17" i="1" s="1"/>
  <c r="BL17" i="1"/>
  <c r="J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J18" i="1" s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CG19" i="1" s="1"/>
  <c r="AC19" i="1"/>
  <c r="AD19" i="1"/>
  <c r="AE19" i="1"/>
  <c r="AM19" i="1"/>
  <c r="AO19" i="1" s="1"/>
  <c r="BL19" i="1"/>
  <c r="J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AO20" i="1" s="1"/>
  <c r="BL20" i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AO21" i="1" s="1"/>
  <c r="BL21" i="1"/>
  <c r="J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AC22" i="1"/>
  <c r="AD22" i="1"/>
  <c r="AE22" i="1"/>
  <c r="AM22" i="1"/>
  <c r="AO22" i="1" s="1"/>
  <c r="BL22" i="1"/>
  <c r="BN22" i="1"/>
  <c r="BO22" i="1"/>
  <c r="BP22" i="1"/>
  <c r="BU22" i="1"/>
  <c r="BV22" i="1" s="1"/>
  <c r="BX22" i="1"/>
  <c r="CF22" i="1"/>
  <c r="T22" i="1" s="1"/>
  <c r="CG22" i="1"/>
  <c r="CH22" i="1"/>
  <c r="U22" i="1" s="1"/>
  <c r="CI22" i="1"/>
  <c r="CJ22" i="1"/>
  <c r="V23" i="1"/>
  <c r="AA23" i="1"/>
  <c r="CG23" i="1" s="1"/>
  <c r="AC23" i="1"/>
  <c r="AD23" i="1"/>
  <c r="AE23" i="1"/>
  <c r="AM23" i="1"/>
  <c r="AO23" i="1" s="1"/>
  <c r="BL23" i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CG25" i="1" s="1"/>
  <c r="AC25" i="1"/>
  <c r="AD25" i="1"/>
  <c r="AE25" i="1"/>
  <c r="AM25" i="1"/>
  <c r="AO25" i="1" s="1"/>
  <c r="BL25" i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CG26" i="1" s="1"/>
  <c r="AC26" i="1"/>
  <c r="AD26" i="1"/>
  <c r="AE26" i="1"/>
  <c r="AM26" i="1"/>
  <c r="AO26" i="1" s="1"/>
  <c r="BL26" i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CG27" i="1" s="1"/>
  <c r="AC27" i="1"/>
  <c r="AD27" i="1"/>
  <c r="AE27" i="1"/>
  <c r="AM27" i="1"/>
  <c r="AO27" i="1" s="1"/>
  <c r="BL27" i="1"/>
  <c r="J27" i="1" s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CG28" i="1" s="1"/>
  <c r="AC28" i="1"/>
  <c r="AD28" i="1"/>
  <c r="AE28" i="1"/>
  <c r="AM28" i="1"/>
  <c r="AO28" i="1" s="1"/>
  <c r="BL28" i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CG29" i="1" s="1"/>
  <c r="AC29" i="1"/>
  <c r="AD29" i="1"/>
  <c r="AE29" i="1"/>
  <c r="AM29" i="1"/>
  <c r="AO29" i="1" s="1"/>
  <c r="BL29" i="1"/>
  <c r="J29" i="1" s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J31" i="1" s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CG32" i="1" s="1"/>
  <c r="AC32" i="1"/>
  <c r="AD32" i="1"/>
  <c r="AE32" i="1"/>
  <c r="AM32" i="1"/>
  <c r="AO32" i="1" s="1"/>
  <c r="BL32" i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J35" i="1" s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CG36" i="1" s="1"/>
  <c r="AC36" i="1"/>
  <c r="AD36" i="1"/>
  <c r="AE36" i="1"/>
  <c r="AM36" i="1"/>
  <c r="AO36" i="1" s="1"/>
  <c r="BL36" i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J37" i="1" s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CG38" i="1" s="1"/>
  <c r="AC38" i="1"/>
  <c r="AD38" i="1"/>
  <c r="AE38" i="1"/>
  <c r="AM38" i="1"/>
  <c r="AO38" i="1" s="1"/>
  <c r="BL38" i="1"/>
  <c r="BN38" i="1"/>
  <c r="BO38" i="1"/>
  <c r="BP38" i="1"/>
  <c r="BU38" i="1"/>
  <c r="BV38" i="1" s="1"/>
  <c r="BX38" i="1"/>
  <c r="CF38" i="1"/>
  <c r="T38" i="1" s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J39" i="1" s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CG40" i="1" s="1"/>
  <c r="AC40" i="1"/>
  <c r="AD40" i="1"/>
  <c r="AE40" i="1"/>
  <c r="AM40" i="1"/>
  <c r="AO40" i="1" s="1"/>
  <c r="BL40" i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J41" i="1" s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CG42" i="1" s="1"/>
  <c r="AC42" i="1"/>
  <c r="AD42" i="1"/>
  <c r="AE42" i="1"/>
  <c r="AM42" i="1"/>
  <c r="AO42" i="1" s="1"/>
  <c r="BL42" i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BM43" i="1" s="1"/>
  <c r="AI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CG44" i="1" s="1"/>
  <c r="AC44" i="1"/>
  <c r="AD44" i="1"/>
  <c r="AE44" i="1"/>
  <c r="AM44" i="1"/>
  <c r="AO44" i="1" s="1"/>
  <c r="BL44" i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CG45" i="1" s="1"/>
  <c r="AC45" i="1"/>
  <c r="AD45" i="1"/>
  <c r="AE45" i="1"/>
  <c r="AM45" i="1"/>
  <c r="AO45" i="1" s="1"/>
  <c r="BL45" i="1"/>
  <c r="J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CG46" i="1" s="1"/>
  <c r="AC46" i="1"/>
  <c r="AD46" i="1"/>
  <c r="AE46" i="1"/>
  <c r="AM46" i="1"/>
  <c r="AO46" i="1" s="1"/>
  <c r="BL46" i="1"/>
  <c r="BN46" i="1"/>
  <c r="BO46" i="1"/>
  <c r="BP46" i="1"/>
  <c r="BU46" i="1"/>
  <c r="BV46" i="1" s="1"/>
  <c r="BX46" i="1"/>
  <c r="CF46" i="1"/>
  <c r="T46" i="1" s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J47" i="1" s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CG48" i="1" s="1"/>
  <c r="AC48" i="1"/>
  <c r="AD48" i="1"/>
  <c r="AE48" i="1"/>
  <c r="AM48" i="1"/>
  <c r="AO48" i="1" s="1"/>
  <c r="BL48" i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CG49" i="1" s="1"/>
  <c r="AC49" i="1"/>
  <c r="AD49" i="1"/>
  <c r="AE49" i="1"/>
  <c r="AM49" i="1"/>
  <c r="AO49" i="1" s="1"/>
  <c r="BL49" i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CG50" i="1" s="1"/>
  <c r="AC50" i="1"/>
  <c r="AD50" i="1"/>
  <c r="AE50" i="1"/>
  <c r="AM50" i="1"/>
  <c r="AO50" i="1" s="1"/>
  <c r="BL50" i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CG52" i="1" s="1"/>
  <c r="AC52" i="1"/>
  <c r="AD52" i="1"/>
  <c r="AE52" i="1"/>
  <c r="AM52" i="1"/>
  <c r="AO52" i="1" s="1"/>
  <c r="BL52" i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AC53" i="1"/>
  <c r="AD53" i="1"/>
  <c r="AE53" i="1"/>
  <c r="AM53" i="1"/>
  <c r="AO53" i="1" s="1"/>
  <c r="BL53" i="1"/>
  <c r="BM53" i="1" s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CG54" i="1" s="1"/>
  <c r="AC54" i="1"/>
  <c r="AD54" i="1"/>
  <c r="AE54" i="1"/>
  <c r="AM54" i="1"/>
  <c r="AO54" i="1" s="1"/>
  <c r="BL54" i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AC55" i="1"/>
  <c r="AD55" i="1"/>
  <c r="AE55" i="1"/>
  <c r="AM55" i="1"/>
  <c r="AO55" i="1" s="1"/>
  <c r="BL55" i="1"/>
  <c r="BM55" i="1" s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CG56" i="1" s="1"/>
  <c r="AC56" i="1"/>
  <c r="AD56" i="1"/>
  <c r="AE56" i="1"/>
  <c r="AM56" i="1"/>
  <c r="AO56" i="1" s="1"/>
  <c r="BL56" i="1"/>
  <c r="BM56" i="1" s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CG57" i="1" s="1"/>
  <c r="AC57" i="1"/>
  <c r="AD57" i="1"/>
  <c r="AE57" i="1"/>
  <c r="AM57" i="1"/>
  <c r="AO57" i="1" s="1"/>
  <c r="BL57" i="1"/>
  <c r="BM57" i="1" s="1"/>
  <c r="AI57" i="1" s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CG58" i="1" s="1"/>
  <c r="AC58" i="1"/>
  <c r="AD58" i="1"/>
  <c r="AE58" i="1"/>
  <c r="AM58" i="1"/>
  <c r="AO58" i="1" s="1"/>
  <c r="BL58" i="1"/>
  <c r="BM58" i="1" s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CG59" i="1" s="1"/>
  <c r="AC59" i="1"/>
  <c r="AD59" i="1"/>
  <c r="AE59" i="1"/>
  <c r="AM59" i="1"/>
  <c r="AO59" i="1" s="1"/>
  <c r="BL59" i="1"/>
  <c r="J59" i="1" s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CG60" i="1" s="1"/>
  <c r="AC60" i="1"/>
  <c r="AD60" i="1"/>
  <c r="AE60" i="1"/>
  <c r="AM60" i="1"/>
  <c r="AO60" i="1" s="1"/>
  <c r="BL60" i="1"/>
  <c r="BM60" i="1" s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CG61" i="1" s="1"/>
  <c r="AC61" i="1"/>
  <c r="AD61" i="1"/>
  <c r="AE61" i="1"/>
  <c r="AM61" i="1"/>
  <c r="AO61" i="1" s="1"/>
  <c r="BL61" i="1"/>
  <c r="BM61" i="1" s="1"/>
  <c r="AI61" i="1" s="1"/>
  <c r="BN61" i="1"/>
  <c r="BO61" i="1"/>
  <c r="BP61" i="1"/>
  <c r="BU61" i="1"/>
  <c r="BV61" i="1" s="1"/>
  <c r="BX61" i="1"/>
  <c r="CF61" i="1"/>
  <c r="T61" i="1" s="1"/>
  <c r="CH61" i="1"/>
  <c r="U61" i="1" s="1"/>
  <c r="CI61" i="1"/>
  <c r="CJ61" i="1"/>
  <c r="V62" i="1"/>
  <c r="AA62" i="1"/>
  <c r="CG62" i="1" s="1"/>
  <c r="AC62" i="1"/>
  <c r="AD62" i="1"/>
  <c r="AE62" i="1"/>
  <c r="AM62" i="1"/>
  <c r="AO62" i="1" s="1"/>
  <c r="BL62" i="1"/>
  <c r="BM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CG63" i="1" s="1"/>
  <c r="AC63" i="1"/>
  <c r="AD63" i="1"/>
  <c r="AE63" i="1"/>
  <c r="AM63" i="1"/>
  <c r="AO63" i="1" s="1"/>
  <c r="BL63" i="1"/>
  <c r="J63" i="1" s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CG64" i="1" s="1"/>
  <c r="AC64" i="1"/>
  <c r="AD64" i="1"/>
  <c r="AE64" i="1"/>
  <c r="AM64" i="1"/>
  <c r="AO64" i="1" s="1"/>
  <c r="BL64" i="1"/>
  <c r="BM64" i="1" s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CG65" i="1" s="1"/>
  <c r="AC65" i="1"/>
  <c r="AD65" i="1"/>
  <c r="AE65" i="1"/>
  <c r="AM65" i="1"/>
  <c r="AO65" i="1" s="1"/>
  <c r="BL65" i="1"/>
  <c r="BM65" i="1" s="1"/>
  <c r="AI65" i="1" s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CG66" i="1" s="1"/>
  <c r="AC66" i="1"/>
  <c r="AD66" i="1"/>
  <c r="AE66" i="1"/>
  <c r="AM66" i="1"/>
  <c r="AO66" i="1" s="1"/>
  <c r="BL66" i="1"/>
  <c r="BM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CG67" i="1" s="1"/>
  <c r="AC67" i="1"/>
  <c r="AD67" i="1"/>
  <c r="AE67" i="1"/>
  <c r="AM67" i="1"/>
  <c r="AO67" i="1" s="1"/>
  <c r="BL67" i="1"/>
  <c r="J67" i="1" s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BM68" i="1" s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AB3" i="1" l="1"/>
  <c r="AH17" i="1"/>
  <c r="AB15" i="1"/>
  <c r="BM13" i="1"/>
  <c r="AI13" i="1" s="1"/>
  <c r="AH3" i="1"/>
  <c r="AB13" i="1"/>
  <c r="AH43" i="1"/>
  <c r="BM59" i="1"/>
  <c r="AI59" i="1" s="1"/>
  <c r="AH33" i="1"/>
  <c r="CD31" i="1"/>
  <c r="BM29" i="1"/>
  <c r="AI29" i="1" s="1"/>
  <c r="BY27" i="1"/>
  <c r="BY15" i="1"/>
  <c r="AH39" i="1"/>
  <c r="AH37" i="1"/>
  <c r="CD29" i="1"/>
  <c r="BM17" i="1"/>
  <c r="AI17" i="1" s="1"/>
  <c r="AB37" i="1"/>
  <c r="AH63" i="1"/>
  <c r="AB67" i="1"/>
  <c r="BM47" i="1"/>
  <c r="AI47" i="1" s="1"/>
  <c r="J55" i="1"/>
  <c r="CD55" i="1" s="1"/>
  <c r="J53" i="1"/>
  <c r="CD53" i="1" s="1"/>
  <c r="BY21" i="1"/>
  <c r="BY19" i="1"/>
  <c r="BY17" i="1"/>
  <c r="BY55" i="1"/>
  <c r="BY47" i="1"/>
  <c r="BY59" i="1"/>
  <c r="BM45" i="1"/>
  <c r="AI45" i="1" s="1"/>
  <c r="AH31" i="1"/>
  <c r="AH59" i="1"/>
  <c r="BY56" i="1"/>
  <c r="AB59" i="1"/>
  <c r="AH47" i="1"/>
  <c r="BM39" i="1"/>
  <c r="AI39" i="1" s="1"/>
  <c r="BM37" i="1"/>
  <c r="AI37" i="1" s="1"/>
  <c r="BM31" i="1"/>
  <c r="AI31" i="1" s="1"/>
  <c r="BM27" i="1"/>
  <c r="AI27" i="1" s="1"/>
  <c r="BM15" i="1"/>
  <c r="AI15" i="1" s="1"/>
  <c r="CD17" i="1"/>
  <c r="AB47" i="1"/>
  <c r="AH45" i="1"/>
  <c r="BY39" i="1"/>
  <c r="AH28" i="1"/>
  <c r="AH23" i="1"/>
  <c r="AH8" i="1"/>
  <c r="BY63" i="1"/>
  <c r="BY61" i="1"/>
  <c r="BQ61" i="1"/>
  <c r="AK61" i="1" s="1"/>
  <c r="BR61" i="1" s="1"/>
  <c r="BS61" i="1" s="1"/>
  <c r="BT61" i="1" s="1"/>
  <c r="BW61" i="1" s="1"/>
  <c r="K61" i="1" s="1"/>
  <c r="BZ61" i="1" s="1"/>
  <c r="AH57" i="1"/>
  <c r="BY45" i="1"/>
  <c r="AH7" i="1"/>
  <c r="BY6" i="1"/>
  <c r="BY67" i="1"/>
  <c r="BM67" i="1"/>
  <c r="AI67" i="1" s="1"/>
  <c r="BM63" i="1"/>
  <c r="AI63" i="1" s="1"/>
  <c r="CD45" i="1"/>
  <c r="BM41" i="1"/>
  <c r="AI41" i="1" s="1"/>
  <c r="AH35" i="1"/>
  <c r="BY16" i="1"/>
  <c r="BY9" i="1"/>
  <c r="J7" i="1"/>
  <c r="AB7" i="1" s="1"/>
  <c r="BY5" i="1"/>
  <c r="AB41" i="1"/>
  <c r="AB39" i="1"/>
  <c r="J43" i="1"/>
  <c r="AB43" i="1" s="1"/>
  <c r="BY34" i="1"/>
  <c r="BY31" i="1"/>
  <c r="AH21" i="1"/>
  <c r="BY18" i="1"/>
  <c r="AH68" i="1"/>
  <c r="AH64" i="1"/>
  <c r="AH60" i="1"/>
  <c r="AH46" i="1"/>
  <c r="BY68" i="1"/>
  <c r="AB63" i="1"/>
  <c r="AH55" i="1"/>
  <c r="BY46" i="1"/>
  <c r="BY43" i="1"/>
  <c r="AH42" i="1"/>
  <c r="AH41" i="1"/>
  <c r="CD27" i="1"/>
  <c r="BM18" i="1"/>
  <c r="AI18" i="1" s="1"/>
  <c r="AH9" i="1"/>
  <c r="BY7" i="1"/>
  <c r="AH66" i="1"/>
  <c r="J57" i="1"/>
  <c r="AB57" i="1" s="1"/>
  <c r="AH40" i="1"/>
  <c r="AH67" i="1"/>
  <c r="AH65" i="1"/>
  <c r="AH61" i="1"/>
  <c r="BY50" i="1"/>
  <c r="AH48" i="1"/>
  <c r="AH44" i="1"/>
  <c r="CD39" i="1"/>
  <c r="CD37" i="1"/>
  <c r="BM35" i="1"/>
  <c r="AI35" i="1" s="1"/>
  <c r="AH27" i="1"/>
  <c r="CD3" i="1"/>
  <c r="BQ68" i="1"/>
  <c r="AK68" i="1" s="1"/>
  <c r="BR68" i="1" s="1"/>
  <c r="AJ68" i="1" s="1"/>
  <c r="BY64" i="1"/>
  <c r="AH62" i="1"/>
  <c r="BQ57" i="1"/>
  <c r="AK57" i="1" s="1"/>
  <c r="BR57" i="1" s="1"/>
  <c r="BS57" i="1" s="1"/>
  <c r="BT57" i="1" s="1"/>
  <c r="BW57" i="1" s="1"/>
  <c r="K57" i="1" s="1"/>
  <c r="BY53" i="1"/>
  <c r="AH51" i="1"/>
  <c r="BY37" i="1"/>
  <c r="BY28" i="1"/>
  <c r="J65" i="1"/>
  <c r="AB65" i="1" s="1"/>
  <c r="BQ64" i="1"/>
  <c r="AK64" i="1" s="1"/>
  <c r="BR64" i="1" s="1"/>
  <c r="BS64" i="1" s="1"/>
  <c r="BT64" i="1" s="1"/>
  <c r="BW64" i="1" s="1"/>
  <c r="K64" i="1" s="1"/>
  <c r="BZ64" i="1" s="1"/>
  <c r="BY60" i="1"/>
  <c r="AH58" i="1"/>
  <c r="J51" i="1"/>
  <c r="AB51" i="1" s="1"/>
  <c r="BM51" i="1"/>
  <c r="AI51" i="1" s="1"/>
  <c r="AH50" i="1"/>
  <c r="BQ43" i="1"/>
  <c r="AK43" i="1" s="1"/>
  <c r="BR43" i="1" s="1"/>
  <c r="BS43" i="1" s="1"/>
  <c r="BT43" i="1" s="1"/>
  <c r="BW43" i="1" s="1"/>
  <c r="K43" i="1" s="1"/>
  <c r="BZ43" i="1" s="1"/>
  <c r="BY41" i="1"/>
  <c r="AH36" i="1"/>
  <c r="J33" i="1"/>
  <c r="AB33" i="1" s="1"/>
  <c r="BM33" i="1"/>
  <c r="AI33" i="1" s="1"/>
  <c r="BY29" i="1"/>
  <c r="AH19" i="1"/>
  <c r="J49" i="1"/>
  <c r="BM49" i="1"/>
  <c r="AI49" i="1" s="1"/>
  <c r="AB45" i="1"/>
  <c r="CD5" i="1"/>
  <c r="BY57" i="1"/>
  <c r="BQ53" i="1"/>
  <c r="AK53" i="1" s="1"/>
  <c r="BR53" i="1" s="1"/>
  <c r="BS53" i="1" s="1"/>
  <c r="BT53" i="1" s="1"/>
  <c r="BW53" i="1" s="1"/>
  <c r="K53" i="1" s="1"/>
  <c r="BZ53" i="1" s="1"/>
  <c r="BY51" i="1"/>
  <c r="BY35" i="1"/>
  <c r="AH29" i="1"/>
  <c r="CG5" i="1"/>
  <c r="AB5" i="1" s="1"/>
  <c r="AH5" i="1"/>
  <c r="BY65" i="1"/>
  <c r="BQ65" i="1"/>
  <c r="AK65" i="1" s="1"/>
  <c r="BR65" i="1" s="1"/>
  <c r="BS65" i="1" s="1"/>
  <c r="BT65" i="1" s="1"/>
  <c r="BW65" i="1" s="1"/>
  <c r="K65" i="1" s="1"/>
  <c r="BZ65" i="1" s="1"/>
  <c r="J61" i="1"/>
  <c r="AB61" i="1" s="1"/>
  <c r="BQ60" i="1"/>
  <c r="AK60" i="1" s="1"/>
  <c r="BR60" i="1" s="1"/>
  <c r="BS60" i="1" s="1"/>
  <c r="BT60" i="1" s="1"/>
  <c r="BW60" i="1" s="1"/>
  <c r="K60" i="1" s="1"/>
  <c r="BZ60" i="1" s="1"/>
  <c r="J54" i="1"/>
  <c r="AB54" i="1" s="1"/>
  <c r="BM54" i="1"/>
  <c r="BQ54" i="1" s="1"/>
  <c r="AK54" i="1" s="1"/>
  <c r="BR54" i="1" s="1"/>
  <c r="AH53" i="1"/>
  <c r="AH52" i="1"/>
  <c r="BY49" i="1"/>
  <c r="AH49" i="1"/>
  <c r="CD47" i="1"/>
  <c r="BY42" i="1"/>
  <c r="CD41" i="1"/>
  <c r="AH38" i="1"/>
  <c r="AH34" i="1"/>
  <c r="AH15" i="1"/>
  <c r="AH13" i="1"/>
  <c r="J11" i="1"/>
  <c r="AB11" i="1" s="1"/>
  <c r="BM11" i="1"/>
  <c r="AI11" i="1" s="1"/>
  <c r="BM5" i="1"/>
  <c r="AI5" i="1" s="1"/>
  <c r="BY3" i="1"/>
  <c r="CD67" i="1"/>
  <c r="BY66" i="1"/>
  <c r="CD63" i="1"/>
  <c r="BY62" i="1"/>
  <c r="CD59" i="1"/>
  <c r="BY58" i="1"/>
  <c r="BY54" i="1"/>
  <c r="AH54" i="1"/>
  <c r="BY33" i="1"/>
  <c r="AH30" i="1"/>
  <c r="AB29" i="1"/>
  <c r="AH25" i="1"/>
  <c r="AH20" i="1"/>
  <c r="CD19" i="1"/>
  <c r="AB19" i="1"/>
  <c r="AH11" i="1"/>
  <c r="AH10" i="1"/>
  <c r="CD9" i="1"/>
  <c r="AB9" i="1"/>
  <c r="BY38" i="1"/>
  <c r="AB35" i="1"/>
  <c r="AH32" i="1"/>
  <c r="AB27" i="1"/>
  <c r="AH26" i="1"/>
  <c r="AH24" i="1"/>
  <c r="AH22" i="1"/>
  <c r="CD15" i="1"/>
  <c r="AH14" i="1"/>
  <c r="BY13" i="1"/>
  <c r="BQ13" i="1"/>
  <c r="AK13" i="1" s="1"/>
  <c r="BR13" i="1" s="1"/>
  <c r="AJ13" i="1" s="1"/>
  <c r="CD13" i="1"/>
  <c r="AH12" i="1"/>
  <c r="BY11" i="1"/>
  <c r="BY10" i="1"/>
  <c r="BM9" i="1"/>
  <c r="AI9" i="1" s="1"/>
  <c r="AH4" i="1"/>
  <c r="AH16" i="1"/>
  <c r="BY14" i="1"/>
  <c r="BY12" i="1"/>
  <c r="BQ7" i="1"/>
  <c r="AK7" i="1" s="1"/>
  <c r="BR7" i="1" s="1"/>
  <c r="AJ7" i="1" s="1"/>
  <c r="AH6" i="1"/>
  <c r="AI62" i="1"/>
  <c r="AI58" i="1"/>
  <c r="BQ66" i="1"/>
  <c r="AK66" i="1" s="1"/>
  <c r="BR66" i="1" s="1"/>
  <c r="BQ62" i="1"/>
  <c r="AK62" i="1" s="1"/>
  <c r="BR62" i="1" s="1"/>
  <c r="BQ58" i="1"/>
  <c r="AK58" i="1" s="1"/>
  <c r="BR58" i="1" s="1"/>
  <c r="AI56" i="1"/>
  <c r="AI68" i="1"/>
  <c r="AI64" i="1"/>
  <c r="AI60" i="1"/>
  <c r="BQ56" i="1"/>
  <c r="AK56" i="1" s="1"/>
  <c r="BR56" i="1" s="1"/>
  <c r="AI66" i="1"/>
  <c r="BQ55" i="1"/>
  <c r="AK55" i="1" s="1"/>
  <c r="BR55" i="1" s="1"/>
  <c r="BM50" i="1"/>
  <c r="J50" i="1"/>
  <c r="BM38" i="1"/>
  <c r="BQ38" i="1" s="1"/>
  <c r="AK38" i="1" s="1"/>
  <c r="BR38" i="1" s="1"/>
  <c r="J38" i="1"/>
  <c r="J68" i="1"/>
  <c r="J66" i="1"/>
  <c r="J64" i="1"/>
  <c r="J62" i="1"/>
  <c r="J60" i="1"/>
  <c r="J58" i="1"/>
  <c r="AI55" i="1"/>
  <c r="BY52" i="1"/>
  <c r="BY48" i="1"/>
  <c r="BY44" i="1"/>
  <c r="BY40" i="1"/>
  <c r="BY36" i="1"/>
  <c r="BM24" i="1"/>
  <c r="BQ24" i="1" s="1"/>
  <c r="AK24" i="1" s="1"/>
  <c r="BR24" i="1" s="1"/>
  <c r="J24" i="1"/>
  <c r="AH56" i="1"/>
  <c r="J56" i="1"/>
  <c r="CG55" i="1"/>
  <c r="AI53" i="1"/>
  <c r="BM52" i="1"/>
  <c r="BQ52" i="1" s="1"/>
  <c r="AK52" i="1" s="1"/>
  <c r="BR52" i="1" s="1"/>
  <c r="J52" i="1"/>
  <c r="BM48" i="1"/>
  <c r="BQ48" i="1" s="1"/>
  <c r="AK48" i="1" s="1"/>
  <c r="BR48" i="1" s="1"/>
  <c r="J48" i="1"/>
  <c r="BM44" i="1"/>
  <c r="BQ44" i="1" s="1"/>
  <c r="AK44" i="1" s="1"/>
  <c r="BR44" i="1" s="1"/>
  <c r="J44" i="1"/>
  <c r="BM40" i="1"/>
  <c r="BQ40" i="1" s="1"/>
  <c r="AK40" i="1" s="1"/>
  <c r="BR40" i="1" s="1"/>
  <c r="J40" i="1"/>
  <c r="BM36" i="1"/>
  <c r="BQ36" i="1" s="1"/>
  <c r="AK36" i="1" s="1"/>
  <c r="BR36" i="1" s="1"/>
  <c r="J36" i="1"/>
  <c r="BM46" i="1"/>
  <c r="BQ46" i="1" s="1"/>
  <c r="AK46" i="1" s="1"/>
  <c r="BR46" i="1" s="1"/>
  <c r="J46" i="1"/>
  <c r="BM42" i="1"/>
  <c r="BQ42" i="1" s="1"/>
  <c r="AK42" i="1" s="1"/>
  <c r="BR42" i="1" s="1"/>
  <c r="J42" i="1"/>
  <c r="BM30" i="1"/>
  <c r="J30" i="1"/>
  <c r="CG53" i="1"/>
  <c r="CD35" i="1"/>
  <c r="BY32" i="1"/>
  <c r="BM28" i="1"/>
  <c r="BQ28" i="1" s="1"/>
  <c r="AK28" i="1" s="1"/>
  <c r="BR28" i="1" s="1"/>
  <c r="J28" i="1"/>
  <c r="J25" i="1"/>
  <c r="BM25" i="1"/>
  <c r="CD21" i="1"/>
  <c r="AB21" i="1"/>
  <c r="BM34" i="1"/>
  <c r="J34" i="1"/>
  <c r="BY30" i="1"/>
  <c r="BM26" i="1"/>
  <c r="BQ26" i="1" s="1"/>
  <c r="AK26" i="1" s="1"/>
  <c r="BR26" i="1" s="1"/>
  <c r="J26" i="1"/>
  <c r="BM32" i="1"/>
  <c r="J32" i="1"/>
  <c r="AB31" i="1"/>
  <c r="J23" i="1"/>
  <c r="BM23" i="1"/>
  <c r="BY26" i="1"/>
  <c r="BY25" i="1"/>
  <c r="BY24" i="1"/>
  <c r="BY23" i="1"/>
  <c r="BM22" i="1"/>
  <c r="J22" i="1"/>
  <c r="BY20" i="1"/>
  <c r="AB18" i="1"/>
  <c r="CD18" i="1"/>
  <c r="BY22" i="1"/>
  <c r="BM20" i="1"/>
  <c r="BQ20" i="1" s="1"/>
  <c r="AK20" i="1" s="1"/>
  <c r="BR20" i="1" s="1"/>
  <c r="J20" i="1"/>
  <c r="BM8" i="1"/>
  <c r="J8" i="1"/>
  <c r="BM21" i="1"/>
  <c r="BM19" i="1"/>
  <c r="BQ19" i="1" s="1"/>
  <c r="AK19" i="1" s="1"/>
  <c r="BR19" i="1" s="1"/>
  <c r="AH18" i="1"/>
  <c r="AB17" i="1"/>
  <c r="BM16" i="1"/>
  <c r="BQ16" i="1" s="1"/>
  <c r="AK16" i="1" s="1"/>
  <c r="BR16" i="1" s="1"/>
  <c r="J16" i="1"/>
  <c r="BM12" i="1"/>
  <c r="BQ12" i="1" s="1"/>
  <c r="AK12" i="1" s="1"/>
  <c r="BR12" i="1" s="1"/>
  <c r="J12" i="1"/>
  <c r="BM6" i="1"/>
  <c r="BQ6" i="1" s="1"/>
  <c r="AK6" i="1" s="1"/>
  <c r="BR6" i="1" s="1"/>
  <c r="J6" i="1"/>
  <c r="BY4" i="1"/>
  <c r="BM4" i="1"/>
  <c r="BQ4" i="1" s="1"/>
  <c r="AK4" i="1" s="1"/>
  <c r="BR4" i="1" s="1"/>
  <c r="J4" i="1"/>
  <c r="BM14" i="1"/>
  <c r="J14" i="1"/>
  <c r="BM10" i="1"/>
  <c r="J10" i="1"/>
  <c r="BY8" i="1"/>
  <c r="BM3" i="1"/>
  <c r="BQ3" i="1" s="1"/>
  <c r="AK3" i="1" s="1"/>
  <c r="BR3" i="1" s="1"/>
  <c r="AB53" i="1" l="1"/>
  <c r="L65" i="1"/>
  <c r="CA65" i="1" s="1"/>
  <c r="L53" i="1"/>
  <c r="CA53" i="1" s="1"/>
  <c r="BQ27" i="1"/>
  <c r="AK27" i="1" s="1"/>
  <c r="BR27" i="1" s="1"/>
  <c r="BQ47" i="1"/>
  <c r="AK47" i="1" s="1"/>
  <c r="BR47" i="1" s="1"/>
  <c r="BS47" i="1" s="1"/>
  <c r="BT47" i="1" s="1"/>
  <c r="BW47" i="1" s="1"/>
  <c r="K47" i="1" s="1"/>
  <c r="BZ47" i="1" s="1"/>
  <c r="L47" i="1" s="1"/>
  <c r="CA47" i="1" s="1"/>
  <c r="BQ59" i="1"/>
  <c r="AK59" i="1" s="1"/>
  <c r="BR59" i="1" s="1"/>
  <c r="BS59" i="1" s="1"/>
  <c r="BT59" i="1" s="1"/>
  <c r="BW59" i="1" s="1"/>
  <c r="K59" i="1" s="1"/>
  <c r="BZ59" i="1" s="1"/>
  <c r="L59" i="1" s="1"/>
  <c r="CB59" i="1" s="1"/>
  <c r="CD33" i="1"/>
  <c r="BS68" i="1"/>
  <c r="BT68" i="1" s="1"/>
  <c r="BW68" i="1" s="1"/>
  <c r="K68" i="1" s="1"/>
  <c r="BZ68" i="1" s="1"/>
  <c r="L68" i="1" s="1"/>
  <c r="BQ17" i="1"/>
  <c r="AK17" i="1" s="1"/>
  <c r="BR17" i="1" s="1"/>
  <c r="BS17" i="1" s="1"/>
  <c r="BT17" i="1" s="1"/>
  <c r="BW17" i="1" s="1"/>
  <c r="K17" i="1" s="1"/>
  <c r="BZ17" i="1" s="1"/>
  <c r="L17" i="1" s="1"/>
  <c r="CB17" i="1" s="1"/>
  <c r="BQ39" i="1"/>
  <c r="AK39" i="1" s="1"/>
  <c r="BR39" i="1" s="1"/>
  <c r="BS39" i="1" s="1"/>
  <c r="BT39" i="1" s="1"/>
  <c r="BW39" i="1" s="1"/>
  <c r="K39" i="1" s="1"/>
  <c r="BZ39" i="1" s="1"/>
  <c r="L39" i="1" s="1"/>
  <c r="CA39" i="1" s="1"/>
  <c r="BS13" i="1"/>
  <c r="BT13" i="1" s="1"/>
  <c r="BW13" i="1" s="1"/>
  <c r="K13" i="1" s="1"/>
  <c r="BZ13" i="1" s="1"/>
  <c r="L13" i="1" s="1"/>
  <c r="CA13" i="1" s="1"/>
  <c r="BQ15" i="1"/>
  <c r="AK15" i="1" s="1"/>
  <c r="BR15" i="1" s="1"/>
  <c r="BS15" i="1" s="1"/>
  <c r="BT15" i="1" s="1"/>
  <c r="BW15" i="1" s="1"/>
  <c r="K15" i="1" s="1"/>
  <c r="BZ15" i="1" s="1"/>
  <c r="L15" i="1" s="1"/>
  <c r="CA15" i="1" s="1"/>
  <c r="BQ29" i="1"/>
  <c r="AK29" i="1" s="1"/>
  <c r="BR29" i="1" s="1"/>
  <c r="BQ41" i="1"/>
  <c r="AK41" i="1" s="1"/>
  <c r="BR41" i="1" s="1"/>
  <c r="AJ41" i="1" s="1"/>
  <c r="AB55" i="1"/>
  <c r="L61" i="1"/>
  <c r="CB61" i="1" s="1"/>
  <c r="L64" i="1"/>
  <c r="CB64" i="1" s="1"/>
  <c r="BS7" i="1"/>
  <c r="BT7" i="1" s="1"/>
  <c r="BW7" i="1" s="1"/>
  <c r="K7" i="1" s="1"/>
  <c r="BZ7" i="1" s="1"/>
  <c r="L7" i="1" s="1"/>
  <c r="CA7" i="1" s="1"/>
  <c r="BQ45" i="1"/>
  <c r="AK45" i="1" s="1"/>
  <c r="BR45" i="1" s="1"/>
  <c r="AJ45" i="1" s="1"/>
  <c r="AJ61" i="1"/>
  <c r="CD57" i="1"/>
  <c r="BQ31" i="1"/>
  <c r="AK31" i="1" s="1"/>
  <c r="BR31" i="1" s="1"/>
  <c r="AI54" i="1"/>
  <c r="BQ35" i="1"/>
  <c r="AK35" i="1" s="1"/>
  <c r="BR35" i="1" s="1"/>
  <c r="BS35" i="1" s="1"/>
  <c r="BT35" i="1" s="1"/>
  <c r="BW35" i="1" s="1"/>
  <c r="K35" i="1" s="1"/>
  <c r="BZ35" i="1" s="1"/>
  <c r="L35" i="1" s="1"/>
  <c r="BQ37" i="1"/>
  <c r="AK37" i="1" s="1"/>
  <c r="BR37" i="1" s="1"/>
  <c r="AJ37" i="1" s="1"/>
  <c r="CD54" i="1"/>
  <c r="BQ67" i="1"/>
  <c r="AK67" i="1" s="1"/>
  <c r="BR67" i="1" s="1"/>
  <c r="AJ65" i="1"/>
  <c r="CD7" i="1"/>
  <c r="BQ18" i="1"/>
  <c r="AK18" i="1" s="1"/>
  <c r="BR18" i="1" s="1"/>
  <c r="L60" i="1"/>
  <c r="CA60" i="1" s="1"/>
  <c r="CD43" i="1"/>
  <c r="BQ9" i="1"/>
  <c r="AK9" i="1" s="1"/>
  <c r="BR9" i="1" s="1"/>
  <c r="AJ9" i="1" s="1"/>
  <c r="BQ33" i="1"/>
  <c r="AK33" i="1" s="1"/>
  <c r="BR33" i="1" s="1"/>
  <c r="AJ33" i="1" s="1"/>
  <c r="BQ49" i="1"/>
  <c r="AK49" i="1" s="1"/>
  <c r="BR49" i="1" s="1"/>
  <c r="BS49" i="1" s="1"/>
  <c r="BT49" i="1" s="1"/>
  <c r="BW49" i="1" s="1"/>
  <c r="K49" i="1" s="1"/>
  <c r="BZ49" i="1" s="1"/>
  <c r="L49" i="1" s="1"/>
  <c r="AJ53" i="1"/>
  <c r="AJ47" i="1"/>
  <c r="L43" i="1"/>
  <c r="CB43" i="1" s="1"/>
  <c r="BQ63" i="1"/>
  <c r="AK63" i="1" s="1"/>
  <c r="BR63" i="1" s="1"/>
  <c r="CD65" i="1"/>
  <c r="AJ43" i="1"/>
  <c r="AJ60" i="1"/>
  <c r="AJ64" i="1"/>
  <c r="CD51" i="1"/>
  <c r="BQ11" i="1"/>
  <c r="AK11" i="1" s="1"/>
  <c r="BR11" i="1" s="1"/>
  <c r="CD61" i="1"/>
  <c r="BZ57" i="1"/>
  <c r="L57" i="1" s="1"/>
  <c r="CA57" i="1" s="1"/>
  <c r="CC57" i="1"/>
  <c r="AJ57" i="1"/>
  <c r="AB49" i="1"/>
  <c r="CD49" i="1"/>
  <c r="CD11" i="1"/>
  <c r="CC60" i="1"/>
  <c r="BQ5" i="1"/>
  <c r="AK5" i="1" s="1"/>
  <c r="BR5" i="1" s="1"/>
  <c r="BS5" i="1" s="1"/>
  <c r="BT5" i="1" s="1"/>
  <c r="BW5" i="1" s="1"/>
  <c r="K5" i="1" s="1"/>
  <c r="BZ5" i="1" s="1"/>
  <c r="L5" i="1" s="1"/>
  <c r="BQ51" i="1"/>
  <c r="AK51" i="1" s="1"/>
  <c r="BR51" i="1" s="1"/>
  <c r="BS16" i="1"/>
  <c r="BT16" i="1" s="1"/>
  <c r="BW16" i="1" s="1"/>
  <c r="K16" i="1" s="1"/>
  <c r="BZ16" i="1" s="1"/>
  <c r="L16" i="1" s="1"/>
  <c r="AJ16" i="1"/>
  <c r="BS3" i="1"/>
  <c r="BT3" i="1" s="1"/>
  <c r="BW3" i="1" s="1"/>
  <c r="K3" i="1" s="1"/>
  <c r="BZ3" i="1" s="1"/>
  <c r="L3" i="1" s="1"/>
  <c r="AJ3" i="1"/>
  <c r="BS4" i="1"/>
  <c r="BT4" i="1" s="1"/>
  <c r="BW4" i="1" s="1"/>
  <c r="K4" i="1" s="1"/>
  <c r="BZ4" i="1" s="1"/>
  <c r="L4" i="1" s="1"/>
  <c r="AJ4" i="1"/>
  <c r="BS46" i="1"/>
  <c r="BT46" i="1" s="1"/>
  <c r="BW46" i="1" s="1"/>
  <c r="K46" i="1" s="1"/>
  <c r="BZ46" i="1" s="1"/>
  <c r="L46" i="1" s="1"/>
  <c r="AJ46" i="1"/>
  <c r="BS6" i="1"/>
  <c r="BT6" i="1" s="1"/>
  <c r="BW6" i="1" s="1"/>
  <c r="K6" i="1" s="1"/>
  <c r="BZ6" i="1" s="1"/>
  <c r="L6" i="1" s="1"/>
  <c r="AJ6" i="1"/>
  <c r="AB12" i="1"/>
  <c r="CD12" i="1"/>
  <c r="AB8" i="1"/>
  <c r="CD8" i="1"/>
  <c r="BS26" i="1"/>
  <c r="BT26" i="1" s="1"/>
  <c r="BW26" i="1" s="1"/>
  <c r="K26" i="1" s="1"/>
  <c r="BZ26" i="1" s="1"/>
  <c r="L26" i="1" s="1"/>
  <c r="AJ26" i="1"/>
  <c r="AB34" i="1"/>
  <c r="CD34" i="1"/>
  <c r="AB42" i="1"/>
  <c r="CD42" i="1"/>
  <c r="AB36" i="1"/>
  <c r="CD36" i="1"/>
  <c r="AB52" i="1"/>
  <c r="CD52" i="1"/>
  <c r="AB58" i="1"/>
  <c r="CD58" i="1"/>
  <c r="BS66" i="1"/>
  <c r="BT66" i="1" s="1"/>
  <c r="BW66" i="1" s="1"/>
  <c r="K66" i="1" s="1"/>
  <c r="BZ66" i="1" s="1"/>
  <c r="L66" i="1" s="1"/>
  <c r="AJ66" i="1"/>
  <c r="BS12" i="1"/>
  <c r="BT12" i="1" s="1"/>
  <c r="BW12" i="1" s="1"/>
  <c r="K12" i="1" s="1"/>
  <c r="BZ12" i="1" s="1"/>
  <c r="L12" i="1" s="1"/>
  <c r="AJ12" i="1"/>
  <c r="AI6" i="1"/>
  <c r="AI12" i="1"/>
  <c r="AI8" i="1"/>
  <c r="AB20" i="1"/>
  <c r="CD20" i="1"/>
  <c r="AI22" i="1"/>
  <c r="AI23" i="1"/>
  <c r="AI32" i="1"/>
  <c r="BS20" i="1"/>
  <c r="BT20" i="1" s="1"/>
  <c r="BW20" i="1" s="1"/>
  <c r="K20" i="1" s="1"/>
  <c r="BZ20" i="1" s="1"/>
  <c r="L20" i="1" s="1"/>
  <c r="AJ20" i="1"/>
  <c r="AI34" i="1"/>
  <c r="AI25" i="1"/>
  <c r="AI28" i="1"/>
  <c r="BS44" i="1"/>
  <c r="BT44" i="1" s="1"/>
  <c r="BW44" i="1" s="1"/>
  <c r="K44" i="1" s="1"/>
  <c r="BZ44" i="1" s="1"/>
  <c r="L44" i="1" s="1"/>
  <c r="AJ44" i="1"/>
  <c r="BS52" i="1"/>
  <c r="BT52" i="1" s="1"/>
  <c r="BW52" i="1" s="1"/>
  <c r="K52" i="1" s="1"/>
  <c r="BZ52" i="1" s="1"/>
  <c r="L52" i="1" s="1"/>
  <c r="AJ52" i="1"/>
  <c r="AI42" i="1"/>
  <c r="AI36" i="1"/>
  <c r="CC44" i="1"/>
  <c r="AI44" i="1"/>
  <c r="AI52" i="1"/>
  <c r="AI24" i="1"/>
  <c r="BS38" i="1"/>
  <c r="BT38" i="1" s="1"/>
  <c r="BW38" i="1" s="1"/>
  <c r="K38" i="1" s="1"/>
  <c r="BZ38" i="1" s="1"/>
  <c r="L38" i="1" s="1"/>
  <c r="AJ38" i="1"/>
  <c r="AB60" i="1"/>
  <c r="CD60" i="1"/>
  <c r="AB68" i="1"/>
  <c r="CD68" i="1"/>
  <c r="AB38" i="1"/>
  <c r="CD38" i="1"/>
  <c r="AJ55" i="1"/>
  <c r="BS55" i="1"/>
  <c r="BT55" i="1" s="1"/>
  <c r="BW55" i="1" s="1"/>
  <c r="K55" i="1" s="1"/>
  <c r="CC61" i="1"/>
  <c r="CC53" i="1"/>
  <c r="CE53" i="1" s="1"/>
  <c r="AI3" i="1"/>
  <c r="AB6" i="1"/>
  <c r="CD6" i="1"/>
  <c r="AB22" i="1"/>
  <c r="CD22" i="1"/>
  <c r="BS28" i="1"/>
  <c r="BT28" i="1" s="1"/>
  <c r="BW28" i="1" s="1"/>
  <c r="K28" i="1" s="1"/>
  <c r="BZ28" i="1" s="1"/>
  <c r="L28" i="1" s="1"/>
  <c r="AJ28" i="1"/>
  <c r="AB28" i="1"/>
  <c r="CD28" i="1"/>
  <c r="AI30" i="1"/>
  <c r="AB66" i="1"/>
  <c r="CD66" i="1"/>
  <c r="AI50" i="1"/>
  <c r="AJ62" i="1"/>
  <c r="BS62" i="1"/>
  <c r="BT62" i="1" s="1"/>
  <c r="BW62" i="1" s="1"/>
  <c r="K62" i="1" s="1"/>
  <c r="BZ62" i="1" s="1"/>
  <c r="L62" i="1" s="1"/>
  <c r="AB10" i="1"/>
  <c r="CD10" i="1"/>
  <c r="AI10" i="1"/>
  <c r="AB4" i="1"/>
  <c r="CD4" i="1"/>
  <c r="BQ8" i="1"/>
  <c r="AK8" i="1" s="1"/>
  <c r="BR8" i="1" s="1"/>
  <c r="AB16" i="1"/>
  <c r="CD16" i="1"/>
  <c r="AI19" i="1"/>
  <c r="BQ10" i="1"/>
  <c r="AK10" i="1" s="1"/>
  <c r="BR10" i="1" s="1"/>
  <c r="AI20" i="1"/>
  <c r="CB15" i="1"/>
  <c r="BQ22" i="1"/>
  <c r="AK22" i="1" s="1"/>
  <c r="BR22" i="1" s="1"/>
  <c r="BQ23" i="1"/>
  <c r="AK23" i="1" s="1"/>
  <c r="BR23" i="1" s="1"/>
  <c r="BQ25" i="1"/>
  <c r="AK25" i="1" s="1"/>
  <c r="BR25" i="1" s="1"/>
  <c r="AB23" i="1"/>
  <c r="CD23" i="1"/>
  <c r="BQ34" i="1"/>
  <c r="AK34" i="1" s="1"/>
  <c r="BR34" i="1" s="1"/>
  <c r="AB26" i="1"/>
  <c r="CD26" i="1"/>
  <c r="AB25" i="1"/>
  <c r="CD25" i="1"/>
  <c r="BQ30" i="1"/>
  <c r="AK30" i="1" s="1"/>
  <c r="BR30" i="1" s="1"/>
  <c r="BQ32" i="1"/>
  <c r="AK32" i="1" s="1"/>
  <c r="BR32" i="1" s="1"/>
  <c r="CC43" i="1"/>
  <c r="AB46" i="1"/>
  <c r="CD46" i="1"/>
  <c r="AB40" i="1"/>
  <c r="CD40" i="1"/>
  <c r="AB48" i="1"/>
  <c r="CD48" i="1"/>
  <c r="AB56" i="1"/>
  <c r="CD56" i="1"/>
  <c r="AB62" i="1"/>
  <c r="CD62" i="1"/>
  <c r="AI38" i="1"/>
  <c r="CB53" i="1"/>
  <c r="CC65" i="1"/>
  <c r="BS56" i="1"/>
  <c r="BT56" i="1" s="1"/>
  <c r="BW56" i="1" s="1"/>
  <c r="K56" i="1" s="1"/>
  <c r="AJ56" i="1"/>
  <c r="CC64" i="1"/>
  <c r="AI14" i="1"/>
  <c r="BS19" i="1"/>
  <c r="BT19" i="1" s="1"/>
  <c r="BW19" i="1" s="1"/>
  <c r="K19" i="1" s="1"/>
  <c r="BZ19" i="1" s="1"/>
  <c r="L19" i="1" s="1"/>
  <c r="AJ19" i="1"/>
  <c r="BS24" i="1"/>
  <c r="BT24" i="1" s="1"/>
  <c r="BW24" i="1" s="1"/>
  <c r="K24" i="1" s="1"/>
  <c r="BZ24" i="1" s="1"/>
  <c r="L24" i="1" s="1"/>
  <c r="AJ24" i="1"/>
  <c r="AB32" i="1"/>
  <c r="CD32" i="1"/>
  <c r="BS40" i="1"/>
  <c r="BT40" i="1" s="1"/>
  <c r="BW40" i="1" s="1"/>
  <c r="K40" i="1" s="1"/>
  <c r="BZ40" i="1" s="1"/>
  <c r="L40" i="1" s="1"/>
  <c r="AJ40" i="1"/>
  <c r="BS54" i="1"/>
  <c r="BT54" i="1" s="1"/>
  <c r="BW54" i="1" s="1"/>
  <c r="K54" i="1" s="1"/>
  <c r="BZ54" i="1" s="1"/>
  <c r="L54" i="1" s="1"/>
  <c r="AJ54" i="1"/>
  <c r="AB44" i="1"/>
  <c r="CD44" i="1"/>
  <c r="AB24" i="1"/>
  <c r="CD24" i="1"/>
  <c r="BS58" i="1"/>
  <c r="BT58" i="1" s="1"/>
  <c r="BW58" i="1" s="1"/>
  <c r="K58" i="1" s="1"/>
  <c r="BZ58" i="1" s="1"/>
  <c r="L58" i="1" s="1"/>
  <c r="AJ58" i="1"/>
  <c r="AB14" i="1"/>
  <c r="CD14" i="1"/>
  <c r="AI4" i="1"/>
  <c r="AI16" i="1"/>
  <c r="AI21" i="1"/>
  <c r="CB13" i="1"/>
  <c r="BQ14" i="1"/>
  <c r="AK14" i="1" s="1"/>
  <c r="BR14" i="1" s="1"/>
  <c r="BQ21" i="1"/>
  <c r="AK21" i="1" s="1"/>
  <c r="BR21" i="1" s="1"/>
  <c r="AI26" i="1"/>
  <c r="BS27" i="1"/>
  <c r="BT27" i="1" s="1"/>
  <c r="BW27" i="1" s="1"/>
  <c r="K27" i="1" s="1"/>
  <c r="BZ27" i="1" s="1"/>
  <c r="L27" i="1" s="1"/>
  <c r="AJ27" i="1"/>
  <c r="BS36" i="1"/>
  <c r="BT36" i="1" s="1"/>
  <c r="BW36" i="1" s="1"/>
  <c r="K36" i="1" s="1"/>
  <c r="BZ36" i="1" s="1"/>
  <c r="L36" i="1" s="1"/>
  <c r="AJ36" i="1"/>
  <c r="BS48" i="1"/>
  <c r="BT48" i="1" s="1"/>
  <c r="BW48" i="1" s="1"/>
  <c r="K48" i="1" s="1"/>
  <c r="BZ48" i="1" s="1"/>
  <c r="L48" i="1" s="1"/>
  <c r="AJ48" i="1"/>
  <c r="AB30" i="1"/>
  <c r="CD30" i="1"/>
  <c r="AI46" i="1"/>
  <c r="AI40" i="1"/>
  <c r="AI48" i="1"/>
  <c r="BS42" i="1"/>
  <c r="BT42" i="1" s="1"/>
  <c r="BW42" i="1" s="1"/>
  <c r="K42" i="1" s="1"/>
  <c r="BZ42" i="1" s="1"/>
  <c r="L42" i="1" s="1"/>
  <c r="AJ42" i="1"/>
  <c r="BQ50" i="1"/>
  <c r="AK50" i="1" s="1"/>
  <c r="BR50" i="1" s="1"/>
  <c r="AB64" i="1"/>
  <c r="CD64" i="1"/>
  <c r="AB50" i="1"/>
  <c r="CD50" i="1"/>
  <c r="CA59" i="1"/>
  <c r="CC15" i="1" l="1"/>
  <c r="CE15" i="1" s="1"/>
  <c r="CB47" i="1"/>
  <c r="CC47" i="1"/>
  <c r="CE47" i="1" s="1"/>
  <c r="BS45" i="1"/>
  <c r="BT45" i="1" s="1"/>
  <c r="BW45" i="1" s="1"/>
  <c r="K45" i="1" s="1"/>
  <c r="BZ45" i="1" s="1"/>
  <c r="L45" i="1" s="1"/>
  <c r="CA45" i="1" s="1"/>
  <c r="CB65" i="1"/>
  <c r="CA61" i="1"/>
  <c r="CA17" i="1"/>
  <c r="AJ39" i="1"/>
  <c r="AJ17" i="1"/>
  <c r="CC17" i="1"/>
  <c r="CE17" i="1" s="1"/>
  <c r="CE60" i="1"/>
  <c r="CE43" i="1"/>
  <c r="AJ15" i="1"/>
  <c r="CC13" i="1"/>
  <c r="CE13" i="1" s="1"/>
  <c r="CB39" i="1"/>
  <c r="CC68" i="1"/>
  <c r="CE68" i="1" s="1"/>
  <c r="CC59" i="1"/>
  <c r="CE59" i="1" s="1"/>
  <c r="CC39" i="1"/>
  <c r="CE39" i="1" s="1"/>
  <c r="AJ59" i="1"/>
  <c r="AJ49" i="1"/>
  <c r="BS41" i="1"/>
  <c r="BT41" i="1" s="1"/>
  <c r="BW41" i="1" s="1"/>
  <c r="K41" i="1" s="1"/>
  <c r="BZ41" i="1" s="1"/>
  <c r="L41" i="1" s="1"/>
  <c r="CA41" i="1" s="1"/>
  <c r="CB7" i="1"/>
  <c r="CE65" i="1"/>
  <c r="BS29" i="1"/>
  <c r="BT29" i="1" s="1"/>
  <c r="BW29" i="1" s="1"/>
  <c r="K29" i="1" s="1"/>
  <c r="AJ29" i="1"/>
  <c r="BS9" i="1"/>
  <c r="BT9" i="1" s="1"/>
  <c r="BW9" i="1" s="1"/>
  <c r="K9" i="1" s="1"/>
  <c r="BZ9" i="1" s="1"/>
  <c r="L9" i="1" s="1"/>
  <c r="CA9" i="1" s="1"/>
  <c r="BS33" i="1"/>
  <c r="BT33" i="1" s="1"/>
  <c r="BW33" i="1" s="1"/>
  <c r="K33" i="1" s="1"/>
  <c r="BZ33" i="1" s="1"/>
  <c r="L33" i="1" s="1"/>
  <c r="CA33" i="1" s="1"/>
  <c r="CA64" i="1"/>
  <c r="AJ35" i="1"/>
  <c r="CE61" i="1"/>
  <c r="CE57" i="1"/>
  <c r="CB60" i="1"/>
  <c r="AJ5" i="1"/>
  <c r="CC7" i="1"/>
  <c r="CE7" i="1" s="1"/>
  <c r="CA43" i="1"/>
  <c r="BS37" i="1"/>
  <c r="BT37" i="1" s="1"/>
  <c r="BW37" i="1" s="1"/>
  <c r="K37" i="1" s="1"/>
  <c r="BZ37" i="1" s="1"/>
  <c r="L37" i="1" s="1"/>
  <c r="CB37" i="1" s="1"/>
  <c r="AJ31" i="1"/>
  <c r="BS31" i="1"/>
  <c r="BT31" i="1" s="1"/>
  <c r="BW31" i="1" s="1"/>
  <c r="K31" i="1" s="1"/>
  <c r="CC66" i="1"/>
  <c r="CE66" i="1" s="1"/>
  <c r="AJ67" i="1"/>
  <c r="BS67" i="1"/>
  <c r="BT67" i="1" s="1"/>
  <c r="BW67" i="1" s="1"/>
  <c r="K67" i="1" s="1"/>
  <c r="CE64" i="1"/>
  <c r="CC4" i="1"/>
  <c r="CE4" i="1" s="1"/>
  <c r="CE44" i="1"/>
  <c r="AJ63" i="1"/>
  <c r="BS63" i="1"/>
  <c r="BT63" i="1" s="1"/>
  <c r="BW63" i="1" s="1"/>
  <c r="K63" i="1" s="1"/>
  <c r="BS18" i="1"/>
  <c r="BT18" i="1" s="1"/>
  <c r="BW18" i="1" s="1"/>
  <c r="K18" i="1" s="1"/>
  <c r="BZ18" i="1" s="1"/>
  <c r="L18" i="1" s="1"/>
  <c r="AJ18" i="1"/>
  <c r="CC36" i="1"/>
  <c r="CE36" i="1" s="1"/>
  <c r="CB57" i="1"/>
  <c r="CC48" i="1"/>
  <c r="CE48" i="1" s="1"/>
  <c r="CC16" i="1"/>
  <c r="CE16" i="1" s="1"/>
  <c r="BS11" i="1"/>
  <c r="BT11" i="1" s="1"/>
  <c r="BW11" i="1" s="1"/>
  <c r="K11" i="1" s="1"/>
  <c r="AJ11" i="1"/>
  <c r="CC46" i="1"/>
  <c r="CE46" i="1" s="1"/>
  <c r="CC54" i="1"/>
  <c r="CE54" i="1" s="1"/>
  <c r="CC42" i="1"/>
  <c r="CE42" i="1" s="1"/>
  <c r="CC62" i="1"/>
  <c r="CE62" i="1" s="1"/>
  <c r="AJ51" i="1"/>
  <c r="BS51" i="1"/>
  <c r="BT51" i="1" s="1"/>
  <c r="BW51" i="1" s="1"/>
  <c r="K51" i="1" s="1"/>
  <c r="BZ51" i="1" s="1"/>
  <c r="L51" i="1" s="1"/>
  <c r="CC5" i="1"/>
  <c r="CE5" i="1" s="1"/>
  <c r="CC38" i="1"/>
  <c r="CE38" i="1" s="1"/>
  <c r="CC35" i="1"/>
  <c r="CE35" i="1" s="1"/>
  <c r="BS8" i="1"/>
  <c r="BT8" i="1" s="1"/>
  <c r="BW8" i="1" s="1"/>
  <c r="K8" i="1" s="1"/>
  <c r="BZ8" i="1" s="1"/>
  <c r="L8" i="1" s="1"/>
  <c r="AJ8" i="1"/>
  <c r="CA20" i="1"/>
  <c r="CB20" i="1"/>
  <c r="CA6" i="1"/>
  <c r="CB6" i="1"/>
  <c r="CA42" i="1"/>
  <c r="CB42" i="1"/>
  <c r="CA48" i="1"/>
  <c r="CB48" i="1"/>
  <c r="CA36" i="1"/>
  <c r="CB36" i="1"/>
  <c r="CC26" i="1"/>
  <c r="CE26" i="1" s="1"/>
  <c r="CA19" i="1"/>
  <c r="CB19" i="1"/>
  <c r="BS32" i="1"/>
  <c r="BT32" i="1" s="1"/>
  <c r="BW32" i="1" s="1"/>
  <c r="K32" i="1" s="1"/>
  <c r="BZ32" i="1" s="1"/>
  <c r="L32" i="1" s="1"/>
  <c r="AJ32" i="1"/>
  <c r="BS30" i="1"/>
  <c r="BT30" i="1" s="1"/>
  <c r="BW30" i="1" s="1"/>
  <c r="K30" i="1" s="1"/>
  <c r="BZ30" i="1" s="1"/>
  <c r="L30" i="1" s="1"/>
  <c r="AJ30" i="1"/>
  <c r="BS22" i="1"/>
  <c r="BT22" i="1" s="1"/>
  <c r="BW22" i="1" s="1"/>
  <c r="K22" i="1" s="1"/>
  <c r="BZ22" i="1" s="1"/>
  <c r="L22" i="1" s="1"/>
  <c r="AJ22" i="1"/>
  <c r="CC20" i="1"/>
  <c r="CE20" i="1" s="1"/>
  <c r="CA62" i="1"/>
  <c r="CB62" i="1"/>
  <c r="BZ55" i="1"/>
  <c r="L55" i="1" s="1"/>
  <c r="CC55" i="1"/>
  <c r="CE55" i="1" s="1"/>
  <c r="CA38" i="1"/>
  <c r="CB38" i="1"/>
  <c r="CA35" i="1"/>
  <c r="CB35" i="1"/>
  <c r="CC49" i="1"/>
  <c r="CE49" i="1" s="1"/>
  <c r="CC58" i="1"/>
  <c r="CE58" i="1" s="1"/>
  <c r="CA27" i="1"/>
  <c r="CB27" i="1"/>
  <c r="CB58" i="1"/>
  <c r="CA58" i="1"/>
  <c r="BS23" i="1"/>
  <c r="BT23" i="1" s="1"/>
  <c r="BW23" i="1" s="1"/>
  <c r="K23" i="1" s="1"/>
  <c r="BZ23" i="1" s="1"/>
  <c r="L23" i="1" s="1"/>
  <c r="AJ23" i="1"/>
  <c r="CA52" i="1"/>
  <c r="CB52" i="1"/>
  <c r="CC12" i="1"/>
  <c r="CE12" i="1" s="1"/>
  <c r="CA26" i="1"/>
  <c r="CB26" i="1"/>
  <c r="CA3" i="1"/>
  <c r="CB3" i="1"/>
  <c r="CC40" i="1"/>
  <c r="CE40" i="1" s="1"/>
  <c r="CC27" i="1"/>
  <c r="CE27" i="1" s="1"/>
  <c r="BS21" i="1"/>
  <c r="BT21" i="1" s="1"/>
  <c r="BW21" i="1" s="1"/>
  <c r="K21" i="1" s="1"/>
  <c r="AJ21" i="1"/>
  <c r="CA5" i="1"/>
  <c r="CB5" i="1"/>
  <c r="CA54" i="1"/>
  <c r="CB54" i="1"/>
  <c r="BS34" i="1"/>
  <c r="BT34" i="1" s="1"/>
  <c r="BW34" i="1" s="1"/>
  <c r="K34" i="1" s="1"/>
  <c r="BZ34" i="1" s="1"/>
  <c r="L34" i="1" s="1"/>
  <c r="AJ34" i="1"/>
  <c r="BS10" i="1"/>
  <c r="BT10" i="1" s="1"/>
  <c r="BW10" i="1" s="1"/>
  <c r="K10" i="1" s="1"/>
  <c r="AJ10" i="1"/>
  <c r="CA28" i="1"/>
  <c r="CB28" i="1"/>
  <c r="CC24" i="1"/>
  <c r="CE24" i="1" s="1"/>
  <c r="CA44" i="1"/>
  <c r="CB44" i="1"/>
  <c r="CC6" i="1"/>
  <c r="CE6" i="1" s="1"/>
  <c r="CA66" i="1"/>
  <c r="CB66" i="1"/>
  <c r="CA46" i="1"/>
  <c r="CB46" i="1"/>
  <c r="CA4" i="1"/>
  <c r="CB4" i="1"/>
  <c r="CA40" i="1"/>
  <c r="CB40" i="1"/>
  <c r="CA12" i="1"/>
  <c r="CB12" i="1"/>
  <c r="BS50" i="1"/>
  <c r="BT50" i="1" s="1"/>
  <c r="BW50" i="1" s="1"/>
  <c r="K50" i="1" s="1"/>
  <c r="AJ50" i="1"/>
  <c r="BS14" i="1"/>
  <c r="BT14" i="1" s="1"/>
  <c r="BW14" i="1" s="1"/>
  <c r="K14" i="1" s="1"/>
  <c r="BZ14" i="1" s="1"/>
  <c r="L14" i="1" s="1"/>
  <c r="AJ14" i="1"/>
  <c r="CA24" i="1"/>
  <c r="CB24" i="1"/>
  <c r="BZ56" i="1"/>
  <c r="L56" i="1" s="1"/>
  <c r="CC56" i="1"/>
  <c r="CE56" i="1" s="1"/>
  <c r="BS25" i="1"/>
  <c r="BT25" i="1" s="1"/>
  <c r="BW25" i="1" s="1"/>
  <c r="K25" i="1" s="1"/>
  <c r="AJ25" i="1"/>
  <c r="CC19" i="1"/>
  <c r="CE19" i="1" s="1"/>
  <c r="CC3" i="1"/>
  <c r="CE3" i="1" s="1"/>
  <c r="CB68" i="1"/>
  <c r="CA68" i="1"/>
  <c r="CC52" i="1"/>
  <c r="CE52" i="1" s="1"/>
  <c r="CC28" i="1"/>
  <c r="CE28" i="1" s="1"/>
  <c r="CA49" i="1"/>
  <c r="CB49" i="1"/>
  <c r="CA16" i="1"/>
  <c r="CB16" i="1"/>
  <c r="CB41" i="1" l="1"/>
  <c r="CB45" i="1"/>
  <c r="CC45" i="1"/>
  <c r="CE45" i="1" s="1"/>
  <c r="CC33" i="1"/>
  <c r="CE33" i="1" s="1"/>
  <c r="CC9" i="1"/>
  <c r="CE9" i="1" s="1"/>
  <c r="CC37" i="1"/>
  <c r="CE37" i="1" s="1"/>
  <c r="CC14" i="1"/>
  <c r="CE14" i="1" s="1"/>
  <c r="CB9" i="1"/>
  <c r="CA37" i="1"/>
  <c r="CC41" i="1"/>
  <c r="CE41" i="1" s="1"/>
  <c r="CB33" i="1"/>
  <c r="BZ29" i="1"/>
  <c r="L29" i="1" s="1"/>
  <c r="CC29" i="1"/>
  <c r="CE29" i="1" s="1"/>
  <c r="BZ67" i="1"/>
  <c r="L67" i="1" s="1"/>
  <c r="CC67" i="1"/>
  <c r="CE67" i="1" s="1"/>
  <c r="CC8" i="1"/>
  <c r="CE8" i="1" s="1"/>
  <c r="BZ31" i="1"/>
  <c r="L31" i="1" s="1"/>
  <c r="CC31" i="1"/>
  <c r="CE31" i="1" s="1"/>
  <c r="CC30" i="1"/>
  <c r="CE30" i="1" s="1"/>
  <c r="BZ63" i="1"/>
  <c r="L63" i="1" s="1"/>
  <c r="CC63" i="1"/>
  <c r="CE63" i="1" s="1"/>
  <c r="CB18" i="1"/>
  <c r="CA18" i="1"/>
  <c r="CC18" i="1"/>
  <c r="CE18" i="1" s="1"/>
  <c r="BZ11" i="1"/>
  <c r="L11" i="1" s="1"/>
  <c r="CC11" i="1"/>
  <c r="CE11" i="1" s="1"/>
  <c r="CC23" i="1"/>
  <c r="CE23" i="1" s="1"/>
  <c r="CA51" i="1"/>
  <c r="CB51" i="1"/>
  <c r="CC51" i="1"/>
  <c r="CE51" i="1" s="1"/>
  <c r="CB56" i="1"/>
  <c r="CA56" i="1"/>
  <c r="CA14" i="1"/>
  <c r="CB14" i="1"/>
  <c r="BZ50" i="1"/>
  <c r="L50" i="1" s="1"/>
  <c r="CC50" i="1"/>
  <c r="CE50" i="1" s="1"/>
  <c r="CC32" i="1"/>
  <c r="CE32" i="1" s="1"/>
  <c r="BZ10" i="1"/>
  <c r="L10" i="1" s="1"/>
  <c r="CC10" i="1"/>
  <c r="CE10" i="1" s="1"/>
  <c r="CA30" i="1"/>
  <c r="CB30" i="1"/>
  <c r="CA34" i="1"/>
  <c r="CB34" i="1"/>
  <c r="CA22" i="1"/>
  <c r="CB22" i="1"/>
  <c r="CA32" i="1"/>
  <c r="CB32" i="1"/>
  <c r="CC22" i="1"/>
  <c r="CE22" i="1" s="1"/>
  <c r="BZ25" i="1"/>
  <c r="L25" i="1" s="1"/>
  <c r="CC25" i="1"/>
  <c r="CE25" i="1" s="1"/>
  <c r="CC34" i="1"/>
  <c r="CE34" i="1" s="1"/>
  <c r="BZ21" i="1"/>
  <c r="L21" i="1" s="1"/>
  <c r="CC21" i="1"/>
  <c r="CE21" i="1" s="1"/>
  <c r="CA23" i="1"/>
  <c r="CB23" i="1"/>
  <c r="CB55" i="1"/>
  <c r="CA55" i="1"/>
  <c r="CA8" i="1"/>
  <c r="CB8" i="1"/>
  <c r="CB29" i="1" l="1"/>
  <c r="CA29" i="1"/>
  <c r="CA31" i="1"/>
  <c r="CB31" i="1"/>
  <c r="CA67" i="1"/>
  <c r="CB67" i="1"/>
  <c r="CB63" i="1"/>
  <c r="CA63" i="1"/>
  <c r="CA11" i="1"/>
  <c r="CB11" i="1"/>
  <c r="CA25" i="1"/>
  <c r="CB25" i="1"/>
  <c r="CA50" i="1"/>
  <c r="CB50" i="1"/>
  <c r="CA21" i="1"/>
  <c r="CB21" i="1"/>
  <c r="CA10" i="1"/>
  <c r="CB10" i="1"/>
</calcChain>
</file>

<file path=xl/sharedStrings.xml><?xml version="1.0" encoding="utf-8"?>
<sst xmlns="http://schemas.openxmlformats.org/spreadsheetml/2006/main" count="505" uniqueCount="164">
  <si>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</si>
  <si>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</si>
  <si>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</si>
  <si>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</si>
  <si>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</si>
  <si>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</si>
  <si>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</si>
  <si>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</si>
  <si>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</si>
  <si>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</si>
  <si>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</si>
  <si>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</si>
  <si>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</si>
  <si>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</si>
  <si>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</si>
  <si>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</si>
  <si>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</si>
  <si>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</si>
  <si>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</si>
  <si>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</si>
  <si>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</si>
  <si>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</si>
  <si>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</si>
  <si>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</si>
  <si>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</si>
  <si>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</si>
  <si>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</si>
  <si>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</si>
  <si>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</si>
  <si>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</si>
  <si>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</si>
  <si>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</si>
  <si>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</si>
  <si>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</si>
  <si>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</si>
  <si>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</si>
  <si>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</si>
  <si>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</si>
  <si>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</si>
  <si>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</si>
  <si>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</si>
  <si>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</si>
  <si>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</si>
  <si>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</si>
  <si>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</si>
  <si>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</si>
  <si>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</si>
  <si>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</si>
  <si>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</si>
  <si>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</si>
  <si>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</si>
  <si>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</si>
  <si>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</si>
  <si>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</si>
  <si>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</si>
  <si>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</si>
  <si>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</si>
  <si>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</si>
  <si>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</si>
  <si>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</si>
  <si>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</si>
  <si>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</si>
  <si>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</si>
  <si>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</si>
  <si>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</si>
  <si>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</si>
  <si>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</si>
  <si>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</si>
  <si>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</si>
  <si>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</si>
  <si>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</si>
  <si>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</si>
  <si>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</si>
  <si>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</si>
  <si>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</si>
  <si>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</si>
  <si>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</si>
  <si>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</si>
  <si>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</si>
  <si>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</si>
  <si>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</si>
  <si>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</si>
  <si>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</si>
  <si>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</si>
  <si>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</si>
  <si>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</si>
  <si>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</si>
  <si>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</si>
  <si>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</si>
  <si>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</si>
  <si>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10:10:28</t>
  </si>
  <si>
    <t>0</t>
  </si>
  <si>
    <t>10:12:50</t>
  </si>
  <si>
    <t>10:15:12</t>
  </si>
  <si>
    <t>10:17:34</t>
  </si>
  <si>
    <t>10:19:59</t>
  </si>
  <si>
    <t>10:22:21</t>
  </si>
  <si>
    <t>10:24:48</t>
  </si>
  <si>
    <t>10:27:25</t>
  </si>
  <si>
    <t>10:30:09</t>
  </si>
  <si>
    <t>10:32:31</t>
  </si>
  <si>
    <t>10:34:55</t>
  </si>
  <si>
    <t>10:46:03</t>
  </si>
  <si>
    <t>10:48:25</t>
  </si>
  <si>
    <t>10:50:48</t>
  </si>
  <si>
    <t>10:54:23</t>
  </si>
  <si>
    <t>10:57:41</t>
  </si>
  <si>
    <t>11:00:03</t>
  </si>
  <si>
    <t>11:02:43</t>
  </si>
  <si>
    <t>11:06:25</t>
  </si>
  <si>
    <t>11:10:06</t>
  </si>
  <si>
    <t>11:13:48</t>
  </si>
  <si>
    <t>11:16:46</t>
  </si>
  <si>
    <t>11:24:39</t>
  </si>
  <si>
    <t>11:27:01</t>
  </si>
  <si>
    <t>11:29:25</t>
  </si>
  <si>
    <t>11:32:52</t>
  </si>
  <si>
    <t>11:35:24</t>
  </si>
  <si>
    <t>11:37:51</t>
  </si>
  <si>
    <t>11:40:22</t>
  </si>
  <si>
    <t>11:44:04</t>
  </si>
  <si>
    <t>11:47:46</t>
  </si>
  <si>
    <t>11:51:27</t>
  </si>
  <si>
    <t>11:55:06</t>
  </si>
  <si>
    <t>12:49:15</t>
  </si>
  <si>
    <t>12:52:02</t>
  </si>
  <si>
    <t>12:54:26</t>
  </si>
  <si>
    <t>12:56:48</t>
  </si>
  <si>
    <t>13:00:15</t>
  </si>
  <si>
    <t>13:02:47</t>
  </si>
  <si>
    <t>13:05:36</t>
  </si>
  <si>
    <t>13:09:18</t>
  </si>
  <si>
    <t>13:13:00</t>
  </si>
  <si>
    <t>13:16:41</t>
  </si>
  <si>
    <t>13:20:23</t>
  </si>
  <si>
    <t>13:37:01</t>
  </si>
  <si>
    <t>13:40:43</t>
  </si>
  <si>
    <t>13:44:25</t>
  </si>
  <si>
    <t>13:48:07</t>
  </si>
  <si>
    <t>13:51:00</t>
  </si>
  <si>
    <t>13:53:31</t>
  </si>
  <si>
    <t>13:56:07</t>
  </si>
  <si>
    <t>13:58:29</t>
  </si>
  <si>
    <t>14:02:11</t>
  </si>
  <si>
    <t>14:05:53</t>
  </si>
  <si>
    <t>14:09:34</t>
  </si>
  <si>
    <t>14:16:45</t>
  </si>
  <si>
    <t>14:19:08</t>
  </si>
  <si>
    <t>14:21:30</t>
  </si>
  <si>
    <t>14:23:53</t>
  </si>
  <si>
    <t>14:26:27</t>
  </si>
  <si>
    <t>14:28:50</t>
  </si>
  <si>
    <t>14:31:12</t>
  </si>
  <si>
    <t>14:33:43</t>
  </si>
  <si>
    <t>14:36:16</t>
  </si>
  <si>
    <t>14:39:58</t>
  </si>
  <si>
    <t>14:42:56</t>
  </si>
  <si>
    <t>T4 Mammoth Plot1 Leaf3</t>
  </si>
  <si>
    <t>T4 Mammoth Plot2 Leaf3</t>
  </si>
  <si>
    <t>T4 Mammoth Plot3 Leaf3</t>
  </si>
  <si>
    <t>T4 Samsun Plot1 Leaf1</t>
  </si>
  <si>
    <t>T4 Samsun Plot2 Leaf3</t>
  </si>
  <si>
    <t>T4 Samsun Plot3 Leaf2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</si>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</sst>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"/>
  <sheetViews>
    <sheetView tabSelected="1" workbookViewId="0">
      <selection activeCell="A2" sqref="A2"/>
    </sheetView>
  </sheetViews>
  <sheetFormatPr defaultRowHeight="14.5" x14ac:dyDescent="0.35"/>
  <cols>
    <col min="1" max="1" width="23.90625" customWidth="1"/>
  </cols>
  <sheetData>
    <row r="1" spans="1:88" x14ac:dyDescent="0.35">
      <c r="A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157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1547.5000546174124</v>
      </c>
      <c r="I3" s="1">
        <v>0</v>
      </c>
      <c r="J3">
        <f t="shared" ref="J3:J13" si="0">(AS3-AT3*(1000-AU3)/(1000-AV3))*BL3</f>
        <v>31.236407464939035</v>
      </c>
      <c r="K3">
        <f t="shared" ref="K3:K13" si="1">IF(BW3&lt;&gt;0,1/(1/BW3-1/AO3),0)</f>
        <v>0.10631091544851359</v>
      </c>
      <c r="L3">
        <f t="shared" ref="L3:L13" si="2">((BZ3-BM3/2)*AT3-J3)/(BZ3+BM3/2)</f>
        <v>-100.83187239292495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10.115758895874023</v>
      </c>
      <c r="AA3">
        <f t="shared" ref="AA3:AA13" si="6">(Z3*Y3+(100-Z3)*X3)/100</f>
        <v>0.875057879447937</v>
      </c>
      <c r="AB3">
        <f t="shared" ref="AB3:AB13" si="7">(J3-W3)/CG3</f>
        <v>2.1671218295363066E-2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2.1434522672995442</v>
      </c>
      <c r="AJ3">
        <f t="shared" ref="AJ3:AJ13" si="13">(BR3-BX3)</f>
        <v>1.9617157679291291</v>
      </c>
      <c r="AK3">
        <f t="shared" ref="AK3:AK13" si="14">(AQ3+BQ3*I3)</f>
        <v>27.26536750793457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23.910121917724609</v>
      </c>
      <c r="AQ3" s="1">
        <v>27.26536750793457</v>
      </c>
      <c r="AR3" s="1">
        <v>23.072978973388672</v>
      </c>
      <c r="AS3" s="1">
        <v>399.76751708984375</v>
      </c>
      <c r="AT3" s="1">
        <v>378.40985107421875</v>
      </c>
      <c r="AU3" s="1">
        <v>15.526368141174316</v>
      </c>
      <c r="AV3" s="1">
        <v>16.930660247802734</v>
      </c>
      <c r="AW3" s="1">
        <v>51.522377014160156</v>
      </c>
      <c r="AX3" s="1">
        <v>56.177410125732422</v>
      </c>
      <c r="AY3" s="1">
        <v>300.10311889648438</v>
      </c>
      <c r="AZ3" s="1">
        <v>1699.912353515625</v>
      </c>
      <c r="BA3" s="1">
        <v>1106.8548583984375</v>
      </c>
      <c r="BB3" s="1">
        <v>98.850753784179688</v>
      </c>
      <c r="BC3" s="1">
        <v>1.7393831014633179</v>
      </c>
      <c r="BD3" s="1">
        <v>5.7774428278207779E-2</v>
      </c>
      <c r="BE3" s="1">
        <v>0.25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1.5005155944824218</v>
      </c>
      <c r="BM3">
        <f t="shared" ref="BM3:BM13" si="18">(AV3-AU3)/(1000-AV3)*BL3</f>
        <v>2.1434522672995442E-3</v>
      </c>
      <c r="BN3">
        <f t="shared" ref="BN3:BN13" si="19">(AQ3+273.15)</f>
        <v>300.41536750793455</v>
      </c>
      <c r="BO3">
        <f t="shared" ref="BO3:BO13" si="20">(AP3+273.15)</f>
        <v>297.06012191772459</v>
      </c>
      <c r="BP3">
        <f t="shared" ref="BP3:BP13" si="21">(AZ3*BH3+BA3*BI3)*BJ3</f>
        <v>271.98597048313968</v>
      </c>
      <c r="BQ3">
        <f t="shared" ref="BQ3:BQ13" si="22">((BP3+0.00000010773*(BO3^4-BN3^4))-BM3*44100)/(AM3*51.4+0.00000043092*BN3^3)</f>
        <v>0.55469388381429074</v>
      </c>
      <c r="BR3">
        <f t="shared" ref="BR3:BR13" si="23">0.61365*EXP(17.502*AK3/(240.97+AK3))</f>
        <v>3.6353242954882758</v>
      </c>
      <c r="BS3">
        <f t="shared" ref="BS3:BS13" si="24">BR3*1000/BB3</f>
        <v>36.77588846135923</v>
      </c>
      <c r="BT3">
        <f t="shared" ref="BT3:BT13" si="25">(BS3-AV3)</f>
        <v>19.845228213556496</v>
      </c>
      <c r="BU3">
        <f t="shared" ref="BU3:BU13" si="26">IF(I3,AQ3,(AP3+AQ3)/2)</f>
        <v>25.58774471282959</v>
      </c>
      <c r="BV3">
        <f t="shared" ref="BV3:BV13" si="27">0.61365*EXP(17.502*BU3/(240.97+BU3))</f>
        <v>3.2928167299691307</v>
      </c>
      <c r="BW3">
        <f t="shared" ref="BW3:BW13" si="28">IF(BT3&lt;&gt;0,(1000-(BS3+AV3)/2)/BT3*BM3,0)</f>
        <v>0.10510806593168345</v>
      </c>
      <c r="BX3">
        <f t="shared" ref="BX3:BX13" si="29">AV3*BB3/1000</f>
        <v>1.6736085275591468</v>
      </c>
      <c r="BY3">
        <f t="shared" ref="BY3:BY13" si="30">(BV3-BX3)</f>
        <v>1.6192082024099839</v>
      </c>
      <c r="BZ3">
        <f t="shared" ref="BZ3:BZ13" si="31">1/(1.6/K3+1.37/AO3)</f>
        <v>6.5799561045480182E-2</v>
      </c>
      <c r="CA3">
        <f t="shared" ref="CA3:CA13" si="32">L3*BB3*0.001</f>
        <v>-9.9673065915108499</v>
      </c>
      <c r="CB3">
        <f t="shared" ref="CB3:CB13" si="33">L3/AT3</f>
        <v>-0.26646207044210501</v>
      </c>
      <c r="CC3">
        <f t="shared" ref="CC3:CC13" si="34">(1-BM3*BB3/BR3/K3)*100</f>
        <v>45.175739149621549</v>
      </c>
      <c r="CD3">
        <f t="shared" ref="CD3:CD13" si="35">(AT3-J3/(AO3/1.35))</f>
        <v>373.87051598372005</v>
      </c>
      <c r="CE3">
        <f t="shared" ref="CE3:CE13" si="36">J3*CC3/100/CD3</f>
        <v>3.7743757137265771E-2</v>
      </c>
      <c r="CF3">
        <f t="shared" ref="CF3:CF13" si="37">(P3-O3)</f>
        <v>0</v>
      </c>
      <c r="CG3">
        <f t="shared" ref="CG3:CG13" si="38">AZ3*AA3</f>
        <v>1487.5216993147346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157</v>
      </c>
      <c r="B4" s="1">
        <v>2</v>
      </c>
      <c r="C4" s="1" t="s">
        <v>92</v>
      </c>
      <c r="D4" s="1" t="s">
        <v>0</v>
      </c>
      <c r="E4" s="1">
        <v>0</v>
      </c>
      <c r="F4" s="1" t="s">
        <v>91</v>
      </c>
      <c r="G4" s="1" t="s">
        <v>0</v>
      </c>
      <c r="H4" s="1">
        <v>1689.5000546174124</v>
      </c>
      <c r="I4" s="1">
        <v>0</v>
      </c>
      <c r="J4">
        <f t="shared" si="0"/>
        <v>3.3148010184924304</v>
      </c>
      <c r="K4">
        <f t="shared" si="1"/>
        <v>7.319965702351898E-2</v>
      </c>
      <c r="L4">
        <f t="shared" si="2"/>
        <v>119.36277867754784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10.115758895874023</v>
      </c>
      <c r="AA4">
        <f t="shared" si="6"/>
        <v>0.875057879447937</v>
      </c>
      <c r="AB4">
        <f t="shared" si="7"/>
        <v>2.9002945744871144E-3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1.5358129825550673</v>
      </c>
      <c r="AJ4">
        <f t="shared" si="13"/>
        <v>2.0310260839337371</v>
      </c>
      <c r="AK4">
        <f t="shared" si="14"/>
        <v>28.132783889770508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23.936775207519531</v>
      </c>
      <c r="AQ4" s="1">
        <v>28.132783889770508</v>
      </c>
      <c r="AR4" s="1">
        <v>23.069829940795898</v>
      </c>
      <c r="AS4" s="1">
        <v>200.07524108886719</v>
      </c>
      <c r="AT4" s="1">
        <v>197.66380310058594</v>
      </c>
      <c r="AU4" s="1">
        <v>17.135736465454102</v>
      </c>
      <c r="AV4" s="1">
        <v>18.14069938659668</v>
      </c>
      <c r="AW4" s="1">
        <v>56.774444580078125</v>
      </c>
      <c r="AX4" s="1">
        <v>60.102878570556641</v>
      </c>
      <c r="AY4" s="1">
        <v>300.10107421875</v>
      </c>
      <c r="AZ4" s="1">
        <v>1700.1290283203125</v>
      </c>
      <c r="BA4" s="1">
        <v>1112.4024658203125</v>
      </c>
      <c r="BB4" s="1">
        <v>98.854415893554688</v>
      </c>
      <c r="BC4" s="1">
        <v>1.7041146755218506</v>
      </c>
      <c r="BD4" s="1">
        <v>4.2815379798412323E-2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1.5005053710937499</v>
      </c>
      <c r="BM4">
        <f t="shared" si="18"/>
        <v>1.5358129825550672E-3</v>
      </c>
      <c r="BN4">
        <f t="shared" si="19"/>
        <v>301.28278388977049</v>
      </c>
      <c r="BO4">
        <f t="shared" si="20"/>
        <v>297.08677520751951</v>
      </c>
      <c r="BP4">
        <f t="shared" si="21"/>
        <v>272.02063845111479</v>
      </c>
      <c r="BQ4">
        <f t="shared" si="22"/>
        <v>0.62214345367278867</v>
      </c>
      <c r="BR4">
        <f t="shared" si="23"/>
        <v>3.8243143256963177</v>
      </c>
      <c r="BS4">
        <f t="shared" si="24"/>
        <v>38.68632767821213</v>
      </c>
      <c r="BT4">
        <f t="shared" si="25"/>
        <v>20.545628291615451</v>
      </c>
      <c r="BU4">
        <f t="shared" si="26"/>
        <v>26.03477954864502</v>
      </c>
      <c r="BV4">
        <f t="shared" si="27"/>
        <v>3.3812089757469006</v>
      </c>
      <c r="BW4">
        <f t="shared" si="28"/>
        <v>7.262737933407197E-2</v>
      </c>
      <c r="BX4">
        <f t="shared" si="29"/>
        <v>1.7932882417625806</v>
      </c>
      <c r="BY4">
        <f t="shared" si="30"/>
        <v>1.58792073398432</v>
      </c>
      <c r="BZ4">
        <f t="shared" si="31"/>
        <v>4.5443183084338576E-2</v>
      </c>
      <c r="CA4">
        <f t="shared" si="32"/>
        <v>11.799537765600634</v>
      </c>
      <c r="CB4">
        <f t="shared" si="33"/>
        <v>0.60386766218803978</v>
      </c>
      <c r="CC4">
        <f t="shared" si="34"/>
        <v>45.765981833843419</v>
      </c>
      <c r="CD4">
        <f t="shared" si="35"/>
        <v>197.1820898114328</v>
      </c>
      <c r="CE4">
        <f t="shared" si="36"/>
        <v>7.693656322448319E-3</v>
      </c>
      <c r="CF4">
        <f t="shared" si="37"/>
        <v>0</v>
      </c>
      <c r="CG4">
        <f t="shared" si="38"/>
        <v>1487.7113023098543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157</v>
      </c>
      <c r="B5" s="1">
        <v>3</v>
      </c>
      <c r="C5" s="1" t="s">
        <v>93</v>
      </c>
      <c r="D5" s="1" t="s">
        <v>0</v>
      </c>
      <c r="E5" s="1">
        <v>0</v>
      </c>
      <c r="F5" s="1" t="s">
        <v>91</v>
      </c>
      <c r="G5" s="1" t="s">
        <v>0</v>
      </c>
      <c r="H5" s="1">
        <v>1831.5000546174124</v>
      </c>
      <c r="I5" s="1">
        <v>0</v>
      </c>
      <c r="J5">
        <f t="shared" si="0"/>
        <v>-2.5103821654096352</v>
      </c>
      <c r="K5">
        <f t="shared" si="1"/>
        <v>6.6084457194435384E-2</v>
      </c>
      <c r="L5">
        <f t="shared" si="2"/>
        <v>109.90712157194993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10.115758895874023</v>
      </c>
      <c r="AA5">
        <f t="shared" si="6"/>
        <v>0.875057879447937</v>
      </c>
      <c r="AB5">
        <f t="shared" si="7"/>
        <v>-1.0151055904011488E-3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1.427695601450832</v>
      </c>
      <c r="AJ5">
        <f t="shared" si="13"/>
        <v>2.0890356982449996</v>
      </c>
      <c r="AK5">
        <f t="shared" si="14"/>
        <v>28.379144668579102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23.93511962890625</v>
      </c>
      <c r="AQ5" s="1">
        <v>28.379144668579102</v>
      </c>
      <c r="AR5" s="1">
        <v>23.067876815795898</v>
      </c>
      <c r="AS5" s="1">
        <v>49.94085693359375</v>
      </c>
      <c r="AT5" s="1">
        <v>51.564693450927734</v>
      </c>
      <c r="AU5" s="1">
        <v>17.179393768310547</v>
      </c>
      <c r="AV5" s="1">
        <v>18.113563537597656</v>
      </c>
      <c r="AW5" s="1">
        <v>56.920455932617188</v>
      </c>
      <c r="AX5" s="1">
        <v>60.016262054443359</v>
      </c>
      <c r="AY5" s="1">
        <v>300.12423706054688</v>
      </c>
      <c r="AZ5" s="1">
        <v>1700.35205078125</v>
      </c>
      <c r="BA5" s="1">
        <v>1141.4285888671875</v>
      </c>
      <c r="BB5" s="1">
        <v>98.848236083984375</v>
      </c>
      <c r="BC5" s="1">
        <v>1.0174781084060669</v>
      </c>
      <c r="BD5" s="1">
        <v>3.9787843823432922E-2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1.500621185302734</v>
      </c>
      <c r="BM5">
        <f t="shared" si="18"/>
        <v>1.4276956014508319E-3</v>
      </c>
      <c r="BN5">
        <f t="shared" si="19"/>
        <v>301.52914466857908</v>
      </c>
      <c r="BO5">
        <f t="shared" si="20"/>
        <v>297.08511962890623</v>
      </c>
      <c r="BP5">
        <f t="shared" si="21"/>
        <v>272.0563220440672</v>
      </c>
      <c r="BQ5">
        <f t="shared" si="22"/>
        <v>0.62956722108391971</v>
      </c>
      <c r="BR5">
        <f t="shared" si="23"/>
        <v>3.8795295031317041</v>
      </c>
      <c r="BS5">
        <f t="shared" si="24"/>
        <v>39.247331635088983</v>
      </c>
      <c r="BT5">
        <f t="shared" si="25"/>
        <v>21.133768097491327</v>
      </c>
      <c r="BU5">
        <f t="shared" si="26"/>
        <v>26.157132148742676</v>
      </c>
      <c r="BV5">
        <f t="shared" si="27"/>
        <v>3.4057600670355304</v>
      </c>
      <c r="BW5">
        <f t="shared" si="28"/>
        <v>6.561767150027456E-2</v>
      </c>
      <c r="BX5">
        <f t="shared" si="29"/>
        <v>1.7904938048867043</v>
      </c>
      <c r="BY5">
        <f t="shared" si="30"/>
        <v>1.6152662621488261</v>
      </c>
      <c r="BZ5">
        <f t="shared" si="31"/>
        <v>4.1052728563304261E-2</v>
      </c>
      <c r="CA5">
        <f t="shared" si="32"/>
        <v>10.864125100455277</v>
      </c>
      <c r="CB5">
        <f t="shared" si="33"/>
        <v>2.1314413839489723</v>
      </c>
      <c r="CC5">
        <f t="shared" si="34"/>
        <v>44.953950124036481</v>
      </c>
      <c r="CD5">
        <f t="shared" si="35"/>
        <v>51.929507037983058</v>
      </c>
      <c r="CE5">
        <f t="shared" si="36"/>
        <v>-2.1731689956839342E-2</v>
      </c>
      <c r="CF5">
        <f t="shared" si="37"/>
        <v>0</v>
      </c>
      <c r="CG5">
        <f t="shared" si="38"/>
        <v>1487.9064598715916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157</v>
      </c>
      <c r="B6" s="1">
        <v>4</v>
      </c>
      <c r="C6" s="1" t="s">
        <v>94</v>
      </c>
      <c r="D6" s="1" t="s">
        <v>0</v>
      </c>
      <c r="E6" s="1">
        <v>0</v>
      </c>
      <c r="F6" s="1" t="s">
        <v>91</v>
      </c>
      <c r="G6" s="1" t="s">
        <v>0</v>
      </c>
      <c r="H6" s="1">
        <v>1973.5000546174124</v>
      </c>
      <c r="I6" s="1">
        <v>0</v>
      </c>
      <c r="J6">
        <f t="shared" si="0"/>
        <v>0.6892956363488677</v>
      </c>
      <c r="K6">
        <f t="shared" si="1"/>
        <v>6.3282922339277306E-2</v>
      </c>
      <c r="L6">
        <f t="shared" si="2"/>
        <v>78.840665583564913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10.115758895874023</v>
      </c>
      <c r="AA6">
        <f t="shared" si="6"/>
        <v>0.875057879447937</v>
      </c>
      <c r="AB6">
        <f t="shared" si="7"/>
        <v>1.1355333047486146E-3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1.3857989567412503</v>
      </c>
      <c r="AJ6">
        <f t="shared" si="13"/>
        <v>2.1165671989369077</v>
      </c>
      <c r="AK6">
        <f t="shared" si="14"/>
        <v>28.502906799316406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23.95814323425293</v>
      </c>
      <c r="AQ6" s="1">
        <v>28.502906799316406</v>
      </c>
      <c r="AR6" s="1">
        <v>23.074626922607422</v>
      </c>
      <c r="AS6" s="1">
        <v>100.06398010253906</v>
      </c>
      <c r="AT6" s="1">
        <v>99.512733459472656</v>
      </c>
      <c r="AU6" s="1">
        <v>17.211400985717773</v>
      </c>
      <c r="AV6" s="1">
        <v>18.118165969848633</v>
      </c>
      <c r="AW6" s="1">
        <v>56.948650360107422</v>
      </c>
      <c r="AX6" s="1">
        <v>59.948535919189453</v>
      </c>
      <c r="AY6" s="1">
        <v>300.11984252929688</v>
      </c>
      <c r="AZ6" s="1">
        <v>1700.07861328125</v>
      </c>
      <c r="BA6" s="1">
        <v>1127.922119140625</v>
      </c>
      <c r="BB6" s="1">
        <v>98.848953247070313</v>
      </c>
      <c r="BC6" s="1">
        <v>1.3320692777633667</v>
      </c>
      <c r="BD6" s="1">
        <v>4.1806869208812714E-2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1.5005992126464842</v>
      </c>
      <c r="BM6">
        <f t="shared" si="18"/>
        <v>1.3857989567412504E-3</v>
      </c>
      <c r="BN6">
        <f t="shared" si="19"/>
        <v>301.65290679931638</v>
      </c>
      <c r="BO6">
        <f t="shared" si="20"/>
        <v>297.10814323425291</v>
      </c>
      <c r="BP6">
        <f t="shared" si="21"/>
        <v>272.01257204504509</v>
      </c>
      <c r="BQ6">
        <f t="shared" si="22"/>
        <v>0.63192947460946136</v>
      </c>
      <c r="BR6">
        <f t="shared" si="23"/>
        <v>3.9075289398131354</v>
      </c>
      <c r="BS6">
        <f t="shared" si="24"/>
        <v>39.530301651716748</v>
      </c>
      <c r="BT6">
        <f t="shared" si="25"/>
        <v>21.412135681868115</v>
      </c>
      <c r="BU6">
        <f t="shared" si="26"/>
        <v>26.230525016784668</v>
      </c>
      <c r="BV6">
        <f t="shared" si="27"/>
        <v>3.4205615516296062</v>
      </c>
      <c r="BW6">
        <f t="shared" si="28"/>
        <v>6.2854746653650095E-2</v>
      </c>
      <c r="BX6">
        <f t="shared" si="29"/>
        <v>1.7909617408762279</v>
      </c>
      <c r="BY6">
        <f t="shared" si="30"/>
        <v>1.6295998107533782</v>
      </c>
      <c r="BZ6">
        <f t="shared" si="31"/>
        <v>3.932246248372584E-2</v>
      </c>
      <c r="CA6">
        <f t="shared" si="32"/>
        <v>7.7933172662377137</v>
      </c>
      <c r="CB6">
        <f t="shared" si="33"/>
        <v>0.79226710836632175</v>
      </c>
      <c r="CC6">
        <f t="shared" si="34"/>
        <v>44.603340691587981</v>
      </c>
      <c r="CD6">
        <f t="shared" si="35"/>
        <v>99.412563685681675</v>
      </c>
      <c r="CE6">
        <f t="shared" si="36"/>
        <v>3.0926561961022686E-3</v>
      </c>
      <c r="CF6">
        <f t="shared" si="37"/>
        <v>0</v>
      </c>
      <c r="CG6">
        <f t="shared" si="38"/>
        <v>1487.66718623268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157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2118.5000546174124</v>
      </c>
      <c r="I7" s="1">
        <v>0</v>
      </c>
      <c r="J7">
        <f t="shared" si="0"/>
        <v>6.963380110988834</v>
      </c>
      <c r="K7">
        <f t="shared" si="1"/>
        <v>6.4245193225461517E-2</v>
      </c>
      <c r="L7">
        <f t="shared" si="2"/>
        <v>113.52410789108181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10.115758895874023</v>
      </c>
      <c r="AA7">
        <f t="shared" si="6"/>
        <v>0.875057879447937</v>
      </c>
      <c r="AB7">
        <f t="shared" si="7"/>
        <v>5.3535078046457706E-3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1.3948383387054308</v>
      </c>
      <c r="AJ7">
        <f t="shared" si="13"/>
        <v>2.0989926991377539</v>
      </c>
      <c r="AK7">
        <f t="shared" si="14"/>
        <v>28.439767837524414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23.955440521240234</v>
      </c>
      <c r="AQ7" s="1">
        <v>28.439767837524414</v>
      </c>
      <c r="AR7" s="1">
        <v>23.074972152709961</v>
      </c>
      <c r="AS7" s="1">
        <v>300.02532958984375</v>
      </c>
      <c r="AT7" s="1">
        <v>295.1107177734375</v>
      </c>
      <c r="AU7" s="1">
        <v>17.23698616027832</v>
      </c>
      <c r="AV7" s="1">
        <v>18.149618148803711</v>
      </c>
      <c r="AW7" s="1">
        <v>57.048431396484375</v>
      </c>
      <c r="AX7" s="1">
        <v>60.068592071533203</v>
      </c>
      <c r="AY7" s="1">
        <v>300.12591552734375</v>
      </c>
      <c r="AZ7" s="1">
        <v>1699.8955078125</v>
      </c>
      <c r="BA7" s="1">
        <v>1136.6143798828125</v>
      </c>
      <c r="BB7" s="1">
        <v>98.85772705078125</v>
      </c>
      <c r="BC7" s="1">
        <v>1.9110914468765259</v>
      </c>
      <c r="BD7" s="1">
        <v>4.2282752692699432E-2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1.5006295776367187</v>
      </c>
      <c r="BM7">
        <f t="shared" si="18"/>
        <v>1.3948383387054309E-3</v>
      </c>
      <c r="BN7">
        <f t="shared" si="19"/>
        <v>301.58976783752439</v>
      </c>
      <c r="BO7">
        <f t="shared" si="20"/>
        <v>297.10544052124021</v>
      </c>
      <c r="BP7">
        <f t="shared" si="21"/>
        <v>271.98327517069993</v>
      </c>
      <c r="BQ7">
        <f t="shared" si="22"/>
        <v>0.63309803058453262</v>
      </c>
      <c r="BR7">
        <f t="shared" si="23"/>
        <v>3.8932226961680967</v>
      </c>
      <c r="BS7">
        <f t="shared" si="24"/>
        <v>39.382077783036884</v>
      </c>
      <c r="BT7">
        <f t="shared" si="25"/>
        <v>21.232459634233173</v>
      </c>
      <c r="BU7">
        <f t="shared" si="26"/>
        <v>26.197604179382324</v>
      </c>
      <c r="BV7">
        <f t="shared" si="27"/>
        <v>3.4139153184632471</v>
      </c>
      <c r="BW7">
        <f t="shared" si="28"/>
        <v>6.3803942381361334E-2</v>
      </c>
      <c r="BX7">
        <f t="shared" si="29"/>
        <v>1.794229997030343</v>
      </c>
      <c r="BY7">
        <f t="shared" si="30"/>
        <v>1.6196853214329041</v>
      </c>
      <c r="BZ7">
        <f t="shared" si="31"/>
        <v>3.9916874247326761E-2</v>
      </c>
      <c r="CA7">
        <f t="shared" si="32"/>
        <v>11.222735271580008</v>
      </c>
      <c r="CB7">
        <f t="shared" si="33"/>
        <v>0.38468310723379617</v>
      </c>
      <c r="CC7">
        <f t="shared" si="34"/>
        <v>44.870429289204573</v>
      </c>
      <c r="CD7">
        <f t="shared" si="35"/>
        <v>294.09878592046203</v>
      </c>
      <c r="CE7">
        <f t="shared" si="36"/>
        <v>1.0623976359034646E-2</v>
      </c>
      <c r="CF7">
        <f t="shared" si="37"/>
        <v>0</v>
      </c>
      <c r="CG7">
        <f t="shared" si="38"/>
        <v>1487.5069583494803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157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2260.5000546174124</v>
      </c>
      <c r="I8" s="1">
        <v>0</v>
      </c>
      <c r="J8">
        <f t="shared" si="0"/>
        <v>9.5120666515097039</v>
      </c>
      <c r="K8">
        <f t="shared" si="1"/>
        <v>6.6302902714897638E-2</v>
      </c>
      <c r="L8">
        <f t="shared" si="2"/>
        <v>152.84578311988898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10.115758895874023</v>
      </c>
      <c r="AA8">
        <f t="shared" si="6"/>
        <v>0.875057879447937</v>
      </c>
      <c r="AB8">
        <f t="shared" si="7"/>
        <v>7.0669684786159731E-3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1.440438695890611</v>
      </c>
      <c r="AJ8">
        <f t="shared" si="13"/>
        <v>2.1005443629963469</v>
      </c>
      <c r="AK8">
        <f t="shared" si="14"/>
        <v>28.473152160644531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23.9619140625</v>
      </c>
      <c r="AQ8" s="1">
        <v>28.473152160644531</v>
      </c>
      <c r="AR8" s="1">
        <v>23.073940277099609</v>
      </c>
      <c r="AS8" s="1">
        <v>400.05819702148438</v>
      </c>
      <c r="AT8" s="1">
        <v>393.34146118164063</v>
      </c>
      <c r="AU8" s="1">
        <v>17.268842697143555</v>
      </c>
      <c r="AV8" s="1">
        <v>18.211315155029297</v>
      </c>
      <c r="AW8" s="1">
        <v>57.128574371337891</v>
      </c>
      <c r="AX8" s="1">
        <v>60.245010375976563</v>
      </c>
      <c r="AY8" s="1">
        <v>300.10562133789063</v>
      </c>
      <c r="AZ8" s="1">
        <v>1699.879638671875</v>
      </c>
      <c r="BA8" s="1">
        <v>1157.6470947265625</v>
      </c>
      <c r="BB8" s="1">
        <v>98.8526611328125</v>
      </c>
      <c r="BC8" s="1">
        <v>1.9466825723648071</v>
      </c>
      <c r="BD8" s="1">
        <v>4.6161726117134094E-2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1.5005281066894529</v>
      </c>
      <c r="BM8">
        <f t="shared" si="18"/>
        <v>1.440438695890611E-3</v>
      </c>
      <c r="BN8">
        <f t="shared" si="19"/>
        <v>301.62315216064451</v>
      </c>
      <c r="BO8">
        <f t="shared" si="20"/>
        <v>297.11191406249998</v>
      </c>
      <c r="BP8">
        <f t="shared" si="21"/>
        <v>271.98073610825668</v>
      </c>
      <c r="BQ8">
        <f t="shared" si="22"/>
        <v>0.62376918714663121</v>
      </c>
      <c r="BR8">
        <f t="shared" si="23"/>
        <v>3.9007813287993107</v>
      </c>
      <c r="BS8">
        <f t="shared" si="24"/>
        <v>39.460559625789486</v>
      </c>
      <c r="BT8">
        <f t="shared" si="25"/>
        <v>21.249244470760189</v>
      </c>
      <c r="BU8">
        <f t="shared" si="26"/>
        <v>26.217533111572266</v>
      </c>
      <c r="BV8">
        <f t="shared" si="27"/>
        <v>3.4179373284559449</v>
      </c>
      <c r="BW8">
        <f t="shared" si="28"/>
        <v>6.5833036923554245E-2</v>
      </c>
      <c r="BX8">
        <f t="shared" si="29"/>
        <v>1.8002369658029638</v>
      </c>
      <c r="BY8">
        <f t="shared" si="30"/>
        <v>1.6177003626529811</v>
      </c>
      <c r="BZ8">
        <f t="shared" si="31"/>
        <v>4.1187606165268349E-2</v>
      </c>
      <c r="CA8">
        <f t="shared" si="32"/>
        <v>15.109212404329737</v>
      </c>
      <c r="CB8">
        <f t="shared" si="33"/>
        <v>0.38858294434744711</v>
      </c>
      <c r="CC8">
        <f t="shared" si="34"/>
        <v>44.944717227547272</v>
      </c>
      <c r="CD8">
        <f t="shared" si="35"/>
        <v>391.95914927580367</v>
      </c>
      <c r="CE8">
        <f t="shared" si="36"/>
        <v>1.0907186289478905E-2</v>
      </c>
      <c r="CF8">
        <f t="shared" si="37"/>
        <v>0</v>
      </c>
      <c r="CG8">
        <f t="shared" si="38"/>
        <v>1487.4930719329363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157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2407.5000546174124</v>
      </c>
      <c r="I9" s="1">
        <v>0</v>
      </c>
      <c r="J9">
        <f t="shared" si="0"/>
        <v>18.799089423702064</v>
      </c>
      <c r="K9">
        <f t="shared" si="1"/>
        <v>7.2204253062230953E-2</v>
      </c>
      <c r="L9">
        <f t="shared" si="2"/>
        <v>251.14381082838054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10.115758895874023</v>
      </c>
      <c r="AA9">
        <f t="shared" si="6"/>
        <v>0.875057879447937</v>
      </c>
      <c r="AB9">
        <f t="shared" si="7"/>
        <v>1.3310809129358496E-2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1.5480267496108122</v>
      </c>
      <c r="AJ9">
        <f t="shared" si="13"/>
        <v>2.0742936258791307</v>
      </c>
      <c r="AK9">
        <f t="shared" si="14"/>
        <v>28.393516540527344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23.9818115234375</v>
      </c>
      <c r="AQ9" s="1">
        <v>28.393516540527344</v>
      </c>
      <c r="AR9" s="1">
        <v>23.075559616088867</v>
      </c>
      <c r="AS9" s="1">
        <v>699.9208984375</v>
      </c>
      <c r="AT9" s="1">
        <v>686.684326171875</v>
      </c>
      <c r="AU9" s="1">
        <v>17.282367706298828</v>
      </c>
      <c r="AV9" s="1">
        <v>18.295135498046875</v>
      </c>
      <c r="AW9" s="1">
        <v>57.104084014892578</v>
      </c>
      <c r="AX9" s="1">
        <v>60.449066162109375</v>
      </c>
      <c r="AY9" s="1">
        <v>300.10934448242188</v>
      </c>
      <c r="AZ9" s="1">
        <v>1699.8240966796875</v>
      </c>
      <c r="BA9" s="1">
        <v>1166.736328125</v>
      </c>
      <c r="BB9" s="1">
        <v>98.850227355957031</v>
      </c>
      <c r="BC9" s="1">
        <v>1.5871824026107788</v>
      </c>
      <c r="BD9" s="1">
        <v>4.4836215674877167E-2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1.5005467224121094</v>
      </c>
      <c r="BM9">
        <f t="shared" si="18"/>
        <v>1.5480267496108123E-3</v>
      </c>
      <c r="BN9">
        <f t="shared" si="19"/>
        <v>301.54351654052732</v>
      </c>
      <c r="BO9">
        <f t="shared" si="20"/>
        <v>297.13181152343748</v>
      </c>
      <c r="BP9">
        <f t="shared" si="21"/>
        <v>271.97184938970531</v>
      </c>
      <c r="BQ9">
        <f t="shared" si="22"/>
        <v>0.6094753544554683</v>
      </c>
      <c r="BR9">
        <f t="shared" si="23"/>
        <v>3.8827719293691043</v>
      </c>
      <c r="BS9">
        <f t="shared" si="24"/>
        <v>39.279342427684526</v>
      </c>
      <c r="BT9">
        <f t="shared" si="25"/>
        <v>20.984206929637651</v>
      </c>
      <c r="BU9">
        <f t="shared" si="26"/>
        <v>26.187664031982422</v>
      </c>
      <c r="BV9">
        <f t="shared" si="27"/>
        <v>3.4119107667766762</v>
      </c>
      <c r="BW9">
        <f t="shared" si="28"/>
        <v>7.1647374556023741E-2</v>
      </c>
      <c r="BX9">
        <f t="shared" si="29"/>
        <v>1.8084783034899738</v>
      </c>
      <c r="BY9">
        <f t="shared" si="30"/>
        <v>1.6034324632867023</v>
      </c>
      <c r="BZ9">
        <f t="shared" si="31"/>
        <v>4.4829310379105557E-2</v>
      </c>
      <c r="CA9">
        <f t="shared" si="32"/>
        <v>24.825622799426881</v>
      </c>
      <c r="CB9">
        <f t="shared" si="33"/>
        <v>0.36573400798072098</v>
      </c>
      <c r="CC9">
        <f t="shared" si="34"/>
        <v>45.417745184367831</v>
      </c>
      <c r="CD9">
        <f t="shared" si="35"/>
        <v>683.95240617159277</v>
      </c>
      <c r="CE9">
        <f t="shared" si="36"/>
        <v>1.2483503902311541E-2</v>
      </c>
      <c r="CF9">
        <f t="shared" si="37"/>
        <v>0</v>
      </c>
      <c r="CG9">
        <f t="shared" si="38"/>
        <v>1487.4444694750323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157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2564.5000546174124</v>
      </c>
      <c r="I10" s="1">
        <v>0</v>
      </c>
      <c r="J10">
        <f t="shared" si="0"/>
        <v>28.708906229022109</v>
      </c>
      <c r="K10">
        <f t="shared" si="1"/>
        <v>8.091776664709846E-2</v>
      </c>
      <c r="L10">
        <f t="shared" si="2"/>
        <v>384.72877555497502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10.115758895874023</v>
      </c>
      <c r="AA10">
        <f t="shared" si="6"/>
        <v>0.875057879447937</v>
      </c>
      <c r="AB10">
        <f t="shared" si="7"/>
        <v>1.9971923393347156E-2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1.6926099013305522</v>
      </c>
      <c r="AJ10">
        <f t="shared" si="13"/>
        <v>2.0262022049126949</v>
      </c>
      <c r="AK10">
        <f t="shared" si="14"/>
        <v>28.224666595458984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23.970197677612305</v>
      </c>
      <c r="AQ10" s="1">
        <v>28.224666595458984</v>
      </c>
      <c r="AR10" s="1">
        <v>23.07274055480957</v>
      </c>
      <c r="AS10" s="1">
        <v>999.86712646484375</v>
      </c>
      <c r="AT10" s="1">
        <v>979.63006591796875</v>
      </c>
      <c r="AU10" s="1">
        <v>17.288557052612305</v>
      </c>
      <c r="AV10" s="1">
        <v>18.395788192749023</v>
      </c>
      <c r="AW10" s="1">
        <v>57.169841766357422</v>
      </c>
      <c r="AX10" s="1">
        <v>60.830337524414063</v>
      </c>
      <c r="AY10" s="1">
        <v>300.11312866210938</v>
      </c>
      <c r="AZ10" s="1">
        <v>1699.9259033203125</v>
      </c>
      <c r="BA10" s="1">
        <v>1160.2882080078125</v>
      </c>
      <c r="BB10" s="1">
        <v>98.860916137695313</v>
      </c>
      <c r="BC10" s="1">
        <v>0.51686686277389526</v>
      </c>
      <c r="BD10" s="1">
        <v>4.6823862940073013E-2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1.5005656433105468</v>
      </c>
      <c r="BM10">
        <f t="shared" si="18"/>
        <v>1.6926099013305522E-3</v>
      </c>
      <c r="BN10">
        <f t="shared" si="19"/>
        <v>301.37466659545896</v>
      </c>
      <c r="BO10">
        <f t="shared" si="20"/>
        <v>297.12019767761228</v>
      </c>
      <c r="BP10">
        <f t="shared" si="21"/>
        <v>271.98813845184122</v>
      </c>
      <c r="BQ10">
        <f t="shared" si="22"/>
        <v>0.59157143955897773</v>
      </c>
      <c r="BR10">
        <f t="shared" si="23"/>
        <v>3.8448266787228618</v>
      </c>
      <c r="BS10">
        <f t="shared" si="24"/>
        <v>38.891270978793237</v>
      </c>
      <c r="BT10">
        <f t="shared" si="25"/>
        <v>20.495482786044214</v>
      </c>
      <c r="BU10">
        <f t="shared" si="26"/>
        <v>26.097432136535645</v>
      </c>
      <c r="BV10">
        <f t="shared" si="27"/>
        <v>3.3937613711575652</v>
      </c>
      <c r="BW10">
        <f t="shared" si="28"/>
        <v>8.0219021757523115E-2</v>
      </c>
      <c r="BX10">
        <f t="shared" si="29"/>
        <v>1.8186244738101669</v>
      </c>
      <c r="BY10">
        <f t="shared" si="30"/>
        <v>1.5751368973473983</v>
      </c>
      <c r="BZ10">
        <f t="shared" si="31"/>
        <v>5.0199201707601955E-2</v>
      </c>
      <c r="CA10">
        <f t="shared" si="32"/>
        <v>38.034639215898594</v>
      </c>
      <c r="CB10">
        <f t="shared" si="33"/>
        <v>0.39272863189888157</v>
      </c>
      <c r="CC10">
        <f t="shared" si="34"/>
        <v>46.215039602672157</v>
      </c>
      <c r="CD10">
        <f t="shared" si="35"/>
        <v>975.45803219093045</v>
      </c>
      <c r="CE10">
        <f t="shared" si="36"/>
        <v>1.3601643479664961E-2</v>
      </c>
      <c r="CF10">
        <f t="shared" si="37"/>
        <v>0</v>
      </c>
      <c r="CG10">
        <f t="shared" si="38"/>
        <v>1487.5335561780914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157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2728.5000546174124</v>
      </c>
      <c r="I11" s="1">
        <v>0</v>
      </c>
      <c r="J11">
        <f t="shared" si="0"/>
        <v>39.391006868825471</v>
      </c>
      <c r="K11">
        <f t="shared" si="1"/>
        <v>9.1202220681440613E-2</v>
      </c>
      <c r="L11">
        <f t="shared" si="2"/>
        <v>545.0627069429421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10.115758895874023</v>
      </c>
      <c r="AA11">
        <f t="shared" si="6"/>
        <v>0.875057879447937</v>
      </c>
      <c r="AB11">
        <f t="shared" si="7"/>
        <v>2.7153064019719599E-2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1.8876323812669789</v>
      </c>
      <c r="AJ11">
        <f t="shared" si="13"/>
        <v>2.0069572389813586</v>
      </c>
      <c r="AK11">
        <f t="shared" si="14"/>
        <v>28.207143783569336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23.988443374633789</v>
      </c>
      <c r="AQ11" s="1">
        <v>28.207143783569336</v>
      </c>
      <c r="AR11" s="1">
        <v>23.074718475341797</v>
      </c>
      <c r="AS11" s="1">
        <v>1300.120849609375</v>
      </c>
      <c r="AT11" s="1">
        <v>1272.269287109375</v>
      </c>
      <c r="AU11" s="1">
        <v>17.315946578979492</v>
      </c>
      <c r="AV11" s="1">
        <v>18.550573348999023</v>
      </c>
      <c r="AW11" s="1">
        <v>57.198326110839844</v>
      </c>
      <c r="AX11" s="1">
        <v>61.275241851806641</v>
      </c>
      <c r="AY11" s="1">
        <v>300.10943603515625</v>
      </c>
      <c r="AZ11" s="1">
        <v>1699.9222412109375</v>
      </c>
      <c r="BA11" s="1">
        <v>1162.1759033203125</v>
      </c>
      <c r="BB11" s="1">
        <v>98.8621826171875</v>
      </c>
      <c r="BC11" s="1">
        <v>-0.83888262510299683</v>
      </c>
      <c r="BD11" s="1">
        <v>4.644649475812912E-2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1.500547180175781</v>
      </c>
      <c r="BM11">
        <f t="shared" si="18"/>
        <v>1.8876323812669789E-3</v>
      </c>
      <c r="BN11">
        <f t="shared" si="19"/>
        <v>301.35714378356931</v>
      </c>
      <c r="BO11">
        <f t="shared" si="20"/>
        <v>297.13844337463377</v>
      </c>
      <c r="BP11">
        <f t="shared" si="21"/>
        <v>271.98755251435432</v>
      </c>
      <c r="BQ11">
        <f t="shared" si="22"/>
        <v>0.55889417313367606</v>
      </c>
      <c r="BR11">
        <f t="shared" si="23"/>
        <v>3.8409074090636315</v>
      </c>
      <c r="BS11">
        <f t="shared" si="24"/>
        <v>38.85112898970003</v>
      </c>
      <c r="BT11">
        <f t="shared" si="25"/>
        <v>20.300555640701006</v>
      </c>
      <c r="BU11">
        <f t="shared" si="26"/>
        <v>26.097793579101563</v>
      </c>
      <c r="BV11">
        <f t="shared" si="27"/>
        <v>3.393833903791347</v>
      </c>
      <c r="BW11">
        <f t="shared" si="28"/>
        <v>9.0315543952592947E-2</v>
      </c>
      <c r="BX11">
        <f t="shared" si="29"/>
        <v>1.8339501700822729</v>
      </c>
      <c r="BY11">
        <f t="shared" si="30"/>
        <v>1.5598837337090741</v>
      </c>
      <c r="BZ11">
        <f t="shared" si="31"/>
        <v>5.6526213251756427E-2</v>
      </c>
      <c r="CA11">
        <f t="shared" si="32"/>
        <v>53.886088871611697</v>
      </c>
      <c r="CB11">
        <f t="shared" si="33"/>
        <v>0.4284177197905461</v>
      </c>
      <c r="CC11">
        <f t="shared" si="34"/>
        <v>46.726851835509265</v>
      </c>
      <c r="CD11">
        <f t="shared" si="35"/>
        <v>1266.5449098764798</v>
      </c>
      <c r="CE11">
        <f t="shared" si="36"/>
        <v>1.4532589624402993E-2</v>
      </c>
      <c r="CF11">
        <f t="shared" si="37"/>
        <v>0</v>
      </c>
      <c r="CG11">
        <f t="shared" si="38"/>
        <v>1487.5303516204274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157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2870.5000546174124</v>
      </c>
      <c r="I12" s="1">
        <v>0</v>
      </c>
      <c r="J12">
        <f t="shared" si="0"/>
        <v>44.95192901161122</v>
      </c>
      <c r="K12">
        <f t="shared" si="1"/>
        <v>9.9450001177993574E-2</v>
      </c>
      <c r="L12">
        <f t="shared" si="2"/>
        <v>895.55405690291229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10.115758895874023</v>
      </c>
      <c r="AA12">
        <f t="shared" si="6"/>
        <v>0.875057879447937</v>
      </c>
      <c r="AB12">
        <f t="shared" si="7"/>
        <v>3.0895522744106389E-2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2.0391375098797759</v>
      </c>
      <c r="AJ12">
        <f t="shared" si="13"/>
        <v>1.9897542794735268</v>
      </c>
      <c r="AK12">
        <f t="shared" si="14"/>
        <v>28.18177604675293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23.997591018676758</v>
      </c>
      <c r="AQ12" s="1">
        <v>28.18177604675293</v>
      </c>
      <c r="AR12" s="1">
        <v>23.076772689819336</v>
      </c>
      <c r="AS12" s="1">
        <v>1700.0487060546875</v>
      </c>
      <c r="AT12" s="1">
        <v>1667.8251953125</v>
      </c>
      <c r="AU12" s="1">
        <v>17.335227966308594</v>
      </c>
      <c r="AV12" s="1">
        <v>18.668788909912109</v>
      </c>
      <c r="AW12" s="1">
        <v>57.225856781005859</v>
      </c>
      <c r="AX12" s="1">
        <v>61.627098083496094</v>
      </c>
      <c r="AY12" s="1">
        <v>300.10916137695313</v>
      </c>
      <c r="AZ12" s="1">
        <v>1699.6966552734375</v>
      </c>
      <c r="BA12" s="1">
        <v>1184.3658447265625</v>
      </c>
      <c r="BB12" s="1">
        <v>98.854049682617188</v>
      </c>
      <c r="BC12" s="1">
        <v>-3.021249532699585</v>
      </c>
      <c r="BD12" s="1">
        <v>4.8055630177259445E-2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1.5005458068847655</v>
      </c>
      <c r="BM12">
        <f t="shared" si="18"/>
        <v>2.0391375098797759E-3</v>
      </c>
      <c r="BN12">
        <f t="shared" si="19"/>
        <v>301.33177604675291</v>
      </c>
      <c r="BO12">
        <f t="shared" si="20"/>
        <v>297.14759101867674</v>
      </c>
      <c r="BP12">
        <f t="shared" si="21"/>
        <v>271.95145876516108</v>
      </c>
      <c r="BQ12">
        <f t="shared" si="22"/>
        <v>0.53369522519920387</v>
      </c>
      <c r="BR12">
        <f t="shared" si="23"/>
        <v>3.8352396658882713</v>
      </c>
      <c r="BS12">
        <f t="shared" si="24"/>
        <v>38.796990899227389</v>
      </c>
      <c r="BT12">
        <f t="shared" si="25"/>
        <v>20.128201989315279</v>
      </c>
      <c r="BU12">
        <f t="shared" si="26"/>
        <v>26.089683532714844</v>
      </c>
      <c r="BV12">
        <f t="shared" si="27"/>
        <v>3.3922067425175748</v>
      </c>
      <c r="BW12">
        <f t="shared" si="28"/>
        <v>9.839662764510522E-2</v>
      </c>
      <c r="BX12">
        <f t="shared" si="29"/>
        <v>1.8454853864147445</v>
      </c>
      <c r="BY12">
        <f t="shared" si="30"/>
        <v>1.5467213561028303</v>
      </c>
      <c r="BZ12">
        <f t="shared" si="31"/>
        <v>6.1591671679181725E-2</v>
      </c>
      <c r="CA12">
        <f t="shared" si="32"/>
        <v>88.529145234549873</v>
      </c>
      <c r="CB12">
        <f t="shared" si="33"/>
        <v>0.5369591845835574</v>
      </c>
      <c r="CC12">
        <f t="shared" si="34"/>
        <v>47.150159859819254</v>
      </c>
      <c r="CD12">
        <f t="shared" si="35"/>
        <v>1661.2926941285195</v>
      </c>
      <c r="CE12">
        <f t="shared" si="36"/>
        <v>1.2758080778875379E-2</v>
      </c>
      <c r="CF12">
        <f t="shared" si="37"/>
        <v>0</v>
      </c>
      <c r="CG12">
        <f t="shared" si="38"/>
        <v>1487.3329508683255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157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3014.5000546174124</v>
      </c>
      <c r="I13" s="1">
        <v>0</v>
      </c>
      <c r="J13">
        <f t="shared" si="0"/>
        <v>44.899730812045298</v>
      </c>
      <c r="K13">
        <f t="shared" si="1"/>
        <v>0.10209029338166041</v>
      </c>
      <c r="L13">
        <f t="shared" si="2"/>
        <v>1203.6228018763277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10.115758895874023</v>
      </c>
      <c r="AA13">
        <f t="shared" si="6"/>
        <v>0.875057879447937</v>
      </c>
      <c r="AB13">
        <f t="shared" si="7"/>
        <v>3.0867430650705352E-2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2.1213218911455853</v>
      </c>
      <c r="AJ13">
        <f t="shared" si="13"/>
        <v>2.0164608766885053</v>
      </c>
      <c r="AK13">
        <f t="shared" si="14"/>
        <v>28.362415313720703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24.030078887939453</v>
      </c>
      <c r="AQ13" s="1">
        <v>28.362415313720703</v>
      </c>
      <c r="AR13" s="1">
        <v>23.069290161132813</v>
      </c>
      <c r="AS13" s="1">
        <v>1999.837890625</v>
      </c>
      <c r="AT13" s="1">
        <v>1967.134765625</v>
      </c>
      <c r="AU13" s="1">
        <v>17.420949935913086</v>
      </c>
      <c r="AV13" s="1">
        <v>18.80805778503418</v>
      </c>
      <c r="AW13" s="1">
        <v>57.395992279052734</v>
      </c>
      <c r="AX13" s="1">
        <v>61.966968536376953</v>
      </c>
      <c r="AY13" s="1">
        <v>300.10989379882813</v>
      </c>
      <c r="AZ13" s="1">
        <v>1699.31103515625</v>
      </c>
      <c r="BA13" s="1">
        <v>1199.1617431640625</v>
      </c>
      <c r="BB13" s="1">
        <v>98.856422424316406</v>
      </c>
      <c r="BC13" s="1">
        <v>-4.9712128639221191</v>
      </c>
      <c r="BD13" s="1">
        <v>5.0578385591506958E-2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1.5005494689941403</v>
      </c>
      <c r="BM13">
        <f t="shared" si="18"/>
        <v>2.1213218911455855E-3</v>
      </c>
      <c r="BN13">
        <f t="shared" si="19"/>
        <v>301.51241531372068</v>
      </c>
      <c r="BO13">
        <f t="shared" si="20"/>
        <v>297.18007888793943</v>
      </c>
      <c r="BP13">
        <f t="shared" si="21"/>
        <v>271.88975954779016</v>
      </c>
      <c r="BQ13">
        <f t="shared" si="22"/>
        <v>0.51189694886002912</v>
      </c>
      <c r="BR13">
        <f t="shared" si="23"/>
        <v>3.875758182066797</v>
      </c>
      <c r="BS13">
        <f t="shared" si="24"/>
        <v>39.205932068136924</v>
      </c>
      <c r="BT13">
        <f t="shared" si="25"/>
        <v>20.397874283102745</v>
      </c>
      <c r="BU13">
        <f t="shared" si="26"/>
        <v>26.196247100830078</v>
      </c>
      <c r="BV13">
        <f t="shared" si="27"/>
        <v>3.4136415864505687</v>
      </c>
      <c r="BW13">
        <f t="shared" si="28"/>
        <v>0.10098055754357527</v>
      </c>
      <c r="BX13">
        <f t="shared" si="29"/>
        <v>1.8592973053782917</v>
      </c>
      <c r="BY13">
        <f t="shared" si="30"/>
        <v>1.554344281072277</v>
      </c>
      <c r="BZ13">
        <f t="shared" si="31"/>
        <v>6.3211621851756827E-2</v>
      </c>
      <c r="CA13">
        <f t="shared" si="32"/>
        <v>118.98584414182554</v>
      </c>
      <c r="CB13">
        <f t="shared" si="33"/>
        <v>0.61186596002938898</v>
      </c>
      <c r="CC13">
        <f t="shared" si="34"/>
        <v>47.000674961470544</v>
      </c>
      <c r="CD13">
        <f t="shared" si="35"/>
        <v>1960.6098499842424</v>
      </c>
      <c r="CE13">
        <f t="shared" si="36"/>
        <v>1.076357773970903E-2</v>
      </c>
      <c r="CF13">
        <f t="shared" si="37"/>
        <v>0</v>
      </c>
      <c r="CG13">
        <f t="shared" si="38"/>
        <v>1486.9955109463069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160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3682.5000546174124</v>
      </c>
      <c r="I14" s="1">
        <v>0</v>
      </c>
      <c r="J14">
        <f t="shared" ref="J14:J24" si="42">(AS14-AT14*(1000-AU14)/(1000-AV14))*BL14</f>
        <v>24.536325894995301</v>
      </c>
      <c r="K14">
        <f t="shared" ref="K14:K24" si="43">IF(BW14&lt;&gt;0,1/(1/BW14-1/AO14),0)</f>
        <v>0.10233757617952599</v>
      </c>
      <c r="L14">
        <f t="shared" ref="L14:L24" si="44">((BZ14-BM14/2)*AT14-J14)/(BZ14+BM14/2)</f>
        <v>-11.162142190985932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10.089404106140137</v>
      </c>
      <c r="AA14">
        <f t="shared" ref="AA14:AA24" si="48">(Z14*Y14+(100-Z14)*X14)/100</f>
        <v>0.87504470205307006</v>
      </c>
      <c r="AB14">
        <f t="shared" ref="AB14:AB24" si="49">(J14-W14)/CG14</f>
        <v>1.7159987359337714E-2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2.33293279298351</v>
      </c>
      <c r="AJ14">
        <f t="shared" ref="AJ14:AJ24" si="55">(BR14-BX14)</f>
        <v>2.2126452240797461</v>
      </c>
      <c r="AK14">
        <f t="shared" ref="AK14:AK24" si="56">(AQ14+BQ14*I14)</f>
        <v>28.805065155029297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24.146238327026367</v>
      </c>
      <c r="AQ14" s="1">
        <v>28.805065155029297</v>
      </c>
      <c r="AR14" s="1">
        <v>23.07154655456543</v>
      </c>
      <c r="AS14" s="1">
        <v>399.86154174804688</v>
      </c>
      <c r="AT14" s="1">
        <v>382.9139404296875</v>
      </c>
      <c r="AU14" s="1">
        <v>16.313739776611328</v>
      </c>
      <c r="AV14" s="1">
        <v>17.840785980224609</v>
      </c>
      <c r="AW14" s="1">
        <v>53.382469177246094</v>
      </c>
      <c r="AX14" s="1">
        <v>58.381351470947266</v>
      </c>
      <c r="AY14" s="1">
        <v>300.09719848632813</v>
      </c>
      <c r="AZ14" s="1">
        <v>1700.6353759765625</v>
      </c>
      <c r="BA14" s="1">
        <v>767.2947998046875</v>
      </c>
      <c r="BB14" s="1">
        <v>98.873695373535156</v>
      </c>
      <c r="BC14" s="1">
        <v>2.21417236328125</v>
      </c>
      <c r="BD14" s="1">
        <v>5.1911909133195877E-2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1.5004859924316405</v>
      </c>
      <c r="BM14">
        <f t="shared" ref="BM14:BM24" si="60">(AV14-AU14)/(1000-AV14)*BL14</f>
        <v>2.3329327929835098E-3</v>
      </c>
      <c r="BN14">
        <f t="shared" ref="BN14:BN24" si="61">(AQ14+273.15)</f>
        <v>301.95506515502927</v>
      </c>
      <c r="BO14">
        <f t="shared" ref="BO14:BO24" si="62">(AP14+273.15)</f>
        <v>297.29623832702634</v>
      </c>
      <c r="BP14">
        <f t="shared" ref="BP14:BP24" si="63">(AZ14*BH14+BA14*BI14)*BJ14</f>
        <v>272.10165407430395</v>
      </c>
      <c r="BQ14">
        <f t="shared" ref="BQ14:BQ24" si="64">((BP14+0.00000010773*(BO14^4-BN14^4))-BM14*44100)/(AM14*51.4+0.00000043092*BN14^3)</f>
        <v>0.45973504686279226</v>
      </c>
      <c r="BR14">
        <f t="shared" ref="BR14:BR24" si="65">0.61365*EXP(17.502*AK14/(240.97+AK14))</f>
        <v>3.9766296623129107</v>
      </c>
      <c r="BS14">
        <f t="shared" ref="BS14:BS24" si="66">BR14*1000/BB14</f>
        <v>40.219288328302007</v>
      </c>
      <c r="BT14">
        <f t="shared" ref="BT14:BT24" si="67">(BS14-AV14)</f>
        <v>22.378502348077397</v>
      </c>
      <c r="BU14">
        <f t="shared" ref="BU14:BU24" si="68">IF(I14,AQ14,(AP14+AQ14)/2)</f>
        <v>26.475651741027832</v>
      </c>
      <c r="BV14">
        <f t="shared" ref="BV14:BV24" si="69">0.61365*EXP(17.502*BU14/(240.97+BU14))</f>
        <v>3.47040534235042</v>
      </c>
      <c r="BW14">
        <f t="shared" ref="BW14:BW24" si="70">IF(BT14&lt;&gt;0,(1000-(BS14+AV14)/2)/BT14*BM14,0)</f>
        <v>0.10122248719291128</v>
      </c>
      <c r="BX14">
        <f t="shared" ref="BX14:BX24" si="71">AV14*BB14/1000</f>
        <v>1.7639844382331649</v>
      </c>
      <c r="BY14">
        <f t="shared" ref="BY14:BY24" si="72">(BV14-BX14)</f>
        <v>1.7064209041172551</v>
      </c>
      <c r="BZ14">
        <f t="shared" ref="BZ14:BZ24" si="73">1/(1.6/K14+1.37/AO14)</f>
        <v>6.3363302105069672E-2</v>
      </c>
      <c r="CA14">
        <f t="shared" ref="CA14:CA24" si="74">L14*BB14*0.001</f>
        <v>-1.1036422467076272</v>
      </c>
      <c r="CB14">
        <f t="shared" ref="CB14:CB24" si="75">L14/AT14</f>
        <v>-2.9150524471530905E-2</v>
      </c>
      <c r="CC14">
        <f t="shared" ref="CC14:CC24" si="76">(1-BM14*BB14/BR14/K14)*100</f>
        <v>43.31962438961645</v>
      </c>
      <c r="CD14">
        <f t="shared" ref="CD14:CD24" si="77">(AT14-J14/(AO14/1.35))</f>
        <v>379.34827413941133</v>
      </c>
      <c r="CE14">
        <f t="shared" ref="CE14:CE24" si="78">J14*CC14/100/CD14</f>
        <v>2.8019223867136841E-2</v>
      </c>
      <c r="CF14">
        <f t="shared" ref="CF14:CF24" si="79">(P14-O14)</f>
        <v>0</v>
      </c>
      <c r="CG14">
        <f t="shared" ref="CG14:CG24" si="80">AZ14*AA14</f>
        <v>1488.1319758723218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160</v>
      </c>
      <c r="B15" s="1">
        <v>13</v>
      </c>
      <c r="C15" s="1" t="s">
        <v>103</v>
      </c>
      <c r="D15" s="1" t="s">
        <v>0</v>
      </c>
      <c r="E15" s="1">
        <v>0</v>
      </c>
      <c r="F15" s="1" t="s">
        <v>91</v>
      </c>
      <c r="G15" s="1" t="s">
        <v>0</v>
      </c>
      <c r="H15" s="1">
        <v>3824.5000546174124</v>
      </c>
      <c r="I15" s="1">
        <v>0</v>
      </c>
      <c r="J15">
        <f t="shared" si="42"/>
        <v>4.6422629498194805</v>
      </c>
      <c r="K15">
        <f t="shared" si="43"/>
        <v>0.10268408093822044</v>
      </c>
      <c r="L15">
        <f t="shared" si="44"/>
        <v>117.97263923710855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10.089404106140137</v>
      </c>
      <c r="AA15">
        <f t="shared" si="48"/>
        <v>0.87504470205307006</v>
      </c>
      <c r="AB15">
        <f t="shared" si="49"/>
        <v>3.7917730090184375E-3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2.3112402175484514</v>
      </c>
      <c r="AJ15">
        <f t="shared" si="55"/>
        <v>2.1842523553996944</v>
      </c>
      <c r="AK15">
        <f t="shared" si="56"/>
        <v>28.826118469238281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24.148900985717773</v>
      </c>
      <c r="AQ15" s="1">
        <v>28.826118469238281</v>
      </c>
      <c r="AR15" s="1">
        <v>23.070184707641602</v>
      </c>
      <c r="AS15" s="1">
        <v>200.10871887207031</v>
      </c>
      <c r="AT15" s="1">
        <v>196.71197509765625</v>
      </c>
      <c r="AU15" s="1">
        <v>16.665313720703125</v>
      </c>
      <c r="AV15" s="1">
        <v>18.17759895324707</v>
      </c>
      <c r="AW15" s="1">
        <v>54.523193359375</v>
      </c>
      <c r="AX15" s="1">
        <v>59.469928741455078</v>
      </c>
      <c r="AY15" s="1">
        <v>300.10574340820313</v>
      </c>
      <c r="AZ15" s="1">
        <v>1700.51611328125</v>
      </c>
      <c r="BA15" s="1">
        <v>845.73419189453125</v>
      </c>
      <c r="BB15" s="1">
        <v>98.870674133300781</v>
      </c>
      <c r="BC15" s="1">
        <v>1.9535720348358154</v>
      </c>
      <c r="BD15" s="1">
        <v>4.2445451021194458E-2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1.5005287170410155</v>
      </c>
      <c r="BM15">
        <f t="shared" si="60"/>
        <v>2.3112402175484515E-3</v>
      </c>
      <c r="BN15">
        <f t="shared" si="61"/>
        <v>301.97611846923826</v>
      </c>
      <c r="BO15">
        <f t="shared" si="62"/>
        <v>297.29890098571775</v>
      </c>
      <c r="BP15">
        <f t="shared" si="63"/>
        <v>272.08257204348047</v>
      </c>
      <c r="BQ15">
        <f t="shared" si="64"/>
        <v>0.46259512947746106</v>
      </c>
      <c r="BR15">
        <f t="shared" si="65"/>
        <v>3.9814838180320149</v>
      </c>
      <c r="BS15">
        <f t="shared" si="66"/>
        <v>40.269613340190681</v>
      </c>
      <c r="BT15">
        <f t="shared" si="67"/>
        <v>22.09201438694361</v>
      </c>
      <c r="BU15">
        <f t="shared" si="68"/>
        <v>26.487509727478027</v>
      </c>
      <c r="BV15">
        <f t="shared" si="69"/>
        <v>3.4728325296996632</v>
      </c>
      <c r="BW15">
        <f t="shared" si="70"/>
        <v>0.10156146942609202</v>
      </c>
      <c r="BX15">
        <f t="shared" si="71"/>
        <v>1.7972314626323205</v>
      </c>
      <c r="BY15">
        <f t="shared" si="72"/>
        <v>1.6756010670673427</v>
      </c>
      <c r="BZ15">
        <f t="shared" si="73"/>
        <v>6.3575832375985394E-2</v>
      </c>
      <c r="CA15">
        <f t="shared" si="74"/>
        <v>11.664034370657614</v>
      </c>
      <c r="CB15">
        <f t="shared" si="75"/>
        <v>0.5997227122473956</v>
      </c>
      <c r="CC15">
        <f t="shared" si="76"/>
        <v>44.106088106440879</v>
      </c>
      <c r="CD15">
        <f t="shared" si="77"/>
        <v>196.03735247560567</v>
      </c>
      <c r="CE15">
        <f t="shared" si="78"/>
        <v>1.0444543149167601E-2</v>
      </c>
      <c r="CF15">
        <f t="shared" si="79"/>
        <v>0</v>
      </c>
      <c r="CG15">
        <f t="shared" si="80"/>
        <v>1488.0276156826362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160</v>
      </c>
      <c r="B16" s="1">
        <v>14</v>
      </c>
      <c r="C16" s="1" t="s">
        <v>104</v>
      </c>
      <c r="D16" s="1" t="s">
        <v>0</v>
      </c>
      <c r="E16" s="1">
        <v>0</v>
      </c>
      <c r="F16" s="1" t="s">
        <v>91</v>
      </c>
      <c r="G16" s="1" t="s">
        <v>0</v>
      </c>
      <c r="H16" s="1">
        <v>3967.0000545829535</v>
      </c>
      <c r="I16" s="1">
        <v>0</v>
      </c>
      <c r="J16">
        <f t="shared" si="42"/>
        <v>-3.0384101434689446</v>
      </c>
      <c r="K16">
        <f t="shared" si="43"/>
        <v>0.11639310275500117</v>
      </c>
      <c r="L16">
        <f t="shared" si="44"/>
        <v>91.682208574798366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10.089404106140137</v>
      </c>
      <c r="AA16">
        <f t="shared" si="48"/>
        <v>0.87504470205307006</v>
      </c>
      <c r="AB16">
        <f t="shared" si="49"/>
        <v>-1.3699140869364457E-3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2.5379035470338183</v>
      </c>
      <c r="AJ16">
        <f t="shared" si="55"/>
        <v>2.118928748009846</v>
      </c>
      <c r="AK16">
        <f t="shared" si="56"/>
        <v>28.71015739440918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24.144268035888672</v>
      </c>
      <c r="AQ16" s="1">
        <v>28.71015739440918</v>
      </c>
      <c r="AR16" s="1">
        <v>23.071840286254883</v>
      </c>
      <c r="AS16" s="1">
        <v>50.062828063964844</v>
      </c>
      <c r="AT16" s="1">
        <v>51.999786376953125</v>
      </c>
      <c r="AU16" s="1">
        <v>16.908523559570313</v>
      </c>
      <c r="AV16" s="1">
        <v>18.568470001220703</v>
      </c>
      <c r="AW16" s="1">
        <v>55.335346221923828</v>
      </c>
      <c r="AX16" s="1">
        <v>60.765789031982422</v>
      </c>
      <c r="AY16" s="1">
        <v>300.10348510742188</v>
      </c>
      <c r="AZ16" s="1">
        <v>1700.4661865234375</v>
      </c>
      <c r="BA16" s="1">
        <v>981.65234375</v>
      </c>
      <c r="BB16" s="1">
        <v>98.870964050292969</v>
      </c>
      <c r="BC16" s="1">
        <v>1.1244586706161499</v>
      </c>
      <c r="BD16" s="1">
        <v>3.0350189656019211E-2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1.5005174255371092</v>
      </c>
      <c r="BM16">
        <f t="shared" si="60"/>
        <v>2.5379035470338182E-3</v>
      </c>
      <c r="BN16">
        <f t="shared" si="61"/>
        <v>301.86015739440916</v>
      </c>
      <c r="BO16">
        <f t="shared" si="62"/>
        <v>297.29426803588865</v>
      </c>
      <c r="BP16">
        <f t="shared" si="63"/>
        <v>272.07458376240902</v>
      </c>
      <c r="BQ16">
        <f t="shared" si="64"/>
        <v>0.42797900511641124</v>
      </c>
      <c r="BR16">
        <f t="shared" si="65"/>
        <v>3.9548112779694815</v>
      </c>
      <c r="BS16">
        <f t="shared" si="66"/>
        <v>39.999724043934442</v>
      </c>
      <c r="BT16">
        <f t="shared" si="67"/>
        <v>21.431254042713739</v>
      </c>
      <c r="BU16">
        <f t="shared" si="68"/>
        <v>26.427212715148926</v>
      </c>
      <c r="BV16">
        <f t="shared" si="69"/>
        <v>3.4605058327140465</v>
      </c>
      <c r="BW16">
        <f t="shared" si="70"/>
        <v>0.11495283143107121</v>
      </c>
      <c r="BX16">
        <f t="shared" si="71"/>
        <v>1.8358825299596355</v>
      </c>
      <c r="BY16">
        <f t="shared" si="72"/>
        <v>1.624623302754411</v>
      </c>
      <c r="BZ16">
        <f t="shared" si="73"/>
        <v>7.1973545538950426E-2</v>
      </c>
      <c r="CA16">
        <f t="shared" si="74"/>
        <v>9.0647083480503525</v>
      </c>
      <c r="CB16">
        <f t="shared" si="75"/>
        <v>1.763126638832365</v>
      </c>
      <c r="CC16">
        <f t="shared" si="76"/>
        <v>45.488156174432312</v>
      </c>
      <c r="CD16">
        <f t="shared" si="77"/>
        <v>52.441334010081448</v>
      </c>
      <c r="CE16">
        <f t="shared" si="78"/>
        <v>-2.6355484225768267E-2</v>
      </c>
      <c r="CF16">
        <f t="shared" si="79"/>
        <v>0</v>
      </c>
      <c r="CG16">
        <f t="shared" si="80"/>
        <v>1487.9839275377217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160</v>
      </c>
      <c r="B17" s="1">
        <v>15</v>
      </c>
      <c r="C17" s="1" t="s">
        <v>105</v>
      </c>
      <c r="D17" s="1" t="s">
        <v>0</v>
      </c>
      <c r="E17" s="1">
        <v>0</v>
      </c>
      <c r="F17" s="1" t="s">
        <v>91</v>
      </c>
      <c r="G17" s="1" t="s">
        <v>0</v>
      </c>
      <c r="H17" s="1">
        <v>4182.0000545829535</v>
      </c>
      <c r="I17" s="1">
        <v>0</v>
      </c>
      <c r="J17">
        <f t="shared" si="42"/>
        <v>2.050322401001722</v>
      </c>
      <c r="K17">
        <f t="shared" si="43"/>
        <v>0.15792454687862409</v>
      </c>
      <c r="L17">
        <f t="shared" si="44"/>
        <v>74.432458892795609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10.089404106140137</v>
      </c>
      <c r="AA17">
        <f t="shared" si="48"/>
        <v>0.87504470205307006</v>
      </c>
      <c r="AB17">
        <f t="shared" si="49"/>
        <v>2.0504019980549983E-3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3.1739515256640591</v>
      </c>
      <c r="AJ17">
        <f t="shared" si="55"/>
        <v>1.9616607805190678</v>
      </c>
      <c r="AK17">
        <f t="shared" si="56"/>
        <v>28.358024597167969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24.169712066650391</v>
      </c>
      <c r="AQ17" s="1">
        <v>28.358024597167969</v>
      </c>
      <c r="AR17" s="1">
        <v>23.068607330322266</v>
      </c>
      <c r="AS17" s="1">
        <v>99.899993896484375</v>
      </c>
      <c r="AT17" s="1">
        <v>98.325599670410156</v>
      </c>
      <c r="AU17" s="1">
        <v>17.275880813598633</v>
      </c>
      <c r="AV17" s="1">
        <v>19.350191116333008</v>
      </c>
      <c r="AW17" s="1">
        <v>56.448474884033203</v>
      </c>
      <c r="AX17" s="1">
        <v>63.222705841064453</v>
      </c>
      <c r="AY17" s="1">
        <v>300.10311889648438</v>
      </c>
      <c r="AZ17" s="1">
        <v>1700.10791015625</v>
      </c>
      <c r="BA17" s="1">
        <v>1091.2581787109375</v>
      </c>
      <c r="BB17" s="1">
        <v>98.867660522460938</v>
      </c>
      <c r="BC17" s="1">
        <v>1.5126121044158936</v>
      </c>
      <c r="BD17" s="1">
        <v>1.6961937770247459E-2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1.5005155944824218</v>
      </c>
      <c r="BM17">
        <f t="shared" si="60"/>
        <v>3.1739515256640591E-3</v>
      </c>
      <c r="BN17">
        <f t="shared" si="61"/>
        <v>301.50802459716795</v>
      </c>
      <c r="BO17">
        <f t="shared" si="62"/>
        <v>297.31971206665037</v>
      </c>
      <c r="BP17">
        <f t="shared" si="63"/>
        <v>272.01725954494032</v>
      </c>
      <c r="BQ17">
        <f t="shared" si="64"/>
        <v>0.33365005391704777</v>
      </c>
      <c r="BR17">
        <f t="shared" si="65"/>
        <v>3.874768906853419</v>
      </c>
      <c r="BS17">
        <f t="shared" si="66"/>
        <v>39.191469550077422</v>
      </c>
      <c r="BT17">
        <f t="shared" si="67"/>
        <v>19.841278433744414</v>
      </c>
      <c r="BU17">
        <f t="shared" si="68"/>
        <v>26.26386833190918</v>
      </c>
      <c r="BV17">
        <f t="shared" si="69"/>
        <v>3.4273045919271019</v>
      </c>
      <c r="BW17">
        <f t="shared" si="70"/>
        <v>0.15528471813744305</v>
      </c>
      <c r="BX17">
        <f t="shared" si="71"/>
        <v>1.9131081263343512</v>
      </c>
      <c r="BY17">
        <f t="shared" si="72"/>
        <v>1.5141964655927507</v>
      </c>
      <c r="BZ17">
        <f t="shared" si="73"/>
        <v>9.7286718159433114E-2</v>
      </c>
      <c r="CA17">
        <f t="shared" si="74"/>
        <v>7.3589630776649448</v>
      </c>
      <c r="CB17">
        <f t="shared" si="75"/>
        <v>0.75699979600729672</v>
      </c>
      <c r="CC17">
        <f t="shared" si="76"/>
        <v>48.718691067999622</v>
      </c>
      <c r="CD17">
        <f t="shared" si="77"/>
        <v>98.02764285728594</v>
      </c>
      <c r="CE17">
        <f t="shared" si="78"/>
        <v>1.0189883254627075E-2</v>
      </c>
      <c r="CF17">
        <f t="shared" si="79"/>
        <v>0</v>
      </c>
      <c r="CG17">
        <f t="shared" si="80"/>
        <v>1487.6704197007434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160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4380.0000545829535</v>
      </c>
      <c r="I18" s="1">
        <v>0</v>
      </c>
      <c r="J18">
        <f t="shared" si="42"/>
        <v>16.971767511011848</v>
      </c>
      <c r="K18">
        <f t="shared" si="43"/>
        <v>0.20621568559710621</v>
      </c>
      <c r="L18">
        <f t="shared" si="44"/>
        <v>147.32750111274211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10.089404106140137</v>
      </c>
      <c r="AA18">
        <f t="shared" si="48"/>
        <v>0.87504470205307006</v>
      </c>
      <c r="AB18">
        <f t="shared" si="49"/>
        <v>1.2077762136372794E-2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3.718680898981352</v>
      </c>
      <c r="AJ18">
        <f t="shared" si="55"/>
        <v>1.7698064239840885</v>
      </c>
      <c r="AK18">
        <f t="shared" si="56"/>
        <v>27.791179656982422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24.126949310302734</v>
      </c>
      <c r="AQ18" s="1">
        <v>27.791179656982422</v>
      </c>
      <c r="AR18" s="1">
        <v>23.066530227661133</v>
      </c>
      <c r="AS18" s="1">
        <v>299.93447875976563</v>
      </c>
      <c r="AT18" s="1">
        <v>287.91033935546875</v>
      </c>
      <c r="AU18" s="1">
        <v>17.587224960327148</v>
      </c>
      <c r="AV18" s="1">
        <v>20.015888214111328</v>
      </c>
      <c r="AW18" s="1">
        <v>57.619003295898438</v>
      </c>
      <c r="AX18" s="1">
        <v>65.573837280273438</v>
      </c>
      <c r="AY18" s="1">
        <v>300.10321044921875</v>
      </c>
      <c r="AZ18" s="1">
        <v>1700.489990234375</v>
      </c>
      <c r="BA18" s="1">
        <v>1226.1123046875</v>
      </c>
      <c r="BB18" s="1">
        <v>98.875518798828125</v>
      </c>
      <c r="BC18" s="1">
        <v>2.108335018157959</v>
      </c>
      <c r="BD18" s="1">
        <v>8.4302723407745361E-3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1.5005160522460936</v>
      </c>
      <c r="BM18">
        <f t="shared" si="60"/>
        <v>3.7186808989813518E-3</v>
      </c>
      <c r="BN18">
        <f t="shared" si="61"/>
        <v>300.9411796569824</v>
      </c>
      <c r="BO18">
        <f t="shared" si="62"/>
        <v>297.27694931030271</v>
      </c>
      <c r="BP18">
        <f t="shared" si="63"/>
        <v>272.07839235607389</v>
      </c>
      <c r="BQ18">
        <f t="shared" si="64"/>
        <v>0.26280020048539809</v>
      </c>
      <c r="BR18">
        <f t="shared" si="65"/>
        <v>3.7488877553736955</v>
      </c>
      <c r="BS18">
        <f t="shared" si="66"/>
        <v>37.915227155481965</v>
      </c>
      <c r="BT18">
        <f t="shared" si="67"/>
        <v>17.899338941370637</v>
      </c>
      <c r="BU18">
        <f t="shared" si="68"/>
        <v>25.959064483642578</v>
      </c>
      <c r="BV18">
        <f t="shared" si="69"/>
        <v>3.3660936495527687</v>
      </c>
      <c r="BW18">
        <f t="shared" si="70"/>
        <v>0.20173746330623132</v>
      </c>
      <c r="BX18">
        <f t="shared" si="71"/>
        <v>1.979081331389607</v>
      </c>
      <c r="BY18">
        <f t="shared" si="72"/>
        <v>1.3870123181631617</v>
      </c>
      <c r="BZ18">
        <f t="shared" si="73"/>
        <v>0.12648075010580681</v>
      </c>
      <c r="CA18">
        <f t="shared" si="74"/>
        <v>14.567083105857304</v>
      </c>
      <c r="CB18">
        <f t="shared" si="75"/>
        <v>0.51171313070088842</v>
      </c>
      <c r="CC18">
        <f t="shared" si="76"/>
        <v>52.4387177804591</v>
      </c>
      <c r="CD18">
        <f t="shared" si="77"/>
        <v>285.44396930644842</v>
      </c>
      <c r="CE18">
        <f t="shared" si="78"/>
        <v>3.1178718853578164E-2</v>
      </c>
      <c r="CF18">
        <f t="shared" si="79"/>
        <v>0</v>
      </c>
      <c r="CG18">
        <f t="shared" si="80"/>
        <v>1488.0047568488667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160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4522.0000545829535</v>
      </c>
      <c r="I19" s="1">
        <v>0</v>
      </c>
      <c r="J19">
        <f t="shared" si="42"/>
        <v>24.118517277010216</v>
      </c>
      <c r="K19">
        <f t="shared" si="43"/>
        <v>0.22890343898935464</v>
      </c>
      <c r="L19">
        <f t="shared" si="44"/>
        <v>202.56017760126497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10.089404106140137</v>
      </c>
      <c r="AA19">
        <f t="shared" si="48"/>
        <v>0.87504470205307006</v>
      </c>
      <c r="AB19">
        <f t="shared" si="49"/>
        <v>1.6881477099793794E-2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3.9533292477240618</v>
      </c>
      <c r="AJ19">
        <f t="shared" si="55"/>
        <v>1.6990466836650402</v>
      </c>
      <c r="AK19">
        <f t="shared" si="56"/>
        <v>27.613698959350586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24.135515213012695</v>
      </c>
      <c r="AQ19" s="1">
        <v>27.613698959350586</v>
      </c>
      <c r="AR19" s="1">
        <v>23.069551467895508</v>
      </c>
      <c r="AS19" s="1">
        <v>400.04525756835938</v>
      </c>
      <c r="AT19" s="1">
        <v>382.96240234375</v>
      </c>
      <c r="AU19" s="1">
        <v>17.759979248046875</v>
      </c>
      <c r="AV19" s="1">
        <v>20.341094970703125</v>
      </c>
      <c r="AW19" s="1">
        <v>58.153690338134766</v>
      </c>
      <c r="AX19" s="1">
        <v>66.604591369628906</v>
      </c>
      <c r="AY19" s="1">
        <v>300.09613037109375</v>
      </c>
      <c r="AZ19" s="1">
        <v>1700.40869140625</v>
      </c>
      <c r="BA19" s="1">
        <v>1312.947998046875</v>
      </c>
      <c r="BB19" s="1">
        <v>98.872161865234375</v>
      </c>
      <c r="BC19" s="1">
        <v>2.1414039134979248</v>
      </c>
      <c r="BD19" s="1">
        <v>9.3000233173370361E-3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1.5004806518554685</v>
      </c>
      <c r="BM19">
        <f t="shared" si="60"/>
        <v>3.953329247724062E-3</v>
      </c>
      <c r="BN19">
        <f t="shared" si="61"/>
        <v>300.76369895935056</v>
      </c>
      <c r="BO19">
        <f t="shared" si="62"/>
        <v>297.28551521301267</v>
      </c>
      <c r="BP19">
        <f t="shared" si="63"/>
        <v>272.06538454386464</v>
      </c>
      <c r="BQ19">
        <f t="shared" si="64"/>
        <v>0.23015772185734185</v>
      </c>
      <c r="BR19">
        <f t="shared" si="65"/>
        <v>3.7102147181245044</v>
      </c>
      <c r="BS19">
        <f t="shared" si="66"/>
        <v>37.52537264413855</v>
      </c>
      <c r="BT19">
        <f t="shared" si="67"/>
        <v>17.184277673435425</v>
      </c>
      <c r="BU19">
        <f t="shared" si="68"/>
        <v>25.874607086181641</v>
      </c>
      <c r="BV19">
        <f t="shared" si="69"/>
        <v>3.3493027173566885</v>
      </c>
      <c r="BW19">
        <f t="shared" si="70"/>
        <v>0.22339877888591383</v>
      </c>
      <c r="BX19">
        <f t="shared" si="71"/>
        <v>2.0111680344594642</v>
      </c>
      <c r="BY19">
        <f t="shared" si="72"/>
        <v>1.3381346828972243</v>
      </c>
      <c r="BZ19">
        <f t="shared" si="73"/>
        <v>0.14010857728245876</v>
      </c>
      <c r="CA19">
        <f t="shared" si="74"/>
        <v>20.027562667242893</v>
      </c>
      <c r="CB19">
        <f t="shared" si="75"/>
        <v>0.52892967132435464</v>
      </c>
      <c r="CC19">
        <f t="shared" si="76"/>
        <v>53.975862940469433</v>
      </c>
      <c r="CD19">
        <f t="shared" si="77"/>
        <v>379.45745280916549</v>
      </c>
      <c r="CE19">
        <f t="shared" si="78"/>
        <v>3.430734521706575E-2</v>
      </c>
      <c r="CF19">
        <f t="shared" si="79"/>
        <v>0</v>
      </c>
      <c r="CG19">
        <f t="shared" si="80"/>
        <v>1487.9336167400327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160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4682.0000545829535</v>
      </c>
      <c r="I20" s="1">
        <v>0</v>
      </c>
      <c r="J20">
        <f t="shared" si="42"/>
        <v>40.912847503460597</v>
      </c>
      <c r="K20">
        <f t="shared" si="43"/>
        <v>0.22571883161955139</v>
      </c>
      <c r="L20">
        <f t="shared" si="44"/>
        <v>360.43264041491921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10.089404106140137</v>
      </c>
      <c r="AA20">
        <f t="shared" si="48"/>
        <v>0.87504470205307006</v>
      </c>
      <c r="AB20">
        <f t="shared" si="49"/>
        <v>2.8173496657929155E-2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3.8963846749880027</v>
      </c>
      <c r="AJ20">
        <f t="shared" si="55"/>
        <v>1.6975054670317302</v>
      </c>
      <c r="AK20">
        <f t="shared" si="56"/>
        <v>27.645685195922852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24.153226852416992</v>
      </c>
      <c r="AQ20" s="1">
        <v>27.645685195922852</v>
      </c>
      <c r="AR20" s="1">
        <v>23.065483093261719</v>
      </c>
      <c r="AS20" s="1">
        <v>700.024658203125</v>
      </c>
      <c r="AT20" s="1">
        <v>671.015869140625</v>
      </c>
      <c r="AU20" s="1">
        <v>17.883090972900391</v>
      </c>
      <c r="AV20" s="1">
        <v>20.426790237426758</v>
      </c>
      <c r="AW20" s="1">
        <v>58.495662689208984</v>
      </c>
      <c r="AX20" s="1">
        <v>66.818283081054688</v>
      </c>
      <c r="AY20" s="1">
        <v>300.097900390625</v>
      </c>
      <c r="AZ20" s="1">
        <v>1700.106689453125</v>
      </c>
      <c r="BA20" s="1">
        <v>1422.237060546875</v>
      </c>
      <c r="BB20" s="1">
        <v>98.872764587402344</v>
      </c>
      <c r="BC20" s="1">
        <v>1.9236488342285156</v>
      </c>
      <c r="BD20" s="1">
        <v>1.8514137715101242E-2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1.5004895019531248</v>
      </c>
      <c r="BM20">
        <f t="shared" si="60"/>
        <v>3.8963846749880027E-3</v>
      </c>
      <c r="BN20">
        <f t="shared" si="61"/>
        <v>300.79568519592283</v>
      </c>
      <c r="BO20">
        <f t="shared" si="62"/>
        <v>297.30322685241697</v>
      </c>
      <c r="BP20">
        <f t="shared" si="63"/>
        <v>272.01706423244468</v>
      </c>
      <c r="BQ20">
        <f t="shared" si="64"/>
        <v>0.23929065397638336</v>
      </c>
      <c r="BR20">
        <f t="shared" si="65"/>
        <v>3.7171586894530746</v>
      </c>
      <c r="BS20">
        <f t="shared" si="66"/>
        <v>37.595375278165207</v>
      </c>
      <c r="BT20">
        <f t="shared" si="67"/>
        <v>17.168585040738449</v>
      </c>
      <c r="BU20">
        <f t="shared" si="68"/>
        <v>25.899456024169922</v>
      </c>
      <c r="BV20">
        <f t="shared" si="69"/>
        <v>3.3542353093333377</v>
      </c>
      <c r="BW20">
        <f t="shared" si="70"/>
        <v>0.22036448127486397</v>
      </c>
      <c r="BX20">
        <f t="shared" si="71"/>
        <v>2.0196532224213444</v>
      </c>
      <c r="BY20">
        <f t="shared" si="72"/>
        <v>1.3345820869119933</v>
      </c>
      <c r="BZ20">
        <f t="shared" si="73"/>
        <v>0.13819905138600869</v>
      </c>
      <c r="CA20">
        <f t="shared" si="74"/>
        <v>35.636971605360145</v>
      </c>
      <c r="CB20">
        <f t="shared" si="75"/>
        <v>0.53714473381460848</v>
      </c>
      <c r="CC20">
        <f t="shared" si="76"/>
        <v>54.084469268593473</v>
      </c>
      <c r="CD20">
        <f t="shared" si="77"/>
        <v>665.0703350860723</v>
      </c>
      <c r="CE20">
        <f t="shared" si="78"/>
        <v>3.3270911763117438E-2</v>
      </c>
      <c r="CF20">
        <f t="shared" si="79"/>
        <v>0</v>
      </c>
      <c r="CG20">
        <f t="shared" si="80"/>
        <v>1487.669351530941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160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4904.0000545829535</v>
      </c>
      <c r="I21" s="1">
        <v>0</v>
      </c>
      <c r="J21">
        <f t="shared" si="42"/>
        <v>45.989283249881559</v>
      </c>
      <c r="K21">
        <f t="shared" si="43"/>
        <v>0.1501125503327348</v>
      </c>
      <c r="L21">
        <f t="shared" si="44"/>
        <v>448.35632010463968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10.089404106140137</v>
      </c>
      <c r="AA21">
        <f t="shared" si="48"/>
        <v>0.87504470205307006</v>
      </c>
      <c r="AB21">
        <f t="shared" si="49"/>
        <v>3.1588795711961971E-2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2.8847542714866057</v>
      </c>
      <c r="AJ21">
        <f t="shared" si="55"/>
        <v>1.8737152775118819</v>
      </c>
      <c r="AK21">
        <f t="shared" si="56"/>
        <v>28.256340026855469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24.171195983886719</v>
      </c>
      <c r="AQ21" s="1">
        <v>28.256340026855469</v>
      </c>
      <c r="AR21" s="1">
        <v>23.066440582275391</v>
      </c>
      <c r="AS21" s="1">
        <v>999.8992919921875</v>
      </c>
      <c r="AT21" s="1">
        <v>967.38970947265625</v>
      </c>
      <c r="AU21" s="1">
        <v>18.124820709228516</v>
      </c>
      <c r="AV21" s="1">
        <v>20.008907318115234</v>
      </c>
      <c r="AW21" s="1">
        <v>59.217559814453125</v>
      </c>
      <c r="AX21" s="1">
        <v>65.379127502441406</v>
      </c>
      <c r="AY21" s="1">
        <v>300.09591674804688</v>
      </c>
      <c r="AZ21" s="1">
        <v>1699.947509765625</v>
      </c>
      <c r="BA21" s="1">
        <v>1536.4661865234375</v>
      </c>
      <c r="BB21" s="1">
        <v>98.866195678710938</v>
      </c>
      <c r="BC21" s="1">
        <v>1.1497566699981689</v>
      </c>
      <c r="BD21" s="1">
        <v>3.3453445881605148E-2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1.500479583740234</v>
      </c>
      <c r="BM21">
        <f t="shared" si="60"/>
        <v>2.8847542714866056E-3</v>
      </c>
      <c r="BN21">
        <f t="shared" si="61"/>
        <v>301.40634002685545</v>
      </c>
      <c r="BO21">
        <f t="shared" si="62"/>
        <v>297.3211959838867</v>
      </c>
      <c r="BP21">
        <f t="shared" si="63"/>
        <v>271.99159548301395</v>
      </c>
      <c r="BQ21">
        <f t="shared" si="64"/>
        <v>0.38932521439210044</v>
      </c>
      <c r="BR21">
        <f t="shared" si="65"/>
        <v>3.8519198237418539</v>
      </c>
      <c r="BS21">
        <f t="shared" si="66"/>
        <v>38.960939047959101</v>
      </c>
      <c r="BT21">
        <f t="shared" si="67"/>
        <v>18.952031729843867</v>
      </c>
      <c r="BU21">
        <f t="shared" si="68"/>
        <v>26.213768005371094</v>
      </c>
      <c r="BV21">
        <f t="shared" si="69"/>
        <v>3.4171771467350114</v>
      </c>
      <c r="BW21">
        <f t="shared" si="70"/>
        <v>0.14772545515429811</v>
      </c>
      <c r="BX21">
        <f t="shared" si="71"/>
        <v>1.978204546229972</v>
      </c>
      <c r="BY21">
        <f t="shared" si="72"/>
        <v>1.4389726005050394</v>
      </c>
      <c r="BZ21">
        <f t="shared" si="73"/>
        <v>9.2539948174522879E-2</v>
      </c>
      <c r="CA21">
        <f t="shared" si="74"/>
        <v>44.327283677252069</v>
      </c>
      <c r="CB21">
        <f t="shared" si="75"/>
        <v>0.46347021858341642</v>
      </c>
      <c r="CC21">
        <f t="shared" si="76"/>
        <v>50.67553244956963</v>
      </c>
      <c r="CD21">
        <f t="shared" si="77"/>
        <v>960.70645796630447</v>
      </c>
      <c r="CE21">
        <f t="shared" si="78"/>
        <v>2.4258517222786925E-2</v>
      </c>
      <c r="CF21">
        <f t="shared" si="79"/>
        <v>0</v>
      </c>
      <c r="CG21">
        <f t="shared" si="80"/>
        <v>1487.5300621887197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160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5125.5000546174124</v>
      </c>
      <c r="I22" s="1">
        <v>0</v>
      </c>
      <c r="J22">
        <f t="shared" si="42"/>
        <v>44.471908670697182</v>
      </c>
      <c r="K22">
        <f t="shared" si="43"/>
        <v>9.126842787322649E-2</v>
      </c>
      <c r="L22">
        <f t="shared" si="44"/>
        <v>453.02057340666352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10.089404106140137</v>
      </c>
      <c r="AA22">
        <f t="shared" si="48"/>
        <v>0.87504470205307006</v>
      </c>
      <c r="AB22">
        <f t="shared" si="49"/>
        <v>3.0568260639918729E-2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1.9312969544365108</v>
      </c>
      <c r="AJ22">
        <f t="shared" si="55"/>
        <v>2.0490248540451184</v>
      </c>
      <c r="AK22">
        <f t="shared" si="56"/>
        <v>28.864109039306641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24.175786972045898</v>
      </c>
      <c r="AQ22" s="1">
        <v>28.864109039306641</v>
      </c>
      <c r="AR22" s="1">
        <v>23.065404891967773</v>
      </c>
      <c r="AS22" s="1">
        <v>1299.864013671875</v>
      </c>
      <c r="AT22" s="1">
        <v>1268.592529296875</v>
      </c>
      <c r="AU22" s="1">
        <v>18.37518310546875</v>
      </c>
      <c r="AV22" s="1">
        <v>19.637035369873047</v>
      </c>
      <c r="AW22" s="1">
        <v>60.013442993164063</v>
      </c>
      <c r="AX22" s="1">
        <v>64.137397766113281</v>
      </c>
      <c r="AY22" s="1">
        <v>300.09408569335938</v>
      </c>
      <c r="AZ22" s="1">
        <v>1699.9737548828125</v>
      </c>
      <c r="BA22" s="1">
        <v>1608.8125</v>
      </c>
      <c r="BB22" s="1">
        <v>98.855621337890625</v>
      </c>
      <c r="BC22" s="1">
        <v>-0.18378825485706329</v>
      </c>
      <c r="BD22" s="1">
        <v>4.5181635767221451E-2</v>
      </c>
      <c r="BE22" s="1">
        <v>0.5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1.5004704284667967</v>
      </c>
      <c r="BM22">
        <f t="shared" si="60"/>
        <v>1.9312969544365108E-3</v>
      </c>
      <c r="BN22">
        <f t="shared" si="61"/>
        <v>302.01410903930662</v>
      </c>
      <c r="BO22">
        <f t="shared" si="62"/>
        <v>297.32578697204588</v>
      </c>
      <c r="BP22">
        <f t="shared" si="63"/>
        <v>271.99579470167009</v>
      </c>
      <c r="BQ22">
        <f t="shared" si="64"/>
        <v>0.52851351695122506</v>
      </c>
      <c r="BR22">
        <f t="shared" si="65"/>
        <v>3.990256186768053</v>
      </c>
      <c r="BS22">
        <f t="shared" si="66"/>
        <v>40.364484414389267</v>
      </c>
      <c r="BT22">
        <f t="shared" si="67"/>
        <v>20.72744904451622</v>
      </c>
      <c r="BU22">
        <f t="shared" si="68"/>
        <v>26.51994800567627</v>
      </c>
      <c r="BV22">
        <f t="shared" si="69"/>
        <v>3.4794798305749879</v>
      </c>
      <c r="BW22">
        <f t="shared" si="70"/>
        <v>9.0380469598678542E-2</v>
      </c>
      <c r="BX22">
        <f t="shared" si="71"/>
        <v>1.9412313327229349</v>
      </c>
      <c r="BY22">
        <f t="shared" si="72"/>
        <v>1.538248497852053</v>
      </c>
      <c r="BZ22">
        <f t="shared" si="73"/>
        <v>5.6566905480860172E-2</v>
      </c>
      <c r="CA22">
        <f t="shared" si="74"/>
        <v>44.783630262963214</v>
      </c>
      <c r="CB22">
        <f t="shared" si="75"/>
        <v>0.35710487248238243</v>
      </c>
      <c r="CC22">
        <f t="shared" si="76"/>
        <v>47.576130193297516</v>
      </c>
      <c r="CD22">
        <f t="shared" si="77"/>
        <v>1262.129785596373</v>
      </c>
      <c r="CE22">
        <f t="shared" si="78"/>
        <v>1.6763738095775794E-2</v>
      </c>
      <c r="CF22">
        <f t="shared" si="79"/>
        <v>0</v>
      </c>
      <c r="CG22">
        <f t="shared" si="80"/>
        <v>1487.5530278394695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160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5347.5000546174124</v>
      </c>
      <c r="I23" s="1">
        <v>0</v>
      </c>
      <c r="J23">
        <f t="shared" si="42"/>
        <v>44.538661564498753</v>
      </c>
      <c r="K23">
        <f t="shared" si="43"/>
        <v>6.4124535525462281E-2</v>
      </c>
      <c r="L23">
        <f t="shared" si="44"/>
        <v>511.99112480701234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10.089404106140137</v>
      </c>
      <c r="AA23">
        <f t="shared" si="48"/>
        <v>0.87504470205307006</v>
      </c>
      <c r="AB23">
        <f t="shared" si="49"/>
        <v>3.0610466501132489E-2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1.4177815550859023</v>
      </c>
      <c r="AJ23">
        <f t="shared" si="55"/>
        <v>2.1342827373144022</v>
      </c>
      <c r="AK23">
        <f t="shared" si="56"/>
        <v>29.160835266113281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24.168350219726563</v>
      </c>
      <c r="AQ23" s="1">
        <v>29.160835266113281</v>
      </c>
      <c r="AR23" s="1">
        <v>23.059854507446289</v>
      </c>
      <c r="AS23" s="1">
        <v>1699.920654296875</v>
      </c>
      <c r="AT23" s="1">
        <v>1668.66259765625</v>
      </c>
      <c r="AU23" s="1">
        <v>18.545982360839844</v>
      </c>
      <c r="AV23" s="1">
        <v>19.472421646118164</v>
      </c>
      <c r="AW23" s="1">
        <v>60.601589202880859</v>
      </c>
      <c r="AX23" s="1">
        <v>63.630771636962891</v>
      </c>
      <c r="AY23" s="1">
        <v>300.11117553710938</v>
      </c>
      <c r="AZ23" s="1">
        <v>1700.1219482421875</v>
      </c>
      <c r="BA23" s="1">
        <v>1737.0887451171875</v>
      </c>
      <c r="BB23" s="1">
        <v>98.861465454101563</v>
      </c>
      <c r="BC23" s="1">
        <v>-2.4126822948455811</v>
      </c>
      <c r="BD23" s="1">
        <v>5.0087146461009979E-2</v>
      </c>
      <c r="BE23" s="1">
        <v>0.75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1.5005558776855468</v>
      </c>
      <c r="BM23">
        <f t="shared" si="60"/>
        <v>1.4177815550859023E-3</v>
      </c>
      <c r="BN23">
        <f t="shared" si="61"/>
        <v>302.31083526611326</v>
      </c>
      <c r="BO23">
        <f t="shared" si="62"/>
        <v>297.31835021972654</v>
      </c>
      <c r="BP23">
        <f t="shared" si="63"/>
        <v>272.01950563864011</v>
      </c>
      <c r="BQ23">
        <f t="shared" si="64"/>
        <v>0.60447331227109236</v>
      </c>
      <c r="BR23">
        <f t="shared" si="65"/>
        <v>4.0593548771898122</v>
      </c>
      <c r="BS23">
        <f t="shared" si="66"/>
        <v>41.061042930568838</v>
      </c>
      <c r="BT23">
        <f t="shared" si="67"/>
        <v>21.588621284450674</v>
      </c>
      <c r="BU23">
        <f t="shared" si="68"/>
        <v>26.664592742919922</v>
      </c>
      <c r="BV23">
        <f t="shared" si="69"/>
        <v>3.5092560519959242</v>
      </c>
      <c r="BW23">
        <f t="shared" si="70"/>
        <v>6.36849348645077E-2</v>
      </c>
      <c r="BX23">
        <f t="shared" si="71"/>
        <v>1.9250721398754103</v>
      </c>
      <c r="BY23">
        <f t="shared" si="72"/>
        <v>1.5841839121205139</v>
      </c>
      <c r="BZ23">
        <f t="shared" si="73"/>
        <v>3.9842347597496587E-2</v>
      </c>
      <c r="CA23">
        <f t="shared" si="74"/>
        <v>50.616192897915056</v>
      </c>
      <c r="CB23">
        <f t="shared" si="75"/>
        <v>0.30682723129657169</v>
      </c>
      <c r="CC23">
        <f t="shared" si="76"/>
        <v>46.15379335306087</v>
      </c>
      <c r="CD23">
        <f t="shared" si="77"/>
        <v>1662.1901532962349</v>
      </c>
      <c r="CE23">
        <f t="shared" si="78"/>
        <v>1.2366985678463688E-2</v>
      </c>
      <c r="CF23">
        <f t="shared" si="79"/>
        <v>0</v>
      </c>
      <c r="CG23">
        <f t="shared" si="80"/>
        <v>1487.6827036534698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160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5525.5000546174124</v>
      </c>
      <c r="I24" s="1">
        <v>0</v>
      </c>
      <c r="J24">
        <f t="shared" si="42"/>
        <v>46.44562423900414</v>
      </c>
      <c r="K24">
        <f t="shared" si="43"/>
        <v>5.4656285818230135E-2</v>
      </c>
      <c r="L24">
        <f t="shared" si="44"/>
        <v>555.84247629437812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10.089404106140137</v>
      </c>
      <c r="AA24">
        <f t="shared" si="48"/>
        <v>0.87504470205307006</v>
      </c>
      <c r="AB24">
        <f t="shared" si="49"/>
        <v>3.1913572058675614E-2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1.2166197462221402</v>
      </c>
      <c r="AJ24">
        <f t="shared" si="55"/>
        <v>2.146285914882665</v>
      </c>
      <c r="AK24">
        <f t="shared" si="56"/>
        <v>29.212726593017578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24.18183708190918</v>
      </c>
      <c r="AQ24" s="1">
        <v>29.212726593017578</v>
      </c>
      <c r="AR24" s="1">
        <v>23.062793731689453</v>
      </c>
      <c r="AS24" s="1">
        <v>2000.042236328125</v>
      </c>
      <c r="AT24" s="1">
        <v>1967.4952392578125</v>
      </c>
      <c r="AU24" s="1">
        <v>18.680477142333984</v>
      </c>
      <c r="AV24" s="1">
        <v>19.475454330444336</v>
      </c>
      <c r="AW24" s="1">
        <v>60.989151000976563</v>
      </c>
      <c r="AX24" s="1">
        <v>63.584651947021484</v>
      </c>
      <c r="AY24" s="1">
        <v>300.11566162109375</v>
      </c>
      <c r="AZ24" s="1">
        <v>1698.98876953125</v>
      </c>
      <c r="BA24" s="1">
        <v>1061.8846435546875</v>
      </c>
      <c r="BB24" s="1">
        <v>98.855690002441406</v>
      </c>
      <c r="BC24" s="1">
        <v>-4.4077630043029785</v>
      </c>
      <c r="BD24" s="1">
        <v>5.2477911114692688E-2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1.5005783081054687</v>
      </c>
      <c r="BM24">
        <f t="shared" si="60"/>
        <v>1.2166197462221402E-3</v>
      </c>
      <c r="BN24">
        <f t="shared" si="61"/>
        <v>302.36272659301756</v>
      </c>
      <c r="BO24">
        <f t="shared" si="62"/>
        <v>297.33183708190916</v>
      </c>
      <c r="BP24">
        <f t="shared" si="63"/>
        <v>271.83819704894267</v>
      </c>
      <c r="BQ24">
        <f t="shared" si="64"/>
        <v>0.63727107664955762</v>
      </c>
      <c r="BR24">
        <f t="shared" si="65"/>
        <v>4.0715453908297752</v>
      </c>
      <c r="BS24">
        <f t="shared" si="66"/>
        <v>41.186758098893662</v>
      </c>
      <c r="BT24">
        <f t="shared" si="67"/>
        <v>21.711303768449326</v>
      </c>
      <c r="BU24">
        <f t="shared" si="68"/>
        <v>26.697281837463379</v>
      </c>
      <c r="BV24">
        <f t="shared" si="69"/>
        <v>3.51601608841136</v>
      </c>
      <c r="BW24">
        <f t="shared" si="70"/>
        <v>5.4336595169884226E-2</v>
      </c>
      <c r="BX24">
        <f t="shared" si="71"/>
        <v>1.9252594759471102</v>
      </c>
      <c r="BY24">
        <f t="shared" si="72"/>
        <v>1.5907566124642498</v>
      </c>
      <c r="BZ24">
        <f t="shared" si="73"/>
        <v>3.3988950217363686E-2</v>
      </c>
      <c r="CA24">
        <f t="shared" si="74"/>
        <v>54.948191526746427</v>
      </c>
      <c r="CB24">
        <f t="shared" si="75"/>
        <v>0.28251274270125071</v>
      </c>
      <c r="CC24">
        <f t="shared" si="76"/>
        <v>45.954799024988233</v>
      </c>
      <c r="CD24">
        <f t="shared" si="77"/>
        <v>1960.7456713971399</v>
      </c>
      <c r="CE24">
        <f t="shared" si="78"/>
        <v>1.0885651100138243E-2</v>
      </c>
      <c r="CF24">
        <f t="shared" si="79"/>
        <v>0</v>
      </c>
      <c r="CG24">
        <f t="shared" si="80"/>
        <v>1486.6911216259848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158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5998.0000545829535</v>
      </c>
      <c r="I25" s="1">
        <v>0</v>
      </c>
      <c r="J25">
        <f t="shared" ref="J25:J35" si="84">(AS25-AT25*(1000-AU25)/(1000-AV25))*BL25</f>
        <v>31.863223877619411</v>
      </c>
      <c r="K25">
        <f t="shared" ref="K25:K35" si="85">IF(BW25&lt;&gt;0,1/(1/BW25-1/AO25),0)</f>
        <v>0.20297852961599114</v>
      </c>
      <c r="L25">
        <f t="shared" ref="L25:L35" si="86">((BZ25-BM25/2)*AT25-J25)/(BZ25+BM25/2)</f>
        <v>114.9400436284194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10.089404106140137</v>
      </c>
      <c r="AA25">
        <f t="shared" ref="AA25:AA35" si="90">(Z25*Y25+(100-Z25)*X25)/100</f>
        <v>0.87504470205307006</v>
      </c>
      <c r="AB25">
        <f t="shared" ref="AB25:AB35" si="91">(J25-W25)/CG25</f>
        <v>2.2108219307303795E-2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3.5337967241242034</v>
      </c>
      <c r="AJ25">
        <f t="shared" ref="AJ25:AJ35" si="97">(BR25-BX25)</f>
        <v>1.7061042079310975</v>
      </c>
      <c r="AK25">
        <f t="shared" ref="AK25:AK35" si="98">(AQ25+BQ25*I25)</f>
        <v>28.087488174438477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24.13261604309082</v>
      </c>
      <c r="AQ25" s="1">
        <v>28.087488174438477</v>
      </c>
      <c r="AR25" s="1">
        <v>23.063411712646484</v>
      </c>
      <c r="AS25" s="1">
        <v>399.91925048828125</v>
      </c>
      <c r="AT25" s="1">
        <v>377.79544067382813</v>
      </c>
      <c r="AU25" s="1">
        <v>19.019018173217773</v>
      </c>
      <c r="AV25" s="1">
        <v>21.323774337768555</v>
      </c>
      <c r="AW25" s="1">
        <v>62.282375335693359</v>
      </c>
      <c r="AX25" s="1">
        <v>69.832237243652344</v>
      </c>
      <c r="AY25" s="1">
        <v>300.11355590820313</v>
      </c>
      <c r="AZ25" s="1">
        <v>1698.737060546875</v>
      </c>
      <c r="BA25" s="1">
        <v>220.46296691894531</v>
      </c>
      <c r="BB25" s="1">
        <v>98.863044738769531</v>
      </c>
      <c r="BC25" s="1">
        <v>2.1970968246459961</v>
      </c>
      <c r="BD25" s="1">
        <v>-5.4619013098999858E-4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1.5005677795410155</v>
      </c>
      <c r="BM25">
        <f t="shared" ref="BM25:BM35" si="102">(AV25-AU25)/(1000-AV25)*BL25</f>
        <v>3.5337967241242034E-3</v>
      </c>
      <c r="BN25">
        <f t="shared" ref="BN25:BN35" si="103">(AQ25+273.15)</f>
        <v>301.23748817443845</v>
      </c>
      <c r="BO25">
        <f t="shared" ref="BO25:BO35" si="104">(AP25+273.15)</f>
        <v>297.2826160430908</v>
      </c>
      <c r="BP25">
        <f t="shared" ref="BP25:BP35" si="105">(AZ25*BH25+BA25*BI25)*BJ25</f>
        <v>271.79792361234286</v>
      </c>
      <c r="BQ25">
        <f t="shared" ref="BQ25:BQ35" si="106">((BP25+0.00000010773*(BO25^4-BN25^4))-BM25*44100)/(AM25*51.4+0.00000043092*BN25^3)</f>
        <v>0.280533973998641</v>
      </c>
      <c r="BR25">
        <f t="shared" ref="BR25:BR35" si="107">0.61365*EXP(17.502*AK25/(240.97+AK25))</f>
        <v>3.8142374642853358</v>
      </c>
      <c r="BS25">
        <f t="shared" ref="BS25:BS35" si="108">BR25*1000/BB25</f>
        <v>38.581023620746002</v>
      </c>
      <c r="BT25">
        <f t="shared" ref="BT25:BT35" si="109">(BS25-AV25)</f>
        <v>17.257249282977448</v>
      </c>
      <c r="BU25">
        <f t="shared" ref="BU25:BU35" si="110">IF(I25,AQ25,(AP25+AQ25)/2)</f>
        <v>26.110052108764648</v>
      </c>
      <c r="BV25">
        <f t="shared" ref="BV25:BV35" si="111">0.61365*EXP(17.502*BU25/(240.97+BU25))</f>
        <v>3.3962946909583263</v>
      </c>
      <c r="BW25">
        <f t="shared" ref="BW25:BW35" si="112">IF(BT25&lt;&gt;0,(1000-(BS25+AV25)/2)/BT25*BM25,0)</f>
        <v>0.19863832170014339</v>
      </c>
      <c r="BX25">
        <f t="shared" ref="BX25:BX35" si="113">AV25*BB25/1000</f>
        <v>2.1081332563542383</v>
      </c>
      <c r="BY25">
        <f t="shared" ref="BY25:BY35" si="114">(BV25-BX25)</f>
        <v>1.2881614346040879</v>
      </c>
      <c r="BZ25">
        <f t="shared" ref="BZ25:BZ35" si="115">1/(1.6/K25+1.37/AO25)</f>
        <v>0.12453173024295219</v>
      </c>
      <c r="CA25">
        <f t="shared" ref="CA25:CA35" si="116">L25*BB25*0.001</f>
        <v>11.363322675512549</v>
      </c>
      <c r="CB25">
        <f t="shared" ref="CB25:CB35" si="117">L25/AT25</f>
        <v>0.30423883206058477</v>
      </c>
      <c r="CC25">
        <f t="shared" ref="CC25:CC35" si="118">(1-BM25*BB25/BR25/K25)*100</f>
        <v>54.874947973099786</v>
      </c>
      <c r="CD25">
        <f t="shared" ref="CD25:CD35" si="119">(AT25-J25/(AO25/1.35))</f>
        <v>373.16501541104975</v>
      </c>
      <c r="CE25">
        <f t="shared" ref="CE25:CE35" si="120">J25*CC25/100/CD25</f>
        <v>4.6855752290004771E-2</v>
      </c>
      <c r="CF25">
        <f t="shared" ref="CF25:CF35" si="121">(P25-O25)</f>
        <v>0</v>
      </c>
      <c r="CG25">
        <f t="shared" ref="CG25:CG35" si="122">AZ25*AA25</f>
        <v>1486.4708650127482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158</v>
      </c>
      <c r="B26" s="1">
        <v>24</v>
      </c>
      <c r="C26" s="1" t="s">
        <v>114</v>
      </c>
      <c r="D26" s="1" t="s">
        <v>0</v>
      </c>
      <c r="E26" s="1">
        <v>0</v>
      </c>
      <c r="F26" s="1" t="s">
        <v>91</v>
      </c>
      <c r="G26" s="1" t="s">
        <v>0</v>
      </c>
      <c r="H26" s="1">
        <v>6140.0000545829535</v>
      </c>
      <c r="I26" s="1">
        <v>0</v>
      </c>
      <c r="J26">
        <f t="shared" si="84"/>
        <v>7.581528601396097</v>
      </c>
      <c r="K26">
        <f t="shared" si="85"/>
        <v>0.18337016745864168</v>
      </c>
      <c r="L26">
        <f t="shared" si="86"/>
        <v>122.5703131490058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10.089404106140137</v>
      </c>
      <c r="AA26">
        <f t="shared" si="90"/>
        <v>0.87504470205307006</v>
      </c>
      <c r="AB26">
        <f t="shared" si="91"/>
        <v>5.7666419569667336E-3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3.304112789801195</v>
      </c>
      <c r="AJ26">
        <f t="shared" si="97"/>
        <v>1.7617466888065265</v>
      </c>
      <c r="AK26">
        <f t="shared" si="98"/>
        <v>28.301921844482422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24.164873123168945</v>
      </c>
      <c r="AQ26" s="1">
        <v>28.301921844482422</v>
      </c>
      <c r="AR26" s="1">
        <v>23.064170837402344</v>
      </c>
      <c r="AS26" s="1">
        <v>199.96971130371094</v>
      </c>
      <c r="AT26" s="1">
        <v>194.48884582519531</v>
      </c>
      <c r="AU26" s="1">
        <v>19.090736389160156</v>
      </c>
      <c r="AV26" s="1">
        <v>21.245933532714844</v>
      </c>
      <c r="AW26" s="1">
        <v>62.396095275878906</v>
      </c>
      <c r="AX26" s="1">
        <v>69.439834594726563</v>
      </c>
      <c r="AY26" s="1">
        <v>300.103759765625</v>
      </c>
      <c r="AZ26" s="1">
        <v>1700.63623046875</v>
      </c>
      <c r="BA26" s="1">
        <v>251.40425109863281</v>
      </c>
      <c r="BB26" s="1">
        <v>98.861320495605469</v>
      </c>
      <c r="BC26" s="1">
        <v>1.9242712259292603</v>
      </c>
      <c r="BD26" s="1">
        <v>-1.9085139501839876E-3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1.500518798828125</v>
      </c>
      <c r="BM26">
        <f t="shared" si="102"/>
        <v>3.304112789801195E-3</v>
      </c>
      <c r="BN26">
        <f t="shared" si="103"/>
        <v>301.4519218444824</v>
      </c>
      <c r="BO26">
        <f t="shared" si="104"/>
        <v>297.31487312316892</v>
      </c>
      <c r="BP26">
        <f t="shared" si="105"/>
        <v>272.1017907930509</v>
      </c>
      <c r="BQ26">
        <f t="shared" si="106"/>
        <v>0.31351147056841738</v>
      </c>
      <c r="BR26">
        <f t="shared" si="107"/>
        <v>3.8621477330125802</v>
      </c>
      <c r="BS26">
        <f t="shared" si="108"/>
        <v>39.066317480396783</v>
      </c>
      <c r="BT26">
        <f t="shared" si="109"/>
        <v>17.82038394768194</v>
      </c>
      <c r="BU26">
        <f t="shared" si="110"/>
        <v>26.233397483825684</v>
      </c>
      <c r="BV26">
        <f t="shared" si="111"/>
        <v>3.4211419961075351</v>
      </c>
      <c r="BW26">
        <f t="shared" si="112"/>
        <v>0.17982067946639105</v>
      </c>
      <c r="BX26">
        <f t="shared" si="113"/>
        <v>2.1004010442060537</v>
      </c>
      <c r="BY26">
        <f t="shared" si="114"/>
        <v>1.3207409519014814</v>
      </c>
      <c r="BZ26">
        <f t="shared" si="115"/>
        <v>0.11270152366755264</v>
      </c>
      <c r="CA26">
        <f t="shared" si="116"/>
        <v>12.117463011470587</v>
      </c>
      <c r="CB26">
        <f t="shared" si="117"/>
        <v>0.63021770029511515</v>
      </c>
      <c r="CC26">
        <f t="shared" si="118"/>
        <v>53.876345814412318</v>
      </c>
      <c r="CD26">
        <f t="shared" si="119"/>
        <v>193.3870834391538</v>
      </c>
      <c r="CE26">
        <f t="shared" si="120"/>
        <v>2.1121630745271104E-2</v>
      </c>
      <c r="CF26">
        <f t="shared" si="121"/>
        <v>0</v>
      </c>
      <c r="CG26">
        <f t="shared" si="122"/>
        <v>1488.1327235911835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158</v>
      </c>
      <c r="B27" s="1">
        <v>25</v>
      </c>
      <c r="C27" s="1" t="s">
        <v>115</v>
      </c>
      <c r="D27" s="1" t="s">
        <v>0</v>
      </c>
      <c r="E27" s="1">
        <v>0</v>
      </c>
      <c r="F27" s="1" t="s">
        <v>91</v>
      </c>
      <c r="G27" s="1" t="s">
        <v>0</v>
      </c>
      <c r="H27" s="1">
        <v>6284.0000545829535</v>
      </c>
      <c r="I27" s="1">
        <v>0</v>
      </c>
      <c r="J27">
        <f t="shared" si="84"/>
        <v>-3.3969829506974603</v>
      </c>
      <c r="K27">
        <f t="shared" si="85"/>
        <v>0.18831997856690316</v>
      </c>
      <c r="L27">
        <f t="shared" si="86"/>
        <v>79.615736650592709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10.089404106140137</v>
      </c>
      <c r="AA27">
        <f t="shared" si="90"/>
        <v>0.87504470205307006</v>
      </c>
      <c r="AB27">
        <f t="shared" si="91"/>
        <v>-1.6103765241284895E-3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3.3446630876850261</v>
      </c>
      <c r="AJ27">
        <f t="shared" si="97"/>
        <v>1.7376111688150622</v>
      </c>
      <c r="AK27">
        <f t="shared" si="98"/>
        <v>28.195701599121094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24.122314453125</v>
      </c>
      <c r="AQ27" s="1">
        <v>28.195701599121094</v>
      </c>
      <c r="AR27" s="1">
        <v>23.063680648803711</v>
      </c>
      <c r="AS27" s="1">
        <v>50.010643005371094</v>
      </c>
      <c r="AT27" s="1">
        <v>52.158195495605469</v>
      </c>
      <c r="AU27" s="1">
        <v>19.067802429199219</v>
      </c>
      <c r="AV27" s="1">
        <v>21.249382019042969</v>
      </c>
      <c r="AW27" s="1">
        <v>62.481220245361328</v>
      </c>
      <c r="AX27" s="1">
        <v>69.627799987792969</v>
      </c>
      <c r="AY27" s="1">
        <v>300.11199951171875</v>
      </c>
      <c r="AZ27" s="1">
        <v>1701.0115966796875</v>
      </c>
      <c r="BA27" s="1">
        <v>213.3489990234375</v>
      </c>
      <c r="BB27" s="1">
        <v>98.861175537109375</v>
      </c>
      <c r="BC27" s="1">
        <v>1.050257682800293</v>
      </c>
      <c r="BD27" s="1">
        <v>-7.0719928480684757E-3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1.5005599975585935</v>
      </c>
      <c r="BM27">
        <f t="shared" si="102"/>
        <v>3.3446630876850262E-3</v>
      </c>
      <c r="BN27">
        <f t="shared" si="103"/>
        <v>301.34570159912107</v>
      </c>
      <c r="BO27">
        <f t="shared" si="104"/>
        <v>297.27231445312498</v>
      </c>
      <c r="BP27">
        <f t="shared" si="105"/>
        <v>272.16184938545848</v>
      </c>
      <c r="BQ27">
        <f t="shared" si="106"/>
        <v>0.30970782308593564</v>
      </c>
      <c r="BR27">
        <f t="shared" si="107"/>
        <v>3.8383500546547649</v>
      </c>
      <c r="BS27">
        <f t="shared" si="108"/>
        <v>38.825656622037322</v>
      </c>
      <c r="BT27">
        <f t="shared" si="109"/>
        <v>17.576274602994353</v>
      </c>
      <c r="BU27">
        <f t="shared" si="110"/>
        <v>26.159008026123047</v>
      </c>
      <c r="BV27">
        <f t="shared" si="111"/>
        <v>3.406137686328909</v>
      </c>
      <c r="BW27">
        <f t="shared" si="112"/>
        <v>0.18457823280795221</v>
      </c>
      <c r="BX27">
        <f t="shared" si="113"/>
        <v>2.1007388858397027</v>
      </c>
      <c r="BY27">
        <f t="shared" si="114"/>
        <v>1.3053988004892063</v>
      </c>
      <c r="BZ27">
        <f t="shared" si="115"/>
        <v>0.11569183232331154</v>
      </c>
      <c r="CA27">
        <f t="shared" si="116"/>
        <v>7.8709053165305187</v>
      </c>
      <c r="CB27">
        <f t="shared" si="117"/>
        <v>1.5264281268568933</v>
      </c>
      <c r="CC27">
        <f t="shared" si="118"/>
        <v>54.255680441157075</v>
      </c>
      <c r="CD27">
        <f t="shared" si="119"/>
        <v>52.651851621945696</v>
      </c>
      <c r="CE27">
        <f t="shared" si="120"/>
        <v>-3.5004584978409428E-2</v>
      </c>
      <c r="CF27">
        <f t="shared" si="121"/>
        <v>0</v>
      </c>
      <c r="CG27">
        <f t="shared" si="122"/>
        <v>1488.4611858053941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158</v>
      </c>
      <c r="B28" s="1">
        <v>26</v>
      </c>
      <c r="C28" s="1" t="s">
        <v>116</v>
      </c>
      <c r="D28" s="1" t="s">
        <v>0</v>
      </c>
      <c r="E28" s="1">
        <v>0</v>
      </c>
      <c r="F28" s="1" t="s">
        <v>91</v>
      </c>
      <c r="G28" s="1" t="s">
        <v>0</v>
      </c>
      <c r="H28" s="1">
        <v>6491.0000545829535</v>
      </c>
      <c r="I28" s="1">
        <v>0</v>
      </c>
      <c r="J28">
        <f t="shared" si="84"/>
        <v>2.6879289665490251</v>
      </c>
      <c r="K28">
        <f t="shared" si="85"/>
        <v>0.22002194374357148</v>
      </c>
      <c r="L28">
        <f t="shared" si="86"/>
        <v>75.328065504458849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10.089404106140137</v>
      </c>
      <c r="AA28">
        <f t="shared" si="90"/>
        <v>0.87504470205307006</v>
      </c>
      <c r="AB28">
        <f t="shared" si="91"/>
        <v>2.4794401429527012E-3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4.0166488023471105</v>
      </c>
      <c r="AJ28">
        <f t="shared" si="97"/>
        <v>1.793079218552037</v>
      </c>
      <c r="AK28">
        <f t="shared" si="98"/>
        <v>28.055856704711914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24.182903289794922</v>
      </c>
      <c r="AQ28" s="1">
        <v>28.055856704711914</v>
      </c>
      <c r="AR28" s="1">
        <v>23.0667724609375</v>
      </c>
      <c r="AS28" s="1">
        <v>99.904777526855469</v>
      </c>
      <c r="AT28" s="1">
        <v>97.851593017578125</v>
      </c>
      <c r="AU28" s="1">
        <v>17.751703262329102</v>
      </c>
      <c r="AV28" s="1">
        <v>20.3739013671875</v>
      </c>
      <c r="AW28" s="1">
        <v>57.952972412109375</v>
      </c>
      <c r="AX28" s="1">
        <v>66.513908386230469</v>
      </c>
      <c r="AY28" s="1">
        <v>300.11569213867188</v>
      </c>
      <c r="AZ28" s="1">
        <v>1699.8033447265625</v>
      </c>
      <c r="BA28" s="1">
        <v>233.82614135742188</v>
      </c>
      <c r="BB28" s="1">
        <v>98.85858154296875</v>
      </c>
      <c r="BC28" s="1">
        <v>1.4639966487884521</v>
      </c>
      <c r="BD28" s="1">
        <v>6.5106181427836418E-3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1.5005784606933592</v>
      </c>
      <c r="BM28">
        <f t="shared" si="102"/>
        <v>4.0166488023471109E-3</v>
      </c>
      <c r="BN28">
        <f t="shared" si="103"/>
        <v>301.20585670471189</v>
      </c>
      <c r="BO28">
        <f t="shared" si="104"/>
        <v>297.3329032897949</v>
      </c>
      <c r="BP28">
        <f t="shared" si="105"/>
        <v>271.96852907727953</v>
      </c>
      <c r="BQ28">
        <f t="shared" si="106"/>
        <v>0.19998154287514652</v>
      </c>
      <c r="BR28">
        <f t="shared" si="107"/>
        <v>3.8072142082085452</v>
      </c>
      <c r="BS28">
        <f t="shared" si="108"/>
        <v>38.511721984942142</v>
      </c>
      <c r="BT28">
        <f t="shared" si="109"/>
        <v>18.137820617754642</v>
      </c>
      <c r="BU28">
        <f t="shared" si="110"/>
        <v>26.119379997253418</v>
      </c>
      <c r="BV28">
        <f t="shared" si="111"/>
        <v>3.3981682227041157</v>
      </c>
      <c r="BW28">
        <f t="shared" si="112"/>
        <v>0.21493141046254938</v>
      </c>
      <c r="BX28">
        <f t="shared" si="113"/>
        <v>2.0141349896565082</v>
      </c>
      <c r="BY28">
        <f t="shared" si="114"/>
        <v>1.3840332330476075</v>
      </c>
      <c r="BZ28">
        <f t="shared" si="115"/>
        <v>0.13478039346978452</v>
      </c>
      <c r="CA28">
        <f t="shared" si="116"/>
        <v>7.4468257061466367</v>
      </c>
      <c r="CB28">
        <f t="shared" si="117"/>
        <v>0.76981951117471192</v>
      </c>
      <c r="CC28">
        <f t="shared" si="118"/>
        <v>52.597098452069545</v>
      </c>
      <c r="CD28">
        <f t="shared" si="119"/>
        <v>97.460977986309913</v>
      </c>
      <c r="CE28">
        <f t="shared" si="120"/>
        <v>1.4506037945320793E-2</v>
      </c>
      <c r="CF28">
        <f t="shared" si="121"/>
        <v>0</v>
      </c>
      <c r="CG28">
        <f t="shared" si="122"/>
        <v>1487.4039113350668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158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6643.0000545829535</v>
      </c>
      <c r="I29" s="1">
        <v>0</v>
      </c>
      <c r="J29">
        <f t="shared" si="84"/>
        <v>18.683502070067171</v>
      </c>
      <c r="K29">
        <f t="shared" si="85"/>
        <v>0.24121356597181018</v>
      </c>
      <c r="L29">
        <f t="shared" si="86"/>
        <v>153.62922904715654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10.089404106140137</v>
      </c>
      <c r="AA29">
        <f t="shared" si="90"/>
        <v>0.87504470205307006</v>
      </c>
      <c r="AB29">
        <f t="shared" si="91"/>
        <v>1.3235111299190553E-2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4.2532976954078263</v>
      </c>
      <c r="AJ29">
        <f t="shared" si="97"/>
        <v>1.7356192462177984</v>
      </c>
      <c r="AK29">
        <f t="shared" si="98"/>
        <v>27.947725296020508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24.210662841796875</v>
      </c>
      <c r="AQ29" s="1">
        <v>27.947725296020508</v>
      </c>
      <c r="AR29" s="1">
        <v>23.064565658569336</v>
      </c>
      <c r="AS29" s="1">
        <v>299.92742919921875</v>
      </c>
      <c r="AT29" s="1">
        <v>286.66360473632813</v>
      </c>
      <c r="AU29" s="1">
        <v>17.938068389892578</v>
      </c>
      <c r="AV29" s="1">
        <v>20.713884353637695</v>
      </c>
      <c r="AW29" s="1">
        <v>58.462989807128906</v>
      </c>
      <c r="AX29" s="1">
        <v>67.507804870605469</v>
      </c>
      <c r="AY29" s="1">
        <v>300.10601806640625</v>
      </c>
      <c r="AZ29" s="1">
        <v>1699.5914306640625</v>
      </c>
      <c r="BA29" s="1">
        <v>243.05990600585938</v>
      </c>
      <c r="BB29" s="1">
        <v>98.855010986328125</v>
      </c>
      <c r="BC29" s="1">
        <v>2.2369413375854492</v>
      </c>
      <c r="BD29" s="1">
        <v>8.3293700590729713E-3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1.5005300903320311</v>
      </c>
      <c r="BM29">
        <f t="shared" si="102"/>
        <v>4.2532976954078264E-3</v>
      </c>
      <c r="BN29">
        <f t="shared" si="103"/>
        <v>301.09772529602049</v>
      </c>
      <c r="BO29">
        <f t="shared" si="104"/>
        <v>297.36066284179685</v>
      </c>
      <c r="BP29">
        <f t="shared" si="105"/>
        <v>271.93462282803739</v>
      </c>
      <c r="BQ29">
        <f t="shared" si="106"/>
        <v>0.16453183312423009</v>
      </c>
      <c r="BR29">
        <f t="shared" si="107"/>
        <v>3.7832905115661832</v>
      </c>
      <c r="BS29">
        <f t="shared" si="108"/>
        <v>38.271105064056094</v>
      </c>
      <c r="BT29">
        <f t="shared" si="109"/>
        <v>17.557220710418399</v>
      </c>
      <c r="BU29">
        <f t="shared" si="110"/>
        <v>26.079194068908691</v>
      </c>
      <c r="BV29">
        <f t="shared" si="111"/>
        <v>3.3901031967428135</v>
      </c>
      <c r="BW29">
        <f t="shared" si="112"/>
        <v>0.23510881384440321</v>
      </c>
      <c r="BX29">
        <f t="shared" si="113"/>
        <v>2.0476712653483848</v>
      </c>
      <c r="BY29">
        <f t="shared" si="114"/>
        <v>1.3424319313944286</v>
      </c>
      <c r="BZ29">
        <f t="shared" si="115"/>
        <v>0.1474795534315578</v>
      </c>
      <c r="CA29">
        <f t="shared" si="116"/>
        <v>15.18701912527778</v>
      </c>
      <c r="CB29">
        <f t="shared" si="117"/>
        <v>0.53592163954145489</v>
      </c>
      <c r="CC29">
        <f t="shared" si="118"/>
        <v>53.926304347116108</v>
      </c>
      <c r="CD29">
        <f t="shared" si="119"/>
        <v>283.94848211362398</v>
      </c>
      <c r="CE29">
        <f t="shared" si="120"/>
        <v>3.548292321905229E-2</v>
      </c>
      <c r="CF29">
        <f t="shared" si="121"/>
        <v>0</v>
      </c>
      <c r="CG29">
        <f t="shared" si="122"/>
        <v>1487.2184770573856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158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6790.0000545829535</v>
      </c>
      <c r="I30" s="1">
        <v>0</v>
      </c>
      <c r="J30">
        <f t="shared" si="84"/>
        <v>25.757249921461366</v>
      </c>
      <c r="K30">
        <f t="shared" si="85"/>
        <v>0.26091173180443572</v>
      </c>
      <c r="L30">
        <f t="shared" si="86"/>
        <v>211.51126381825543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10.089404106140137</v>
      </c>
      <c r="AA30">
        <f t="shared" si="90"/>
        <v>0.87504470205307006</v>
      </c>
      <c r="AB30">
        <f t="shared" si="91"/>
        <v>1.7989646520528844E-2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4.5134350782248536</v>
      </c>
      <c r="AJ30">
        <f t="shared" si="97"/>
        <v>1.7064547459187813</v>
      </c>
      <c r="AK30">
        <f t="shared" si="98"/>
        <v>27.843767166137695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24.206872940063477</v>
      </c>
      <c r="AQ30" s="1">
        <v>27.843767166137695</v>
      </c>
      <c r="AR30" s="1">
        <v>23.062021255493164</v>
      </c>
      <c r="AS30" s="1">
        <v>399.98187255859375</v>
      </c>
      <c r="AT30" s="1">
        <v>381.66848754882813</v>
      </c>
      <c r="AU30" s="1">
        <v>17.831333160400391</v>
      </c>
      <c r="AV30" s="1">
        <v>20.776721954345703</v>
      </c>
      <c r="AW30" s="1">
        <v>58.130851745605469</v>
      </c>
      <c r="AX30" s="1">
        <v>67.734954833984375</v>
      </c>
      <c r="AY30" s="1">
        <v>300.10711669921875</v>
      </c>
      <c r="AZ30" s="1">
        <v>1699.763916015625</v>
      </c>
      <c r="BA30" s="1">
        <v>241.78453063964844</v>
      </c>
      <c r="BB30" s="1">
        <v>98.858673095703125</v>
      </c>
      <c r="BC30" s="1">
        <v>2.3728299140930176</v>
      </c>
      <c r="BD30" s="1">
        <v>7.5843594968318939E-3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1.5005355834960936</v>
      </c>
      <c r="BM30">
        <f t="shared" si="102"/>
        <v>4.5134350782248533E-3</v>
      </c>
      <c r="BN30">
        <f t="shared" si="103"/>
        <v>300.99376716613767</v>
      </c>
      <c r="BO30">
        <f t="shared" si="104"/>
        <v>297.35687294006345</v>
      </c>
      <c r="BP30">
        <f t="shared" si="105"/>
        <v>271.96222048367054</v>
      </c>
      <c r="BQ30">
        <f t="shared" si="106"/>
        <v>0.12356055155444792</v>
      </c>
      <c r="BR30">
        <f t="shared" si="107"/>
        <v>3.7604139096037614</v>
      </c>
      <c r="BS30">
        <f t="shared" si="108"/>
        <v>38.038280222144792</v>
      </c>
      <c r="BT30">
        <f t="shared" si="109"/>
        <v>17.261558267799089</v>
      </c>
      <c r="BU30">
        <f t="shared" si="110"/>
        <v>26.025320053100586</v>
      </c>
      <c r="BV30">
        <f t="shared" si="111"/>
        <v>3.3793173010807385</v>
      </c>
      <c r="BW30">
        <f t="shared" si="112"/>
        <v>0.25378393788597325</v>
      </c>
      <c r="BX30">
        <f t="shared" si="113"/>
        <v>2.0539591636849801</v>
      </c>
      <c r="BY30">
        <f t="shared" si="114"/>
        <v>1.3253581373957584</v>
      </c>
      <c r="BZ30">
        <f t="shared" si="115"/>
        <v>0.1592403100859327</v>
      </c>
      <c r="CA30">
        <f t="shared" si="116"/>
        <v>20.909722885867936</v>
      </c>
      <c r="CB30">
        <f t="shared" si="117"/>
        <v>0.55417533990462364</v>
      </c>
      <c r="CC30">
        <f t="shared" si="118"/>
        <v>54.52290457403555</v>
      </c>
      <c r="CD30">
        <f t="shared" si="119"/>
        <v>377.92539421985072</v>
      </c>
      <c r="CE30">
        <f t="shared" si="120"/>
        <v>3.7159717262620989E-2</v>
      </c>
      <c r="CF30">
        <f t="shared" si="121"/>
        <v>0</v>
      </c>
      <c r="CG30">
        <f t="shared" si="122"/>
        <v>1487.3694094504522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158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6941.0000545829535</v>
      </c>
      <c r="I31" s="1">
        <v>0</v>
      </c>
      <c r="J31">
        <f t="shared" si="84"/>
        <v>42.475893276705911</v>
      </c>
      <c r="K31">
        <f t="shared" si="85"/>
        <v>0.26623544557212658</v>
      </c>
      <c r="L31">
        <f t="shared" si="86"/>
        <v>393.52276573299133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10.089404106140137</v>
      </c>
      <c r="AA31">
        <f t="shared" si="90"/>
        <v>0.87504470205307006</v>
      </c>
      <c r="AB31">
        <f t="shared" si="91"/>
        <v>2.9221274984813417E-2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4.4523112034804306</v>
      </c>
      <c r="AJ31">
        <f t="shared" si="97"/>
        <v>1.6509815267951296</v>
      </c>
      <c r="AK31">
        <f t="shared" si="98"/>
        <v>27.615495681762695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24.182369232177734</v>
      </c>
      <c r="AQ31" s="1">
        <v>27.615495681762695</v>
      </c>
      <c r="AR31" s="1">
        <v>23.060970306396484</v>
      </c>
      <c r="AS31" s="1">
        <v>699.92132568359375</v>
      </c>
      <c r="AT31" s="1">
        <v>669.62750244140625</v>
      </c>
      <c r="AU31" s="1">
        <v>17.928728103637695</v>
      </c>
      <c r="AV31" s="1">
        <v>20.834037780761719</v>
      </c>
      <c r="AW31" s="1">
        <v>58.534099578857422</v>
      </c>
      <c r="AX31" s="1">
        <v>68.020332336425781</v>
      </c>
      <c r="AY31" s="1">
        <v>300.1092529296875</v>
      </c>
      <c r="AZ31" s="1">
        <v>1700.2747802734375</v>
      </c>
      <c r="BA31" s="1">
        <v>262.45870971679688</v>
      </c>
      <c r="BB31" s="1">
        <v>98.858558654785156</v>
      </c>
      <c r="BC31" s="1">
        <v>2.0667629241943359</v>
      </c>
      <c r="BD31" s="1">
        <v>2.9547097161412239E-2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1.5005462646484375</v>
      </c>
      <c r="BM31">
        <f t="shared" si="102"/>
        <v>4.4523112034804309E-3</v>
      </c>
      <c r="BN31">
        <f t="shared" si="103"/>
        <v>300.76549568176267</v>
      </c>
      <c r="BO31">
        <f t="shared" si="104"/>
        <v>297.33236923217771</v>
      </c>
      <c r="BP31">
        <f t="shared" si="105"/>
        <v>272.04395876309354</v>
      </c>
      <c r="BQ31">
        <f t="shared" si="106"/>
        <v>0.14425102864597611</v>
      </c>
      <c r="BR31">
        <f t="shared" si="107"/>
        <v>3.710604472760572</v>
      </c>
      <c r="BS31">
        <f t="shared" si="108"/>
        <v>37.534478787193649</v>
      </c>
      <c r="BT31">
        <f t="shared" si="109"/>
        <v>16.70044100643193</v>
      </c>
      <c r="BU31">
        <f t="shared" si="110"/>
        <v>25.898932456970215</v>
      </c>
      <c r="BV31">
        <f t="shared" si="111"/>
        <v>3.3541313142054285</v>
      </c>
      <c r="BW31">
        <f t="shared" si="112"/>
        <v>0.25881794389098539</v>
      </c>
      <c r="BX31">
        <f t="shared" si="113"/>
        <v>2.0596229459654425</v>
      </c>
      <c r="BY31">
        <f t="shared" si="114"/>
        <v>1.2945083682399861</v>
      </c>
      <c r="BZ31">
        <f t="shared" si="115"/>
        <v>0.16241166934072113</v>
      </c>
      <c r="CA31">
        <f t="shared" si="116"/>
        <v>38.903093418208201</v>
      </c>
      <c r="CB31">
        <f t="shared" si="117"/>
        <v>0.58767413867895213</v>
      </c>
      <c r="CC31">
        <f t="shared" si="118"/>
        <v>55.44573867419524</v>
      </c>
      <c r="CD31">
        <f t="shared" si="119"/>
        <v>663.45482355483307</v>
      </c>
      <c r="CE31">
        <f t="shared" si="120"/>
        <v>3.5497628398485796E-2</v>
      </c>
      <c r="CF31">
        <f t="shared" si="121"/>
        <v>0</v>
      </c>
      <c r="CG31">
        <f t="shared" si="122"/>
        <v>1487.8164385127193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158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7163.0000545829535</v>
      </c>
      <c r="I32" s="1">
        <v>0</v>
      </c>
      <c r="J32">
        <f t="shared" si="84"/>
        <v>48.976679135573939</v>
      </c>
      <c r="K32">
        <f t="shared" si="85"/>
        <v>0.22054829036857043</v>
      </c>
      <c r="L32">
        <f t="shared" si="86"/>
        <v>579.45557602203371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10.089404106140137</v>
      </c>
      <c r="AA32">
        <f t="shared" si="90"/>
        <v>0.87504470205307006</v>
      </c>
      <c r="AB32">
        <f t="shared" si="91"/>
        <v>3.3602573112797483E-2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3.9873945443300594</v>
      </c>
      <c r="AJ32">
        <f t="shared" si="97"/>
        <v>1.7769978883939821</v>
      </c>
      <c r="AK32">
        <f t="shared" si="98"/>
        <v>27.772857666015625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24.187973022460938</v>
      </c>
      <c r="AQ32" s="1">
        <v>27.772857666015625</v>
      </c>
      <c r="AR32" s="1">
        <v>23.068048477172852</v>
      </c>
      <c r="AS32" s="1">
        <v>999.9779052734375</v>
      </c>
      <c r="AT32" s="1">
        <v>964.77606201171875</v>
      </c>
      <c r="AU32" s="1">
        <v>17.300363540649414</v>
      </c>
      <c r="AV32" s="1">
        <v>19.904685974121094</v>
      </c>
      <c r="AW32" s="1">
        <v>56.467388153076172</v>
      </c>
      <c r="AX32" s="1">
        <v>64.973350524902344</v>
      </c>
      <c r="AY32" s="1">
        <v>300.11849975585938</v>
      </c>
      <c r="AZ32" s="1">
        <v>1699.6700439453125</v>
      </c>
      <c r="BA32" s="1">
        <v>266.21463012695313</v>
      </c>
      <c r="BB32" s="1">
        <v>98.865226745605469</v>
      </c>
      <c r="BC32" s="1">
        <v>1.2241970300674438</v>
      </c>
      <c r="BD32" s="1">
        <v>3.3231046050786972E-2</v>
      </c>
      <c r="BE32" s="1">
        <v>0.75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1.5005924987792967</v>
      </c>
      <c r="BM32">
        <f t="shared" si="102"/>
        <v>3.9873945443300593E-3</v>
      </c>
      <c r="BN32">
        <f t="shared" si="103"/>
        <v>300.9228576660156</v>
      </c>
      <c r="BO32">
        <f t="shared" si="104"/>
        <v>297.33797302246091</v>
      </c>
      <c r="BP32">
        <f t="shared" si="105"/>
        <v>271.94720095275625</v>
      </c>
      <c r="BQ32">
        <f t="shared" si="106"/>
        <v>0.21858785103226464</v>
      </c>
      <c r="BR32">
        <f t="shared" si="107"/>
        <v>3.7448791805255368</v>
      </c>
      <c r="BS32">
        <f t="shared" si="108"/>
        <v>37.878628348890075</v>
      </c>
      <c r="BT32">
        <f t="shared" si="109"/>
        <v>17.973942374768981</v>
      </c>
      <c r="BU32">
        <f t="shared" si="110"/>
        <v>25.980415344238281</v>
      </c>
      <c r="BV32">
        <f t="shared" si="111"/>
        <v>3.3703500277158196</v>
      </c>
      <c r="BW32">
        <f t="shared" si="112"/>
        <v>0.21543365542460113</v>
      </c>
      <c r="BX32">
        <f t="shared" si="113"/>
        <v>1.9678812921315547</v>
      </c>
      <c r="BY32">
        <f t="shared" si="114"/>
        <v>1.4024687355842649</v>
      </c>
      <c r="BZ32">
        <f t="shared" si="115"/>
        <v>0.13509639749936961</v>
      </c>
      <c r="CA32">
        <f t="shared" si="116"/>
        <v>57.288006912423796</v>
      </c>
      <c r="CB32">
        <f t="shared" si="117"/>
        <v>0.60061147745910315</v>
      </c>
      <c r="CC32">
        <f t="shared" si="118"/>
        <v>52.27001799082516</v>
      </c>
      <c r="CD32">
        <f t="shared" si="119"/>
        <v>957.658676362753</v>
      </c>
      <c r="CE32">
        <f t="shared" si="120"/>
        <v>2.6731986695618996E-2</v>
      </c>
      <c r="CF32">
        <f t="shared" si="121"/>
        <v>0</v>
      </c>
      <c r="CG32">
        <f t="shared" si="122"/>
        <v>1487.2872671926546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158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7385.0000545829535</v>
      </c>
      <c r="I33" s="1">
        <v>0</v>
      </c>
      <c r="J33">
        <f t="shared" si="84"/>
        <v>48.769308407728587</v>
      </c>
      <c r="K33">
        <f t="shared" si="85"/>
        <v>0.13013402672763072</v>
      </c>
      <c r="L33">
        <f t="shared" si="86"/>
        <v>627.10384731453223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10.089404106140137</v>
      </c>
      <c r="AA33">
        <f t="shared" si="90"/>
        <v>0.87504470205307006</v>
      </c>
      <c r="AB33">
        <f t="shared" si="91"/>
        <v>3.3456788697321611E-2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2.670142825836423</v>
      </c>
      <c r="AJ33">
        <f t="shared" si="97"/>
        <v>1.9966696092196612</v>
      </c>
      <c r="AK33">
        <f t="shared" si="98"/>
        <v>28.438831329345703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24.182794570922852</v>
      </c>
      <c r="AQ33" s="1">
        <v>28.438831329345703</v>
      </c>
      <c r="AR33" s="1">
        <v>23.063423156738281</v>
      </c>
      <c r="AS33" s="1">
        <v>1300.1044921875</v>
      </c>
      <c r="AT33" s="1">
        <v>1265.352294921875</v>
      </c>
      <c r="AU33" s="1">
        <v>17.43651008605957</v>
      </c>
      <c r="AV33" s="1">
        <v>19.181800842285156</v>
      </c>
      <c r="AW33" s="1">
        <v>56.927406311035156</v>
      </c>
      <c r="AX33" s="1">
        <v>62.6319580078125</v>
      </c>
      <c r="AY33" s="1">
        <v>300.11328125</v>
      </c>
      <c r="AZ33" s="1">
        <v>1699.992919921875</v>
      </c>
      <c r="BA33" s="1">
        <v>251.76145935058594</v>
      </c>
      <c r="BB33" s="1">
        <v>98.861480712890625</v>
      </c>
      <c r="BC33" s="1">
        <v>-0.22986181080341339</v>
      </c>
      <c r="BD33" s="1">
        <v>5.0664402544498444E-2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1.5005664062499999</v>
      </c>
      <c r="BM33">
        <f t="shared" si="102"/>
        <v>2.670142825836423E-3</v>
      </c>
      <c r="BN33">
        <f t="shared" si="103"/>
        <v>301.58883132934568</v>
      </c>
      <c r="BO33">
        <f t="shared" si="104"/>
        <v>297.33279457092283</v>
      </c>
      <c r="BP33">
        <f t="shared" si="105"/>
        <v>271.99886110785155</v>
      </c>
      <c r="BQ33">
        <f t="shared" si="106"/>
        <v>0.41901569893036328</v>
      </c>
      <c r="BR33">
        <f t="shared" si="107"/>
        <v>3.8930108432277444</v>
      </c>
      <c r="BS33">
        <f t="shared" si="108"/>
        <v>39.378439561649529</v>
      </c>
      <c r="BT33">
        <f t="shared" si="109"/>
        <v>20.196638719364373</v>
      </c>
      <c r="BU33">
        <f t="shared" si="110"/>
        <v>26.310812950134277</v>
      </c>
      <c r="BV33">
        <f t="shared" si="111"/>
        <v>3.4368179082734942</v>
      </c>
      <c r="BW33">
        <f t="shared" si="112"/>
        <v>0.12833624242901176</v>
      </c>
      <c r="BX33">
        <f t="shared" si="113"/>
        <v>1.8963412340080832</v>
      </c>
      <c r="BY33">
        <f t="shared" si="114"/>
        <v>1.540476674265411</v>
      </c>
      <c r="BZ33">
        <f t="shared" si="115"/>
        <v>8.0369756786290922E-2</v>
      </c>
      <c r="CA33">
        <f t="shared" si="116"/>
        <v>61.996414906265137</v>
      </c>
      <c r="CB33">
        <f t="shared" si="117"/>
        <v>0.49559624606619984</v>
      </c>
      <c r="CC33">
        <f t="shared" si="118"/>
        <v>47.8943135715731</v>
      </c>
      <c r="CD33">
        <f t="shared" si="119"/>
        <v>1258.2650447877793</v>
      </c>
      <c r="CE33">
        <f t="shared" si="120"/>
        <v>1.8563438277365989E-2</v>
      </c>
      <c r="CF33">
        <f t="shared" si="121"/>
        <v>0</v>
      </c>
      <c r="CG33">
        <f t="shared" si="122"/>
        <v>1487.5697981053656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158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7606.5000546174124</v>
      </c>
      <c r="I34" s="1">
        <v>0</v>
      </c>
      <c r="J34">
        <f t="shared" si="84"/>
        <v>47.084456741753684</v>
      </c>
      <c r="K34">
        <f t="shared" si="85"/>
        <v>7.7175134992600189E-2</v>
      </c>
      <c r="L34">
        <f t="shared" si="86"/>
        <v>641.7203880358436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10.089404106140137</v>
      </c>
      <c r="AA34">
        <f t="shared" si="90"/>
        <v>0.87504470205307006</v>
      </c>
      <c r="AB34">
        <f t="shared" si="91"/>
        <v>3.2318301826543785E-2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1.7456165999970517</v>
      </c>
      <c r="AJ34">
        <f t="shared" si="97"/>
        <v>2.1876501647492761</v>
      </c>
      <c r="AK34">
        <f t="shared" si="98"/>
        <v>29.034526824951172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24.173213958740234</v>
      </c>
      <c r="AQ34" s="1">
        <v>29.034526824951172</v>
      </c>
      <c r="AR34" s="1">
        <v>23.063655853271484</v>
      </c>
      <c r="AS34" s="1">
        <v>1700.2125244140625</v>
      </c>
      <c r="AT34" s="1">
        <v>1666.89404296875</v>
      </c>
      <c r="AU34" s="1">
        <v>17.492975234985352</v>
      </c>
      <c r="AV34" s="1">
        <v>18.63465690612793</v>
      </c>
      <c r="AW34" s="1">
        <v>57.1422119140625</v>
      </c>
      <c r="AX34" s="1">
        <v>60.874752044677734</v>
      </c>
      <c r="AY34" s="1">
        <v>300.0989990234375</v>
      </c>
      <c r="AZ34" s="1">
        <v>1700.301513671875</v>
      </c>
      <c r="BA34" s="1">
        <v>304.34451293945313</v>
      </c>
      <c r="BB34" s="1">
        <v>98.856918334960938</v>
      </c>
      <c r="BC34" s="1">
        <v>-2.6623997688293457</v>
      </c>
      <c r="BD34" s="1">
        <v>6.442888081073761E-2</v>
      </c>
      <c r="BE34" s="1">
        <v>0.5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1.5004949951171873</v>
      </c>
      <c r="BM34">
        <f t="shared" si="102"/>
        <v>1.7456165999970516E-3</v>
      </c>
      <c r="BN34">
        <f t="shared" si="103"/>
        <v>302.18452682495115</v>
      </c>
      <c r="BO34">
        <f t="shared" si="104"/>
        <v>297.32321395874021</v>
      </c>
      <c r="BP34">
        <f t="shared" si="105"/>
        <v>272.04823610674794</v>
      </c>
      <c r="BQ34">
        <f t="shared" si="106"/>
        <v>0.55315666062175417</v>
      </c>
      <c r="BR34">
        <f t="shared" si="107"/>
        <v>4.0298149207183807</v>
      </c>
      <c r="BS34">
        <f t="shared" si="108"/>
        <v>40.764116347062263</v>
      </c>
      <c r="BT34">
        <f t="shared" si="109"/>
        <v>22.129459440934333</v>
      </c>
      <c r="BU34">
        <f t="shared" si="110"/>
        <v>26.603870391845703</v>
      </c>
      <c r="BV34">
        <f t="shared" si="111"/>
        <v>3.4967289091321549</v>
      </c>
      <c r="BW34">
        <f t="shared" si="112"/>
        <v>7.6539278431666177E-2</v>
      </c>
      <c r="BX34">
        <f t="shared" si="113"/>
        <v>1.8421647559691046</v>
      </c>
      <c r="BY34">
        <f t="shared" si="114"/>
        <v>1.6545641531630504</v>
      </c>
      <c r="BZ34">
        <f t="shared" si="115"/>
        <v>4.7893773257218789E-2</v>
      </c>
      <c r="CA34">
        <f t="shared" si="116"/>
        <v>63.438499993938841</v>
      </c>
      <c r="CB34">
        <f t="shared" si="117"/>
        <v>0.38497971166357703</v>
      </c>
      <c r="CC34">
        <f t="shared" si="118"/>
        <v>44.512720407139881</v>
      </c>
      <c r="CD34">
        <f t="shared" si="119"/>
        <v>1660.0516387343703</v>
      </c>
      <c r="CE34">
        <f t="shared" si="120"/>
        <v>1.2625253393115191E-2</v>
      </c>
      <c r="CF34">
        <f t="shared" si="121"/>
        <v>0</v>
      </c>
      <c r="CG34">
        <f t="shared" si="122"/>
        <v>1487.8398314313899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158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7825.5000546174124</v>
      </c>
      <c r="I35" s="1">
        <v>0</v>
      </c>
      <c r="J35">
        <f t="shared" si="84"/>
        <v>45.333283486484838</v>
      </c>
      <c r="K35">
        <f t="shared" si="85"/>
        <v>5.5234253169802586E-2</v>
      </c>
      <c r="L35">
        <f t="shared" si="86"/>
        <v>598.31268055789769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10.089404106140137</v>
      </c>
      <c r="AA35">
        <f t="shared" si="90"/>
        <v>0.87504470205307006</v>
      </c>
      <c r="AB35">
        <f t="shared" si="91"/>
        <v>3.1155342495140424E-2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1.3264574410616474</v>
      </c>
      <c r="AJ35">
        <f t="shared" si="97"/>
        <v>2.3162781229290967</v>
      </c>
      <c r="AK35">
        <f t="shared" si="98"/>
        <v>29.463420867919922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24.204727172851563</v>
      </c>
      <c r="AQ35" s="1">
        <v>29.463420867919922</v>
      </c>
      <c r="AR35" s="1">
        <v>23.062063217163086</v>
      </c>
      <c r="AS35" s="1">
        <v>1999.69287109375</v>
      </c>
      <c r="AT35" s="1">
        <v>1967.7418212890625</v>
      </c>
      <c r="AU35" s="1">
        <v>17.488815307617188</v>
      </c>
      <c r="AV35" s="1">
        <v>18.356582641601563</v>
      </c>
      <c r="AW35" s="1">
        <v>57.019660949707031</v>
      </c>
      <c r="AX35" s="1">
        <v>59.850490570068359</v>
      </c>
      <c r="AY35" s="1">
        <v>300.10537719726563</v>
      </c>
      <c r="AZ35" s="1">
        <v>1699.5357666015625</v>
      </c>
      <c r="BA35" s="1">
        <v>271.9459228515625</v>
      </c>
      <c r="BB35" s="1">
        <v>98.853477478027344</v>
      </c>
      <c r="BC35" s="1">
        <v>-4.5475072860717773</v>
      </c>
      <c r="BD35" s="1">
        <v>7.3699355125427246E-2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1.5005268859863279</v>
      </c>
      <c r="BM35">
        <f t="shared" si="102"/>
        <v>1.3264574410616473E-3</v>
      </c>
      <c r="BN35">
        <f t="shared" si="103"/>
        <v>302.6134208679199</v>
      </c>
      <c r="BO35">
        <f t="shared" si="104"/>
        <v>297.35472717285154</v>
      </c>
      <c r="BP35">
        <f t="shared" si="105"/>
        <v>271.92571657823646</v>
      </c>
      <c r="BQ35">
        <f t="shared" si="106"/>
        <v>0.60732990040540602</v>
      </c>
      <c r="BR35">
        <f t="shared" si="107"/>
        <v>4.1308901516642047</v>
      </c>
      <c r="BS35">
        <f t="shared" si="108"/>
        <v>41.788010468143604</v>
      </c>
      <c r="BT35">
        <f t="shared" si="109"/>
        <v>23.431427826542041</v>
      </c>
      <c r="BU35">
        <f t="shared" si="110"/>
        <v>26.834074020385742</v>
      </c>
      <c r="BV35">
        <f t="shared" si="111"/>
        <v>3.5444279141330477</v>
      </c>
      <c r="BW35">
        <f t="shared" si="112"/>
        <v>5.490778577604475E-2</v>
      </c>
      <c r="BX35">
        <f t="shared" si="113"/>
        <v>1.8146120287351077</v>
      </c>
      <c r="BY35">
        <f t="shared" si="114"/>
        <v>1.72981588539794</v>
      </c>
      <c r="BZ35">
        <f t="shared" si="115"/>
        <v>3.4346548595748566E-2</v>
      </c>
      <c r="CA35">
        <f t="shared" si="116"/>
        <v>59.145289092348307</v>
      </c>
      <c r="CB35">
        <f t="shared" si="117"/>
        <v>0.30406056022428013</v>
      </c>
      <c r="CC35">
        <f t="shared" si="118"/>
        <v>42.531066280176766</v>
      </c>
      <c r="CD35">
        <f t="shared" si="119"/>
        <v>1961.1539009359071</v>
      </c>
      <c r="CE35">
        <f t="shared" si="120"/>
        <v>9.8313186116684142E-3</v>
      </c>
      <c r="CF35">
        <f t="shared" si="121"/>
        <v>0</v>
      </c>
      <c r="CG35">
        <f t="shared" si="122"/>
        <v>1487.1697685144002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161</v>
      </c>
      <c r="B36" s="1">
        <v>45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11074.000054582953</v>
      </c>
      <c r="I36" s="1">
        <v>0</v>
      </c>
      <c r="J36">
        <f t="shared" ref="J36:J46" si="126">(AS36-AT36*(1000-AU36)/(1000-AV36))*BL36</f>
        <v>28.44356169750537</v>
      </c>
      <c r="K36">
        <f t="shared" ref="K36:K46" si="127">IF(BW36&lt;&gt;0,1/(1/BW36-1/AO36),0)</f>
        <v>0.32678793644987075</v>
      </c>
      <c r="L36">
        <f t="shared" ref="L36:L46" si="128">((BZ36-BM36/2)*AT36-J36)/(BZ36+BM36/2)</f>
        <v>227.03406553556718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10.063185691833496</v>
      </c>
      <c r="AA36">
        <f t="shared" ref="AA36:AA46" si="132">(Z36*Y36+(100-Z36)*X36)/100</f>
        <v>0.87503159284591669</v>
      </c>
      <c r="AB36">
        <f t="shared" ref="AB36:AB46" si="133">(J36-W36)/CG36</f>
        <v>1.9789415541716343E-2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5.9303611767854845</v>
      </c>
      <c r="AJ36">
        <f t="shared" ref="AJ36:AJ46" si="139">(BR36-BX36)</f>
        <v>1.7978879183738332</v>
      </c>
      <c r="AK36">
        <f t="shared" ref="AK36:AK46" si="140">(AQ36+BQ36*I36)</f>
        <v>29.098337173461914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26.100862503051758</v>
      </c>
      <c r="AQ36" s="1">
        <v>29.098337173461914</v>
      </c>
      <c r="AR36" s="1">
        <v>25.067502975463867</v>
      </c>
      <c r="AS36" s="1">
        <v>400.01919555664063</v>
      </c>
      <c r="AT36" s="1">
        <v>379.56430053710938</v>
      </c>
      <c r="AU36" s="1">
        <v>18.867401123046875</v>
      </c>
      <c r="AV36" s="1">
        <v>22.729579925537109</v>
      </c>
      <c r="AW36" s="1">
        <v>54.939548492431641</v>
      </c>
      <c r="AX36" s="1">
        <v>66.189765930175781</v>
      </c>
      <c r="AY36" s="1">
        <v>300.1190185546875</v>
      </c>
      <c r="AZ36" s="1">
        <v>1700.3316650390625</v>
      </c>
      <c r="BA36" s="1">
        <v>1602.85009765625</v>
      </c>
      <c r="BB36" s="1">
        <v>98.850349426269531</v>
      </c>
      <c r="BC36" s="1">
        <v>2.6936922073364258</v>
      </c>
      <c r="BD36" s="1">
        <v>-2.5296328589320183E-2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1.5005950927734373</v>
      </c>
      <c r="BM36">
        <f t="shared" ref="BM36:BM46" si="144">(AV36-AU36)/(1000-AV36)*BL36</f>
        <v>5.9303611767854841E-3</v>
      </c>
      <c r="BN36">
        <f t="shared" ref="BN36:BN46" si="145">(AQ36+273.15)</f>
        <v>302.24833717346189</v>
      </c>
      <c r="BO36">
        <f t="shared" ref="BO36:BO46" si="146">(AP36+273.15)</f>
        <v>299.25086250305174</v>
      </c>
      <c r="BP36">
        <f t="shared" ref="BP36:BP46" si="147">(AZ36*BH36+BA36*BI36)*BJ36</f>
        <v>272.05306032539011</v>
      </c>
      <c r="BQ36">
        <f t="shared" ref="BQ36:BQ46" si="148">((BP36+0.00000010773*(BO36^4-BN36^4))-BM36*44100)/(AM36*51.4+0.00000043092*BN36^3)</f>
        <v>-9.820277972018604E-2</v>
      </c>
      <c r="BR36">
        <f t="shared" ref="BR36:BR46" si="149">0.61365*EXP(17.502*AK36/(240.97+AK36))</f>
        <v>4.0447148363254977</v>
      </c>
      <c r="BS36">
        <f t="shared" ref="BS36:BS46" si="150">BR36*1000/BB36</f>
        <v>40.917557295458714</v>
      </c>
      <c r="BT36">
        <f t="shared" ref="BT36:BT46" si="151">(BS36-AV36)</f>
        <v>18.187977369921605</v>
      </c>
      <c r="BU36">
        <f t="shared" ref="BU36:BU46" si="152">IF(I36,AQ36,(AP36+AQ36)/2)</f>
        <v>27.599599838256836</v>
      </c>
      <c r="BV36">
        <f t="shared" ref="BV36:BV46" si="153">0.61365*EXP(17.502*BU36/(240.97+BU36))</f>
        <v>3.7071575012494251</v>
      </c>
      <c r="BW36">
        <f t="shared" ref="BW36:BW46" si="154">IF(BT36&lt;&gt;0,(1000-(BS36+AV36)/2)/BT36*BM36,0)</f>
        <v>0.31568303633840328</v>
      </c>
      <c r="BX36">
        <f t="shared" ref="BX36:BX46" si="155">AV36*BB36/1000</f>
        <v>2.2468269179516644</v>
      </c>
      <c r="BY36">
        <f t="shared" ref="BY36:BY46" si="156">(BV36-BX36)</f>
        <v>1.4603305832977607</v>
      </c>
      <c r="BZ36">
        <f t="shared" ref="BZ36:BZ46" si="157">1/(1.6/K36+1.37/AO36)</f>
        <v>0.19827043075904952</v>
      </c>
      <c r="CA36">
        <f t="shared" ref="CA36:CA46" si="158">L36*BB36*0.001</f>
        <v>22.442396709857391</v>
      </c>
      <c r="CB36">
        <f t="shared" ref="CB36:CB46" si="159">L36/AT36</f>
        <v>0.59814388554007447</v>
      </c>
      <c r="CC36">
        <f t="shared" ref="CC36:CC46" si="160">(1-BM36*BB36/BR36/K36)*100</f>
        <v>55.648794493956856</v>
      </c>
      <c r="CD36">
        <f t="shared" ref="CD36:CD46" si="161">(AT36-J36/(AO36/1.35))</f>
        <v>375.43082719011284</v>
      </c>
      <c r="CE36">
        <f t="shared" ref="CE36:CE46" si="162">J36*CC36/100/CD36</f>
        <v>4.2160893697179701E-2</v>
      </c>
      <c r="CF36">
        <f t="shared" ref="CF36:CF46" si="163">(P36-O36)</f>
        <v>0</v>
      </c>
      <c r="CG36">
        <f t="shared" ref="CG36:CG46" si="164">AZ36*AA36</f>
        <v>1487.8439252254805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161</v>
      </c>
      <c r="B37" s="1">
        <v>46</v>
      </c>
      <c r="C37" s="1" t="s">
        <v>125</v>
      </c>
      <c r="D37" s="1" t="s">
        <v>0</v>
      </c>
      <c r="E37" s="1">
        <v>0</v>
      </c>
      <c r="F37" s="1" t="s">
        <v>91</v>
      </c>
      <c r="G37" s="1" t="s">
        <v>0</v>
      </c>
      <c r="H37" s="1">
        <v>11241.000054582953</v>
      </c>
      <c r="I37" s="1">
        <v>0</v>
      </c>
      <c r="J37">
        <f t="shared" si="126"/>
        <v>6.1717583523185446</v>
      </c>
      <c r="K37">
        <f t="shared" si="127"/>
        <v>0.31056893512263095</v>
      </c>
      <c r="L37">
        <f t="shared" si="128"/>
        <v>157.24190997455614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10.063185691833496</v>
      </c>
      <c r="AA37">
        <f t="shared" si="132"/>
        <v>0.87503159284591669</v>
      </c>
      <c r="AB37">
        <f t="shared" si="133"/>
        <v>4.8217518611154463E-3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5.6443720689255361</v>
      </c>
      <c r="AJ37">
        <f t="shared" si="139"/>
        <v>1.7967862451338807</v>
      </c>
      <c r="AK37">
        <f t="shared" si="140"/>
        <v>29.287059783935547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26.123388290405273</v>
      </c>
      <c r="AQ37" s="1">
        <v>29.287059783935547</v>
      </c>
      <c r="AR37" s="1">
        <v>25.052968978881836</v>
      </c>
      <c r="AS37" s="1">
        <v>200.06634521484375</v>
      </c>
      <c r="AT37" s="1">
        <v>195.21925354003906</v>
      </c>
      <c r="AU37" s="1">
        <v>19.513774871826172</v>
      </c>
      <c r="AV37" s="1">
        <v>23.18791389465332</v>
      </c>
      <c r="AW37" s="1">
        <v>56.754829406738281</v>
      </c>
      <c r="AX37" s="1">
        <v>67.437896728515625</v>
      </c>
      <c r="AY37" s="1">
        <v>300.12423706054688</v>
      </c>
      <c r="AZ37" s="1">
        <v>1699.7969970703125</v>
      </c>
      <c r="BA37" s="1">
        <v>1583.4827880859375</v>
      </c>
      <c r="BB37" s="1">
        <v>98.856559753417969</v>
      </c>
      <c r="BC37" s="1">
        <v>2.3267145156860352</v>
      </c>
      <c r="BD37" s="1">
        <v>-3.3745884895324707E-2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1.500621185302734</v>
      </c>
      <c r="BM37">
        <f t="shared" si="144"/>
        <v>5.6443720689255362E-3</v>
      </c>
      <c r="BN37">
        <f t="shared" si="145"/>
        <v>302.43705978393552</v>
      </c>
      <c r="BO37">
        <f t="shared" si="146"/>
        <v>299.27338829040525</v>
      </c>
      <c r="BP37">
        <f t="shared" si="147"/>
        <v>271.96751345230223</v>
      </c>
      <c r="BQ37">
        <f t="shared" si="148"/>
        <v>-5.614962226842643E-2</v>
      </c>
      <c r="BR37">
        <f t="shared" si="149"/>
        <v>4.0890636406177876</v>
      </c>
      <c r="BS37">
        <f t="shared" si="150"/>
        <v>41.363604507554271</v>
      </c>
      <c r="BT37">
        <f t="shared" si="151"/>
        <v>18.175690612900951</v>
      </c>
      <c r="BU37">
        <f t="shared" si="152"/>
        <v>27.70522403717041</v>
      </c>
      <c r="BV37">
        <f t="shared" si="153"/>
        <v>3.7301143299569519</v>
      </c>
      <c r="BW37">
        <f t="shared" si="154"/>
        <v>0.30052204295942625</v>
      </c>
      <c r="BX37">
        <f t="shared" si="155"/>
        <v>2.2922773954839069</v>
      </c>
      <c r="BY37">
        <f t="shared" si="156"/>
        <v>1.4378369344730451</v>
      </c>
      <c r="BZ37">
        <f t="shared" si="157"/>
        <v>0.18870380739829942</v>
      </c>
      <c r="CA37">
        <f t="shared" si="158"/>
        <v>15.544394269141279</v>
      </c>
      <c r="CB37">
        <f t="shared" si="159"/>
        <v>0.80546312478500559</v>
      </c>
      <c r="CC37">
        <f t="shared" si="160"/>
        <v>56.062105258628712</v>
      </c>
      <c r="CD37">
        <f t="shared" si="161"/>
        <v>194.32236169067374</v>
      </c>
      <c r="CE37">
        <f t="shared" si="162"/>
        <v>1.7805555848959664E-2</v>
      </c>
      <c r="CF37">
        <f t="shared" si="163"/>
        <v>0</v>
      </c>
      <c r="CG37">
        <f t="shared" si="164"/>
        <v>1487.3760738611415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161</v>
      </c>
      <c r="B38" s="1">
        <v>47</v>
      </c>
      <c r="C38" s="1" t="s">
        <v>126</v>
      </c>
      <c r="D38" s="1" t="s">
        <v>0</v>
      </c>
      <c r="E38" s="1">
        <v>0</v>
      </c>
      <c r="F38" s="1" t="s">
        <v>91</v>
      </c>
      <c r="G38" s="1" t="s">
        <v>0</v>
      </c>
      <c r="H38" s="1">
        <v>11385.000054582953</v>
      </c>
      <c r="I38" s="1">
        <v>0</v>
      </c>
      <c r="J38">
        <f t="shared" si="126"/>
        <v>-3.8721269905007092</v>
      </c>
      <c r="K38">
        <f t="shared" si="127"/>
        <v>0.32254489726704372</v>
      </c>
      <c r="L38">
        <f t="shared" si="128"/>
        <v>70.403542049314282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10.063185691833496</v>
      </c>
      <c r="AA38">
        <f t="shared" si="132"/>
        <v>0.87503159284591669</v>
      </c>
      <c r="AB38">
        <f t="shared" si="133"/>
        <v>-1.9306114285314014E-3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5.7297313548356898</v>
      </c>
      <c r="AJ38">
        <f t="shared" si="139"/>
        <v>1.7582912913889803</v>
      </c>
      <c r="AK38">
        <f t="shared" si="140"/>
        <v>29.213762283325195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26.101018905639648</v>
      </c>
      <c r="AQ38" s="1">
        <v>29.213762283325195</v>
      </c>
      <c r="AR38" s="1">
        <v>25.042270660400391</v>
      </c>
      <c r="AS38" s="1">
        <v>50.041862487792969</v>
      </c>
      <c r="AT38" s="1">
        <v>52.422027587890625</v>
      </c>
      <c r="AU38" s="1">
        <v>19.675010681152344</v>
      </c>
      <c r="AV38" s="1">
        <v>23.403850555419922</v>
      </c>
      <c r="AW38" s="1">
        <v>57.290782928466797</v>
      </c>
      <c r="AX38" s="1">
        <v>68.148300170898438</v>
      </c>
      <c r="AY38" s="1">
        <v>300.1273193359375</v>
      </c>
      <c r="AZ38" s="1">
        <v>1700.141357421875</v>
      </c>
      <c r="BA38" s="1">
        <v>1582.7210693359375</v>
      </c>
      <c r="BB38" s="1">
        <v>98.851158142089844</v>
      </c>
      <c r="BC38" s="1">
        <v>1.3393014669418335</v>
      </c>
      <c r="BD38" s="1">
        <v>-3.9985965937376022E-2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1.5006365966796873</v>
      </c>
      <c r="BM38">
        <f t="shared" si="144"/>
        <v>5.7297313548356895E-3</v>
      </c>
      <c r="BN38">
        <f t="shared" si="145"/>
        <v>302.36376228332517</v>
      </c>
      <c r="BO38">
        <f t="shared" si="146"/>
        <v>299.25101890563963</v>
      </c>
      <c r="BP38">
        <f t="shared" si="147"/>
        <v>272.0226111073207</v>
      </c>
      <c r="BQ38">
        <f t="shared" si="148"/>
        <v>-6.8495705383063668E-2</v>
      </c>
      <c r="BR38">
        <f t="shared" si="149"/>
        <v>4.0717890237766321</v>
      </c>
      <c r="BS38">
        <f t="shared" si="150"/>
        <v>41.191110962238739</v>
      </c>
      <c r="BT38">
        <f t="shared" si="151"/>
        <v>17.787260406818817</v>
      </c>
      <c r="BU38">
        <f t="shared" si="152"/>
        <v>27.657390594482422</v>
      </c>
      <c r="BV38">
        <f t="shared" si="153"/>
        <v>3.7197026763714196</v>
      </c>
      <c r="BW38">
        <f t="shared" si="154"/>
        <v>0.31172172329157832</v>
      </c>
      <c r="BX38">
        <f t="shared" si="155"/>
        <v>2.3134977323876518</v>
      </c>
      <c r="BY38">
        <f t="shared" si="156"/>
        <v>1.4062049439837678</v>
      </c>
      <c r="BZ38">
        <f t="shared" si="157"/>
        <v>0.19577039738726643</v>
      </c>
      <c r="CA38">
        <f t="shared" si="158"/>
        <v>6.9594716688800382</v>
      </c>
      <c r="CB38">
        <f t="shared" si="159"/>
        <v>1.343014478623054</v>
      </c>
      <c r="CC38">
        <f t="shared" si="160"/>
        <v>56.873860938920373</v>
      </c>
      <c r="CD38">
        <f t="shared" si="161"/>
        <v>52.984732564209551</v>
      </c>
      <c r="CE38">
        <f t="shared" si="162"/>
        <v>-4.1563446928546931E-2</v>
      </c>
      <c r="CF38">
        <f t="shared" si="163"/>
        <v>0</v>
      </c>
      <c r="CG38">
        <f t="shared" si="164"/>
        <v>1487.6774000480823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161</v>
      </c>
      <c r="B39" s="1">
        <v>48</v>
      </c>
      <c r="C39" s="1" t="s">
        <v>127</v>
      </c>
      <c r="D39" s="1" t="s">
        <v>0</v>
      </c>
      <c r="E39" s="1">
        <v>0</v>
      </c>
      <c r="F39" s="1" t="s">
        <v>91</v>
      </c>
      <c r="G39" s="1" t="s">
        <v>0</v>
      </c>
      <c r="H39" s="1">
        <v>11527.000054582953</v>
      </c>
      <c r="I39" s="1">
        <v>0</v>
      </c>
      <c r="J39">
        <f t="shared" si="126"/>
        <v>1.8748486273635807</v>
      </c>
      <c r="K39">
        <f t="shared" si="127"/>
        <v>0.34220390697385722</v>
      </c>
      <c r="L39">
        <f t="shared" si="128"/>
        <v>86.78443886558297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10.063185691833496</v>
      </c>
      <c r="AA39">
        <f t="shared" si="132"/>
        <v>0.87503159284591669</v>
      </c>
      <c r="AB39">
        <f t="shared" si="133"/>
        <v>1.9328416736825677E-3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5.8509905448138415</v>
      </c>
      <c r="AJ39">
        <f t="shared" si="139"/>
        <v>1.695270799380046</v>
      </c>
      <c r="AK39">
        <f t="shared" si="140"/>
        <v>29.191984176635742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26.132593154907227</v>
      </c>
      <c r="AQ39" s="1">
        <v>29.191984176635742</v>
      </c>
      <c r="AR39" s="1">
        <v>25.047145843505859</v>
      </c>
      <c r="AS39" s="1">
        <v>100.07366180419922</v>
      </c>
      <c r="AT39" s="1">
        <v>98.440414428710938</v>
      </c>
      <c r="AU39" s="1">
        <v>20.185024261474609</v>
      </c>
      <c r="AV39" s="1">
        <v>23.990627288818359</v>
      </c>
      <c r="AW39" s="1">
        <v>58.663219451904297</v>
      </c>
      <c r="AX39" s="1">
        <v>69.722480773925781</v>
      </c>
      <c r="AY39" s="1">
        <v>300.11651611328125</v>
      </c>
      <c r="AZ39" s="1">
        <v>1699.788818359375</v>
      </c>
      <c r="BA39" s="1">
        <v>1578.3988037109375</v>
      </c>
      <c r="BB39" s="1">
        <v>98.846847534179688</v>
      </c>
      <c r="BC39" s="1">
        <v>1.8204492330551147</v>
      </c>
      <c r="BD39" s="1">
        <v>-5.2886318415403366E-2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1.5005825805664061</v>
      </c>
      <c r="BM39">
        <f t="shared" si="144"/>
        <v>5.8509905448138411E-3</v>
      </c>
      <c r="BN39">
        <f t="shared" si="145"/>
        <v>302.34198417663572</v>
      </c>
      <c r="BO39">
        <f t="shared" si="146"/>
        <v>299.2825931549072</v>
      </c>
      <c r="BP39">
        <f t="shared" si="147"/>
        <v>271.96620485858148</v>
      </c>
      <c r="BQ39">
        <f t="shared" si="148"/>
        <v>-8.756590176569054E-2</v>
      </c>
      <c r="BR39">
        <f t="shared" si="149"/>
        <v>4.0666686772472049</v>
      </c>
      <c r="BS39">
        <f t="shared" si="150"/>
        <v>41.14110645603558</v>
      </c>
      <c r="BT39">
        <f t="shared" si="151"/>
        <v>17.15047916721722</v>
      </c>
      <c r="BU39">
        <f t="shared" si="152"/>
        <v>27.662288665771484</v>
      </c>
      <c r="BV39">
        <f t="shared" si="153"/>
        <v>3.7207676470325222</v>
      </c>
      <c r="BW39">
        <f t="shared" si="154"/>
        <v>0.33004605355163669</v>
      </c>
      <c r="BX39">
        <f t="shared" si="155"/>
        <v>2.3713978778671589</v>
      </c>
      <c r="BY39">
        <f t="shared" si="156"/>
        <v>1.3493697691653632</v>
      </c>
      <c r="BZ39">
        <f t="shared" si="157"/>
        <v>0.20733769103405345</v>
      </c>
      <c r="CA39">
        <f t="shared" si="158"/>
        <v>8.5783681968856182</v>
      </c>
      <c r="CB39">
        <f t="shared" si="159"/>
        <v>0.88159359516340674</v>
      </c>
      <c r="CC39">
        <f t="shared" si="160"/>
        <v>58.440676916566716</v>
      </c>
      <c r="CD39">
        <f t="shared" si="161"/>
        <v>98.167957803437446</v>
      </c>
      <c r="CE39">
        <f t="shared" si="162"/>
        <v>1.1161220560237325E-2</v>
      </c>
      <c r="CF39">
        <f t="shared" si="163"/>
        <v>0</v>
      </c>
      <c r="CG39">
        <f t="shared" si="164"/>
        <v>1487.3689172306824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161</v>
      </c>
      <c r="B40" s="1">
        <v>49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11734.000054582953</v>
      </c>
      <c r="I40" s="1">
        <v>0</v>
      </c>
      <c r="J40">
        <f t="shared" si="126"/>
        <v>15.679090293579003</v>
      </c>
      <c r="K40">
        <f t="shared" si="127"/>
        <v>0.38758764428818709</v>
      </c>
      <c r="L40">
        <f t="shared" si="128"/>
        <v>214.61312274298982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10.063185691833496</v>
      </c>
      <c r="AA40">
        <f t="shared" si="132"/>
        <v>0.87503159284591669</v>
      </c>
      <c r="AB40">
        <f t="shared" si="133"/>
        <v>1.1215419182965092E-2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6.1321015095614406</v>
      </c>
      <c r="AJ40">
        <f t="shared" si="139"/>
        <v>1.5758681509204382</v>
      </c>
      <c r="AK40">
        <f t="shared" si="140"/>
        <v>28.990047454833984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26.149566650390625</v>
      </c>
      <c r="AQ40" s="1">
        <v>28.990047454833984</v>
      </c>
      <c r="AR40" s="1">
        <v>25.049173355102539</v>
      </c>
      <c r="AS40" s="1">
        <v>299.868408203125</v>
      </c>
      <c r="AT40" s="1">
        <v>288.24221801757813</v>
      </c>
      <c r="AU40" s="1">
        <v>20.735572814941406</v>
      </c>
      <c r="AV40" s="1">
        <v>24.720903396606445</v>
      </c>
      <c r="AW40" s="1">
        <v>60.205497741699219</v>
      </c>
      <c r="AX40" s="1">
        <v>71.775482177734375</v>
      </c>
      <c r="AY40" s="1">
        <v>300.12619018554688</v>
      </c>
      <c r="AZ40" s="1">
        <v>1699.5467529296875</v>
      </c>
      <c r="BA40" s="1">
        <v>1578.9696044921875</v>
      </c>
      <c r="BB40" s="1">
        <v>98.847076416015625</v>
      </c>
      <c r="BC40" s="1">
        <v>2.615572452545166</v>
      </c>
      <c r="BD40" s="1">
        <v>-5.806124210357666E-2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1.5006309509277342</v>
      </c>
      <c r="BM40">
        <f t="shared" si="144"/>
        <v>6.1321015095614408E-3</v>
      </c>
      <c r="BN40">
        <f t="shared" si="145"/>
        <v>302.14004745483396</v>
      </c>
      <c r="BO40">
        <f t="shared" si="146"/>
        <v>299.2995666503906</v>
      </c>
      <c r="BP40">
        <f t="shared" si="147"/>
        <v>271.92747439069717</v>
      </c>
      <c r="BQ40">
        <f t="shared" si="148"/>
        <v>-0.1268234573673328</v>
      </c>
      <c r="BR40">
        <f t="shared" si="149"/>
        <v>4.0194571780377357</v>
      </c>
      <c r="BS40">
        <f t="shared" si="150"/>
        <v>40.663389588996338</v>
      </c>
      <c r="BT40">
        <f t="shared" si="151"/>
        <v>15.942486192389893</v>
      </c>
      <c r="BU40">
        <f t="shared" si="152"/>
        <v>27.569807052612305</v>
      </c>
      <c r="BV40">
        <f t="shared" si="153"/>
        <v>3.7007045404813703</v>
      </c>
      <c r="BW40">
        <f t="shared" si="154"/>
        <v>0.37206429895066045</v>
      </c>
      <c r="BX40">
        <f t="shared" si="155"/>
        <v>2.4435890271172975</v>
      </c>
      <c r="BY40">
        <f t="shared" si="156"/>
        <v>1.2571155133640728</v>
      </c>
      <c r="BZ40">
        <f t="shared" si="157"/>
        <v>0.23388675667466627</v>
      </c>
      <c r="CA40">
        <f t="shared" si="158"/>
        <v>21.213879743656058</v>
      </c>
      <c r="CB40">
        <f t="shared" si="159"/>
        <v>0.74455825457845271</v>
      </c>
      <c r="CC40">
        <f t="shared" si="160"/>
        <v>61.092275314436037</v>
      </c>
      <c r="CD40">
        <f t="shared" si="161"/>
        <v>285.96370231961805</v>
      </c>
      <c r="CE40">
        <f t="shared" si="162"/>
        <v>3.3496254703844527E-2</v>
      </c>
      <c r="CF40">
        <f t="shared" si="163"/>
        <v>0</v>
      </c>
      <c r="CG40">
        <f t="shared" si="164"/>
        <v>1487.1571023321701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161</v>
      </c>
      <c r="B41" s="1">
        <v>50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11886.000054582953</v>
      </c>
      <c r="I41" s="1">
        <v>0</v>
      </c>
      <c r="J41">
        <f t="shared" si="126"/>
        <v>20.159108705538735</v>
      </c>
      <c r="K41">
        <f t="shared" si="127"/>
        <v>0.41879587588383754</v>
      </c>
      <c r="L41">
        <f t="shared" si="128"/>
        <v>296.0238029450511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10.063185691833496</v>
      </c>
      <c r="AA41">
        <f t="shared" si="132"/>
        <v>0.87503159284591669</v>
      </c>
      <c r="AB41">
        <f t="shared" si="133"/>
        <v>1.4228933136003021E-2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6.3829912325177505</v>
      </c>
      <c r="AJ41">
        <f t="shared" si="139"/>
        <v>1.5230451504941707</v>
      </c>
      <c r="AK41">
        <f t="shared" si="140"/>
        <v>28.864097595214844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26.155145645141602</v>
      </c>
      <c r="AQ41" s="1">
        <v>28.864097595214844</v>
      </c>
      <c r="AR41" s="1">
        <v>25.059228897094727</v>
      </c>
      <c r="AS41" s="1">
        <v>399.70306396484375</v>
      </c>
      <c r="AT41" s="1">
        <v>384.63381958007813</v>
      </c>
      <c r="AU41" s="1">
        <v>20.812665939331055</v>
      </c>
      <c r="AV41" s="1">
        <v>24.959880828857422</v>
      </c>
      <c r="AW41" s="1">
        <v>60.414649963378906</v>
      </c>
      <c r="AX41" s="1">
        <v>72.452392578125</v>
      </c>
      <c r="AY41" s="1">
        <v>300.137451171875</v>
      </c>
      <c r="AZ41" s="1">
        <v>1699.4222412109375</v>
      </c>
      <c r="BA41" s="1">
        <v>1571.07861328125</v>
      </c>
      <c r="BB41" s="1">
        <v>98.846961975097656</v>
      </c>
      <c r="BC41" s="1">
        <v>2.7801766395568848</v>
      </c>
      <c r="BD41" s="1">
        <v>-5.5869031697511673E-2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1.5006872558593749</v>
      </c>
      <c r="BM41">
        <f t="shared" si="144"/>
        <v>6.38299123251775E-3</v>
      </c>
      <c r="BN41">
        <f t="shared" si="145"/>
        <v>302.01409759521482</v>
      </c>
      <c r="BO41">
        <f t="shared" si="146"/>
        <v>299.30514564514158</v>
      </c>
      <c r="BP41">
        <f t="shared" si="147"/>
        <v>271.90755251614246</v>
      </c>
      <c r="BQ41">
        <f t="shared" si="148"/>
        <v>-0.16483183648594288</v>
      </c>
      <c r="BR41">
        <f t="shared" si="149"/>
        <v>3.9902535416872094</v>
      </c>
      <c r="BS41">
        <f t="shared" si="150"/>
        <v>40.36799373452132</v>
      </c>
      <c r="BT41">
        <f t="shared" si="151"/>
        <v>15.408112905663899</v>
      </c>
      <c r="BU41">
        <f t="shared" si="152"/>
        <v>27.509621620178223</v>
      </c>
      <c r="BV41">
        <f t="shared" si="153"/>
        <v>3.6876985874264645</v>
      </c>
      <c r="BW41">
        <f t="shared" si="154"/>
        <v>0.4007302935169641</v>
      </c>
      <c r="BX41">
        <f t="shared" si="155"/>
        <v>2.4672083911930387</v>
      </c>
      <c r="BY41">
        <f t="shared" si="156"/>
        <v>1.2204901962334258</v>
      </c>
      <c r="BZ41">
        <f t="shared" si="157"/>
        <v>0.25201918893640518</v>
      </c>
      <c r="CA41">
        <f t="shared" si="158"/>
        <v>29.261053593433271</v>
      </c>
      <c r="CB41">
        <f t="shared" si="159"/>
        <v>0.769624998831963</v>
      </c>
      <c r="CC41">
        <f t="shared" si="160"/>
        <v>62.244112284851006</v>
      </c>
      <c r="CD41">
        <f t="shared" si="161"/>
        <v>381.70425894981224</v>
      </c>
      <c r="CE41">
        <f t="shared" si="162"/>
        <v>3.2873246666997605E-2</v>
      </c>
      <c r="CF41">
        <f t="shared" si="163"/>
        <v>0</v>
      </c>
      <c r="CG41">
        <f t="shared" si="164"/>
        <v>1487.0481506445842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161</v>
      </c>
      <c r="B42" s="1">
        <v>51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12055.000054582953</v>
      </c>
      <c r="I42" s="1">
        <v>0</v>
      </c>
      <c r="J42">
        <f t="shared" si="126"/>
        <v>30.648440660654142</v>
      </c>
      <c r="K42">
        <f t="shared" si="127"/>
        <v>0.42299602663299601</v>
      </c>
      <c r="L42">
        <f t="shared" si="128"/>
        <v>541.01576368183169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10.063185691833496</v>
      </c>
      <c r="AA42">
        <f t="shared" si="132"/>
        <v>0.87503159284591669</v>
      </c>
      <c r="AB42">
        <f t="shared" si="133"/>
        <v>2.1280584471690605E-2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6.3853794505351527</v>
      </c>
      <c r="AJ42">
        <f t="shared" si="139"/>
        <v>1.5094682126409782</v>
      </c>
      <c r="AK42">
        <f t="shared" si="140"/>
        <v>28.712963104248047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26.147127151489258</v>
      </c>
      <c r="AQ42" s="1">
        <v>28.712963104248047</v>
      </c>
      <c r="AR42" s="1">
        <v>25.05230712890625</v>
      </c>
      <c r="AS42" s="1">
        <v>700.04736328125</v>
      </c>
      <c r="AT42" s="1">
        <v>676.7442626953125</v>
      </c>
      <c r="AU42" s="1">
        <v>20.597188949584961</v>
      </c>
      <c r="AV42" s="1">
        <v>24.746974945068359</v>
      </c>
      <c r="AW42" s="1">
        <v>59.813533782958984</v>
      </c>
      <c r="AX42" s="1">
        <v>71.865066528320313</v>
      </c>
      <c r="AY42" s="1">
        <v>300.12924194335938</v>
      </c>
      <c r="AZ42" s="1">
        <v>1699.5933837890625</v>
      </c>
      <c r="BA42" s="1">
        <v>1566.842041015625</v>
      </c>
      <c r="BB42" s="1">
        <v>98.839820861816406</v>
      </c>
      <c r="BC42" s="1">
        <v>2.6735024452209473</v>
      </c>
      <c r="BD42" s="1">
        <v>-4.4797923415899277E-2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1.5006462097167965</v>
      </c>
      <c r="BM42">
        <f t="shared" si="144"/>
        <v>6.3853794505351526E-3</v>
      </c>
      <c r="BN42">
        <f t="shared" si="145"/>
        <v>301.86296310424802</v>
      </c>
      <c r="BO42">
        <f t="shared" si="146"/>
        <v>299.29712715148924</v>
      </c>
      <c r="BP42">
        <f t="shared" si="147"/>
        <v>271.93493532803041</v>
      </c>
      <c r="BQ42">
        <f t="shared" si="148"/>
        <v>-0.15837044293234603</v>
      </c>
      <c r="BR42">
        <f t="shared" si="149"/>
        <v>3.9554547830833937</v>
      </c>
      <c r="BS42">
        <f t="shared" si="150"/>
        <v>40.018838041130614</v>
      </c>
      <c r="BT42">
        <f t="shared" si="151"/>
        <v>15.271863096062255</v>
      </c>
      <c r="BU42">
        <f t="shared" si="152"/>
        <v>27.430045127868652</v>
      </c>
      <c r="BV42">
        <f t="shared" si="153"/>
        <v>3.6705635124181053</v>
      </c>
      <c r="BW42">
        <f t="shared" si="154"/>
        <v>0.40457423341220394</v>
      </c>
      <c r="BX42">
        <f t="shared" si="155"/>
        <v>2.4459865704424155</v>
      </c>
      <c r="BY42">
        <f t="shared" si="156"/>
        <v>1.2245769419756898</v>
      </c>
      <c r="BZ42">
        <f t="shared" si="157"/>
        <v>0.25445187146201192</v>
      </c>
      <c r="CA42">
        <f t="shared" si="158"/>
        <v>53.473901165731043</v>
      </c>
      <c r="CB42">
        <f t="shared" si="159"/>
        <v>0.79943901042779986</v>
      </c>
      <c r="CC42">
        <f t="shared" si="160"/>
        <v>62.278761127510897</v>
      </c>
      <c r="CD42">
        <f t="shared" si="161"/>
        <v>672.29037207693295</v>
      </c>
      <c r="CE42">
        <f t="shared" si="162"/>
        <v>2.8391703854672275E-2</v>
      </c>
      <c r="CF42">
        <f t="shared" si="163"/>
        <v>0</v>
      </c>
      <c r="CG42">
        <f t="shared" si="164"/>
        <v>1487.1979058073248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161</v>
      </c>
      <c r="B43" s="1">
        <v>52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12277.000054582953</v>
      </c>
      <c r="I43" s="1">
        <v>0</v>
      </c>
      <c r="J43">
        <f t="shared" si="126"/>
        <v>35.655399995114671</v>
      </c>
      <c r="K43">
        <f t="shared" si="127"/>
        <v>0.33705110929035176</v>
      </c>
      <c r="L43">
        <f t="shared" si="128"/>
        <v>775.00191140918764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10.063185691833496</v>
      </c>
      <c r="AA43">
        <f t="shared" si="132"/>
        <v>0.87503159284591669</v>
      </c>
      <c r="AB43">
        <f t="shared" si="133"/>
        <v>2.4649520237579714E-2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5.6682762832881206</v>
      </c>
      <c r="AJ43">
        <f t="shared" si="139"/>
        <v>1.6672074573185314</v>
      </c>
      <c r="AK43">
        <f t="shared" si="140"/>
        <v>28.921895980834961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26.147014617919922</v>
      </c>
      <c r="AQ43" s="1">
        <v>28.921895980834961</v>
      </c>
      <c r="AR43" s="1">
        <v>25.060964584350586</v>
      </c>
      <c r="AS43" s="1">
        <v>1001.2142944335938</v>
      </c>
      <c r="AT43" s="1">
        <v>973.7769775390625</v>
      </c>
      <c r="AU43" s="1">
        <v>19.951654434204102</v>
      </c>
      <c r="AV43" s="1">
        <v>23.639467239379883</v>
      </c>
      <c r="AW43" s="1">
        <v>57.969478607177734</v>
      </c>
      <c r="AX43" s="1">
        <v>68.653816223144531</v>
      </c>
      <c r="AY43" s="1">
        <v>300.13894653320313</v>
      </c>
      <c r="AZ43" s="1">
        <v>1699.439697265625</v>
      </c>
      <c r="BA43" s="1">
        <v>1574.683837890625</v>
      </c>
      <c r="BB43" s="1">
        <v>98.83575439453125</v>
      </c>
      <c r="BC43" s="1">
        <v>2.1440529823303223</v>
      </c>
      <c r="BD43" s="1">
        <v>-3.4388802014291286E-3</v>
      </c>
      <c r="BE43" s="1">
        <v>0.25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1.5006947326660154</v>
      </c>
      <c r="BM43">
        <f t="shared" si="144"/>
        <v>5.6682762832881203E-3</v>
      </c>
      <c r="BN43">
        <f t="shared" si="145"/>
        <v>302.07189598083494</v>
      </c>
      <c r="BO43">
        <f t="shared" si="146"/>
        <v>299.2970146179199</v>
      </c>
      <c r="BP43">
        <f t="shared" si="147"/>
        <v>271.91034548483003</v>
      </c>
      <c r="BQ43">
        <f t="shared" si="148"/>
        <v>-4.2167315322921159E-2</v>
      </c>
      <c r="BR43">
        <f t="shared" si="149"/>
        <v>4.0036320354074491</v>
      </c>
      <c r="BS43">
        <f t="shared" si="150"/>
        <v>40.507932174279809</v>
      </c>
      <c r="BT43">
        <f t="shared" si="151"/>
        <v>16.868464934899926</v>
      </c>
      <c r="BU43">
        <f t="shared" si="152"/>
        <v>27.534455299377441</v>
      </c>
      <c r="BV43">
        <f t="shared" si="153"/>
        <v>3.693060254503516</v>
      </c>
      <c r="BW43">
        <f t="shared" si="154"/>
        <v>0.32525032438318552</v>
      </c>
      <c r="BX43">
        <f t="shared" si="155"/>
        <v>2.3364245780889177</v>
      </c>
      <c r="BY43">
        <f t="shared" si="156"/>
        <v>1.3566356764145984</v>
      </c>
      <c r="BZ43">
        <f t="shared" si="157"/>
        <v>0.2043097342955989</v>
      </c>
      <c r="CA43">
        <f t="shared" si="158"/>
        <v>76.597898571330731</v>
      </c>
      <c r="CB43">
        <f t="shared" si="159"/>
        <v>0.79587208291551426</v>
      </c>
      <c r="CC43">
        <f t="shared" si="160"/>
        <v>58.484031329870568</v>
      </c>
      <c r="CD43">
        <f t="shared" si="161"/>
        <v>968.5954659153183</v>
      </c>
      <c r="CE43">
        <f t="shared" si="162"/>
        <v>2.1528817796217754E-2</v>
      </c>
      <c r="CF43">
        <f t="shared" si="163"/>
        <v>0</v>
      </c>
      <c r="CG43">
        <f t="shared" si="164"/>
        <v>1487.0634252439222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161</v>
      </c>
      <c r="B44" s="1">
        <v>53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12499.000054582953</v>
      </c>
      <c r="I44" s="1">
        <v>0</v>
      </c>
      <c r="J44">
        <f t="shared" si="126"/>
        <v>35.029299059608846</v>
      </c>
      <c r="K44">
        <f t="shared" si="127"/>
        <v>0.1799781486756464</v>
      </c>
      <c r="L44">
        <f t="shared" si="128"/>
        <v>919.14470590809572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10.063185691833496</v>
      </c>
      <c r="AA44">
        <f t="shared" si="132"/>
        <v>0.87503159284591669</v>
      </c>
      <c r="AB44">
        <f t="shared" si="133"/>
        <v>2.423896280236601E-2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3.7928164925461751</v>
      </c>
      <c r="AJ44">
        <f t="shared" si="139"/>
        <v>2.0542798779956333</v>
      </c>
      <c r="AK44">
        <f t="shared" si="140"/>
        <v>29.90458869934082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26.19172477722168</v>
      </c>
      <c r="AQ44" s="1">
        <v>29.90458869934082</v>
      </c>
      <c r="AR44" s="1">
        <v>25.057376861572266</v>
      </c>
      <c r="AS44" s="1">
        <v>1299.8570556640625</v>
      </c>
      <c r="AT44" s="1">
        <v>1273.2955322265625</v>
      </c>
      <c r="AU44" s="1">
        <v>19.613763809204102</v>
      </c>
      <c r="AV44" s="1">
        <v>22.085447311401367</v>
      </c>
      <c r="AW44" s="1">
        <v>56.803680419921875</v>
      </c>
      <c r="AX44" s="1">
        <v>63.971832275390625</v>
      </c>
      <c r="AY44" s="1">
        <v>300.1234130859375</v>
      </c>
      <c r="AZ44" s="1">
        <v>1698.705322265625</v>
      </c>
      <c r="BA44" s="1">
        <v>1561.0047607421875</v>
      </c>
      <c r="BB44" s="1">
        <v>98.837791442871094</v>
      </c>
      <c r="BC44" s="1">
        <v>1.2154457569122314</v>
      </c>
      <c r="BD44" s="1">
        <v>2.2011158987879753E-2</v>
      </c>
      <c r="BE44" s="1">
        <v>0.75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1.5006170654296873</v>
      </c>
      <c r="BM44">
        <f t="shared" si="144"/>
        <v>3.7928164925461754E-3</v>
      </c>
      <c r="BN44">
        <f t="shared" si="145"/>
        <v>303.0545886993408</v>
      </c>
      <c r="BO44">
        <f t="shared" si="146"/>
        <v>299.34172477722166</v>
      </c>
      <c r="BP44">
        <f t="shared" si="147"/>
        <v>271.79284548745636</v>
      </c>
      <c r="BQ44">
        <f t="shared" si="148"/>
        <v>0.24252143815228566</v>
      </c>
      <c r="BR44">
        <f t="shared" si="149"/>
        <v>4.2371567132824399</v>
      </c>
      <c r="BS44">
        <f t="shared" si="150"/>
        <v>42.869803659378057</v>
      </c>
      <c r="BT44">
        <f t="shared" si="151"/>
        <v>20.78435634797669</v>
      </c>
      <c r="BU44">
        <f t="shared" si="152"/>
        <v>28.04815673828125</v>
      </c>
      <c r="BV44">
        <f t="shared" si="153"/>
        <v>3.8055062637101096</v>
      </c>
      <c r="BW44">
        <f t="shared" si="154"/>
        <v>0.17655753959990597</v>
      </c>
      <c r="BX44">
        <f t="shared" si="155"/>
        <v>2.1828768352868066</v>
      </c>
      <c r="BY44">
        <f t="shared" si="156"/>
        <v>1.6226294284233029</v>
      </c>
      <c r="BZ44">
        <f t="shared" si="157"/>
        <v>0.11065076768006675</v>
      </c>
      <c r="CA44">
        <f t="shared" si="158"/>
        <v>90.846232748363462</v>
      </c>
      <c r="CB44">
        <f t="shared" si="159"/>
        <v>0.72186282182332251</v>
      </c>
      <c r="CC44">
        <f t="shared" si="160"/>
        <v>50.84241304370385</v>
      </c>
      <c r="CD44">
        <f t="shared" si="161"/>
        <v>1268.2050068005726</v>
      </c>
      <c r="CE44">
        <f t="shared" si="162"/>
        <v>1.404326652134185E-2</v>
      </c>
      <c r="CF44">
        <f t="shared" si="163"/>
        <v>0</v>
      </c>
      <c r="CG44">
        <f t="shared" si="164"/>
        <v>1486.4208239179261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161</v>
      </c>
      <c r="B45" s="1">
        <v>54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12720.500054617412</v>
      </c>
      <c r="I45" s="1">
        <v>0</v>
      </c>
      <c r="J45">
        <f t="shared" si="126"/>
        <v>34.012000183046467</v>
      </c>
      <c r="K45">
        <f t="shared" si="127"/>
        <v>7.9851613684080294E-2</v>
      </c>
      <c r="L45">
        <f t="shared" si="128"/>
        <v>935.32748357256207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10.063185691833496</v>
      </c>
      <c r="AA45">
        <f t="shared" si="132"/>
        <v>0.87503159284591669</v>
      </c>
      <c r="AB45">
        <f t="shared" si="133"/>
        <v>2.3553102128177725E-2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2.0056459780889861</v>
      </c>
      <c r="AJ45">
        <f t="shared" si="139"/>
        <v>2.4204007512546992</v>
      </c>
      <c r="AK45">
        <f t="shared" si="140"/>
        <v>30.974277496337891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26.205923080444336</v>
      </c>
      <c r="AQ45" s="1">
        <v>30.974277496337891</v>
      </c>
      <c r="AR45" s="1">
        <v>25.057914733886719</v>
      </c>
      <c r="AS45" s="1">
        <v>1699.5816650390625</v>
      </c>
      <c r="AT45" s="1">
        <v>1674.67822265625</v>
      </c>
      <c r="AU45" s="1">
        <v>19.780410766601563</v>
      </c>
      <c r="AV45" s="1">
        <v>21.088762283325195</v>
      </c>
      <c r="AW45" s="1">
        <v>57.237876892089844</v>
      </c>
      <c r="AX45" s="1">
        <v>61.028003692626953</v>
      </c>
      <c r="AY45" s="1">
        <v>300.12567138671875</v>
      </c>
      <c r="AZ45" s="1">
        <v>1698.81103515625</v>
      </c>
      <c r="BA45" s="1">
        <v>1572.466064453125</v>
      </c>
      <c r="BB45" s="1">
        <v>98.837722778320313</v>
      </c>
      <c r="BC45" s="1">
        <v>-0.68921124935150146</v>
      </c>
      <c r="BD45" s="1">
        <v>4.510180652141571E-2</v>
      </c>
      <c r="BE45" s="1">
        <v>0.5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1.5006283569335936</v>
      </c>
      <c r="BM45">
        <f t="shared" si="144"/>
        <v>2.005645978088986E-3</v>
      </c>
      <c r="BN45">
        <f t="shared" si="145"/>
        <v>304.12427749633787</v>
      </c>
      <c r="BO45">
        <f t="shared" si="146"/>
        <v>299.35592308044431</v>
      </c>
      <c r="BP45">
        <f t="shared" si="147"/>
        <v>271.8097595495783</v>
      </c>
      <c r="BQ45">
        <f t="shared" si="148"/>
        <v>0.50587422091984269</v>
      </c>
      <c r="BR45">
        <f t="shared" si="149"/>
        <v>4.5047659915518921</v>
      </c>
      <c r="BS45">
        <f t="shared" si="150"/>
        <v>45.577395602845641</v>
      </c>
      <c r="BT45">
        <f t="shared" si="151"/>
        <v>24.488633319520446</v>
      </c>
      <c r="BU45">
        <f t="shared" si="152"/>
        <v>28.590100288391113</v>
      </c>
      <c r="BV45">
        <f t="shared" si="153"/>
        <v>3.9273609149558188</v>
      </c>
      <c r="BW45">
        <f t="shared" si="154"/>
        <v>7.9171083051989236E-2</v>
      </c>
      <c r="BX45">
        <f t="shared" si="155"/>
        <v>2.0843652402971928</v>
      </c>
      <c r="BY45">
        <f t="shared" si="156"/>
        <v>1.842995674658626</v>
      </c>
      <c r="BZ45">
        <f t="shared" si="157"/>
        <v>4.9542621614453955E-2</v>
      </c>
      <c r="CA45">
        <f t="shared" si="158"/>
        <v>92.445638528288839</v>
      </c>
      <c r="CB45">
        <f t="shared" si="159"/>
        <v>0.5585117611961391</v>
      </c>
      <c r="CC45">
        <f t="shared" si="160"/>
        <v>44.891184688138452</v>
      </c>
      <c r="CD45">
        <f t="shared" si="161"/>
        <v>1669.7355330687151</v>
      </c>
      <c r="CE45">
        <f t="shared" si="162"/>
        <v>9.1441965005322999E-3</v>
      </c>
      <c r="CF45">
        <f t="shared" si="163"/>
        <v>0</v>
      </c>
      <c r="CG45">
        <f t="shared" si="164"/>
        <v>1486.5133260369939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161</v>
      </c>
      <c r="B46" s="1">
        <v>55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12942.500054617412</v>
      </c>
      <c r="I46" s="1">
        <v>0</v>
      </c>
      <c r="J46">
        <f t="shared" si="126"/>
        <v>34.593581147466956</v>
      </c>
      <c r="K46">
        <f t="shared" si="127"/>
        <v>5.9167501063119035E-2</v>
      </c>
      <c r="L46">
        <f t="shared" si="128"/>
        <v>971.6053947573696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10.063185691833496</v>
      </c>
      <c r="AA46">
        <f t="shared" si="132"/>
        <v>0.87503159284591669</v>
      </c>
      <c r="AB46">
        <f t="shared" si="133"/>
        <v>2.3952849873443472E-2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1.5439000766059696</v>
      </c>
      <c r="AJ46">
        <f t="shared" si="139"/>
        <v>2.5084033455478498</v>
      </c>
      <c r="AK46">
        <f t="shared" si="140"/>
        <v>31.248254776000977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26.22979736328125</v>
      </c>
      <c r="AQ46" s="1">
        <v>31.248254776000977</v>
      </c>
      <c r="AR46" s="1">
        <v>25.067285537719727</v>
      </c>
      <c r="AS46" s="1">
        <v>1999.090576171875</v>
      </c>
      <c r="AT46" s="1">
        <v>1974.0072021484375</v>
      </c>
      <c r="AU46" s="1">
        <v>19.906827926635742</v>
      </c>
      <c r="AV46" s="1">
        <v>20.914134979248047</v>
      </c>
      <c r="AW46" s="1">
        <v>57.526901245117188</v>
      </c>
      <c r="AX46" s="1">
        <v>60.438957214355469</v>
      </c>
      <c r="AY46" s="1">
        <v>300.12908935546875</v>
      </c>
      <c r="AZ46" s="1">
        <v>1698.20751953125</v>
      </c>
      <c r="BA46" s="1">
        <v>1558.557373046875</v>
      </c>
      <c r="BB46" s="1">
        <v>98.843582153320313</v>
      </c>
      <c r="BC46" s="1">
        <v>-2.4382774829864502</v>
      </c>
      <c r="BD46" s="1">
        <v>4.8310443758964539E-2</v>
      </c>
      <c r="BE46" s="1">
        <v>0.75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1.5006454467773436</v>
      </c>
      <c r="BM46">
        <f t="shared" si="144"/>
        <v>1.5439000766059696E-3</v>
      </c>
      <c r="BN46">
        <f t="shared" si="145"/>
        <v>304.39825477600095</v>
      </c>
      <c r="BO46">
        <f t="shared" si="146"/>
        <v>299.37979736328123</v>
      </c>
      <c r="BP46">
        <f t="shared" si="147"/>
        <v>271.71319705173664</v>
      </c>
      <c r="BQ46">
        <f t="shared" si="148"/>
        <v>0.57442908746837429</v>
      </c>
      <c r="BR46">
        <f t="shared" si="149"/>
        <v>4.5756313645347841</v>
      </c>
      <c r="BS46">
        <f t="shared" si="150"/>
        <v>46.291638413481778</v>
      </c>
      <c r="BT46">
        <f t="shared" si="151"/>
        <v>25.377503434233731</v>
      </c>
      <c r="BU46">
        <f t="shared" si="152"/>
        <v>28.739026069641113</v>
      </c>
      <c r="BV46">
        <f t="shared" si="153"/>
        <v>3.9614368341152213</v>
      </c>
      <c r="BW46">
        <f t="shared" si="154"/>
        <v>5.879304010845153E-2</v>
      </c>
      <c r="BX46">
        <f t="shared" si="155"/>
        <v>2.0672280189869343</v>
      </c>
      <c r="BY46">
        <f t="shared" si="156"/>
        <v>1.894208815128287</v>
      </c>
      <c r="BZ46">
        <f t="shared" si="157"/>
        <v>3.677911056488252E-2</v>
      </c>
      <c r="CA46">
        <f t="shared" si="158"/>
        <v>96.036957657309287</v>
      </c>
      <c r="CB46">
        <f t="shared" si="159"/>
        <v>0.49219951867445555</v>
      </c>
      <c r="CC46">
        <f t="shared" si="160"/>
        <v>43.63189830804972</v>
      </c>
      <c r="CD46">
        <f t="shared" si="161"/>
        <v>1968.979996091372</v>
      </c>
      <c r="CE46">
        <f t="shared" si="162"/>
        <v>7.6658148774178814E-3</v>
      </c>
      <c r="CF46">
        <f t="shared" si="163"/>
        <v>0</v>
      </c>
      <c r="CG46">
        <f t="shared" si="164"/>
        <v>1485.9852307983429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162</v>
      </c>
      <c r="B47" s="1">
        <v>56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13940.000054582953</v>
      </c>
      <c r="I47" s="1">
        <v>0</v>
      </c>
      <c r="J47">
        <f t="shared" ref="J47:J57" si="168">(AS47-AT47*(1000-AU47)/(1000-AV47))*BL47</f>
        <v>22.431479980309351</v>
      </c>
      <c r="K47">
        <f t="shared" ref="K47:K57" si="169">IF(BW47&lt;&gt;0,1/(1/BW47-1/AO47),0)</f>
        <v>0.13077904483604791</v>
      </c>
      <c r="L47">
        <f t="shared" ref="L47:L57" si="170">((BZ47-BM47/2)*AT47-J47)/(BZ47+BM47/2)</f>
        <v>96.647138801461296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10.037103652954102</v>
      </c>
      <c r="AA47">
        <f t="shared" ref="AA47:AA57" si="174">(Z47*Y47+(100-Z47)*X47)/100</f>
        <v>0.87501855182647703</v>
      </c>
      <c r="AB47">
        <f t="shared" ref="AB47:AB57" si="175">(J47-W47)/CG47</f>
        <v>1.5761563073722059E-2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3.2674218751901414</v>
      </c>
      <c r="AJ47">
        <f t="shared" ref="AJ47:AJ57" si="181">(BR47-BX47)</f>
        <v>2.4195958477658537</v>
      </c>
      <c r="AK47">
        <f t="shared" ref="AK47:AK57" si="182">(AQ47+BQ47*I47)</f>
        <v>31.158498764038086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26.463966369628906</v>
      </c>
      <c r="AQ47" s="1">
        <v>31.158498764038086</v>
      </c>
      <c r="AR47" s="1">
        <v>25.225135803222656</v>
      </c>
      <c r="AS47" s="1">
        <v>399.900146484375</v>
      </c>
      <c r="AT47" s="1">
        <v>384.11541748046875</v>
      </c>
      <c r="AU47" s="1">
        <v>19.446401596069336</v>
      </c>
      <c r="AV47" s="1">
        <v>21.576831817626953</v>
      </c>
      <c r="AW47" s="1">
        <v>55.4219970703125</v>
      </c>
      <c r="AX47" s="1">
        <v>61.493572235107422</v>
      </c>
      <c r="AY47" s="1">
        <v>300.11978149414063</v>
      </c>
      <c r="AZ47" s="1">
        <v>1698.9600830078125</v>
      </c>
      <c r="BA47" s="1">
        <v>1897.2774658203125</v>
      </c>
      <c r="BB47" s="1">
        <v>98.842758178710938</v>
      </c>
      <c r="BC47" s="1">
        <v>3.0090734958648682</v>
      </c>
      <c r="BD47" s="1">
        <v>2.1912738680839539E-2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1.5005989074707031</v>
      </c>
      <c r="BM47">
        <f t="shared" ref="BM47:BM57" si="186">(AV47-AU47)/(1000-AV47)*BL47</f>
        <v>3.2674218751901412E-3</v>
      </c>
      <c r="BN47">
        <f t="shared" ref="BN47:BN57" si="187">(AQ47+273.15)</f>
        <v>304.30849876403806</v>
      </c>
      <c r="BO47">
        <f t="shared" ref="BO47:BO57" si="188">(AP47+273.15)</f>
        <v>299.61396636962888</v>
      </c>
      <c r="BP47">
        <f t="shared" ref="BP47:BP57" si="189">(AZ47*BH47+BA47*BI47)*BJ47</f>
        <v>271.83360720529527</v>
      </c>
      <c r="BQ47">
        <f t="shared" ref="BQ47:BQ57" si="190">((BP47+0.00000010773*(BO47^4-BN47^4))-BM47*44100)/(AM47*51.4+0.00000043092*BN47^3)</f>
        <v>0.28713300785113754</v>
      </c>
      <c r="BR47">
        <f t="shared" ref="BR47:BR57" si="191">0.61365*EXP(17.502*AK47/(240.97+AK47))</f>
        <v>4.5523094173782708</v>
      </c>
      <c r="BS47">
        <f t="shared" ref="BS47:BS57" si="192">BR47*1000/BB47</f>
        <v>46.056074327140351</v>
      </c>
      <c r="BT47">
        <f t="shared" ref="BT47:BT57" si="193">(BS47-AV47)</f>
        <v>24.479242509513398</v>
      </c>
      <c r="BU47">
        <f t="shared" ref="BU47:BU57" si="194">IF(I47,AQ47,(AP47+AQ47)/2)</f>
        <v>28.811232566833496</v>
      </c>
      <c r="BV47">
        <f t="shared" ref="BV47:BV57" si="195">0.61365*EXP(17.502*BU47/(240.97+BU47))</f>
        <v>3.9780511163458372</v>
      </c>
      <c r="BW47">
        <f t="shared" ref="BW47:BW57" si="196">IF(BT47&lt;&gt;0,(1000-(BS47+AV47)/2)/BT47*BM47,0)</f>
        <v>0.12896351900812342</v>
      </c>
      <c r="BX47">
        <f t="shared" ref="BX47:BX57" si="197">AV47*BB47/1000</f>
        <v>2.1327135696124171</v>
      </c>
      <c r="BY47">
        <f t="shared" ref="BY47:BY57" si="198">(BV47-BX47)</f>
        <v>1.8453375467334201</v>
      </c>
      <c r="BZ47">
        <f t="shared" ref="BZ47:BZ57" si="199">1/(1.6/K47+1.37/AO47)</f>
        <v>8.0763370252819253E-2</v>
      </c>
      <c r="CA47">
        <f t="shared" ref="CA47:CA57" si="200">L47*BB47*0.001</f>
        <v>9.5528697692171498</v>
      </c>
      <c r="CB47">
        <f t="shared" ref="CB47:CB57" si="201">L47/AT47</f>
        <v>0.25160963190542995</v>
      </c>
      <c r="CC47">
        <f t="shared" ref="CC47:CC57" si="202">(1-BM47*BB47/BR47/K47)*100</f>
        <v>45.752449365111858</v>
      </c>
      <c r="CD47">
        <f t="shared" ref="CD47:CD57" si="203">(AT47-J47/(AO47/1.35))</f>
        <v>380.85563146568046</v>
      </c>
      <c r="CE47">
        <f t="shared" ref="CE47:CE57" si="204">J47*CC47/100/CD47</f>
        <v>2.6947091422385997E-2</v>
      </c>
      <c r="CF47">
        <f t="shared" ref="CF47:CF57" si="205">(P47-O47)</f>
        <v>0</v>
      </c>
      <c r="CG47">
        <f t="shared" ref="CG47:CG57" si="206">AZ47*AA47</f>
        <v>1486.6215914444872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162</v>
      </c>
      <c r="B48" s="1">
        <v>57</v>
      </c>
      <c r="C48" s="1" t="s">
        <v>136</v>
      </c>
      <c r="D48" s="1" t="s">
        <v>0</v>
      </c>
      <c r="E48" s="1">
        <v>0</v>
      </c>
      <c r="F48" s="1" t="s">
        <v>91</v>
      </c>
      <c r="G48" s="1" t="s">
        <v>0</v>
      </c>
      <c r="H48" s="1">
        <v>14162.000054582953</v>
      </c>
      <c r="I48" s="1">
        <v>0</v>
      </c>
      <c r="J48">
        <f t="shared" si="168"/>
        <v>5.3864482342625379</v>
      </c>
      <c r="K48">
        <f t="shared" si="169"/>
        <v>0.16375204742698382</v>
      </c>
      <c r="L48">
        <f t="shared" si="170"/>
        <v>136.24749665624103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10.037103652954102</v>
      </c>
      <c r="AA48">
        <f t="shared" si="174"/>
        <v>0.87501855182647703</v>
      </c>
      <c r="AB48">
        <f t="shared" si="175"/>
        <v>4.2956128839726528E-3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3.7824117719055019</v>
      </c>
      <c r="AJ48">
        <f t="shared" si="181"/>
        <v>2.245781140322991</v>
      </c>
      <c r="AK48">
        <f t="shared" si="182"/>
        <v>30.641901016235352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26.276491165161133</v>
      </c>
      <c r="AQ48" s="1">
        <v>30.641901016235352</v>
      </c>
      <c r="AR48" s="1">
        <v>25.051002502441406</v>
      </c>
      <c r="AS48" s="1">
        <v>199.98583984375</v>
      </c>
      <c r="AT48" s="1">
        <v>195.90249633789063</v>
      </c>
      <c r="AU48" s="1">
        <v>19.533073425292969</v>
      </c>
      <c r="AV48" s="1">
        <v>21.998237609863281</v>
      </c>
      <c r="AW48" s="1">
        <v>56.288589477539063</v>
      </c>
      <c r="AX48" s="1">
        <v>63.388240814208984</v>
      </c>
      <c r="AY48" s="1">
        <v>300.11837768554688</v>
      </c>
      <c r="AZ48" s="1">
        <v>1699.0924072265625</v>
      </c>
      <c r="BA48" s="1">
        <v>1896.654296875</v>
      </c>
      <c r="BB48" s="1">
        <v>98.839698791503906</v>
      </c>
      <c r="BC48" s="1">
        <v>2.517695426940918</v>
      </c>
      <c r="BD48" s="1">
        <v>7.848808541893959E-3</v>
      </c>
      <c r="BE48" s="1">
        <v>0.5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1.5005918884277343</v>
      </c>
      <c r="BM48">
        <f t="shared" si="186"/>
        <v>3.782411771905502E-3</v>
      </c>
      <c r="BN48">
        <f t="shared" si="187"/>
        <v>303.79190101623533</v>
      </c>
      <c r="BO48">
        <f t="shared" si="188"/>
        <v>299.42649116516111</v>
      </c>
      <c r="BP48">
        <f t="shared" si="189"/>
        <v>271.85477907982204</v>
      </c>
      <c r="BQ48">
        <f t="shared" si="190"/>
        <v>0.21303554687845927</v>
      </c>
      <c r="BR48">
        <f t="shared" si="191"/>
        <v>4.4200803196258107</v>
      </c>
      <c r="BS48">
        <f t="shared" si="192"/>
        <v>44.719686256325922</v>
      </c>
      <c r="BT48">
        <f t="shared" si="193"/>
        <v>22.72144864646264</v>
      </c>
      <c r="BU48">
        <f t="shared" si="194"/>
        <v>28.459196090698242</v>
      </c>
      <c r="BV48">
        <f t="shared" si="195"/>
        <v>3.8976199426401537</v>
      </c>
      <c r="BW48">
        <f t="shared" si="196"/>
        <v>0.16091555157775705</v>
      </c>
      <c r="BX48">
        <f t="shared" si="197"/>
        <v>2.1742991793028197</v>
      </c>
      <c r="BY48">
        <f t="shared" si="198"/>
        <v>1.723320763337334</v>
      </c>
      <c r="BZ48">
        <f t="shared" si="199"/>
        <v>0.10082327194919677</v>
      </c>
      <c r="CA48">
        <f t="shared" si="200"/>
        <v>13.466661530599298</v>
      </c>
      <c r="CB48">
        <f t="shared" si="201"/>
        <v>0.69548627099290627</v>
      </c>
      <c r="CC48">
        <f t="shared" si="202"/>
        <v>48.348454630638059</v>
      </c>
      <c r="CD48">
        <f t="shared" si="203"/>
        <v>195.11972727232546</v>
      </c>
      <c r="CE48">
        <f t="shared" si="204"/>
        <v>1.3347007589399188E-2</v>
      </c>
      <c r="CF48">
        <f t="shared" si="205"/>
        <v>0</v>
      </c>
      <c r="CG48">
        <f t="shared" si="206"/>
        <v>1486.7373775907495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162</v>
      </c>
      <c r="B49" s="1">
        <v>58</v>
      </c>
      <c r="C49" s="1" t="s">
        <v>137</v>
      </c>
      <c r="D49" s="1" t="s">
        <v>0</v>
      </c>
      <c r="E49" s="1">
        <v>0</v>
      </c>
      <c r="F49" s="1" t="s">
        <v>91</v>
      </c>
      <c r="G49" s="1" t="s">
        <v>0</v>
      </c>
      <c r="H49" s="1">
        <v>14384.000054582953</v>
      </c>
      <c r="I49" s="1">
        <v>0</v>
      </c>
      <c r="J49">
        <f t="shared" si="168"/>
        <v>-3.7872141791274316</v>
      </c>
      <c r="K49">
        <f t="shared" si="169"/>
        <v>0.23531133936184023</v>
      </c>
      <c r="L49">
        <f t="shared" si="170"/>
        <v>76.366644554255444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10.037103652954102</v>
      </c>
      <c r="AA49">
        <f t="shared" si="174"/>
        <v>0.87501855182647703</v>
      </c>
      <c r="AB49">
        <f t="shared" si="175"/>
        <v>-1.875100224804913E-3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4.8714500680574231</v>
      </c>
      <c r="AJ49">
        <f t="shared" si="181"/>
        <v>2.028776543251904</v>
      </c>
      <c r="AK49">
        <f t="shared" si="182"/>
        <v>30.060037612915039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26.268957138061523</v>
      </c>
      <c r="AQ49" s="1">
        <v>30.060037612915039</v>
      </c>
      <c r="AR49" s="1">
        <v>25.05693244934082</v>
      </c>
      <c r="AS49" s="1">
        <v>49.878807067871094</v>
      </c>
      <c r="AT49" s="1">
        <v>52.232978820800781</v>
      </c>
      <c r="AU49" s="1">
        <v>19.555475234985352</v>
      </c>
      <c r="AV49" s="1">
        <v>22.727943420410156</v>
      </c>
      <c r="AW49" s="1">
        <v>56.377754211425781</v>
      </c>
      <c r="AX49" s="1">
        <v>65.51947021484375</v>
      </c>
      <c r="AY49" s="1">
        <v>300.12796020507813</v>
      </c>
      <c r="AZ49" s="1">
        <v>1698.74658203125</v>
      </c>
      <c r="BA49" s="1">
        <v>1886.688720703125</v>
      </c>
      <c r="BB49" s="1">
        <v>98.838134765625</v>
      </c>
      <c r="BC49" s="1">
        <v>1.5451314449310303</v>
      </c>
      <c r="BD49" s="1">
        <v>-1.5469387173652649E-2</v>
      </c>
      <c r="BE49" s="1">
        <v>0.75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1.5006398010253905</v>
      </c>
      <c r="BM49">
        <f t="shared" si="186"/>
        <v>4.8714500680574228E-3</v>
      </c>
      <c r="BN49">
        <f t="shared" si="187"/>
        <v>303.21003761291502</v>
      </c>
      <c r="BO49">
        <f t="shared" si="188"/>
        <v>299.4189571380615</v>
      </c>
      <c r="BP49">
        <f t="shared" si="189"/>
        <v>271.7994470498088</v>
      </c>
      <c r="BQ49">
        <f t="shared" si="190"/>
        <v>4.8954604150825878E-2</v>
      </c>
      <c r="BR49">
        <f t="shared" si="191"/>
        <v>4.2751640779839031</v>
      </c>
      <c r="BS49">
        <f t="shared" si="192"/>
        <v>43.2541962484582</v>
      </c>
      <c r="BT49">
        <f t="shared" si="193"/>
        <v>20.526252828048044</v>
      </c>
      <c r="BU49">
        <f t="shared" si="194"/>
        <v>28.164497375488281</v>
      </c>
      <c r="BV49">
        <f t="shared" si="195"/>
        <v>3.8313833867856766</v>
      </c>
      <c r="BW49">
        <f t="shared" si="196"/>
        <v>0.22949808511713396</v>
      </c>
      <c r="BX49">
        <f t="shared" si="197"/>
        <v>2.246387534731999</v>
      </c>
      <c r="BY49">
        <f t="shared" si="198"/>
        <v>1.5849958520536775</v>
      </c>
      <c r="BZ49">
        <f t="shared" si="199"/>
        <v>0.14394750037042348</v>
      </c>
      <c r="CA49">
        <f t="shared" si="200"/>
        <v>7.5479367060520817</v>
      </c>
      <c r="CB49">
        <f t="shared" si="201"/>
        <v>1.4620388551120485</v>
      </c>
      <c r="CC49">
        <f t="shared" si="202"/>
        <v>52.138406565721681</v>
      </c>
      <c r="CD49">
        <f t="shared" si="203"/>
        <v>52.78334410329505</v>
      </c>
      <c r="CE49">
        <f t="shared" si="204"/>
        <v>-3.7409397979103282E-2</v>
      </c>
      <c r="CF49">
        <f t="shared" si="205"/>
        <v>0</v>
      </c>
      <c r="CG49">
        <f t="shared" si="206"/>
        <v>1486.434774129162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162</v>
      </c>
      <c r="B50" s="1">
        <v>59</v>
      </c>
      <c r="C50" s="1" t="s">
        <v>138</v>
      </c>
      <c r="D50" s="1" t="s">
        <v>0</v>
      </c>
      <c r="E50" s="1">
        <v>0</v>
      </c>
      <c r="F50" s="1" t="s">
        <v>91</v>
      </c>
      <c r="G50" s="1" t="s">
        <v>0</v>
      </c>
      <c r="H50" s="1">
        <v>14606.000054582953</v>
      </c>
      <c r="I50" s="1">
        <v>0</v>
      </c>
      <c r="J50">
        <f t="shared" si="168"/>
        <v>2.5302857105300669</v>
      </c>
      <c r="K50">
        <f t="shared" si="169"/>
        <v>0.31494170383427889</v>
      </c>
      <c r="L50">
        <f t="shared" si="170"/>
        <v>82.050075934020782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10.037103652954102</v>
      </c>
      <c r="AA50">
        <f t="shared" si="174"/>
        <v>0.87501855182647703</v>
      </c>
      <c r="AB50">
        <f t="shared" si="175"/>
        <v>2.3746260133529176E-3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5.8526597406595746</v>
      </c>
      <c r="AJ50">
        <f t="shared" si="181"/>
        <v>1.8368419060286394</v>
      </c>
      <c r="AK50">
        <f t="shared" si="182"/>
        <v>29.50648307800293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26.260765075683594</v>
      </c>
      <c r="AQ50" s="1">
        <v>29.50648307800293</v>
      </c>
      <c r="AR50" s="1">
        <v>25.055879592895508</v>
      </c>
      <c r="AS50" s="1">
        <v>100.10128021240234</v>
      </c>
      <c r="AT50" s="1">
        <v>98.032798767089844</v>
      </c>
      <c r="AU50" s="1">
        <v>19.507917404174805</v>
      </c>
      <c r="AV50" s="1">
        <v>23.317096710205078</v>
      </c>
      <c r="AW50" s="1">
        <v>56.260498046875</v>
      </c>
      <c r="AX50" s="1">
        <v>67.242607116699219</v>
      </c>
      <c r="AY50" s="1">
        <v>300.12725830078125</v>
      </c>
      <c r="AZ50" s="1">
        <v>1699.015625</v>
      </c>
      <c r="BA50" s="1">
        <v>1880.28466796875</v>
      </c>
      <c r="BB50" s="1">
        <v>98.825233459472656</v>
      </c>
      <c r="BC50" s="1">
        <v>1.9447362422943115</v>
      </c>
      <c r="BD50" s="1">
        <v>-2.366955578327179E-2</v>
      </c>
      <c r="BE50" s="1">
        <v>0.75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1.500636291503906</v>
      </c>
      <c r="BM50">
        <f t="shared" si="186"/>
        <v>5.852659740659575E-3</v>
      </c>
      <c r="BN50">
        <f t="shared" si="187"/>
        <v>302.65648307800291</v>
      </c>
      <c r="BO50">
        <f t="shared" si="188"/>
        <v>299.41076507568357</v>
      </c>
      <c r="BP50">
        <f t="shared" si="189"/>
        <v>271.84249392384663</v>
      </c>
      <c r="BQ50">
        <f t="shared" si="190"/>
        <v>-9.7394224251087652E-2</v>
      </c>
      <c r="BR50">
        <f t="shared" si="191"/>
        <v>4.141159432011758</v>
      </c>
      <c r="BS50">
        <f t="shared" si="192"/>
        <v>41.903866927974533</v>
      </c>
      <c r="BT50">
        <f t="shared" si="193"/>
        <v>18.586770217769455</v>
      </c>
      <c r="BU50">
        <f t="shared" si="194"/>
        <v>27.883624076843262</v>
      </c>
      <c r="BV50">
        <f t="shared" si="195"/>
        <v>3.7691703519981927</v>
      </c>
      <c r="BW50">
        <f t="shared" si="196"/>
        <v>0.30461460599435619</v>
      </c>
      <c r="BX50">
        <f t="shared" si="197"/>
        <v>2.3043175259831186</v>
      </c>
      <c r="BY50">
        <f t="shared" si="198"/>
        <v>1.4648528260150742</v>
      </c>
      <c r="BZ50">
        <f t="shared" si="199"/>
        <v>0.19128578014111219</v>
      </c>
      <c r="CA50">
        <f t="shared" si="200"/>
        <v>8.1086179095470623</v>
      </c>
      <c r="CB50">
        <f t="shared" si="201"/>
        <v>0.83696555607841572</v>
      </c>
      <c r="CC50">
        <f t="shared" si="202"/>
        <v>55.652514394969558</v>
      </c>
      <c r="CD50">
        <f t="shared" si="203"/>
        <v>97.665092758398274</v>
      </c>
      <c r="CE50">
        <f t="shared" si="204"/>
        <v>1.4418330843857354E-2</v>
      </c>
      <c r="CF50">
        <f t="shared" si="205"/>
        <v>0</v>
      </c>
      <c r="CG50">
        <f t="shared" si="206"/>
        <v>1486.6701917180567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162</v>
      </c>
      <c r="B51" s="1">
        <v>60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14779.000054582953</v>
      </c>
      <c r="I51" s="1">
        <v>0</v>
      </c>
      <c r="J51">
        <f t="shared" si="168"/>
        <v>19.334730275131275</v>
      </c>
      <c r="K51">
        <f t="shared" si="169"/>
        <v>0.38857559857132118</v>
      </c>
      <c r="L51">
        <f t="shared" si="170"/>
        <v>196.01185487257507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10.037103652954102</v>
      </c>
      <c r="AA51">
        <f t="shared" si="174"/>
        <v>0.87501855182647703</v>
      </c>
      <c r="AB51">
        <f t="shared" si="175"/>
        <v>1.3679578361896552E-2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7.0406632649253869</v>
      </c>
      <c r="AJ51">
        <f t="shared" si="181"/>
        <v>1.8068525154641208</v>
      </c>
      <c r="AK51">
        <f t="shared" si="182"/>
        <v>28.959640502929688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26.255256652832031</v>
      </c>
      <c r="AQ51" s="1">
        <v>28.959640502929688</v>
      </c>
      <c r="AR51" s="1">
        <v>25.057920455932617</v>
      </c>
      <c r="AS51" s="1">
        <v>299.93328857421875</v>
      </c>
      <c r="AT51" s="1">
        <v>285.70877075195313</v>
      </c>
      <c r="AU51" s="1">
        <v>17.730447769165039</v>
      </c>
      <c r="AV51" s="1">
        <v>22.317420959472656</v>
      </c>
      <c r="AW51" s="1">
        <v>51.152381896972656</v>
      </c>
      <c r="AX51" s="1">
        <v>64.385528564453125</v>
      </c>
      <c r="AY51" s="1">
        <v>300.134033203125</v>
      </c>
      <c r="AZ51" s="1">
        <v>1698.82421875</v>
      </c>
      <c r="BA51" s="1">
        <v>1872.92529296875</v>
      </c>
      <c r="BB51" s="1">
        <v>98.825813293457031</v>
      </c>
      <c r="BC51" s="1">
        <v>2.917900562286377</v>
      </c>
      <c r="BD51" s="1">
        <v>-1.1047867126762867E-2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1.500670166015625</v>
      </c>
      <c r="BM51">
        <f t="shared" si="186"/>
        <v>7.0406632649253871E-3</v>
      </c>
      <c r="BN51">
        <f t="shared" si="187"/>
        <v>302.10964050292966</v>
      </c>
      <c r="BO51">
        <f t="shared" si="188"/>
        <v>299.40525665283201</v>
      </c>
      <c r="BP51">
        <f t="shared" si="189"/>
        <v>271.81186892453115</v>
      </c>
      <c r="BQ51">
        <f t="shared" si="190"/>
        <v>-0.28083885599908337</v>
      </c>
      <c r="BR51">
        <f t="shared" si="191"/>
        <v>4.0123897923964504</v>
      </c>
      <c r="BS51">
        <f t="shared" si="192"/>
        <v>40.600625066265955</v>
      </c>
      <c r="BT51">
        <f t="shared" si="193"/>
        <v>18.283204106793299</v>
      </c>
      <c r="BU51">
        <f t="shared" si="194"/>
        <v>27.607448577880859</v>
      </c>
      <c r="BV51">
        <f t="shared" si="195"/>
        <v>3.7088591302361071</v>
      </c>
      <c r="BW51">
        <f t="shared" si="196"/>
        <v>0.37297460759159318</v>
      </c>
      <c r="BX51">
        <f t="shared" si="197"/>
        <v>2.2055372769323296</v>
      </c>
      <c r="BY51">
        <f t="shared" si="198"/>
        <v>1.5033218533037775</v>
      </c>
      <c r="BZ51">
        <f t="shared" si="199"/>
        <v>0.23446231595976305</v>
      </c>
      <c r="CA51">
        <f t="shared" si="200"/>
        <v>19.371030972941298</v>
      </c>
      <c r="CB51">
        <f t="shared" si="201"/>
        <v>0.68605473453507948</v>
      </c>
      <c r="CC51">
        <f t="shared" si="202"/>
        <v>55.372215296792874</v>
      </c>
      <c r="CD51">
        <f t="shared" si="203"/>
        <v>282.89901038812951</v>
      </c>
      <c r="CE51">
        <f t="shared" si="204"/>
        <v>3.7844135475452734E-2</v>
      </c>
      <c r="CF51">
        <f t="shared" si="205"/>
        <v>0</v>
      </c>
      <c r="CG51">
        <f t="shared" si="206"/>
        <v>1486.5027076983713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162</v>
      </c>
      <c r="B52" s="1">
        <v>61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14930.000054582953</v>
      </c>
      <c r="I52" s="1">
        <v>0</v>
      </c>
      <c r="J52">
        <f t="shared" si="168"/>
        <v>26.179670725527011</v>
      </c>
      <c r="K52">
        <f t="shared" si="169"/>
        <v>0.42607835949445871</v>
      </c>
      <c r="L52">
        <f t="shared" si="170"/>
        <v>268.87860389932479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10.037103652954102</v>
      </c>
      <c r="AA52">
        <f t="shared" si="174"/>
        <v>0.87501855182647703</v>
      </c>
      <c r="AB52">
        <f t="shared" si="175"/>
        <v>1.8286176009458512E-2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7.4064629230441987</v>
      </c>
      <c r="AJ52">
        <f t="shared" si="181"/>
        <v>1.7404531000132382</v>
      </c>
      <c r="AK52">
        <f t="shared" si="182"/>
        <v>28.758567810058594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26.272201538085938</v>
      </c>
      <c r="AQ52" s="1">
        <v>28.758567810058594</v>
      </c>
      <c r="AR52" s="1">
        <v>25.061885833740234</v>
      </c>
      <c r="AS52" s="1">
        <v>399.75625610351563</v>
      </c>
      <c r="AT52" s="1">
        <v>380.43289184570313</v>
      </c>
      <c r="AU52" s="1">
        <v>17.693920135498047</v>
      </c>
      <c r="AV52" s="1">
        <v>22.518329620361328</v>
      </c>
      <c r="AW52" s="1">
        <v>50.997840881347656</v>
      </c>
      <c r="AX52" s="1">
        <v>64.900665283203125</v>
      </c>
      <c r="AY52" s="1">
        <v>300.12716674804688</v>
      </c>
      <c r="AZ52" s="1">
        <v>1698.6505126953125</v>
      </c>
      <c r="BA52" s="1">
        <v>1866.126220703125</v>
      </c>
      <c r="BB52" s="1">
        <v>98.829452514648438</v>
      </c>
      <c r="BC52" s="1">
        <v>3.1312413215637207</v>
      </c>
      <c r="BD52" s="1">
        <v>-1.2500789947807789E-2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1.5006358337402343</v>
      </c>
      <c r="BM52">
        <f t="shared" si="186"/>
        <v>7.4064629230441992E-3</v>
      </c>
      <c r="BN52">
        <f t="shared" si="187"/>
        <v>301.90856781005857</v>
      </c>
      <c r="BO52">
        <f t="shared" si="188"/>
        <v>299.42220153808591</v>
      </c>
      <c r="BP52">
        <f t="shared" si="189"/>
        <v>271.78407595640238</v>
      </c>
      <c r="BQ52">
        <f t="shared" si="190"/>
        <v>-0.3350416886316796</v>
      </c>
      <c r="BR52">
        <f t="shared" si="191"/>
        <v>3.9659272879379395</v>
      </c>
      <c r="BS52">
        <f t="shared" si="192"/>
        <v>40.129001902040407</v>
      </c>
      <c r="BT52">
        <f t="shared" si="193"/>
        <v>17.610672281679079</v>
      </c>
      <c r="BU52">
        <f t="shared" si="194"/>
        <v>27.515384674072266</v>
      </c>
      <c r="BV52">
        <f t="shared" si="195"/>
        <v>3.6889422426549574</v>
      </c>
      <c r="BW52">
        <f t="shared" si="196"/>
        <v>0.40739304208356947</v>
      </c>
      <c r="BX52">
        <f t="shared" si="197"/>
        <v>2.2254741879247013</v>
      </c>
      <c r="BY52">
        <f t="shared" si="198"/>
        <v>1.4634680547302561</v>
      </c>
      <c r="BZ52">
        <f t="shared" si="199"/>
        <v>0.25623597273676957</v>
      </c>
      <c r="CA52">
        <f t="shared" si="200"/>
        <v>26.573125216273286</v>
      </c>
      <c r="CB52">
        <f t="shared" si="201"/>
        <v>0.70677012861542265</v>
      </c>
      <c r="CC52">
        <f t="shared" si="202"/>
        <v>56.682536498878356</v>
      </c>
      <c r="CD52">
        <f t="shared" si="203"/>
        <v>376.62841150924078</v>
      </c>
      <c r="CE52">
        <f t="shared" si="204"/>
        <v>3.9400377031616828E-2</v>
      </c>
      <c r="CF52">
        <f t="shared" si="205"/>
        <v>0</v>
      </c>
      <c r="CG52">
        <f t="shared" si="206"/>
        <v>1486.3507116779551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162</v>
      </c>
      <c r="B53" s="1">
        <v>62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15086.000054582953</v>
      </c>
      <c r="I53" s="1">
        <v>0</v>
      </c>
      <c r="J53">
        <f t="shared" si="168"/>
        <v>39.408065152098473</v>
      </c>
      <c r="K53">
        <f t="shared" si="169"/>
        <v>0.45603997627382692</v>
      </c>
      <c r="L53">
        <f t="shared" si="170"/>
        <v>509.90052513763823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10.037103652954102</v>
      </c>
      <c r="AA53">
        <f t="shared" si="174"/>
        <v>0.87501855182647703</v>
      </c>
      <c r="AB53">
        <f t="shared" si="175"/>
        <v>2.7191780926064019E-2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7.6514707249202045</v>
      </c>
      <c r="AJ53">
        <f t="shared" si="181"/>
        <v>1.6853104827803649</v>
      </c>
      <c r="AK53">
        <f t="shared" si="182"/>
        <v>28.576932907104492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26.28339958190918</v>
      </c>
      <c r="AQ53" s="1">
        <v>28.576932907104492</v>
      </c>
      <c r="AR53" s="1">
        <v>25.059167861938477</v>
      </c>
      <c r="AS53" s="1">
        <v>700.1632080078125</v>
      </c>
      <c r="AT53" s="1">
        <v>670.483642578125</v>
      </c>
      <c r="AU53" s="1">
        <v>17.672586441040039</v>
      </c>
      <c r="AV53" s="1">
        <v>22.6558837890625</v>
      </c>
      <c r="AW53" s="1">
        <v>50.901145935058594</v>
      </c>
      <c r="AX53" s="1">
        <v>65.25311279296875</v>
      </c>
      <c r="AY53" s="1">
        <v>300.12738037109375</v>
      </c>
      <c r="AZ53" s="1">
        <v>1698.2950439453125</v>
      </c>
      <c r="BA53" s="1">
        <v>1869.9693603515625</v>
      </c>
      <c r="BB53" s="1">
        <v>98.828628540039063</v>
      </c>
      <c r="BC53" s="1">
        <v>3.294727087020874</v>
      </c>
      <c r="BD53" s="1">
        <v>-1.1659267358481884E-2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1.5006369018554686</v>
      </c>
      <c r="BM53">
        <f t="shared" si="186"/>
        <v>7.6514707249202042E-3</v>
      </c>
      <c r="BN53">
        <f t="shared" si="187"/>
        <v>301.72693290710447</v>
      </c>
      <c r="BO53">
        <f t="shared" si="188"/>
        <v>299.43339958190916</v>
      </c>
      <c r="BP53">
        <f t="shared" si="189"/>
        <v>271.72720095767363</v>
      </c>
      <c r="BQ53">
        <f t="shared" si="190"/>
        <v>-0.36931141557623265</v>
      </c>
      <c r="BR53">
        <f t="shared" si="191"/>
        <v>3.9243604060159156</v>
      </c>
      <c r="BS53">
        <f t="shared" si="192"/>
        <v>39.708740918386972</v>
      </c>
      <c r="BT53">
        <f t="shared" si="193"/>
        <v>17.052857129324472</v>
      </c>
      <c r="BU53">
        <f t="shared" si="194"/>
        <v>27.430166244506836</v>
      </c>
      <c r="BV53">
        <f t="shared" si="195"/>
        <v>3.6705895393743941</v>
      </c>
      <c r="BW53">
        <f t="shared" si="196"/>
        <v>0.43470018651965414</v>
      </c>
      <c r="BX53">
        <f t="shared" si="197"/>
        <v>2.2390499232355507</v>
      </c>
      <c r="BY53">
        <f t="shared" si="198"/>
        <v>1.4315396161388434</v>
      </c>
      <c r="BZ53">
        <f t="shared" si="199"/>
        <v>0.27352752458610846</v>
      </c>
      <c r="CA53">
        <f t="shared" si="200"/>
        <v>50.392769591198501</v>
      </c>
      <c r="CB53">
        <f t="shared" si="201"/>
        <v>0.76049659194813901</v>
      </c>
      <c r="CC53">
        <f t="shared" si="202"/>
        <v>57.747161486825505</v>
      </c>
      <c r="CD53">
        <f t="shared" si="203"/>
        <v>664.75678640254307</v>
      </c>
      <c r="CE53">
        <f t="shared" si="204"/>
        <v>3.4233631739767158E-2</v>
      </c>
      <c r="CF53">
        <f t="shared" si="205"/>
        <v>0</v>
      </c>
      <c r="CG53">
        <f t="shared" si="206"/>
        <v>1486.0396699271105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162</v>
      </c>
      <c r="B54" s="1">
        <v>63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15228.000054582953</v>
      </c>
      <c r="I54" s="1">
        <v>0</v>
      </c>
      <c r="J54">
        <f t="shared" si="168"/>
        <v>42.077153786838515</v>
      </c>
      <c r="K54">
        <f t="shared" si="169"/>
        <v>0.45661891531757154</v>
      </c>
      <c r="L54">
        <f t="shared" si="170"/>
        <v>788.84129461115344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10.037103652954102</v>
      </c>
      <c r="AA54">
        <f t="shared" si="174"/>
        <v>0.87501855182647703</v>
      </c>
      <c r="AB54">
        <f t="shared" si="175"/>
        <v>2.8991605056332494E-2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7.6499806976360336</v>
      </c>
      <c r="AJ54">
        <f t="shared" si="181"/>
        <v>1.6829901278414208</v>
      </c>
      <c r="AK54">
        <f t="shared" si="182"/>
        <v>28.558340072631836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26.28822135925293</v>
      </c>
      <c r="AQ54" s="1">
        <v>28.558340072631836</v>
      </c>
      <c r="AR54" s="1">
        <v>25.049821853637695</v>
      </c>
      <c r="AS54" s="1">
        <v>999.979736328125</v>
      </c>
      <c r="AT54" s="1">
        <v>967.00946044921875</v>
      </c>
      <c r="AU54" s="1">
        <v>17.654062271118164</v>
      </c>
      <c r="AV54" s="1">
        <v>22.636653900146484</v>
      </c>
      <c r="AW54" s="1">
        <v>50.833091735839844</v>
      </c>
      <c r="AX54" s="1">
        <v>65.180503845214844</v>
      </c>
      <c r="AY54" s="1">
        <v>300.11734008789063</v>
      </c>
      <c r="AZ54" s="1">
        <v>1698.077392578125</v>
      </c>
      <c r="BA54" s="1">
        <v>1848.146484375</v>
      </c>
      <c r="BB54" s="1">
        <v>98.828071594238281</v>
      </c>
      <c r="BC54" s="1">
        <v>2.9738285541534424</v>
      </c>
      <c r="BD54" s="1">
        <v>-4.1578561067581177E-3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1.5005867004394529</v>
      </c>
      <c r="BM54">
        <f t="shared" si="186"/>
        <v>7.6499806976360338E-3</v>
      </c>
      <c r="BN54">
        <f t="shared" si="187"/>
        <v>301.70834007263181</v>
      </c>
      <c r="BO54">
        <f t="shared" si="188"/>
        <v>299.43822135925291</v>
      </c>
      <c r="BP54">
        <f t="shared" si="189"/>
        <v>271.69237673970201</v>
      </c>
      <c r="BQ54">
        <f t="shared" si="190"/>
        <v>-0.36809055365014637</v>
      </c>
      <c r="BR54">
        <f t="shared" si="191"/>
        <v>3.9201269801390906</v>
      </c>
      <c r="BS54">
        <f t="shared" si="192"/>
        <v>39.666128427903431</v>
      </c>
      <c r="BT54">
        <f t="shared" si="193"/>
        <v>17.029474527756946</v>
      </c>
      <c r="BU54">
        <f t="shared" si="194"/>
        <v>27.423280715942383</v>
      </c>
      <c r="BV54">
        <f t="shared" si="195"/>
        <v>3.6691101523293028</v>
      </c>
      <c r="BW54">
        <f t="shared" si="196"/>
        <v>0.43522618061092744</v>
      </c>
      <c r="BX54">
        <f t="shared" si="197"/>
        <v>2.2371368522976698</v>
      </c>
      <c r="BY54">
        <f t="shared" si="198"/>
        <v>1.431973300031633</v>
      </c>
      <c r="BZ54">
        <f t="shared" si="199"/>
        <v>0.2738607413361196</v>
      </c>
      <c r="CA54">
        <f t="shared" si="200"/>
        <v>77.959663940322685</v>
      </c>
      <c r="CB54">
        <f t="shared" si="201"/>
        <v>0.81575344076230827</v>
      </c>
      <c r="CC54">
        <f t="shared" si="202"/>
        <v>57.76362592757576</v>
      </c>
      <c r="CD54">
        <f t="shared" si="203"/>
        <v>960.894727155792</v>
      </c>
      <c r="CE54">
        <f t="shared" si="204"/>
        <v>2.5294435516721812E-2</v>
      </c>
      <c r="CF54">
        <f t="shared" si="205"/>
        <v>0</v>
      </c>
      <c r="CG54">
        <f t="shared" si="206"/>
        <v>1485.849220942991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162</v>
      </c>
      <c r="B55" s="1">
        <v>64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15450.000054582953</v>
      </c>
      <c r="I55" s="1">
        <v>0</v>
      </c>
      <c r="J55">
        <f t="shared" si="168"/>
        <v>42.211696803297642</v>
      </c>
      <c r="K55">
        <f t="shared" si="169"/>
        <v>0.37101382939683469</v>
      </c>
      <c r="L55">
        <f t="shared" si="170"/>
        <v>1043.04352035534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10.037103652954102</v>
      </c>
      <c r="AA55">
        <f t="shared" si="174"/>
        <v>0.87501855182647703</v>
      </c>
      <c r="AB55">
        <f t="shared" si="175"/>
        <v>2.9082631305621155E-2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6.7455927046746256</v>
      </c>
      <c r="AJ55">
        <f t="shared" si="181"/>
        <v>1.810277160080255</v>
      </c>
      <c r="AK55">
        <f t="shared" si="182"/>
        <v>28.841638565063477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26.29487419128418</v>
      </c>
      <c r="AQ55" s="1">
        <v>28.841638565063477</v>
      </c>
      <c r="AR55" s="1">
        <v>25.058538436889648</v>
      </c>
      <c r="AS55" s="1">
        <v>1299.8623046875</v>
      </c>
      <c r="AT55" s="1">
        <v>1266.0416259765625</v>
      </c>
      <c r="AU55" s="1">
        <v>17.61060905456543</v>
      </c>
      <c r="AV55" s="1">
        <v>22.006895065307617</v>
      </c>
      <c r="AW55" s="1">
        <v>50.687248229980469</v>
      </c>
      <c r="AX55" s="1">
        <v>63.346652984619141</v>
      </c>
      <c r="AY55" s="1">
        <v>300.12347412109375</v>
      </c>
      <c r="AZ55" s="1">
        <v>1698.049560546875</v>
      </c>
      <c r="BA55" s="1">
        <v>1851.4345703125</v>
      </c>
      <c r="BB55" s="1">
        <v>98.823043823242188</v>
      </c>
      <c r="BC55" s="1">
        <v>1.9901738166809082</v>
      </c>
      <c r="BD55" s="1">
        <v>2.0851299166679382E-2</v>
      </c>
      <c r="BE55" s="1">
        <v>0.5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1.5006173706054686</v>
      </c>
      <c r="BM55">
        <f t="shared" si="186"/>
        <v>6.7455927046746259E-3</v>
      </c>
      <c r="BN55">
        <f t="shared" si="187"/>
        <v>301.99163856506345</v>
      </c>
      <c r="BO55">
        <f t="shared" si="188"/>
        <v>299.44487419128416</v>
      </c>
      <c r="BP55">
        <f t="shared" si="189"/>
        <v>271.68792361480155</v>
      </c>
      <c r="BQ55">
        <f t="shared" si="190"/>
        <v>-0.22200597788360177</v>
      </c>
      <c r="BR55">
        <f t="shared" si="191"/>
        <v>3.985065515532642</v>
      </c>
      <c r="BS55">
        <f t="shared" si="192"/>
        <v>40.325265862691374</v>
      </c>
      <c r="BT55">
        <f t="shared" si="193"/>
        <v>18.318370797383757</v>
      </c>
      <c r="BU55">
        <f t="shared" si="194"/>
        <v>27.568256378173828</v>
      </c>
      <c r="BV55">
        <f t="shared" si="195"/>
        <v>3.7003689410872829</v>
      </c>
      <c r="BW55">
        <f t="shared" si="196"/>
        <v>0.35676529817797736</v>
      </c>
      <c r="BX55">
        <f t="shared" si="197"/>
        <v>2.174788355452387</v>
      </c>
      <c r="BY55">
        <f t="shared" si="198"/>
        <v>1.5255805856348958</v>
      </c>
      <c r="BZ55">
        <f t="shared" si="199"/>
        <v>0.22421612337375715</v>
      </c>
      <c r="CA55">
        <f t="shared" si="200"/>
        <v>103.07673552162457</v>
      </c>
      <c r="CB55">
        <f t="shared" si="201"/>
        <v>0.82386194810205182</v>
      </c>
      <c r="CC55">
        <f t="shared" si="202"/>
        <v>54.912850651914738</v>
      </c>
      <c r="CD55">
        <f t="shared" si="203"/>
        <v>1259.9073406320083</v>
      </c>
      <c r="CE55">
        <f t="shared" si="204"/>
        <v>1.8397897429192116E-2</v>
      </c>
      <c r="CF55">
        <f t="shared" si="205"/>
        <v>0</v>
      </c>
      <c r="CG55">
        <f t="shared" si="206"/>
        <v>1485.8248673993123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162</v>
      </c>
      <c r="B56" s="1">
        <v>65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15672.000054582953</v>
      </c>
      <c r="I56" s="1">
        <v>0</v>
      </c>
      <c r="J56">
        <f t="shared" si="168"/>
        <v>43.711381724337841</v>
      </c>
      <c r="K56">
        <f t="shared" si="169"/>
        <v>0.19298804262911012</v>
      </c>
      <c r="L56">
        <f t="shared" si="170"/>
        <v>1241.9691896194524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10.037103652954102</v>
      </c>
      <c r="AA56">
        <f t="shared" si="174"/>
        <v>0.87501855182647703</v>
      </c>
      <c r="AB56">
        <f t="shared" si="175"/>
        <v>3.0048607429748186E-2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4.4890743669250712</v>
      </c>
      <c r="AJ56">
        <f t="shared" si="181"/>
        <v>2.2715730572755932</v>
      </c>
      <c r="AK56">
        <f t="shared" si="182"/>
        <v>30.119255065917969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26.349765777587891</v>
      </c>
      <c r="AQ56" s="1">
        <v>30.119255065917969</v>
      </c>
      <c r="AR56" s="1">
        <v>25.107955932617188</v>
      </c>
      <c r="AS56" s="1">
        <v>1699.99658203125</v>
      </c>
      <c r="AT56" s="1">
        <v>1665.8861083984375</v>
      </c>
      <c r="AU56" s="1">
        <v>17.491659164428711</v>
      </c>
      <c r="AV56" s="1">
        <v>20.421886444091797</v>
      </c>
      <c r="AW56" s="1">
        <v>50.181285858154297</v>
      </c>
      <c r="AX56" s="1">
        <v>58.598499298095703</v>
      </c>
      <c r="AY56" s="1">
        <v>300.14047241210938</v>
      </c>
      <c r="AZ56" s="1">
        <v>1700.4993896484375</v>
      </c>
      <c r="BA56" s="1">
        <v>1838.7691650390625</v>
      </c>
      <c r="BB56" s="1">
        <v>98.822784423828125</v>
      </c>
      <c r="BC56" s="1">
        <v>0.38803759217262268</v>
      </c>
      <c r="BD56" s="1">
        <v>5.9596225619316101E-2</v>
      </c>
      <c r="BE56" s="1">
        <v>0.5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1.5007023620605469</v>
      </c>
      <c r="BM56">
        <f t="shared" si="186"/>
        <v>4.4890743669250711E-3</v>
      </c>
      <c r="BN56">
        <f t="shared" si="187"/>
        <v>303.26925506591795</v>
      </c>
      <c r="BO56">
        <f t="shared" si="188"/>
        <v>299.49976577758787</v>
      </c>
      <c r="BP56">
        <f t="shared" si="189"/>
        <v>272.07989626229028</v>
      </c>
      <c r="BQ56">
        <f t="shared" si="190"/>
        <v>0.11820842755330778</v>
      </c>
      <c r="BR56">
        <f t="shared" si="191"/>
        <v>4.2897207388679748</v>
      </c>
      <c r="BS56">
        <f t="shared" si="192"/>
        <v>43.408215664824333</v>
      </c>
      <c r="BT56">
        <f t="shared" si="193"/>
        <v>22.986329220732536</v>
      </c>
      <c r="BU56">
        <f t="shared" si="194"/>
        <v>28.23451042175293</v>
      </c>
      <c r="BV56">
        <f t="shared" si="195"/>
        <v>3.8470299450048127</v>
      </c>
      <c r="BW56">
        <f t="shared" si="196"/>
        <v>0.18906043185867605</v>
      </c>
      <c r="BX56">
        <f t="shared" si="197"/>
        <v>2.0181476815923816</v>
      </c>
      <c r="BY56">
        <f t="shared" si="198"/>
        <v>1.8288822634124311</v>
      </c>
      <c r="BZ56">
        <f t="shared" si="199"/>
        <v>0.1185094740015788</v>
      </c>
      <c r="CA56">
        <f t="shared" si="200"/>
        <v>122.73485348679966</v>
      </c>
      <c r="CB56">
        <f t="shared" si="201"/>
        <v>0.74553067184974997</v>
      </c>
      <c r="CC56">
        <f t="shared" si="202"/>
        <v>46.413614433292992</v>
      </c>
      <c r="CD56">
        <f t="shared" si="203"/>
        <v>1659.5338859433366</v>
      </c>
      <c r="CE56">
        <f t="shared" si="204"/>
        <v>1.2225138847024291E-2</v>
      </c>
      <c r="CF56">
        <f t="shared" si="205"/>
        <v>0</v>
      </c>
      <c r="CG56">
        <f t="shared" si="206"/>
        <v>1487.9685133119838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162</v>
      </c>
      <c r="B57" s="1">
        <v>66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15893.500054617412</v>
      </c>
      <c r="I57" s="1">
        <v>0</v>
      </c>
      <c r="J57">
        <f t="shared" si="168"/>
        <v>44.584729165409641</v>
      </c>
      <c r="K57">
        <f t="shared" si="169"/>
        <v>9.4838501623680543E-2</v>
      </c>
      <c r="L57">
        <f t="shared" si="170"/>
        <v>1136.9958176735602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10.037103652954102</v>
      </c>
      <c r="AA57">
        <f t="shared" si="174"/>
        <v>0.87501855182647703</v>
      </c>
      <c r="AB57">
        <f t="shared" si="175"/>
        <v>3.0635784405784336E-2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2.6834082245275237</v>
      </c>
      <c r="AJ57">
        <f t="shared" si="181"/>
        <v>2.7312613629168592</v>
      </c>
      <c r="AK57">
        <f t="shared" si="182"/>
        <v>31.447601318359375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26.45013427734375</v>
      </c>
      <c r="AQ57" s="1">
        <v>31.447601318359375</v>
      </c>
      <c r="AR57" s="1">
        <v>25.207374572753906</v>
      </c>
      <c r="AS57" s="1">
        <v>1999.8441162109375</v>
      </c>
      <c r="AT57" s="1">
        <v>1966.6165771484375</v>
      </c>
      <c r="AU57" s="1">
        <v>17.438684463500977</v>
      </c>
      <c r="AV57" s="1">
        <v>19.192562103271484</v>
      </c>
      <c r="AW57" s="1">
        <v>49.730270385742188</v>
      </c>
      <c r="AX57" s="1">
        <v>54.736522674560547</v>
      </c>
      <c r="AY57" s="1">
        <v>300.12432861328125</v>
      </c>
      <c r="AZ57" s="1">
        <v>1700.4862060546875</v>
      </c>
      <c r="BA57" s="1">
        <v>1831.325927734375</v>
      </c>
      <c r="BB57" s="1">
        <v>98.816413879394531</v>
      </c>
      <c r="BC57" s="1">
        <v>-1.3157038688659668</v>
      </c>
      <c r="BD57" s="1">
        <v>8.2005947828292847E-2</v>
      </c>
      <c r="BE57" s="1">
        <v>0.75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1.5006216430664061</v>
      </c>
      <c r="BM57">
        <f t="shared" si="186"/>
        <v>2.6834082245275237E-3</v>
      </c>
      <c r="BN57">
        <f t="shared" si="187"/>
        <v>304.59760131835935</v>
      </c>
      <c r="BO57">
        <f t="shared" si="188"/>
        <v>299.60013427734373</v>
      </c>
      <c r="BP57">
        <f t="shared" si="189"/>
        <v>272.07778688733742</v>
      </c>
      <c r="BQ57">
        <f t="shared" si="190"/>
        <v>0.37605741310715363</v>
      </c>
      <c r="BR57">
        <f t="shared" si="191"/>
        <v>4.6278015231197172</v>
      </c>
      <c r="BS57">
        <f t="shared" si="192"/>
        <v>46.832316023610716</v>
      </c>
      <c r="BT57">
        <f t="shared" si="193"/>
        <v>27.639753920339231</v>
      </c>
      <c r="BU57">
        <f t="shared" si="194"/>
        <v>28.948867797851563</v>
      </c>
      <c r="BV57">
        <f t="shared" si="195"/>
        <v>4.009888529601934</v>
      </c>
      <c r="BW57">
        <f t="shared" si="196"/>
        <v>9.388008234485487E-2</v>
      </c>
      <c r="BX57">
        <f t="shared" si="197"/>
        <v>1.8965401602028578</v>
      </c>
      <c r="BY57">
        <f t="shared" si="198"/>
        <v>2.113348369399076</v>
      </c>
      <c r="BZ57">
        <f t="shared" si="199"/>
        <v>5.8760413263129432E-2</v>
      </c>
      <c r="CA57">
        <f t="shared" si="200"/>
        <v>112.35384929837112</v>
      </c>
      <c r="CB57">
        <f t="shared" si="201"/>
        <v>0.57814819161251341</v>
      </c>
      <c r="CC57">
        <f t="shared" si="202"/>
        <v>39.583379733133498</v>
      </c>
      <c r="CD57">
        <f t="shared" si="203"/>
        <v>1960.1374381556423</v>
      </c>
      <c r="CE57">
        <f t="shared" si="204"/>
        <v>9.003523071902008E-3</v>
      </c>
      <c r="CF57">
        <f t="shared" si="205"/>
        <v>0</v>
      </c>
      <c r="CG57">
        <f t="shared" si="206"/>
        <v>1487.9569774228728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159</v>
      </c>
      <c r="B58" s="1">
        <v>67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16324.000054582953</v>
      </c>
      <c r="I58" s="1">
        <v>0</v>
      </c>
      <c r="J58">
        <f t="shared" ref="J58:J68" si="210">(AS58-AT58*(1000-AU58)/(1000-AV58))*BL58</f>
        <v>17.85963802201027</v>
      </c>
      <c r="K58">
        <f t="shared" ref="K58:K68" si="211">IF(BW58&lt;&gt;0,1/(1/BW58-1/AO58),0)</f>
        <v>0.1182751532944956</v>
      </c>
      <c r="L58">
        <f t="shared" ref="L58:L68" si="212">((BZ58-BM58/2)*AT58-J58)/(BZ58+BM58/2)</f>
        <v>131.97285651854313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10.037103652954102</v>
      </c>
      <c r="AA58">
        <f t="shared" ref="AA58:AA68" si="216">(Z58*Y58+(100-Z58)*X58)/100</f>
        <v>0.87501855182647703</v>
      </c>
      <c r="AB58">
        <f t="shared" ref="AB58:AB68" si="217">(J58-W58)/CG58</f>
        <v>1.2674610545572517E-2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3.1564562522619912</v>
      </c>
      <c r="AJ58">
        <f t="shared" ref="AJ58:AJ68" si="223">(BR58-BX58)</f>
        <v>2.5801505497855386</v>
      </c>
      <c r="AK58">
        <f t="shared" ref="AK58:AK68" si="224">(AQ58+BQ58*I58)</f>
        <v>31.503644943237305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26.415410995483398</v>
      </c>
      <c r="AQ58" s="1">
        <v>31.503644943237305</v>
      </c>
      <c r="AR58" s="1">
        <v>25.183965682983398</v>
      </c>
      <c r="AS58" s="1">
        <v>400.13369750976563</v>
      </c>
      <c r="AT58" s="1">
        <v>387.41775512695313</v>
      </c>
      <c r="AU58" s="1">
        <v>18.811445236206055</v>
      </c>
      <c r="AV58" s="1">
        <v>20.870903015136719</v>
      </c>
      <c r="AW58" s="1">
        <v>53.756072998046875</v>
      </c>
      <c r="AX58" s="1">
        <v>59.639663696289063</v>
      </c>
      <c r="AY58" s="1">
        <v>300.1351318359375</v>
      </c>
      <c r="AZ58" s="1">
        <v>1700.5189208984375</v>
      </c>
      <c r="BA58" s="1">
        <v>383.25918579101563</v>
      </c>
      <c r="BB58" s="1">
        <v>98.817520141601563</v>
      </c>
      <c r="BC58" s="1">
        <v>2.9822423458099365</v>
      </c>
      <c r="BD58" s="1">
        <v>3.2756965607404709E-2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1.5006756591796875</v>
      </c>
      <c r="BM58">
        <f t="shared" ref="BM58:BM68" si="228">(AV58-AU58)/(1000-AV58)*BL58</f>
        <v>3.156456252261991E-3</v>
      </c>
      <c r="BN58">
        <f t="shared" ref="BN58:BN68" si="229">(AQ58+273.15)</f>
        <v>304.65364494323728</v>
      </c>
      <c r="BO58">
        <f t="shared" ref="BO58:BO68" si="230">(AP58+273.15)</f>
        <v>299.56541099548338</v>
      </c>
      <c r="BP58">
        <f t="shared" ref="BP58:BP68" si="231">(AZ58*BH58+BA58*BI58)*BJ58</f>
        <v>272.08302126222043</v>
      </c>
      <c r="BQ58">
        <f t="shared" ref="BQ58:BQ68" si="232">((BP58+0.00000010773*(BO58^4-BN58^4))-BM58*44100)/(AM58*51.4+0.00000043092*BN58^3)</f>
        <v>0.28860804109620047</v>
      </c>
      <c r="BR58">
        <f t="shared" ref="BR58:BR68" si="233">0.61365*EXP(17.502*AK58/(240.97+AK58))</f>
        <v>4.6425614288572241</v>
      </c>
      <c r="BS58">
        <f t="shared" ref="BS58:BS68" si="234">BR58*1000/BB58</f>
        <v>46.981157007427619</v>
      </c>
      <c r="BT58">
        <f t="shared" ref="BT58:BT68" si="235">(BS58-AV58)</f>
        <v>26.1102539922909</v>
      </c>
      <c r="BU58">
        <f t="shared" ref="BU58:BU68" si="236">IF(I58,AQ58,(AP58+AQ58)/2)</f>
        <v>28.959527969360352</v>
      </c>
      <c r="BV58">
        <f t="shared" ref="BV58:BV68" si="237">0.61365*EXP(17.502*BU58/(240.97+BU58))</f>
        <v>4.0123636567358272</v>
      </c>
      <c r="BW58">
        <f t="shared" ref="BW58:BW68" si="238">IF(BT58&lt;&gt;0,(1000-(BS58+AV58)/2)/BT58*BM58,0)</f>
        <v>0.11678822517845991</v>
      </c>
      <c r="BX58">
        <f t="shared" ref="BX58:BX68" si="239">AV58*BB58/1000</f>
        <v>2.0624108790716855</v>
      </c>
      <c r="BY58">
        <f t="shared" ref="BY58:BY68" si="240">(BV58-BX58)</f>
        <v>1.9499527776641417</v>
      </c>
      <c r="BZ58">
        <f t="shared" ref="BZ58:BZ68" si="241">1/(1.6/K58+1.37/AO58)</f>
        <v>7.312479127795192E-2</v>
      </c>
      <c r="CA58">
        <f t="shared" ref="CA58:CA68" si="242">L58*BB58*0.001</f>
        <v>13.041230407165829</v>
      </c>
      <c r="CB58">
        <f t="shared" ref="CB58:CB68" si="243">L58/AT58</f>
        <v>0.34064741425001771</v>
      </c>
      <c r="CC58">
        <f t="shared" ref="CC58:CC68" si="244">(1-BM58*BB58/BR58/K58)*100</f>
        <v>43.195525448490677</v>
      </c>
      <c r="CD58">
        <f t="shared" ref="CD58:CD68" si="245">(AT58-J58/(AO58/1.35))</f>
        <v>384.82235801965413</v>
      </c>
      <c r="CE58">
        <f t="shared" ref="CE58:CE68" si="246">J58*CC58/100/CD58</f>
        <v>2.0047079713626605E-2</v>
      </c>
      <c r="CF58">
        <f t="shared" ref="CF58:CF68" si="247">(P58-O58)</f>
        <v>0</v>
      </c>
      <c r="CG58">
        <f t="shared" ref="CG58:CG68" si="248">AZ58*AA58</f>
        <v>1487.9856035180742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159</v>
      </c>
      <c r="B59" s="1">
        <v>68</v>
      </c>
      <c r="C59" s="1" t="s">
        <v>147</v>
      </c>
      <c r="D59" s="1" t="s">
        <v>0</v>
      </c>
      <c r="E59" s="1">
        <v>0</v>
      </c>
      <c r="F59" s="1" t="s">
        <v>91</v>
      </c>
      <c r="G59" s="1" t="s">
        <v>0</v>
      </c>
      <c r="H59" s="1">
        <v>16467.000054582953</v>
      </c>
      <c r="I59" s="1">
        <v>0</v>
      </c>
      <c r="J59">
        <f t="shared" si="210"/>
        <v>1.7469444344736353</v>
      </c>
      <c r="K59">
        <f t="shared" si="211"/>
        <v>0.10990369157912859</v>
      </c>
      <c r="L59">
        <f t="shared" si="212"/>
        <v>164.82502856805132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10.037103652954102</v>
      </c>
      <c r="AA59">
        <f t="shared" si="216"/>
        <v>0.87501855182647703</v>
      </c>
      <c r="AB59">
        <f t="shared" si="217"/>
        <v>1.845676321273296E-3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2.9465513612530074</v>
      </c>
      <c r="AJ59">
        <f t="shared" si="223"/>
        <v>2.5903481368458836</v>
      </c>
      <c r="AK59">
        <f t="shared" si="224"/>
        <v>31.420303344726563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26.264642715454102</v>
      </c>
      <c r="AQ59" s="1">
        <v>31.420303344726563</v>
      </c>
      <c r="AR59" s="1">
        <v>25.052057266235352</v>
      </c>
      <c r="AS59" s="1">
        <v>199.93775939941406</v>
      </c>
      <c r="AT59" s="1">
        <v>198.38414001464844</v>
      </c>
      <c r="AU59" s="1">
        <v>18.623466491699219</v>
      </c>
      <c r="AV59" s="1">
        <v>20.546594619750977</v>
      </c>
      <c r="AW59" s="1">
        <v>53.692970275878906</v>
      </c>
      <c r="AX59" s="1">
        <v>59.237739562988281</v>
      </c>
      <c r="AY59" s="1">
        <v>300.13702392578125</v>
      </c>
      <c r="AZ59" s="1">
        <v>1700.893310546875</v>
      </c>
      <c r="BA59" s="1">
        <v>162.13238525390625</v>
      </c>
      <c r="BB59" s="1">
        <v>98.813400268554688</v>
      </c>
      <c r="BC59" s="1">
        <v>2.4199764728546143</v>
      </c>
      <c r="BD59" s="1">
        <v>3.1859368085861206E-2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1.5006851196289062</v>
      </c>
      <c r="BM59">
        <f t="shared" si="228"/>
        <v>2.9465513612530075E-3</v>
      </c>
      <c r="BN59">
        <f t="shared" si="229"/>
        <v>304.57030334472654</v>
      </c>
      <c r="BO59">
        <f t="shared" si="230"/>
        <v>299.41464271545408</v>
      </c>
      <c r="BP59">
        <f t="shared" si="231"/>
        <v>272.14292360463151</v>
      </c>
      <c r="BQ59">
        <f t="shared" si="232"/>
        <v>0.32283974439486707</v>
      </c>
      <c r="BR59">
        <f t="shared" si="233"/>
        <v>4.6206270151630688</v>
      </c>
      <c r="BS59">
        <f t="shared" si="234"/>
        <v>46.761137685831535</v>
      </c>
      <c r="BT59">
        <f t="shared" si="235"/>
        <v>26.214543066080559</v>
      </c>
      <c r="BU59">
        <f t="shared" si="236"/>
        <v>28.842473030090332</v>
      </c>
      <c r="BV59">
        <f t="shared" si="237"/>
        <v>3.9852581713193582</v>
      </c>
      <c r="BW59">
        <f t="shared" si="238"/>
        <v>0.1086186590760515</v>
      </c>
      <c r="BX59">
        <f t="shared" si="239"/>
        <v>2.0302788783171852</v>
      </c>
      <c r="BY59">
        <f t="shared" si="240"/>
        <v>1.954979293002173</v>
      </c>
      <c r="BZ59">
        <f t="shared" si="241"/>
        <v>6.8000956257693146E-2</v>
      </c>
      <c r="CA59">
        <f t="shared" si="242"/>
        <v>16.286921522170818</v>
      </c>
      <c r="CB59">
        <f t="shared" si="243"/>
        <v>0.83083773005181183</v>
      </c>
      <c r="CC59">
        <f t="shared" si="244"/>
        <v>42.665415902134662</v>
      </c>
      <c r="CD59">
        <f t="shared" si="245"/>
        <v>198.13027067383328</v>
      </c>
      <c r="CE59">
        <f t="shared" si="246"/>
        <v>3.7618739731818613E-3</v>
      </c>
      <c r="CF59">
        <f t="shared" si="247"/>
        <v>0</v>
      </c>
      <c r="CG59">
        <f t="shared" si="248"/>
        <v>1488.3132014060689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159</v>
      </c>
      <c r="B60" s="1">
        <v>69</v>
      </c>
      <c r="C60" s="1" t="s">
        <v>148</v>
      </c>
      <c r="D60" s="1" t="s">
        <v>0</v>
      </c>
      <c r="E60" s="1">
        <v>0</v>
      </c>
      <c r="F60" s="1" t="s">
        <v>91</v>
      </c>
      <c r="G60" s="1" t="s">
        <v>0</v>
      </c>
      <c r="H60" s="1">
        <v>16609.000054582953</v>
      </c>
      <c r="I60" s="1">
        <v>0</v>
      </c>
      <c r="J60">
        <f t="shared" si="210"/>
        <v>-5.0544746828342202</v>
      </c>
      <c r="K60">
        <f t="shared" si="211"/>
        <v>0.11103446224263089</v>
      </c>
      <c r="L60">
        <f t="shared" si="212"/>
        <v>122.84033506628501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10.037103652954102</v>
      </c>
      <c r="AA60">
        <f t="shared" si="216"/>
        <v>0.87501855182647703</v>
      </c>
      <c r="AB60">
        <f t="shared" si="217"/>
        <v>-2.7237925689799132E-3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2.9801902286535693</v>
      </c>
      <c r="AJ60">
        <f t="shared" si="223"/>
        <v>2.593691598800147</v>
      </c>
      <c r="AK60">
        <f t="shared" si="224"/>
        <v>31.373710632324219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26.247430801391602</v>
      </c>
      <c r="AQ60" s="1">
        <v>31.373710632324219</v>
      </c>
      <c r="AR60" s="1">
        <v>25.056764602661133</v>
      </c>
      <c r="AS60" s="1">
        <v>49.813442230224609</v>
      </c>
      <c r="AT60" s="1">
        <v>53.076217651367188</v>
      </c>
      <c r="AU60" s="1">
        <v>18.445426940917969</v>
      </c>
      <c r="AV60" s="1">
        <v>20.390859603881836</v>
      </c>
      <c r="AW60" s="1">
        <v>53.229736328125</v>
      </c>
      <c r="AX60" s="1">
        <v>58.843257904052734</v>
      </c>
      <c r="AY60" s="1">
        <v>300.13082885742188</v>
      </c>
      <c r="AZ60" s="1">
        <v>1701.1527099609375</v>
      </c>
      <c r="BA60" s="1">
        <v>149.15298461914063</v>
      </c>
      <c r="BB60" s="1">
        <v>98.804672241210938</v>
      </c>
      <c r="BC60" s="1">
        <v>1.4558826684951782</v>
      </c>
      <c r="BD60" s="1">
        <v>3.2124966382980347E-2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1.5006541442871091</v>
      </c>
      <c r="BM60">
        <f t="shared" si="228"/>
        <v>2.9801902286535694E-3</v>
      </c>
      <c r="BN60">
        <f t="shared" si="229"/>
        <v>304.5237106323242</v>
      </c>
      <c r="BO60">
        <f t="shared" si="230"/>
        <v>299.39743080139158</v>
      </c>
      <c r="BP60">
        <f t="shared" si="231"/>
        <v>272.18442750995382</v>
      </c>
      <c r="BQ60">
        <f t="shared" si="232"/>
        <v>0.31856692649535606</v>
      </c>
      <c r="BR60">
        <f t="shared" si="233"/>
        <v>4.60840379867824</v>
      </c>
      <c r="BS60">
        <f t="shared" si="234"/>
        <v>46.641557470357128</v>
      </c>
      <c r="BT60">
        <f t="shared" si="235"/>
        <v>26.250697866475292</v>
      </c>
      <c r="BU60">
        <f t="shared" si="236"/>
        <v>28.81057071685791</v>
      </c>
      <c r="BV60">
        <f t="shared" si="237"/>
        <v>3.977898553127345</v>
      </c>
      <c r="BW60">
        <f t="shared" si="238"/>
        <v>0.10972300874134712</v>
      </c>
      <c r="BX60">
        <f t="shared" si="239"/>
        <v>2.014712199878093</v>
      </c>
      <c r="BY60">
        <f t="shared" si="240"/>
        <v>1.9631863532492519</v>
      </c>
      <c r="BZ60">
        <f t="shared" si="241"/>
        <v>6.8693512720848671E-2</v>
      </c>
      <c r="CA60">
        <f t="shared" si="242"/>
        <v>12.13719904422482</v>
      </c>
      <c r="CB60">
        <f t="shared" si="243"/>
        <v>2.3144138844475624</v>
      </c>
      <c r="CC60">
        <f t="shared" si="244"/>
        <v>42.454264027182923</v>
      </c>
      <c r="CD60">
        <f t="shared" si="245"/>
        <v>53.810743678970702</v>
      </c>
      <c r="CE60">
        <f t="shared" si="246"/>
        <v>-3.9877538950946576E-2</v>
      </c>
      <c r="CF60">
        <f t="shared" si="247"/>
        <v>0</v>
      </c>
      <c r="CG60">
        <f t="shared" si="248"/>
        <v>1488.5401807057065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159</v>
      </c>
      <c r="B61" s="1">
        <v>70</v>
      </c>
      <c r="C61" s="1" t="s">
        <v>149</v>
      </c>
      <c r="D61" s="1" t="s">
        <v>0</v>
      </c>
      <c r="E61" s="1">
        <v>0</v>
      </c>
      <c r="F61" s="1" t="s">
        <v>91</v>
      </c>
      <c r="G61" s="1" t="s">
        <v>0</v>
      </c>
      <c r="H61" s="1">
        <v>16752.000054582953</v>
      </c>
      <c r="I61" s="1">
        <v>0</v>
      </c>
      <c r="J61">
        <f t="shared" si="210"/>
        <v>-0.4576508109333966</v>
      </c>
      <c r="K61">
        <f t="shared" si="211"/>
        <v>0.1149215236368198</v>
      </c>
      <c r="L61">
        <f t="shared" si="212"/>
        <v>102.19859436547864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10.037103652954102</v>
      </c>
      <c r="AA61">
        <f t="shared" si="216"/>
        <v>0.87501855182647703</v>
      </c>
      <c r="AB61">
        <f t="shared" si="217"/>
        <v>3.6429620343690215E-4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3.0577707055226626</v>
      </c>
      <c r="AJ61">
        <f t="shared" si="223"/>
        <v>2.5727952226011555</v>
      </c>
      <c r="AK61">
        <f t="shared" si="224"/>
        <v>31.258417129516602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26.23460578918457</v>
      </c>
      <c r="AQ61" s="1">
        <v>31.258417129516602</v>
      </c>
      <c r="AR61" s="1">
        <v>25.056312561035156</v>
      </c>
      <c r="AS61" s="1">
        <v>100.01044464111328</v>
      </c>
      <c r="AT61" s="1">
        <v>100.11141967773438</v>
      </c>
      <c r="AU61" s="1">
        <v>18.30122184753418</v>
      </c>
      <c r="AV61" s="1">
        <v>20.297430038452148</v>
      </c>
      <c r="AW61" s="1">
        <v>52.853366851806641</v>
      </c>
      <c r="AX61" s="1">
        <v>58.617431640625</v>
      </c>
      <c r="AY61" s="1">
        <v>300.13961791992188</v>
      </c>
      <c r="AZ61" s="1">
        <v>1701.402587890625</v>
      </c>
      <c r="BA61" s="1">
        <v>178.08612060546875</v>
      </c>
      <c r="BB61" s="1">
        <v>98.804786682128906</v>
      </c>
      <c r="BC61" s="1">
        <v>1.8196945190429688</v>
      </c>
      <c r="BD61" s="1">
        <v>2.9153222218155861E-2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1.5006980895996094</v>
      </c>
      <c r="BM61">
        <f t="shared" si="228"/>
        <v>3.0577707055226624E-3</v>
      </c>
      <c r="BN61">
        <f t="shared" si="229"/>
        <v>304.40841712951658</v>
      </c>
      <c r="BO61">
        <f t="shared" si="230"/>
        <v>299.38460578918455</v>
      </c>
      <c r="BP61">
        <f t="shared" si="231"/>
        <v>272.22440797781019</v>
      </c>
      <c r="BQ61">
        <f t="shared" si="232"/>
        <v>0.31010542326405255</v>
      </c>
      <c r="BR61">
        <f t="shared" si="233"/>
        <v>4.5782784677458555</v>
      </c>
      <c r="BS61">
        <f t="shared" si="234"/>
        <v>46.336605962977515</v>
      </c>
      <c r="BT61">
        <f t="shared" si="235"/>
        <v>26.039175924525367</v>
      </c>
      <c r="BU61">
        <f t="shared" si="236"/>
        <v>28.746511459350586</v>
      </c>
      <c r="BV61">
        <f t="shared" si="237"/>
        <v>3.9631563612481413</v>
      </c>
      <c r="BW61">
        <f t="shared" si="238"/>
        <v>0.11351722160687329</v>
      </c>
      <c r="BX61">
        <f t="shared" si="239"/>
        <v>2.0054832451447</v>
      </c>
      <c r="BY61">
        <f t="shared" si="240"/>
        <v>1.9576731161034413</v>
      </c>
      <c r="BZ61">
        <f t="shared" si="241"/>
        <v>7.1073108837915358E-2</v>
      </c>
      <c r="CA61">
        <f t="shared" si="242"/>
        <v>10.097710315494538</v>
      </c>
      <c r="CB61">
        <f t="shared" si="243"/>
        <v>1.0208485175264024</v>
      </c>
      <c r="CC61">
        <f t="shared" si="244"/>
        <v>42.577867002349244</v>
      </c>
      <c r="CD61">
        <f t="shared" si="245"/>
        <v>100.17792637789178</v>
      </c>
      <c r="CE61">
        <f t="shared" si="246"/>
        <v>-1.9451186569718966E-3</v>
      </c>
      <c r="CF61">
        <f t="shared" si="247"/>
        <v>0</v>
      </c>
      <c r="CG61">
        <f t="shared" si="248"/>
        <v>1488.758828529875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159</v>
      </c>
      <c r="B62" s="1">
        <v>71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16906.000054582953</v>
      </c>
      <c r="I62" s="1">
        <v>0</v>
      </c>
      <c r="J62">
        <f t="shared" si="210"/>
        <v>9.5847564368401592</v>
      </c>
      <c r="K62">
        <f t="shared" si="211"/>
        <v>0.11853339016323146</v>
      </c>
      <c r="L62">
        <f t="shared" si="212"/>
        <v>152.79961105535864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10.037103652954102</v>
      </c>
      <c r="AA62">
        <f t="shared" si="216"/>
        <v>0.87501855182647703</v>
      </c>
      <c r="AB62">
        <f t="shared" si="217"/>
        <v>7.1102970008954571E-3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3.0744731605373241</v>
      </c>
      <c r="AJ62">
        <f t="shared" si="223"/>
        <v>2.509372970117949</v>
      </c>
      <c r="AK62">
        <f t="shared" si="224"/>
        <v>31.083209991455078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26.217994689941406</v>
      </c>
      <c r="AQ62" s="1">
        <v>31.083209991455078</v>
      </c>
      <c r="AR62" s="1">
        <v>25.057024002075195</v>
      </c>
      <c r="AS62" s="1">
        <v>299.9285888671875</v>
      </c>
      <c r="AT62" s="1">
        <v>292.94131469726563</v>
      </c>
      <c r="AU62" s="1">
        <v>18.472295761108398</v>
      </c>
      <c r="AV62" s="1">
        <v>20.479110717773438</v>
      </c>
      <c r="AW62" s="1">
        <v>53.399791717529297</v>
      </c>
      <c r="AX62" s="1">
        <v>59.198516845703125</v>
      </c>
      <c r="AY62" s="1">
        <v>300.12838745117188</v>
      </c>
      <c r="AZ62" s="1">
        <v>1701.2802734375</v>
      </c>
      <c r="BA62" s="1">
        <v>141.30836486816406</v>
      </c>
      <c r="BB62" s="1">
        <v>98.805732727050781</v>
      </c>
      <c r="BC62" s="1">
        <v>2.6638579368591309</v>
      </c>
      <c r="BD62" s="1">
        <v>2.5012845173478127E-2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1.5006419372558593</v>
      </c>
      <c r="BM62">
        <f t="shared" si="228"/>
        <v>3.0744731605373242E-3</v>
      </c>
      <c r="BN62">
        <f t="shared" si="229"/>
        <v>304.23320999145506</v>
      </c>
      <c r="BO62">
        <f t="shared" si="230"/>
        <v>299.36799468994138</v>
      </c>
      <c r="BP62">
        <f t="shared" si="231"/>
        <v>272.20483766574762</v>
      </c>
      <c r="BQ62">
        <f t="shared" si="232"/>
        <v>0.31483339304654451</v>
      </c>
      <c r="BR62">
        <f t="shared" si="233"/>
        <v>4.5328265101859522</v>
      </c>
      <c r="BS62">
        <f t="shared" si="234"/>
        <v>45.876148934675797</v>
      </c>
      <c r="BT62">
        <f t="shared" si="235"/>
        <v>25.397038216902359</v>
      </c>
      <c r="BU62">
        <f t="shared" si="236"/>
        <v>28.650602340698242</v>
      </c>
      <c r="BV62">
        <f t="shared" si="237"/>
        <v>3.9411735166288975</v>
      </c>
      <c r="BW62">
        <f t="shared" si="238"/>
        <v>0.11704000296097922</v>
      </c>
      <c r="BX62">
        <f t="shared" si="239"/>
        <v>2.0234535400680032</v>
      </c>
      <c r="BY62">
        <f t="shared" si="240"/>
        <v>1.9177199765608943</v>
      </c>
      <c r="BZ62">
        <f t="shared" si="241"/>
        <v>7.3282723317478302E-2</v>
      </c>
      <c r="CA62">
        <f t="shared" si="242"/>
        <v>15.09747753073308</v>
      </c>
      <c r="CB62">
        <f t="shared" si="243"/>
        <v>0.52160485185664696</v>
      </c>
      <c r="CC62">
        <f t="shared" si="244"/>
        <v>43.461660894332688</v>
      </c>
      <c r="CD62">
        <f t="shared" si="245"/>
        <v>291.5484393713669</v>
      </c>
      <c r="CE62">
        <f t="shared" si="246"/>
        <v>1.4288172315753815E-2</v>
      </c>
      <c r="CF62">
        <f t="shared" si="247"/>
        <v>0</v>
      </c>
      <c r="CG62">
        <f t="shared" si="248"/>
        <v>1488.6518011142341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159</v>
      </c>
      <c r="B63" s="1">
        <v>72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17049.000054582953</v>
      </c>
      <c r="I63" s="1">
        <v>0</v>
      </c>
      <c r="J63">
        <f t="shared" si="210"/>
        <v>13.97911580510338</v>
      </c>
      <c r="K63">
        <f t="shared" si="211"/>
        <v>0.12121469803727741</v>
      </c>
      <c r="L63">
        <f t="shared" si="212"/>
        <v>191.47566888639963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10.037103652954102</v>
      </c>
      <c r="AA63">
        <f t="shared" si="216"/>
        <v>0.87501855182647703</v>
      </c>
      <c r="AB63">
        <f t="shared" si="217"/>
        <v>1.0062692703826658E-2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3.0971811763496073</v>
      </c>
      <c r="AJ63">
        <f t="shared" si="223"/>
        <v>2.4723593050045891</v>
      </c>
      <c r="AK63">
        <f t="shared" si="224"/>
        <v>31.043525695800781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26.228387832641602</v>
      </c>
      <c r="AQ63" s="1">
        <v>31.043525695800781</v>
      </c>
      <c r="AR63" s="1">
        <v>25.061456680297852</v>
      </c>
      <c r="AS63" s="1">
        <v>400.1982421875</v>
      </c>
      <c r="AT63" s="1">
        <v>390.07797241210938</v>
      </c>
      <c r="AU63" s="1">
        <v>18.730030059814453</v>
      </c>
      <c r="AV63" s="1">
        <v>20.751058578491211</v>
      </c>
      <c r="AW63" s="1">
        <v>54.101333618164063</v>
      </c>
      <c r="AX63" s="1">
        <v>59.941394805908203</v>
      </c>
      <c r="AY63" s="1">
        <v>300.13543701171875</v>
      </c>
      <c r="AZ63" s="1">
        <v>1701.1973876953125</v>
      </c>
      <c r="BA63" s="1">
        <v>134.56939697265625</v>
      </c>
      <c r="BB63" s="1">
        <v>98.80108642578125</v>
      </c>
      <c r="BC63" s="1">
        <v>2.8499572277069092</v>
      </c>
      <c r="BD63" s="1">
        <v>2.0540302619338036E-2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1.5006771850585936</v>
      </c>
      <c r="BM63">
        <f t="shared" si="228"/>
        <v>3.0971811763496073E-3</v>
      </c>
      <c r="BN63">
        <f t="shared" si="229"/>
        <v>304.19352569580076</v>
      </c>
      <c r="BO63">
        <f t="shared" si="230"/>
        <v>299.37838783264158</v>
      </c>
      <c r="BP63">
        <f t="shared" si="231"/>
        <v>272.19157594729404</v>
      </c>
      <c r="BQ63">
        <f t="shared" si="232"/>
        <v>0.31319283618517535</v>
      </c>
      <c r="BR63">
        <f t="shared" si="233"/>
        <v>4.5225864370445485</v>
      </c>
      <c r="BS63">
        <f t="shared" si="234"/>
        <v>45.774663018932358</v>
      </c>
      <c r="BT63">
        <f t="shared" si="235"/>
        <v>25.023604440441147</v>
      </c>
      <c r="BU63">
        <f t="shared" si="236"/>
        <v>28.635956764221191</v>
      </c>
      <c r="BV63">
        <f t="shared" si="237"/>
        <v>3.9378260548635224</v>
      </c>
      <c r="BW63">
        <f t="shared" si="238"/>
        <v>0.11965342871122826</v>
      </c>
      <c r="BX63">
        <f t="shared" si="239"/>
        <v>2.0502271320399594</v>
      </c>
      <c r="BY63">
        <f t="shared" si="240"/>
        <v>1.887598922823563</v>
      </c>
      <c r="BZ63">
        <f t="shared" si="241"/>
        <v>7.4922113371211782E-2</v>
      </c>
      <c r="CA63">
        <f t="shared" si="242"/>
        <v>18.918004110079444</v>
      </c>
      <c r="CB63">
        <f t="shared" si="243"/>
        <v>0.49086511525472531</v>
      </c>
      <c r="CC63">
        <f t="shared" si="244"/>
        <v>44.180470523090733</v>
      </c>
      <c r="CD63">
        <f t="shared" si="245"/>
        <v>388.04650029165265</v>
      </c>
      <c r="CE63">
        <f t="shared" si="246"/>
        <v>1.5915719206385202E-2</v>
      </c>
      <c r="CF63">
        <f t="shared" si="247"/>
        <v>0</v>
      </c>
      <c r="CG63">
        <f t="shared" si="248"/>
        <v>1488.579274552138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159</v>
      </c>
      <c r="B64" s="1">
        <v>73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17191.000054582953</v>
      </c>
      <c r="I64" s="1">
        <v>0</v>
      </c>
      <c r="J64">
        <f t="shared" si="210"/>
        <v>28.350834054007649</v>
      </c>
      <c r="K64">
        <f t="shared" si="211"/>
        <v>0.12992176695983995</v>
      </c>
      <c r="L64">
        <f t="shared" si="212"/>
        <v>306.75063613911431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10.037103652954102</v>
      </c>
      <c r="AA64">
        <f t="shared" si="216"/>
        <v>0.87501855182647703</v>
      </c>
      <c r="AB64">
        <f t="shared" si="217"/>
        <v>1.9722352492699928E-2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3.2511070799576229</v>
      </c>
      <c r="AJ64">
        <f t="shared" si="223"/>
        <v>2.4233695817683234</v>
      </c>
      <c r="AK64">
        <f t="shared" si="224"/>
        <v>30.975042343139648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26.259098052978516</v>
      </c>
      <c r="AQ64" s="1">
        <v>30.975042343139648</v>
      </c>
      <c r="AR64" s="1">
        <v>25.049947738647461</v>
      </c>
      <c r="AS64" s="1">
        <v>700.432373046875</v>
      </c>
      <c r="AT64" s="1">
        <v>680.066650390625</v>
      </c>
      <c r="AU64" s="1">
        <v>18.947715759277344</v>
      </c>
      <c r="AV64" s="1">
        <v>21.068538665771484</v>
      </c>
      <c r="AW64" s="1">
        <v>54.629920959472656</v>
      </c>
      <c r="AX64" s="1">
        <v>60.745201110839844</v>
      </c>
      <c r="AY64" s="1">
        <v>300.12982177734375</v>
      </c>
      <c r="AZ64" s="1">
        <v>1700.765625</v>
      </c>
      <c r="BA64" s="1">
        <v>97.301223754882813</v>
      </c>
      <c r="BB64" s="1">
        <v>98.801010131835938</v>
      </c>
      <c r="BC64" s="1">
        <v>2.8524169921875</v>
      </c>
      <c r="BD64" s="1">
        <v>2.0348900929093361E-2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1.5006491088867184</v>
      </c>
      <c r="BM64">
        <f t="shared" si="228"/>
        <v>3.251107079957623E-3</v>
      </c>
      <c r="BN64">
        <f t="shared" si="229"/>
        <v>304.12504234313963</v>
      </c>
      <c r="BO64">
        <f t="shared" si="230"/>
        <v>299.40909805297849</v>
      </c>
      <c r="BP64">
        <f t="shared" si="231"/>
        <v>272.12249391758814</v>
      </c>
      <c r="BQ64">
        <f t="shared" si="232"/>
        <v>0.29059479590534676</v>
      </c>
      <c r="BR64">
        <f t="shared" si="233"/>
        <v>4.504962483948189</v>
      </c>
      <c r="BS64">
        <f t="shared" si="234"/>
        <v>45.596320097709082</v>
      </c>
      <c r="BT64">
        <f t="shared" si="235"/>
        <v>24.527781431937598</v>
      </c>
      <c r="BU64">
        <f t="shared" si="236"/>
        <v>28.617070198059082</v>
      </c>
      <c r="BV64">
        <f t="shared" si="237"/>
        <v>3.9335129134729181</v>
      </c>
      <c r="BW64">
        <f t="shared" si="238"/>
        <v>0.12812980218057152</v>
      </c>
      <c r="BX64">
        <f t="shared" si="239"/>
        <v>2.0815929021798656</v>
      </c>
      <c r="BY64">
        <f t="shared" si="240"/>
        <v>1.8519200112930525</v>
      </c>
      <c r="BZ64">
        <f t="shared" si="241"/>
        <v>8.0240218056268756E-2</v>
      </c>
      <c r="CA64">
        <f t="shared" si="242"/>
        <v>30.307272709127751</v>
      </c>
      <c r="CB64">
        <f t="shared" si="243"/>
        <v>0.45105966593556546</v>
      </c>
      <c r="CC64">
        <f t="shared" si="244"/>
        <v>45.119310179575109</v>
      </c>
      <c r="CD64">
        <f t="shared" si="245"/>
        <v>675.94665240395796</v>
      </c>
      <c r="CE64">
        <f t="shared" si="246"/>
        <v>1.8924127680537382E-2</v>
      </c>
      <c r="CF64">
        <f t="shared" si="247"/>
        <v>0</v>
      </c>
      <c r="CG64">
        <f t="shared" si="248"/>
        <v>1488.2014741837531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159</v>
      </c>
      <c r="B65" s="1">
        <v>74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17342.000054582953</v>
      </c>
      <c r="I65" s="1">
        <v>0</v>
      </c>
      <c r="J65">
        <f t="shared" si="210"/>
        <v>38.148664418277654</v>
      </c>
      <c r="K65">
        <f t="shared" si="211"/>
        <v>0.14363584379898395</v>
      </c>
      <c r="L65">
        <f t="shared" si="212"/>
        <v>512.50195043195095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10.037103652954102</v>
      </c>
      <c r="AA65">
        <f t="shared" si="216"/>
        <v>0.87501855182647703</v>
      </c>
      <c r="AB65">
        <f t="shared" si="217"/>
        <v>2.6303585309354716E-2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3.4959305423974141</v>
      </c>
      <c r="AJ65">
        <f t="shared" si="223"/>
        <v>2.3601272515672713</v>
      </c>
      <c r="AK65">
        <f t="shared" si="224"/>
        <v>30.88688850402832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26.276727676391602</v>
      </c>
      <c r="AQ65" s="1">
        <v>30.88688850402832</v>
      </c>
      <c r="AR65" s="1">
        <v>25.065298080444336</v>
      </c>
      <c r="AS65" s="1">
        <v>1000.05810546875</v>
      </c>
      <c r="AT65" s="1">
        <v>972.3714599609375</v>
      </c>
      <c r="AU65" s="1">
        <v>19.201574325561523</v>
      </c>
      <c r="AV65" s="1">
        <v>21.48114013671875</v>
      </c>
      <c r="AW65" s="1">
        <v>55.305095672607422</v>
      </c>
      <c r="AX65" s="1">
        <v>61.874610900878906</v>
      </c>
      <c r="AY65" s="1">
        <v>300.13031005859375</v>
      </c>
      <c r="AZ65" s="1">
        <v>1700.92333984375</v>
      </c>
      <c r="BA65" s="1">
        <v>1770.68212890625</v>
      </c>
      <c r="BB65" s="1">
        <v>98.795372009277344</v>
      </c>
      <c r="BC65" s="1">
        <v>2.4249787330627441</v>
      </c>
      <c r="BD65" s="1">
        <v>1.9058579578995705E-2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1.5006515502929685</v>
      </c>
      <c r="BM65">
        <f t="shared" si="228"/>
        <v>3.4959305423974143E-3</v>
      </c>
      <c r="BN65">
        <f t="shared" si="229"/>
        <v>304.0368885040283</v>
      </c>
      <c r="BO65">
        <f t="shared" si="230"/>
        <v>299.42672767639158</v>
      </c>
      <c r="BP65">
        <f t="shared" si="231"/>
        <v>272.14772829202411</v>
      </c>
      <c r="BQ65">
        <f t="shared" si="232"/>
        <v>0.25273888553028306</v>
      </c>
      <c r="BR65">
        <f t="shared" si="233"/>
        <v>4.4823644825578191</v>
      </c>
      <c r="BS65">
        <f t="shared" si="234"/>
        <v>45.370186795155796</v>
      </c>
      <c r="BT65">
        <f t="shared" si="235"/>
        <v>23.889046658437046</v>
      </c>
      <c r="BU65">
        <f t="shared" si="236"/>
        <v>28.581808090209961</v>
      </c>
      <c r="BV65">
        <f t="shared" si="237"/>
        <v>3.925471102204706</v>
      </c>
      <c r="BW65">
        <f t="shared" si="238"/>
        <v>0.14144879002082475</v>
      </c>
      <c r="BX65">
        <f t="shared" si="239"/>
        <v>2.1222372309905477</v>
      </c>
      <c r="BY65">
        <f t="shared" si="240"/>
        <v>1.8032338712141582</v>
      </c>
      <c r="BZ65">
        <f t="shared" si="241"/>
        <v>8.8599419460321113E-2</v>
      </c>
      <c r="CA65">
        <f t="shared" si="242"/>
        <v>50.632820848404812</v>
      </c>
      <c r="CB65">
        <f t="shared" si="243"/>
        <v>0.52706395810150519</v>
      </c>
      <c r="CC65">
        <f t="shared" si="244"/>
        <v>46.354981662616233</v>
      </c>
      <c r="CD65">
        <f t="shared" si="245"/>
        <v>966.82762233351775</v>
      </c>
      <c r="CE65">
        <f t="shared" si="246"/>
        <v>1.8290547339704973E-2</v>
      </c>
      <c r="CF65">
        <f t="shared" si="247"/>
        <v>0</v>
      </c>
      <c r="CG65">
        <f t="shared" si="248"/>
        <v>1488.3394775979327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159</v>
      </c>
      <c r="B66" s="1">
        <v>75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17495.000054582953</v>
      </c>
      <c r="I66" s="1">
        <v>0</v>
      </c>
      <c r="J66">
        <f t="shared" si="210"/>
        <v>43.944898712070511</v>
      </c>
      <c r="K66">
        <f t="shared" si="211"/>
        <v>0.15084216366238451</v>
      </c>
      <c r="L66">
        <f t="shared" si="212"/>
        <v>756.2992639606698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10.037103652954102</v>
      </c>
      <c r="AA66">
        <f t="shared" si="216"/>
        <v>0.87501855182647703</v>
      </c>
      <c r="AB66">
        <f t="shared" si="217"/>
        <v>3.0197465101291909E-2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3.5896883655319187</v>
      </c>
      <c r="AJ66">
        <f t="shared" si="223"/>
        <v>2.3093949743087148</v>
      </c>
      <c r="AK66">
        <f t="shared" si="224"/>
        <v>30.76887321472168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26.27379035949707</v>
      </c>
      <c r="AQ66" s="1">
        <v>30.76887321472168</v>
      </c>
      <c r="AR66" s="1">
        <v>25.045965194702148</v>
      </c>
      <c r="AS66" s="1">
        <v>1300.3009033203125</v>
      </c>
      <c r="AT66" s="1">
        <v>1267.98291015625</v>
      </c>
      <c r="AU66" s="1">
        <v>19.350902557373047</v>
      </c>
      <c r="AV66" s="1">
        <v>21.691173553466797</v>
      </c>
      <c r="AW66" s="1">
        <v>55.742820739746094</v>
      </c>
      <c r="AX66" s="1">
        <v>62.482097625732422</v>
      </c>
      <c r="AY66" s="1">
        <v>300.12112426757813</v>
      </c>
      <c r="AZ66" s="1">
        <v>1700.954345703125</v>
      </c>
      <c r="BA66" s="1">
        <v>148.12971496582031</v>
      </c>
      <c r="BB66" s="1">
        <v>98.790008544921875</v>
      </c>
      <c r="BC66" s="1">
        <v>1.4487153291702271</v>
      </c>
      <c r="BD66" s="1">
        <v>2.2207707166671753E-2</v>
      </c>
      <c r="BE66" s="1">
        <v>1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1.5006056213378904</v>
      </c>
      <c r="BM66">
        <f t="shared" si="228"/>
        <v>3.5896883655319187E-3</v>
      </c>
      <c r="BN66">
        <f t="shared" si="229"/>
        <v>303.91887321472166</v>
      </c>
      <c r="BO66">
        <f t="shared" si="230"/>
        <v>299.42379035949705</v>
      </c>
      <c r="BP66">
        <f t="shared" si="231"/>
        <v>272.15268922941323</v>
      </c>
      <c r="BQ66">
        <f t="shared" si="232"/>
        <v>0.24184863306298474</v>
      </c>
      <c r="BR66">
        <f t="shared" si="233"/>
        <v>4.452266195005083</v>
      </c>
      <c r="BS66">
        <f t="shared" si="234"/>
        <v>45.067980665074494</v>
      </c>
      <c r="BT66">
        <f t="shared" si="235"/>
        <v>23.376807111607697</v>
      </c>
      <c r="BU66">
        <f t="shared" si="236"/>
        <v>28.521331787109375</v>
      </c>
      <c r="BV66">
        <f t="shared" si="237"/>
        <v>3.9117123701094676</v>
      </c>
      <c r="BW66">
        <f t="shared" si="238"/>
        <v>0.14843199370086094</v>
      </c>
      <c r="BX66">
        <f t="shared" si="239"/>
        <v>2.1428712206963683</v>
      </c>
      <c r="BY66">
        <f t="shared" si="240"/>
        <v>1.7688411494130993</v>
      </c>
      <c r="BZ66">
        <f t="shared" si="241"/>
        <v>9.2983565432097764E-2</v>
      </c>
      <c r="CA66">
        <f t="shared" si="242"/>
        <v>74.714810749192694</v>
      </c>
      <c r="CB66">
        <f t="shared" si="243"/>
        <v>0.59645856257437502</v>
      </c>
      <c r="CC66">
        <f t="shared" si="244"/>
        <v>47.196112769996823</v>
      </c>
      <c r="CD66">
        <f t="shared" si="245"/>
        <v>1261.59675256127</v>
      </c>
      <c r="CE66">
        <f t="shared" si="246"/>
        <v>1.6439709368863822E-2</v>
      </c>
      <c r="CF66">
        <f t="shared" si="247"/>
        <v>0</v>
      </c>
      <c r="CG66">
        <f t="shared" si="248"/>
        <v>1488.3666083001012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159</v>
      </c>
      <c r="B67" s="1">
        <v>76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17717.000054582953</v>
      </c>
      <c r="I67" s="1">
        <v>0</v>
      </c>
      <c r="J67">
        <f t="shared" si="210"/>
        <v>42.640656944616005</v>
      </c>
      <c r="K67">
        <f t="shared" si="211"/>
        <v>0.15306090887487109</v>
      </c>
      <c r="L67">
        <f t="shared" si="212"/>
        <v>1161.7964879488791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10.037103652954102</v>
      </c>
      <c r="AA67">
        <f t="shared" si="216"/>
        <v>0.87501855182647703</v>
      </c>
      <c r="AB67">
        <f t="shared" si="217"/>
        <v>2.9314858816025101E-2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3.5720590080486354</v>
      </c>
      <c r="AJ67">
        <f t="shared" si="223"/>
        <v>2.2656786910661739</v>
      </c>
      <c r="AK67">
        <f t="shared" si="224"/>
        <v>30.625591278076172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26.241870880126953</v>
      </c>
      <c r="AQ67" s="1">
        <v>30.625591278076172</v>
      </c>
      <c r="AR67" s="1">
        <v>25.060762405395508</v>
      </c>
      <c r="AS67" s="1">
        <v>1699.7723388671875</v>
      </c>
      <c r="AT67" s="1">
        <v>1667.388916015625</v>
      </c>
      <c r="AU67" s="1">
        <v>19.437099456787109</v>
      </c>
      <c r="AV67" s="1">
        <v>21.765607833862305</v>
      </c>
      <c r="AW67" s="1">
        <v>56.095363616943359</v>
      </c>
      <c r="AX67" s="1">
        <v>62.817955017089844</v>
      </c>
      <c r="AY67" s="1">
        <v>300.13299560546875</v>
      </c>
      <c r="AZ67" s="1">
        <v>1701.32080078125</v>
      </c>
      <c r="BA67" s="1">
        <v>154.41908264160156</v>
      </c>
      <c r="BB67" s="1">
        <v>98.792648315429688</v>
      </c>
      <c r="BC67" s="1">
        <v>-0.53476858139038086</v>
      </c>
      <c r="BD67" s="1">
        <v>1.6318481415510178E-2</v>
      </c>
      <c r="BE67" s="1">
        <v>0.75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1.5006649780273436</v>
      </c>
      <c r="BM67">
        <f t="shared" si="228"/>
        <v>3.5720590080486354E-3</v>
      </c>
      <c r="BN67">
        <f t="shared" si="229"/>
        <v>303.77559127807615</v>
      </c>
      <c r="BO67">
        <f t="shared" si="230"/>
        <v>299.39187088012693</v>
      </c>
      <c r="BP67">
        <f t="shared" si="231"/>
        <v>272.21132204060268</v>
      </c>
      <c r="BQ67">
        <f t="shared" si="232"/>
        <v>0.25063188941466497</v>
      </c>
      <c r="BR67">
        <f t="shared" si="233"/>
        <v>4.4159607311684939</v>
      </c>
      <c r="BS67">
        <f t="shared" si="234"/>
        <v>44.699284880682747</v>
      </c>
      <c r="BT67">
        <f t="shared" si="235"/>
        <v>22.933677046820442</v>
      </c>
      <c r="BU67">
        <f t="shared" si="236"/>
        <v>28.433731079101563</v>
      </c>
      <c r="BV67">
        <f t="shared" si="237"/>
        <v>3.8918572625621826</v>
      </c>
      <c r="BW67">
        <f t="shared" si="238"/>
        <v>0.15057989792166471</v>
      </c>
      <c r="BX67">
        <f t="shared" si="239"/>
        <v>2.1502820401023199</v>
      </c>
      <c r="BY67">
        <f t="shared" si="240"/>
        <v>1.7415752224598626</v>
      </c>
      <c r="BZ67">
        <f t="shared" si="241"/>
        <v>9.4332238579639668E-2</v>
      </c>
      <c r="CA67">
        <f t="shared" si="242"/>
        <v>114.77695184803495</v>
      </c>
      <c r="CB67">
        <f t="shared" si="243"/>
        <v>0.69677594518565933</v>
      </c>
      <c r="CC67">
        <f t="shared" si="244"/>
        <v>47.78999178499712</v>
      </c>
      <c r="CD67">
        <f t="shared" si="245"/>
        <v>1661.1922933544604</v>
      </c>
      <c r="CE67">
        <f t="shared" si="246"/>
        <v>1.2267072591428525E-2</v>
      </c>
      <c r="CF67">
        <f t="shared" si="247"/>
        <v>0</v>
      </c>
      <c r="CG67">
        <f t="shared" si="248"/>
        <v>1488.6872632918717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159</v>
      </c>
      <c r="B68" s="1">
        <v>77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17895.000054582953</v>
      </c>
      <c r="I68" s="1">
        <v>0</v>
      </c>
      <c r="J68">
        <f t="shared" si="210"/>
        <v>42.886532687410373</v>
      </c>
      <c r="K68">
        <f t="shared" si="211"/>
        <v>0.1534981256999175</v>
      </c>
      <c r="L68">
        <f t="shared" si="212"/>
        <v>1448.3122605605911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10.037103652954102</v>
      </c>
      <c r="AA68">
        <f t="shared" si="216"/>
        <v>0.87501855182647703</v>
      </c>
      <c r="AB68">
        <f t="shared" si="217"/>
        <v>2.9477961544862579E-2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3.5980318497208823</v>
      </c>
      <c r="AJ68">
        <f t="shared" si="223"/>
        <v>2.2756914021565509</v>
      </c>
      <c r="AK68">
        <f t="shared" si="224"/>
        <v>30.687074661254883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26.247282028198242</v>
      </c>
      <c r="AQ68" s="1">
        <v>30.687074661254883</v>
      </c>
      <c r="AR68" s="1">
        <v>25.05518913269043</v>
      </c>
      <c r="AS68" s="1">
        <v>1999.9053955078125</v>
      </c>
      <c r="AT68" s="1">
        <v>1966.6114501953125</v>
      </c>
      <c r="AU68" s="1">
        <v>19.474578857421875</v>
      </c>
      <c r="AV68" s="1">
        <v>21.819915771484375</v>
      </c>
      <c r="AW68" s="1">
        <v>56.198814392089844</v>
      </c>
      <c r="AX68" s="1">
        <v>62.965679168701172</v>
      </c>
      <c r="AY68" s="1">
        <v>300.12942504882813</v>
      </c>
      <c r="AZ68" s="1">
        <v>1701.439697265625</v>
      </c>
      <c r="BA68" s="1">
        <v>260.27267456054688</v>
      </c>
      <c r="BB68" s="1">
        <v>98.800407409667969</v>
      </c>
      <c r="BC68" s="1">
        <v>-2.3659636974334717</v>
      </c>
      <c r="BD68" s="1">
        <v>2.7150696143507957E-2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1.5006471252441405</v>
      </c>
      <c r="BM68">
        <f t="shared" si="228"/>
        <v>3.5980318497208824E-3</v>
      </c>
      <c r="BN68">
        <f t="shared" si="229"/>
        <v>303.83707466125486</v>
      </c>
      <c r="BO68">
        <f t="shared" si="230"/>
        <v>299.39728202819822</v>
      </c>
      <c r="BP68">
        <f t="shared" si="231"/>
        <v>272.23034547767747</v>
      </c>
      <c r="BQ68">
        <f t="shared" si="232"/>
        <v>0.24342164851190407</v>
      </c>
      <c r="BR68">
        <f t="shared" si="233"/>
        <v>4.4315079700238469</v>
      </c>
      <c r="BS68">
        <f t="shared" si="234"/>
        <v>44.85313457918199</v>
      </c>
      <c r="BT68">
        <f t="shared" si="235"/>
        <v>23.033218807697615</v>
      </c>
      <c r="BU68">
        <f t="shared" si="236"/>
        <v>28.467178344726563</v>
      </c>
      <c r="BV68">
        <f t="shared" si="237"/>
        <v>3.8994278418594699</v>
      </c>
      <c r="BW68">
        <f t="shared" si="238"/>
        <v>0.15100303606800489</v>
      </c>
      <c r="BX68">
        <f t="shared" si="239"/>
        <v>2.155816567867296</v>
      </c>
      <c r="BY68">
        <f t="shared" si="240"/>
        <v>1.7436112739921739</v>
      </c>
      <c r="BZ68">
        <f t="shared" si="241"/>
        <v>9.4597938422011307E-2</v>
      </c>
      <c r="CA68">
        <f t="shared" si="242"/>
        <v>143.09384139980358</v>
      </c>
      <c r="CB68">
        <f t="shared" si="243"/>
        <v>0.7364506397116487</v>
      </c>
      <c r="CC68">
        <f t="shared" si="244"/>
        <v>47.740033469626454</v>
      </c>
      <c r="CD68">
        <f t="shared" si="245"/>
        <v>1960.3790963961026</v>
      </c>
      <c r="CE68">
        <f t="shared" si="246"/>
        <v>1.0443921329589172E-2</v>
      </c>
      <c r="CF68">
        <f t="shared" si="247"/>
        <v>0</v>
      </c>
      <c r="CG68">
        <f t="shared" si="248"/>
        <v>1488.7912999214466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2017-08-18-hubern-katripe_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PengFu</cp:lastModifiedBy>
  <dcterms:created xsi:type="dcterms:W3CDTF">2017-09-12T19:20:12Z</dcterms:created>
  <dcterms:modified xsi:type="dcterms:W3CDTF">2022-10-24T16:51:51Z</dcterms:modified>
</cp:coreProperties>
</file>