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serbin/Data/GitHub/Global_Vcmax/Datasets/Serbin_et_al_2019/LiCor_data/non_ag_sites/"/>
    </mc:Choice>
  </mc:AlternateContent>
  <xr:revisionPtr revIDLastSave="0" documentId="13_ncr:1_{9D0E141A-8479-A049-A07A-536B0A6612AE}" xr6:coauthVersionLast="47" xr6:coauthVersionMax="47" xr10:uidLastSave="{00000000-0000-0000-0000-000000000000}"/>
  <bookViews>
    <workbookView xWindow="1560" yWindow="500" windowWidth="36500" windowHeight="19060" tabRatio="500" xr2:uid="{00000000-000D-0000-FFFF-FFFF00000000}"/>
  </bookViews>
  <sheets>
    <sheet name="SJER-04032013-0179_.x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R254" i="1" l="1"/>
  <c r="CQ254" i="1"/>
  <c r="AD254" i="1" s="1"/>
  <c r="CO254" i="1"/>
  <c r="CG254" i="1"/>
  <c r="CD254" i="1"/>
  <c r="CE254" i="1" s="1"/>
  <c r="CH254" i="1" s="1"/>
  <c r="BY254" i="1"/>
  <c r="BX254" i="1"/>
  <c r="BZ254" i="1" s="1"/>
  <c r="AT254" i="1" s="1"/>
  <c r="CA254" i="1" s="1"/>
  <c r="BW254" i="1"/>
  <c r="BV254" i="1"/>
  <c r="AR254" i="1" s="1"/>
  <c r="BU254" i="1"/>
  <c r="AV254" i="1"/>
  <c r="AX254" i="1" s="1"/>
  <c r="CM254" i="1" s="1"/>
  <c r="AN254" i="1"/>
  <c r="AM254" i="1"/>
  <c r="AL254" i="1"/>
  <c r="AJ254" i="1"/>
  <c r="CP254" i="1" s="1"/>
  <c r="AK254" i="1" s="1"/>
  <c r="AE254" i="1"/>
  <c r="S254" i="1"/>
  <c r="CR253" i="1"/>
  <c r="CQ253" i="1"/>
  <c r="CP253" i="1"/>
  <c r="CO253" i="1"/>
  <c r="CG253" i="1"/>
  <c r="CD253" i="1"/>
  <c r="CE253" i="1" s="1"/>
  <c r="CH253" i="1" s="1"/>
  <c r="BY253" i="1"/>
  <c r="BX253" i="1"/>
  <c r="BW253" i="1"/>
  <c r="BU253" i="1"/>
  <c r="BV253" i="1" s="1"/>
  <c r="AV253" i="1"/>
  <c r="AX253" i="1" s="1"/>
  <c r="AN253" i="1"/>
  <c r="AM253" i="1"/>
  <c r="AL253" i="1"/>
  <c r="AJ253" i="1"/>
  <c r="AE253" i="1"/>
  <c r="AQ253" i="1" s="1"/>
  <c r="AD253" i="1"/>
  <c r="S253" i="1"/>
  <c r="CR252" i="1"/>
  <c r="CQ252" i="1"/>
  <c r="AD252" i="1" s="1"/>
  <c r="CO252" i="1"/>
  <c r="CG252" i="1"/>
  <c r="CD252" i="1"/>
  <c r="CE252" i="1" s="1"/>
  <c r="CH252" i="1" s="1"/>
  <c r="BY252" i="1"/>
  <c r="BZ252" i="1" s="1"/>
  <c r="AT252" i="1" s="1"/>
  <c r="CA252" i="1" s="1"/>
  <c r="BX252" i="1"/>
  <c r="BW252" i="1"/>
  <c r="BV252" i="1"/>
  <c r="AR252" i="1" s="1"/>
  <c r="BU252" i="1"/>
  <c r="AV252" i="1"/>
  <c r="AX252" i="1" s="1"/>
  <c r="CM252" i="1" s="1"/>
  <c r="AN252" i="1"/>
  <c r="AM252" i="1"/>
  <c r="AL252" i="1"/>
  <c r="AJ252" i="1"/>
  <c r="CP252" i="1" s="1"/>
  <c r="AK252" i="1" s="1"/>
  <c r="AE252" i="1"/>
  <c r="S252" i="1"/>
  <c r="CR251" i="1"/>
  <c r="CQ251" i="1"/>
  <c r="CP251" i="1"/>
  <c r="CO251" i="1"/>
  <c r="CG251" i="1"/>
  <c r="CD251" i="1"/>
  <c r="CE251" i="1" s="1"/>
  <c r="CH251" i="1" s="1"/>
  <c r="BY251" i="1"/>
  <c r="BX251" i="1"/>
  <c r="BW251" i="1"/>
  <c r="BU251" i="1"/>
  <c r="BV251" i="1" s="1"/>
  <c r="AV251" i="1"/>
  <c r="AX251" i="1" s="1"/>
  <c r="AN251" i="1"/>
  <c r="AM251" i="1"/>
  <c r="AL251" i="1"/>
  <c r="AJ251" i="1"/>
  <c r="AE251" i="1"/>
  <c r="AQ251" i="1" s="1"/>
  <c r="AD251" i="1"/>
  <c r="S251" i="1"/>
  <c r="CR250" i="1"/>
  <c r="CQ250" i="1"/>
  <c r="CO250" i="1"/>
  <c r="CG250" i="1"/>
  <c r="CD250" i="1"/>
  <c r="CE250" i="1" s="1"/>
  <c r="CH250" i="1" s="1"/>
  <c r="BY250" i="1"/>
  <c r="BZ250" i="1" s="1"/>
  <c r="AT250" i="1" s="1"/>
  <c r="CA250" i="1" s="1"/>
  <c r="BX250" i="1"/>
  <c r="BW250" i="1"/>
  <c r="BV250" i="1"/>
  <c r="AR250" i="1" s="1"/>
  <c r="BU250" i="1"/>
  <c r="AV250" i="1"/>
  <c r="AX250" i="1" s="1"/>
  <c r="CM250" i="1" s="1"/>
  <c r="AN250" i="1"/>
  <c r="AM250" i="1"/>
  <c r="AL250" i="1"/>
  <c r="AJ250" i="1"/>
  <c r="CP250" i="1" s="1"/>
  <c r="AK250" i="1" s="1"/>
  <c r="AE250" i="1"/>
  <c r="AD250" i="1"/>
  <c r="S250" i="1"/>
  <c r="CR249" i="1"/>
  <c r="CQ249" i="1"/>
  <c r="AD249" i="1" s="1"/>
  <c r="CP249" i="1"/>
  <c r="CO249" i="1"/>
  <c r="CG249" i="1"/>
  <c r="CD249" i="1"/>
  <c r="CE249" i="1" s="1"/>
  <c r="CH249" i="1" s="1"/>
  <c r="BY249" i="1"/>
  <c r="BX249" i="1"/>
  <c r="BW249" i="1"/>
  <c r="BU249" i="1"/>
  <c r="BV249" i="1" s="1"/>
  <c r="AV249" i="1"/>
  <c r="AX249" i="1" s="1"/>
  <c r="AN249" i="1"/>
  <c r="AM249" i="1"/>
  <c r="AL249" i="1"/>
  <c r="AJ249" i="1"/>
  <c r="AE249" i="1"/>
  <c r="AQ249" i="1" s="1"/>
  <c r="S249" i="1"/>
  <c r="CR248" i="1"/>
  <c r="CQ248" i="1"/>
  <c r="CO248" i="1"/>
  <c r="CM248" i="1"/>
  <c r="CG248" i="1"/>
  <c r="CD248" i="1"/>
  <c r="CE248" i="1" s="1"/>
  <c r="CH248" i="1" s="1"/>
  <c r="BY248" i="1"/>
  <c r="BZ248" i="1" s="1"/>
  <c r="AT248" i="1" s="1"/>
  <c r="CA248" i="1" s="1"/>
  <c r="BX248" i="1"/>
  <c r="BW248" i="1"/>
  <c r="BV248" i="1"/>
  <c r="AR248" i="1" s="1"/>
  <c r="BU248" i="1"/>
  <c r="AX248" i="1"/>
  <c r="AV248" i="1"/>
  <c r="AN248" i="1"/>
  <c r="AM248" i="1"/>
  <c r="AL248" i="1"/>
  <c r="AJ248" i="1"/>
  <c r="CP248" i="1" s="1"/>
  <c r="AK248" i="1" s="1"/>
  <c r="AE248" i="1"/>
  <c r="AD248" i="1"/>
  <c r="S248" i="1"/>
  <c r="CR247" i="1"/>
  <c r="CQ247" i="1"/>
  <c r="AD247" i="1" s="1"/>
  <c r="CP247" i="1"/>
  <c r="CO247" i="1"/>
  <c r="CG247" i="1"/>
  <c r="CD247" i="1"/>
  <c r="CE247" i="1" s="1"/>
  <c r="CH247" i="1" s="1"/>
  <c r="BY247" i="1"/>
  <c r="BX247" i="1"/>
  <c r="BZ247" i="1" s="1"/>
  <c r="AT247" i="1" s="1"/>
  <c r="CA247" i="1" s="1"/>
  <c r="BW247" i="1"/>
  <c r="BU247" i="1"/>
  <c r="BV247" i="1" s="1"/>
  <c r="AV247" i="1"/>
  <c r="AX247" i="1" s="1"/>
  <c r="AN247" i="1"/>
  <c r="AM247" i="1"/>
  <c r="AL247" i="1"/>
  <c r="AJ247" i="1"/>
  <c r="AE247" i="1"/>
  <c r="AQ247" i="1" s="1"/>
  <c r="S247" i="1"/>
  <c r="CR246" i="1"/>
  <c r="CQ246" i="1"/>
  <c r="AD246" i="1" s="1"/>
  <c r="CO246" i="1"/>
  <c r="CH246" i="1"/>
  <c r="CG246" i="1"/>
  <c r="CE246" i="1"/>
  <c r="CD246" i="1"/>
  <c r="BY246" i="1"/>
  <c r="BZ246" i="1" s="1"/>
  <c r="AT246" i="1" s="1"/>
  <c r="CA246" i="1" s="1"/>
  <c r="BX246" i="1"/>
  <c r="BW246" i="1"/>
  <c r="BV246" i="1"/>
  <c r="AR246" i="1" s="1"/>
  <c r="BU246" i="1"/>
  <c r="AV246" i="1"/>
  <c r="AX246" i="1" s="1"/>
  <c r="AN246" i="1"/>
  <c r="AM246" i="1"/>
  <c r="AL246" i="1"/>
  <c r="AJ246" i="1"/>
  <c r="CP246" i="1" s="1"/>
  <c r="AK246" i="1" s="1"/>
  <c r="AE246" i="1"/>
  <c r="S246" i="1"/>
  <c r="CR245" i="1"/>
  <c r="CQ245" i="1"/>
  <c r="AD245" i="1" s="1"/>
  <c r="CP245" i="1"/>
  <c r="CO245" i="1"/>
  <c r="CG245" i="1"/>
  <c r="CD245" i="1"/>
  <c r="CE245" i="1" s="1"/>
  <c r="CH245" i="1" s="1"/>
  <c r="BY245" i="1"/>
  <c r="BX245" i="1"/>
  <c r="BW245" i="1"/>
  <c r="BU245" i="1"/>
  <c r="BV245" i="1" s="1"/>
  <c r="AV245" i="1"/>
  <c r="AX245" i="1" s="1"/>
  <c r="AN245" i="1"/>
  <c r="AM245" i="1"/>
  <c r="AL245" i="1"/>
  <c r="AJ245" i="1"/>
  <c r="AE245" i="1"/>
  <c r="AQ245" i="1" s="1"/>
  <c r="S245" i="1"/>
  <c r="CR244" i="1"/>
  <c r="CQ244" i="1"/>
  <c r="AD244" i="1" s="1"/>
  <c r="CO244" i="1"/>
  <c r="CH244" i="1"/>
  <c r="CG244" i="1"/>
  <c r="CE244" i="1"/>
  <c r="CD244" i="1"/>
  <c r="BY244" i="1"/>
  <c r="BZ244" i="1" s="1"/>
  <c r="AT244" i="1" s="1"/>
  <c r="CA244" i="1" s="1"/>
  <c r="BX244" i="1"/>
  <c r="BW244" i="1"/>
  <c r="BV244" i="1"/>
  <c r="AR244" i="1" s="1"/>
  <c r="BU244" i="1"/>
  <c r="AV244" i="1"/>
  <c r="AX244" i="1" s="1"/>
  <c r="AN244" i="1"/>
  <c r="AM244" i="1"/>
  <c r="AL244" i="1"/>
  <c r="AJ244" i="1"/>
  <c r="CP244" i="1" s="1"/>
  <c r="AK244" i="1" s="1"/>
  <c r="AE244" i="1"/>
  <c r="S244" i="1"/>
  <c r="CR243" i="1"/>
  <c r="CQ243" i="1"/>
  <c r="AD243" i="1" s="1"/>
  <c r="CP243" i="1"/>
  <c r="CO243" i="1"/>
  <c r="CG243" i="1"/>
  <c r="CD243" i="1"/>
  <c r="CE243" i="1" s="1"/>
  <c r="CH243" i="1" s="1"/>
  <c r="BY243" i="1"/>
  <c r="BZ243" i="1" s="1"/>
  <c r="AT243" i="1" s="1"/>
  <c r="CA243" i="1" s="1"/>
  <c r="BX243" i="1"/>
  <c r="BW243" i="1"/>
  <c r="BU243" i="1"/>
  <c r="BV243" i="1" s="1"/>
  <c r="AV243" i="1"/>
  <c r="AX243" i="1" s="1"/>
  <c r="AN243" i="1"/>
  <c r="AM243" i="1"/>
  <c r="AL243" i="1"/>
  <c r="AJ243" i="1"/>
  <c r="AE243" i="1"/>
  <c r="AQ243" i="1" s="1"/>
  <c r="S243" i="1"/>
  <c r="CR242" i="1"/>
  <c r="CQ242" i="1"/>
  <c r="AD242" i="1" s="1"/>
  <c r="CO242" i="1"/>
  <c r="CH242" i="1"/>
  <c r="CG242" i="1"/>
  <c r="CE242" i="1"/>
  <c r="CD242" i="1"/>
  <c r="BY242" i="1"/>
  <c r="BZ242" i="1" s="1"/>
  <c r="AT242" i="1" s="1"/>
  <c r="CA242" i="1" s="1"/>
  <c r="BX242" i="1"/>
  <c r="BW242" i="1"/>
  <c r="BV242" i="1"/>
  <c r="AR242" i="1" s="1"/>
  <c r="BU242" i="1"/>
  <c r="AV242" i="1"/>
  <c r="AX242" i="1" s="1"/>
  <c r="AN242" i="1"/>
  <c r="AM242" i="1"/>
  <c r="AL242" i="1"/>
  <c r="AJ242" i="1"/>
  <c r="CP242" i="1" s="1"/>
  <c r="AK242" i="1" s="1"/>
  <c r="AE242" i="1"/>
  <c r="S242" i="1"/>
  <c r="CR241" i="1"/>
  <c r="CQ241" i="1"/>
  <c r="AD241" i="1" s="1"/>
  <c r="CP241" i="1"/>
  <c r="CO241" i="1"/>
  <c r="CG241" i="1"/>
  <c r="CD241" i="1"/>
  <c r="CE241" i="1" s="1"/>
  <c r="CH241" i="1" s="1"/>
  <c r="BY241" i="1"/>
  <c r="BZ241" i="1" s="1"/>
  <c r="AT241" i="1" s="1"/>
  <c r="CA241" i="1" s="1"/>
  <c r="BX241" i="1"/>
  <c r="BW241" i="1"/>
  <c r="BU241" i="1"/>
  <c r="BV241" i="1" s="1"/>
  <c r="AV241" i="1"/>
  <c r="AX241" i="1" s="1"/>
  <c r="AN241" i="1"/>
  <c r="AM241" i="1"/>
  <c r="AL241" i="1"/>
  <c r="AJ241" i="1"/>
  <c r="AE241" i="1"/>
  <c r="AQ241" i="1" s="1"/>
  <c r="S241" i="1"/>
  <c r="CR240" i="1"/>
  <c r="CQ240" i="1"/>
  <c r="AD240" i="1" s="1"/>
  <c r="CO240" i="1"/>
  <c r="CH240" i="1"/>
  <c r="CG240" i="1"/>
  <c r="CE240" i="1"/>
  <c r="CD240" i="1"/>
  <c r="BY240" i="1"/>
  <c r="BZ240" i="1" s="1"/>
  <c r="AT240" i="1" s="1"/>
  <c r="CA240" i="1" s="1"/>
  <c r="BX240" i="1"/>
  <c r="BW240" i="1"/>
  <c r="BV240" i="1"/>
  <c r="AR240" i="1" s="1"/>
  <c r="BU240" i="1"/>
  <c r="AV240" i="1"/>
  <c r="AX240" i="1" s="1"/>
  <c r="AN240" i="1"/>
  <c r="AM240" i="1"/>
  <c r="AL240" i="1"/>
  <c r="AJ240" i="1"/>
  <c r="CP240" i="1" s="1"/>
  <c r="AK240" i="1" s="1"/>
  <c r="AE240" i="1"/>
  <c r="S240" i="1"/>
  <c r="CR239" i="1"/>
  <c r="CQ239" i="1"/>
  <c r="CO239" i="1"/>
  <c r="CG239" i="1"/>
  <c r="CD239" i="1"/>
  <c r="CE239" i="1" s="1"/>
  <c r="CH239" i="1" s="1"/>
  <c r="BY239" i="1"/>
  <c r="BX239" i="1"/>
  <c r="BW239" i="1"/>
  <c r="BV239" i="1"/>
  <c r="AR239" i="1" s="1"/>
  <c r="BU239" i="1"/>
  <c r="AX239" i="1"/>
  <c r="AV239" i="1"/>
  <c r="AN239" i="1"/>
  <c r="AM239" i="1"/>
  <c r="AL239" i="1"/>
  <c r="AJ239" i="1"/>
  <c r="CP239" i="1" s="1"/>
  <c r="AK239" i="1" s="1"/>
  <c r="AE239" i="1"/>
  <c r="AD239" i="1"/>
  <c r="S239" i="1"/>
  <c r="CR238" i="1"/>
  <c r="CQ238" i="1"/>
  <c r="CP238" i="1"/>
  <c r="CO238" i="1"/>
  <c r="CG238" i="1"/>
  <c r="CD238" i="1"/>
  <c r="CE238" i="1" s="1"/>
  <c r="CH238" i="1" s="1"/>
  <c r="BY238" i="1"/>
  <c r="BX238" i="1"/>
  <c r="BZ238" i="1" s="1"/>
  <c r="AT238" i="1" s="1"/>
  <c r="CA238" i="1" s="1"/>
  <c r="BW238" i="1"/>
  <c r="BV238" i="1"/>
  <c r="BU238" i="1"/>
  <c r="AX238" i="1"/>
  <c r="AV238" i="1"/>
  <c r="AR238" i="1"/>
  <c r="AN238" i="1"/>
  <c r="AM238" i="1"/>
  <c r="AL238" i="1"/>
  <c r="AJ238" i="1"/>
  <c r="AE238" i="1"/>
  <c r="AQ238" i="1" s="1"/>
  <c r="AD238" i="1"/>
  <c r="S238" i="1"/>
  <c r="CM238" i="1" s="1"/>
  <c r="CR237" i="1"/>
  <c r="CQ237" i="1"/>
  <c r="AD237" i="1" s="1"/>
  <c r="CO237" i="1"/>
  <c r="CH237" i="1"/>
  <c r="CG237" i="1"/>
  <c r="CE237" i="1"/>
  <c r="CD237" i="1"/>
  <c r="BY237" i="1"/>
  <c r="BX237" i="1"/>
  <c r="BW237" i="1"/>
  <c r="BV237" i="1"/>
  <c r="AR237" i="1" s="1"/>
  <c r="BU237" i="1"/>
  <c r="AV237" i="1"/>
  <c r="AX237" i="1" s="1"/>
  <c r="AN237" i="1"/>
  <c r="AM237" i="1"/>
  <c r="AL237" i="1"/>
  <c r="AJ237" i="1"/>
  <c r="CP237" i="1" s="1"/>
  <c r="AK237" i="1" s="1"/>
  <c r="AE237" i="1"/>
  <c r="S237" i="1"/>
  <c r="CR236" i="1"/>
  <c r="CQ236" i="1"/>
  <c r="CP236" i="1"/>
  <c r="CO236" i="1"/>
  <c r="CG236" i="1"/>
  <c r="CD236" i="1"/>
  <c r="CE236" i="1" s="1"/>
  <c r="CH236" i="1" s="1"/>
  <c r="BY236" i="1"/>
  <c r="BZ236" i="1" s="1"/>
  <c r="AT236" i="1" s="1"/>
  <c r="CA236" i="1" s="1"/>
  <c r="BX236" i="1"/>
  <c r="BW236" i="1"/>
  <c r="BV236" i="1"/>
  <c r="BU236" i="1"/>
  <c r="AX236" i="1"/>
  <c r="AV236" i="1"/>
  <c r="AR236" i="1"/>
  <c r="AN236" i="1"/>
  <c r="AM236" i="1"/>
  <c r="AL236" i="1"/>
  <c r="AJ236" i="1"/>
  <c r="AE236" i="1"/>
  <c r="AQ236" i="1" s="1"/>
  <c r="AD236" i="1"/>
  <c r="S236" i="1"/>
  <c r="CM236" i="1" s="1"/>
  <c r="CR235" i="1"/>
  <c r="CQ235" i="1"/>
  <c r="AD235" i="1" s="1"/>
  <c r="CO235" i="1"/>
  <c r="CH235" i="1"/>
  <c r="CG235" i="1"/>
  <c r="CE235" i="1"/>
  <c r="CD235" i="1"/>
  <c r="BY235" i="1"/>
  <c r="BX235" i="1"/>
  <c r="BW235" i="1"/>
  <c r="BV235" i="1"/>
  <c r="AR235" i="1" s="1"/>
  <c r="BU235" i="1"/>
  <c r="AV235" i="1"/>
  <c r="AX235" i="1" s="1"/>
  <c r="AN235" i="1"/>
  <c r="AM235" i="1"/>
  <c r="AL235" i="1"/>
  <c r="AJ235" i="1"/>
  <c r="CP235" i="1" s="1"/>
  <c r="AK235" i="1" s="1"/>
  <c r="AE235" i="1"/>
  <c r="S235" i="1"/>
  <c r="CR234" i="1"/>
  <c r="CQ234" i="1"/>
  <c r="CP234" i="1"/>
  <c r="CO234" i="1"/>
  <c r="CG234" i="1"/>
  <c r="CD234" i="1"/>
  <c r="CE234" i="1" s="1"/>
  <c r="CH234" i="1" s="1"/>
  <c r="BY234" i="1"/>
  <c r="BZ234" i="1" s="1"/>
  <c r="AT234" i="1" s="1"/>
  <c r="CA234" i="1" s="1"/>
  <c r="BX234" i="1"/>
  <c r="BW234" i="1"/>
  <c r="BV234" i="1"/>
  <c r="BU234" i="1"/>
  <c r="AX234" i="1"/>
  <c r="AV234" i="1"/>
  <c r="AR234" i="1"/>
  <c r="AN234" i="1"/>
  <c r="AM234" i="1"/>
  <c r="AL234" i="1"/>
  <c r="AJ234" i="1"/>
  <c r="AE234" i="1"/>
  <c r="AQ234" i="1" s="1"/>
  <c r="AD234" i="1"/>
  <c r="S234" i="1"/>
  <c r="CM234" i="1" s="1"/>
  <c r="CR233" i="1"/>
  <c r="CQ233" i="1"/>
  <c r="AD233" i="1" s="1"/>
  <c r="CO233" i="1"/>
  <c r="CH233" i="1"/>
  <c r="CG233" i="1"/>
  <c r="CE233" i="1"/>
  <c r="CD233" i="1"/>
  <c r="BY233" i="1"/>
  <c r="BX233" i="1"/>
  <c r="BW233" i="1"/>
  <c r="BV233" i="1"/>
  <c r="AR233" i="1" s="1"/>
  <c r="BU233" i="1"/>
  <c r="AV233" i="1"/>
  <c r="AX233" i="1" s="1"/>
  <c r="AN233" i="1"/>
  <c r="AM233" i="1"/>
  <c r="AL233" i="1"/>
  <c r="AJ233" i="1"/>
  <c r="CP233" i="1" s="1"/>
  <c r="AK233" i="1" s="1"/>
  <c r="AE233" i="1"/>
  <c r="S233" i="1"/>
  <c r="CR218" i="1"/>
  <c r="CQ218" i="1"/>
  <c r="CO218" i="1"/>
  <c r="CG218" i="1"/>
  <c r="CD218" i="1"/>
  <c r="CE218" i="1" s="1"/>
  <c r="CH218" i="1" s="1"/>
  <c r="BY218" i="1"/>
  <c r="BX218" i="1"/>
  <c r="BW218" i="1"/>
  <c r="BU218" i="1"/>
  <c r="S218" i="1" s="1"/>
  <c r="AV218" i="1"/>
  <c r="AX218" i="1" s="1"/>
  <c r="AN218" i="1"/>
  <c r="AM218" i="1"/>
  <c r="AL218" i="1"/>
  <c r="AJ218" i="1"/>
  <c r="CP218" i="1" s="1"/>
  <c r="AE218" i="1"/>
  <c r="AD218" i="1"/>
  <c r="CR217" i="1"/>
  <c r="CQ217" i="1"/>
  <c r="AD217" i="1" s="1"/>
  <c r="CO217" i="1"/>
  <c r="CG217" i="1"/>
  <c r="CD217" i="1"/>
  <c r="CE217" i="1" s="1"/>
  <c r="CH217" i="1" s="1"/>
  <c r="BY217" i="1"/>
  <c r="BX217" i="1"/>
  <c r="BW217" i="1"/>
  <c r="BU217" i="1"/>
  <c r="BV217" i="1" s="1"/>
  <c r="AV217" i="1"/>
  <c r="AX217" i="1" s="1"/>
  <c r="AN217" i="1"/>
  <c r="AM217" i="1"/>
  <c r="AL217" i="1"/>
  <c r="AJ217" i="1"/>
  <c r="CP217" i="1" s="1"/>
  <c r="AE217" i="1"/>
  <c r="AQ217" i="1" s="1"/>
  <c r="S217" i="1"/>
  <c r="CR216" i="1"/>
  <c r="CQ216" i="1"/>
  <c r="CO216" i="1"/>
  <c r="CG216" i="1"/>
  <c r="CD216" i="1"/>
  <c r="CE216" i="1" s="1"/>
  <c r="BY216" i="1"/>
  <c r="BX216" i="1"/>
  <c r="BW216" i="1"/>
  <c r="BV216" i="1"/>
  <c r="AR216" i="1" s="1"/>
  <c r="BU216" i="1"/>
  <c r="AV216" i="1"/>
  <c r="AX216" i="1" s="1"/>
  <c r="CM216" i="1" s="1"/>
  <c r="AN216" i="1"/>
  <c r="AM216" i="1"/>
  <c r="AL216" i="1"/>
  <c r="AJ216" i="1"/>
  <c r="CP216" i="1" s="1"/>
  <c r="AE216" i="1"/>
  <c r="AD216" i="1"/>
  <c r="S216" i="1"/>
  <c r="CR215" i="1"/>
  <c r="CQ215" i="1"/>
  <c r="AD215" i="1" s="1"/>
  <c r="CO215" i="1"/>
  <c r="CG215" i="1"/>
  <c r="CD215" i="1"/>
  <c r="CE215" i="1" s="1"/>
  <c r="CH215" i="1" s="1"/>
  <c r="BY215" i="1"/>
  <c r="BX215" i="1"/>
  <c r="BW215" i="1"/>
  <c r="BU215" i="1"/>
  <c r="BV215" i="1" s="1"/>
  <c r="AV215" i="1"/>
  <c r="AX215" i="1" s="1"/>
  <c r="AN215" i="1"/>
  <c r="AM215" i="1"/>
  <c r="AL215" i="1"/>
  <c r="AJ215" i="1"/>
  <c r="CP215" i="1" s="1"/>
  <c r="AE215" i="1"/>
  <c r="S215" i="1"/>
  <c r="CR214" i="1"/>
  <c r="CQ214" i="1"/>
  <c r="AD214" i="1" s="1"/>
  <c r="CO214" i="1"/>
  <c r="CG214" i="1"/>
  <c r="CD214" i="1"/>
  <c r="CE214" i="1" s="1"/>
  <c r="CH214" i="1" s="1"/>
  <c r="BY214" i="1"/>
  <c r="BX214" i="1"/>
  <c r="BW214" i="1"/>
  <c r="BU214" i="1"/>
  <c r="S214" i="1" s="1"/>
  <c r="AV214" i="1"/>
  <c r="AX214" i="1" s="1"/>
  <c r="AN214" i="1"/>
  <c r="AM214" i="1"/>
  <c r="AL214" i="1"/>
  <c r="AJ214" i="1"/>
  <c r="CP214" i="1" s="1"/>
  <c r="AE214" i="1"/>
  <c r="CR213" i="1"/>
  <c r="CQ213" i="1"/>
  <c r="AD213" i="1" s="1"/>
  <c r="CO213" i="1"/>
  <c r="CG213" i="1"/>
  <c r="CD213" i="1"/>
  <c r="CE213" i="1" s="1"/>
  <c r="CH213" i="1" s="1"/>
  <c r="BY213" i="1"/>
  <c r="BX213" i="1"/>
  <c r="BW213" i="1"/>
  <c r="BU213" i="1"/>
  <c r="BV213" i="1" s="1"/>
  <c r="AV213" i="1"/>
  <c r="AX213" i="1" s="1"/>
  <c r="AN213" i="1"/>
  <c r="AM213" i="1"/>
  <c r="AL213" i="1"/>
  <c r="AJ213" i="1"/>
  <c r="CP213" i="1" s="1"/>
  <c r="AE213" i="1"/>
  <c r="AQ213" i="1" s="1"/>
  <c r="S213" i="1"/>
  <c r="CR212" i="1"/>
  <c r="CQ212" i="1"/>
  <c r="AD212" i="1" s="1"/>
  <c r="CO212" i="1"/>
  <c r="CG212" i="1"/>
  <c r="CD212" i="1"/>
  <c r="CE212" i="1" s="1"/>
  <c r="CH212" i="1" s="1"/>
  <c r="BY212" i="1"/>
  <c r="BX212" i="1"/>
  <c r="BW212" i="1"/>
  <c r="BU212" i="1"/>
  <c r="S212" i="1" s="1"/>
  <c r="AV212" i="1"/>
  <c r="AX212" i="1" s="1"/>
  <c r="AN212" i="1"/>
  <c r="AM212" i="1"/>
  <c r="AL212" i="1"/>
  <c r="AJ212" i="1"/>
  <c r="CP212" i="1" s="1"/>
  <c r="AE212" i="1"/>
  <c r="CR211" i="1"/>
  <c r="CQ211" i="1"/>
  <c r="AD211" i="1" s="1"/>
  <c r="CO211" i="1"/>
  <c r="CG211" i="1"/>
  <c r="CD211" i="1"/>
  <c r="CE211" i="1" s="1"/>
  <c r="CH211" i="1" s="1"/>
  <c r="BY211" i="1"/>
  <c r="BX211" i="1"/>
  <c r="BW211" i="1"/>
  <c r="BU211" i="1"/>
  <c r="AV211" i="1"/>
  <c r="AX211" i="1" s="1"/>
  <c r="AN211" i="1"/>
  <c r="AM211" i="1"/>
  <c r="AL211" i="1"/>
  <c r="AJ211" i="1"/>
  <c r="CP211" i="1" s="1"/>
  <c r="AE211" i="1"/>
  <c r="CR210" i="1"/>
  <c r="CQ210" i="1"/>
  <c r="AD210" i="1" s="1"/>
  <c r="CO210" i="1"/>
  <c r="CG210" i="1"/>
  <c r="CD210" i="1"/>
  <c r="CE210" i="1" s="1"/>
  <c r="CH210" i="1" s="1"/>
  <c r="BY210" i="1"/>
  <c r="BX210" i="1"/>
  <c r="BW210" i="1"/>
  <c r="BU210" i="1"/>
  <c r="S210" i="1" s="1"/>
  <c r="AV210" i="1"/>
  <c r="AX210" i="1" s="1"/>
  <c r="AN210" i="1"/>
  <c r="AM210" i="1"/>
  <c r="AL210" i="1"/>
  <c r="AJ210" i="1"/>
  <c r="CP210" i="1" s="1"/>
  <c r="AK210" i="1" s="1"/>
  <c r="AE210" i="1"/>
  <c r="CR209" i="1"/>
  <c r="CQ209" i="1"/>
  <c r="CP209" i="1"/>
  <c r="CO209" i="1"/>
  <c r="CG209" i="1"/>
  <c r="CD209" i="1"/>
  <c r="CE209" i="1" s="1"/>
  <c r="CH209" i="1" s="1"/>
  <c r="BY209" i="1"/>
  <c r="BX209" i="1"/>
  <c r="BW209" i="1"/>
  <c r="BV209" i="1"/>
  <c r="AR209" i="1" s="1"/>
  <c r="BU209" i="1"/>
  <c r="AV209" i="1"/>
  <c r="AX209" i="1" s="1"/>
  <c r="AN209" i="1"/>
  <c r="AM209" i="1"/>
  <c r="AL209" i="1"/>
  <c r="AJ209" i="1"/>
  <c r="AE209" i="1"/>
  <c r="AQ209" i="1" s="1"/>
  <c r="AD209" i="1"/>
  <c r="S209" i="1"/>
  <c r="CM209" i="1" s="1"/>
  <c r="CR208" i="1"/>
  <c r="CQ208" i="1"/>
  <c r="AD208" i="1" s="1"/>
  <c r="CO208" i="1"/>
  <c r="CG208" i="1"/>
  <c r="CD208" i="1"/>
  <c r="CE208" i="1" s="1"/>
  <c r="CH208" i="1" s="1"/>
  <c r="BY208" i="1"/>
  <c r="BX208" i="1"/>
  <c r="BW208" i="1"/>
  <c r="BU208" i="1"/>
  <c r="S208" i="1" s="1"/>
  <c r="AV208" i="1"/>
  <c r="AX208" i="1" s="1"/>
  <c r="AN208" i="1"/>
  <c r="AM208" i="1"/>
  <c r="AL208" i="1"/>
  <c r="AJ208" i="1"/>
  <c r="CP208" i="1" s="1"/>
  <c r="AE208" i="1"/>
  <c r="CR207" i="1"/>
  <c r="CQ207" i="1"/>
  <c r="CO207" i="1"/>
  <c r="CG207" i="1"/>
  <c r="CD207" i="1"/>
  <c r="CE207" i="1" s="1"/>
  <c r="CH207" i="1" s="1"/>
  <c r="BY207" i="1"/>
  <c r="BX207" i="1"/>
  <c r="BW207" i="1"/>
  <c r="BV207" i="1"/>
  <c r="AR207" i="1" s="1"/>
  <c r="BU207" i="1"/>
  <c r="S207" i="1" s="1"/>
  <c r="CM207" i="1" s="1"/>
  <c r="AV207" i="1"/>
  <c r="AX207" i="1" s="1"/>
  <c r="AN207" i="1"/>
  <c r="AM207" i="1"/>
  <c r="AL207" i="1"/>
  <c r="AJ207" i="1"/>
  <c r="CP207" i="1" s="1"/>
  <c r="AE207" i="1"/>
  <c r="AQ207" i="1" s="1"/>
  <c r="AD207" i="1"/>
  <c r="CR206" i="1"/>
  <c r="CQ206" i="1"/>
  <c r="AD206" i="1" s="1"/>
  <c r="CO206" i="1"/>
  <c r="CG206" i="1"/>
  <c r="CD206" i="1"/>
  <c r="CE206" i="1" s="1"/>
  <c r="BY206" i="1"/>
  <c r="BX206" i="1"/>
  <c r="BW206" i="1"/>
  <c r="BU206" i="1"/>
  <c r="AX206" i="1"/>
  <c r="AV206" i="1"/>
  <c r="AN206" i="1"/>
  <c r="AM206" i="1"/>
  <c r="AL206" i="1"/>
  <c r="AJ206" i="1"/>
  <c r="CP206" i="1" s="1"/>
  <c r="AE206" i="1"/>
  <c r="CR205" i="1"/>
  <c r="CQ205" i="1"/>
  <c r="AD205" i="1" s="1"/>
  <c r="CP205" i="1"/>
  <c r="CO205" i="1"/>
  <c r="CG205" i="1"/>
  <c r="CD205" i="1"/>
  <c r="CE205" i="1" s="1"/>
  <c r="CH205" i="1" s="1"/>
  <c r="BY205" i="1"/>
  <c r="BX205" i="1"/>
  <c r="BW205" i="1"/>
  <c r="BU205" i="1"/>
  <c r="S205" i="1" s="1"/>
  <c r="CM205" i="1" s="1"/>
  <c r="AV205" i="1"/>
  <c r="AX205" i="1" s="1"/>
  <c r="AN205" i="1"/>
  <c r="AM205" i="1"/>
  <c r="AL205" i="1"/>
  <c r="AJ205" i="1"/>
  <c r="AE205" i="1"/>
  <c r="AQ205" i="1" s="1"/>
  <c r="CR204" i="1"/>
  <c r="CQ204" i="1"/>
  <c r="CO204" i="1"/>
  <c r="CG204" i="1"/>
  <c r="CD204" i="1"/>
  <c r="CE204" i="1" s="1"/>
  <c r="BY204" i="1"/>
  <c r="BX204" i="1"/>
  <c r="BW204" i="1"/>
  <c r="BU204" i="1"/>
  <c r="BV204" i="1" s="1"/>
  <c r="AR204" i="1" s="1"/>
  <c r="AX204" i="1"/>
  <c r="AV204" i="1"/>
  <c r="AN204" i="1"/>
  <c r="AM204" i="1"/>
  <c r="AL204" i="1"/>
  <c r="AJ204" i="1"/>
  <c r="CP204" i="1" s="1"/>
  <c r="AE204" i="1"/>
  <c r="AD204" i="1"/>
  <c r="S204" i="1"/>
  <c r="CR203" i="1"/>
  <c r="CQ203" i="1"/>
  <c r="AD203" i="1" s="1"/>
  <c r="CO203" i="1"/>
  <c r="CG203" i="1"/>
  <c r="CE203" i="1"/>
  <c r="CH203" i="1" s="1"/>
  <c r="CD203" i="1"/>
  <c r="BY203" i="1"/>
  <c r="BX203" i="1"/>
  <c r="BW203" i="1"/>
  <c r="BU203" i="1"/>
  <c r="AV203" i="1"/>
  <c r="AX203" i="1" s="1"/>
  <c r="AN203" i="1"/>
  <c r="AM203" i="1"/>
  <c r="AL203" i="1"/>
  <c r="AJ203" i="1"/>
  <c r="CP203" i="1" s="1"/>
  <c r="AE203" i="1"/>
  <c r="AQ203" i="1" s="1"/>
  <c r="CR202" i="1"/>
  <c r="CQ202" i="1"/>
  <c r="AD202" i="1" s="1"/>
  <c r="CO202" i="1"/>
  <c r="CG202" i="1"/>
  <c r="CD202" i="1"/>
  <c r="CE202" i="1" s="1"/>
  <c r="CH202" i="1" s="1"/>
  <c r="BY202" i="1"/>
  <c r="BX202" i="1"/>
  <c r="BW202" i="1"/>
  <c r="BU202" i="1"/>
  <c r="S202" i="1" s="1"/>
  <c r="AV202" i="1"/>
  <c r="AX202" i="1" s="1"/>
  <c r="AN202" i="1"/>
  <c r="AM202" i="1"/>
  <c r="AL202" i="1"/>
  <c r="AJ202" i="1"/>
  <c r="CP202" i="1" s="1"/>
  <c r="AE202" i="1"/>
  <c r="CR201" i="1"/>
  <c r="CQ201" i="1"/>
  <c r="AD201" i="1" s="1"/>
  <c r="CO201" i="1"/>
  <c r="CG201" i="1"/>
  <c r="CD201" i="1"/>
  <c r="CE201" i="1" s="1"/>
  <c r="CH201" i="1" s="1"/>
  <c r="BY201" i="1"/>
  <c r="BX201" i="1"/>
  <c r="BW201" i="1"/>
  <c r="BU201" i="1"/>
  <c r="BV201" i="1" s="1"/>
  <c r="AR201" i="1" s="1"/>
  <c r="AV201" i="1"/>
  <c r="AX201" i="1" s="1"/>
  <c r="AN201" i="1"/>
  <c r="AM201" i="1"/>
  <c r="AL201" i="1"/>
  <c r="AJ201" i="1"/>
  <c r="CP201" i="1" s="1"/>
  <c r="AE201" i="1"/>
  <c r="S201" i="1"/>
  <c r="CR200" i="1"/>
  <c r="CQ200" i="1"/>
  <c r="AD200" i="1" s="1"/>
  <c r="CO200" i="1"/>
  <c r="CG200" i="1"/>
  <c r="CD200" i="1"/>
  <c r="CE200" i="1" s="1"/>
  <c r="BY200" i="1"/>
  <c r="BX200" i="1"/>
  <c r="BW200" i="1"/>
  <c r="BV200" i="1"/>
  <c r="BU200" i="1"/>
  <c r="AV200" i="1"/>
  <c r="AX200" i="1" s="1"/>
  <c r="AR200" i="1"/>
  <c r="AN200" i="1"/>
  <c r="AM200" i="1"/>
  <c r="AL200" i="1"/>
  <c r="AJ200" i="1"/>
  <c r="CP200" i="1" s="1"/>
  <c r="AE200" i="1"/>
  <c r="AQ200" i="1" s="1"/>
  <c r="S200" i="1"/>
  <c r="CR199" i="1"/>
  <c r="CQ199" i="1"/>
  <c r="AD199" i="1" s="1"/>
  <c r="CO199" i="1"/>
  <c r="CH199" i="1"/>
  <c r="CG199" i="1"/>
  <c r="CD199" i="1"/>
  <c r="CE199" i="1" s="1"/>
  <c r="BY199" i="1"/>
  <c r="BX199" i="1"/>
  <c r="BW199" i="1"/>
  <c r="BU199" i="1"/>
  <c r="S199" i="1" s="1"/>
  <c r="AV199" i="1"/>
  <c r="AX199" i="1" s="1"/>
  <c r="AN199" i="1"/>
  <c r="AM199" i="1"/>
  <c r="AL199" i="1"/>
  <c r="AJ199" i="1"/>
  <c r="CP199" i="1" s="1"/>
  <c r="AK199" i="1" s="1"/>
  <c r="AE199" i="1"/>
  <c r="CR198" i="1"/>
  <c r="CQ198" i="1"/>
  <c r="CO198" i="1"/>
  <c r="CG198" i="1"/>
  <c r="CD198" i="1"/>
  <c r="CE198" i="1" s="1"/>
  <c r="CH198" i="1" s="1"/>
  <c r="BY198" i="1"/>
  <c r="BX198" i="1"/>
  <c r="BW198" i="1"/>
  <c r="BV198" i="1"/>
  <c r="AR198" i="1" s="1"/>
  <c r="BU198" i="1"/>
  <c r="AV198" i="1"/>
  <c r="AX198" i="1" s="1"/>
  <c r="AN198" i="1"/>
  <c r="AM198" i="1"/>
  <c r="AL198" i="1"/>
  <c r="AJ198" i="1"/>
  <c r="CP198" i="1" s="1"/>
  <c r="AE198" i="1"/>
  <c r="AD198" i="1"/>
  <c r="S198" i="1"/>
  <c r="CR197" i="1"/>
  <c r="CQ197" i="1"/>
  <c r="AD197" i="1" s="1"/>
  <c r="CO197" i="1"/>
  <c r="CG197" i="1"/>
  <c r="CE197" i="1"/>
  <c r="CH197" i="1" s="1"/>
  <c r="CD197" i="1"/>
  <c r="BY197" i="1"/>
  <c r="BX197" i="1"/>
  <c r="BW197" i="1"/>
  <c r="BU197" i="1"/>
  <c r="AV197" i="1"/>
  <c r="AX197" i="1" s="1"/>
  <c r="AN197" i="1"/>
  <c r="AM197" i="1"/>
  <c r="AL197" i="1"/>
  <c r="AJ197" i="1"/>
  <c r="CP197" i="1" s="1"/>
  <c r="AE197" i="1"/>
  <c r="CR196" i="1"/>
  <c r="CQ196" i="1"/>
  <c r="AD196" i="1" s="1"/>
  <c r="CO196" i="1"/>
  <c r="CG196" i="1"/>
  <c r="CD196" i="1"/>
  <c r="CE196" i="1" s="1"/>
  <c r="BY196" i="1"/>
  <c r="BX196" i="1"/>
  <c r="BW196" i="1"/>
  <c r="BU196" i="1"/>
  <c r="S196" i="1" s="1"/>
  <c r="CM196" i="1" s="1"/>
  <c r="AV196" i="1"/>
  <c r="AX196" i="1" s="1"/>
  <c r="AN196" i="1"/>
  <c r="AM196" i="1"/>
  <c r="AL196" i="1"/>
  <c r="AJ196" i="1"/>
  <c r="CP196" i="1" s="1"/>
  <c r="AE196" i="1"/>
  <c r="CR195" i="1"/>
  <c r="CQ195" i="1"/>
  <c r="AD195" i="1" s="1"/>
  <c r="CO195" i="1"/>
  <c r="CG195" i="1"/>
  <c r="CD195" i="1"/>
  <c r="CE195" i="1" s="1"/>
  <c r="CH195" i="1" s="1"/>
  <c r="BY195" i="1"/>
  <c r="BX195" i="1"/>
  <c r="BW195" i="1"/>
  <c r="BV195" i="1"/>
  <c r="AR195" i="1" s="1"/>
  <c r="BU195" i="1"/>
  <c r="AV195" i="1"/>
  <c r="AX195" i="1" s="1"/>
  <c r="AN195" i="1"/>
  <c r="AM195" i="1"/>
  <c r="AL195" i="1"/>
  <c r="AJ195" i="1"/>
  <c r="CP195" i="1" s="1"/>
  <c r="AE195" i="1"/>
  <c r="S195" i="1"/>
  <c r="CR194" i="1"/>
  <c r="CQ194" i="1"/>
  <c r="AD194" i="1" s="1"/>
  <c r="CP194" i="1"/>
  <c r="CO194" i="1"/>
  <c r="CG194" i="1"/>
  <c r="CD194" i="1"/>
  <c r="CE194" i="1" s="1"/>
  <c r="CH194" i="1" s="1"/>
  <c r="BY194" i="1"/>
  <c r="BX194" i="1"/>
  <c r="BW194" i="1"/>
  <c r="BU194" i="1"/>
  <c r="BV194" i="1" s="1"/>
  <c r="AR194" i="1" s="1"/>
  <c r="AV194" i="1"/>
  <c r="AX194" i="1" s="1"/>
  <c r="AN194" i="1"/>
  <c r="AM194" i="1"/>
  <c r="AL194" i="1"/>
  <c r="AJ194" i="1"/>
  <c r="AE194" i="1"/>
  <c r="AQ194" i="1" s="1"/>
  <c r="S194" i="1"/>
  <c r="CR193" i="1"/>
  <c r="CQ193" i="1"/>
  <c r="AD193" i="1" s="1"/>
  <c r="CO193" i="1"/>
  <c r="CG193" i="1"/>
  <c r="CD193" i="1"/>
  <c r="CE193" i="1" s="1"/>
  <c r="CH193" i="1" s="1"/>
  <c r="BY193" i="1"/>
  <c r="BX193" i="1"/>
  <c r="BW193" i="1"/>
  <c r="BV193" i="1"/>
  <c r="AR193" i="1" s="1"/>
  <c r="BU193" i="1"/>
  <c r="AV193" i="1"/>
  <c r="AX193" i="1" s="1"/>
  <c r="AN193" i="1"/>
  <c r="AM193" i="1"/>
  <c r="AL193" i="1"/>
  <c r="AJ193" i="1"/>
  <c r="CP193" i="1" s="1"/>
  <c r="AE193" i="1"/>
  <c r="S193" i="1"/>
  <c r="CR192" i="1"/>
  <c r="CQ192" i="1"/>
  <c r="AD192" i="1" s="1"/>
  <c r="CP192" i="1"/>
  <c r="CO192" i="1"/>
  <c r="CG192" i="1"/>
  <c r="CD192" i="1"/>
  <c r="CE192" i="1" s="1"/>
  <c r="CH192" i="1" s="1"/>
  <c r="BY192" i="1"/>
  <c r="BX192" i="1"/>
  <c r="BW192" i="1"/>
  <c r="BU192" i="1"/>
  <c r="BV192" i="1" s="1"/>
  <c r="AR192" i="1" s="1"/>
  <c r="AV192" i="1"/>
  <c r="AX192" i="1" s="1"/>
  <c r="AN192" i="1"/>
  <c r="AM192" i="1"/>
  <c r="AL192" i="1"/>
  <c r="AJ192" i="1"/>
  <c r="AE192" i="1"/>
  <c r="AQ192" i="1" s="1"/>
  <c r="S192" i="1"/>
  <c r="CR191" i="1"/>
  <c r="CQ191" i="1"/>
  <c r="AD191" i="1" s="1"/>
  <c r="CO191" i="1"/>
  <c r="CG191" i="1"/>
  <c r="CD191" i="1"/>
  <c r="CE191" i="1" s="1"/>
  <c r="CH191" i="1" s="1"/>
  <c r="BY191" i="1"/>
  <c r="BX191" i="1"/>
  <c r="BW191" i="1"/>
  <c r="BV191" i="1"/>
  <c r="AR191" i="1" s="1"/>
  <c r="BU191" i="1"/>
  <c r="AV191" i="1"/>
  <c r="AX191" i="1" s="1"/>
  <c r="AN191" i="1"/>
  <c r="AM191" i="1"/>
  <c r="AL191" i="1"/>
  <c r="AJ191" i="1"/>
  <c r="CP191" i="1" s="1"/>
  <c r="AE191" i="1"/>
  <c r="S191" i="1"/>
  <c r="CR190" i="1"/>
  <c r="CQ190" i="1"/>
  <c r="AD190" i="1" s="1"/>
  <c r="CP190" i="1"/>
  <c r="CO190" i="1"/>
  <c r="CG190" i="1"/>
  <c r="CD190" i="1"/>
  <c r="CE190" i="1" s="1"/>
  <c r="CH190" i="1" s="1"/>
  <c r="BY190" i="1"/>
  <c r="BX190" i="1"/>
  <c r="BW190" i="1"/>
  <c r="BU190" i="1"/>
  <c r="BV190" i="1" s="1"/>
  <c r="AR190" i="1" s="1"/>
  <c r="AV190" i="1"/>
  <c r="AX190" i="1" s="1"/>
  <c r="AN190" i="1"/>
  <c r="AM190" i="1"/>
  <c r="AL190" i="1"/>
  <c r="AJ190" i="1"/>
  <c r="AE190" i="1"/>
  <c r="AQ190" i="1" s="1"/>
  <c r="S190" i="1"/>
  <c r="CR189" i="1"/>
  <c r="CQ189" i="1"/>
  <c r="AD189" i="1" s="1"/>
  <c r="CO189" i="1"/>
  <c r="CG189" i="1"/>
  <c r="CD189" i="1"/>
  <c r="CE189" i="1" s="1"/>
  <c r="CH189" i="1" s="1"/>
  <c r="BY189" i="1"/>
  <c r="BX189" i="1"/>
  <c r="BW189" i="1"/>
  <c r="BV189" i="1"/>
  <c r="AR189" i="1" s="1"/>
  <c r="BU189" i="1"/>
  <c r="AV189" i="1"/>
  <c r="AX189" i="1" s="1"/>
  <c r="AN189" i="1"/>
  <c r="AM189" i="1"/>
  <c r="AL189" i="1"/>
  <c r="AJ189" i="1"/>
  <c r="CP189" i="1" s="1"/>
  <c r="AE189" i="1"/>
  <c r="S189" i="1"/>
  <c r="CR188" i="1"/>
  <c r="CQ188" i="1"/>
  <c r="AD188" i="1" s="1"/>
  <c r="CO188" i="1"/>
  <c r="CG188" i="1"/>
  <c r="CD188" i="1"/>
  <c r="CE188" i="1" s="1"/>
  <c r="BY188" i="1"/>
  <c r="BX188" i="1"/>
  <c r="BW188" i="1"/>
  <c r="BV188" i="1"/>
  <c r="AR188" i="1" s="1"/>
  <c r="BU188" i="1"/>
  <c r="AV188" i="1"/>
  <c r="AX188" i="1" s="1"/>
  <c r="AN188" i="1"/>
  <c r="AM188" i="1"/>
  <c r="AL188" i="1"/>
  <c r="AJ188" i="1"/>
  <c r="CP188" i="1" s="1"/>
  <c r="AE188" i="1"/>
  <c r="S188" i="1"/>
  <c r="CR187" i="1"/>
  <c r="CQ187" i="1"/>
  <c r="AD187" i="1" s="1"/>
  <c r="CO187" i="1"/>
  <c r="CG187" i="1"/>
  <c r="CD187" i="1"/>
  <c r="CE187" i="1" s="1"/>
  <c r="CH187" i="1" s="1"/>
  <c r="BY187" i="1"/>
  <c r="BX187" i="1"/>
  <c r="BW187" i="1"/>
  <c r="BU187" i="1"/>
  <c r="BV187" i="1" s="1"/>
  <c r="AV187" i="1"/>
  <c r="AX187" i="1" s="1"/>
  <c r="AN187" i="1"/>
  <c r="AM187" i="1"/>
  <c r="AL187" i="1"/>
  <c r="AJ187" i="1"/>
  <c r="CP187" i="1" s="1"/>
  <c r="AE187" i="1"/>
  <c r="CR186" i="1"/>
  <c r="CQ186" i="1"/>
  <c r="AD186" i="1" s="1"/>
  <c r="CO186" i="1"/>
  <c r="CG186" i="1"/>
  <c r="CD186" i="1"/>
  <c r="CE186" i="1" s="1"/>
  <c r="BY186" i="1"/>
  <c r="BX186" i="1"/>
  <c r="BW186" i="1"/>
  <c r="BV186" i="1"/>
  <c r="BU186" i="1"/>
  <c r="AV186" i="1"/>
  <c r="AX186" i="1" s="1"/>
  <c r="AR186" i="1"/>
  <c r="AN186" i="1"/>
  <c r="AM186" i="1"/>
  <c r="AL186" i="1"/>
  <c r="AJ186" i="1"/>
  <c r="AE186" i="1"/>
  <c r="S186" i="1"/>
  <c r="CR185" i="1"/>
  <c r="CQ185" i="1"/>
  <c r="AD185" i="1" s="1"/>
  <c r="CP185" i="1"/>
  <c r="CO185" i="1"/>
  <c r="CG185" i="1"/>
  <c r="CE185" i="1"/>
  <c r="CH185" i="1" s="1"/>
  <c r="CD185" i="1"/>
  <c r="BY185" i="1"/>
  <c r="BX185" i="1"/>
  <c r="BW185" i="1"/>
  <c r="BU185" i="1"/>
  <c r="BV185" i="1" s="1"/>
  <c r="AV185" i="1"/>
  <c r="AX185" i="1" s="1"/>
  <c r="AN185" i="1"/>
  <c r="AM185" i="1"/>
  <c r="AL185" i="1"/>
  <c r="AJ185" i="1"/>
  <c r="AE185" i="1"/>
  <c r="AQ185" i="1" s="1"/>
  <c r="CR184" i="1"/>
  <c r="CQ184" i="1"/>
  <c r="AD184" i="1" s="1"/>
  <c r="CO184" i="1"/>
  <c r="CG184" i="1"/>
  <c r="CD184" i="1"/>
  <c r="CE184" i="1" s="1"/>
  <c r="BY184" i="1"/>
  <c r="BX184" i="1"/>
  <c r="BW184" i="1"/>
  <c r="BV184" i="1"/>
  <c r="BU184" i="1"/>
  <c r="AV184" i="1"/>
  <c r="AX184" i="1" s="1"/>
  <c r="AR184" i="1"/>
  <c r="AN184" i="1"/>
  <c r="AM184" i="1"/>
  <c r="AL184" i="1"/>
  <c r="AJ184" i="1"/>
  <c r="AE184" i="1"/>
  <c r="S184" i="1"/>
  <c r="CR183" i="1"/>
  <c r="CQ183" i="1"/>
  <c r="AD183" i="1" s="1"/>
  <c r="CP183" i="1"/>
  <c r="CO183" i="1"/>
  <c r="CG183" i="1"/>
  <c r="CE183" i="1"/>
  <c r="CH183" i="1" s="1"/>
  <c r="CD183" i="1"/>
  <c r="BY183" i="1"/>
  <c r="BX183" i="1"/>
  <c r="BW183" i="1"/>
  <c r="BU183" i="1"/>
  <c r="BV183" i="1" s="1"/>
  <c r="AV183" i="1"/>
  <c r="AX183" i="1" s="1"/>
  <c r="AN183" i="1"/>
  <c r="AM183" i="1"/>
  <c r="AL183" i="1"/>
  <c r="AJ183" i="1"/>
  <c r="AE183" i="1"/>
  <c r="AQ183" i="1" s="1"/>
  <c r="CR182" i="1"/>
  <c r="CQ182" i="1"/>
  <c r="AD182" i="1" s="1"/>
  <c r="CP182" i="1"/>
  <c r="CO182" i="1"/>
  <c r="CG182" i="1"/>
  <c r="CD182" i="1"/>
  <c r="CE182" i="1" s="1"/>
  <c r="BY182" i="1"/>
  <c r="BX182" i="1"/>
  <c r="BW182" i="1"/>
  <c r="BV182" i="1"/>
  <c r="BU182" i="1"/>
  <c r="AV182" i="1"/>
  <c r="AX182" i="1" s="1"/>
  <c r="AR182" i="1"/>
  <c r="AQ182" i="1"/>
  <c r="AN182" i="1"/>
  <c r="AM182" i="1"/>
  <c r="AL182" i="1"/>
  <c r="AJ182" i="1"/>
  <c r="AE182" i="1"/>
  <c r="S182" i="1"/>
  <c r="CR181" i="1"/>
  <c r="CQ181" i="1"/>
  <c r="AD181" i="1" s="1"/>
  <c r="CO181" i="1"/>
  <c r="CG181" i="1"/>
  <c r="CD181" i="1"/>
  <c r="CE181" i="1" s="1"/>
  <c r="BY181" i="1"/>
  <c r="BX181" i="1"/>
  <c r="BW181" i="1"/>
  <c r="BU181" i="1"/>
  <c r="BV181" i="1" s="1"/>
  <c r="AR181" i="1" s="1"/>
  <c r="AV181" i="1"/>
  <c r="AX181" i="1" s="1"/>
  <c r="AN181" i="1"/>
  <c r="AM181" i="1"/>
  <c r="AL181" i="1"/>
  <c r="AJ181" i="1"/>
  <c r="CP181" i="1" s="1"/>
  <c r="AE181" i="1"/>
  <c r="AQ181" i="1" s="1"/>
  <c r="S181" i="1"/>
  <c r="CR180" i="1"/>
  <c r="CQ180" i="1"/>
  <c r="CO180" i="1"/>
  <c r="CG180" i="1"/>
  <c r="CD180" i="1"/>
  <c r="CE180" i="1" s="1"/>
  <c r="BY180" i="1"/>
  <c r="BX180" i="1"/>
  <c r="BW180" i="1"/>
  <c r="BU180" i="1"/>
  <c r="BV180" i="1" s="1"/>
  <c r="AV180" i="1"/>
  <c r="AX180" i="1" s="1"/>
  <c r="AN180" i="1"/>
  <c r="AM180" i="1"/>
  <c r="AL180" i="1"/>
  <c r="AJ180" i="1"/>
  <c r="CP180" i="1" s="1"/>
  <c r="AE180" i="1"/>
  <c r="AD180" i="1"/>
  <c r="CR179" i="1"/>
  <c r="CQ179" i="1"/>
  <c r="AD179" i="1" s="1"/>
  <c r="CO179" i="1"/>
  <c r="CG179" i="1"/>
  <c r="CD179" i="1"/>
  <c r="CE179" i="1" s="1"/>
  <c r="CH179" i="1" s="1"/>
  <c r="BY179" i="1"/>
  <c r="BZ179" i="1" s="1"/>
  <c r="AT179" i="1" s="1"/>
  <c r="CA179" i="1" s="1"/>
  <c r="BX179" i="1"/>
  <c r="BW179" i="1"/>
  <c r="BV179" i="1"/>
  <c r="AR179" i="1" s="1"/>
  <c r="BU179" i="1"/>
  <c r="AV179" i="1"/>
  <c r="AX179" i="1" s="1"/>
  <c r="AN179" i="1"/>
  <c r="AM179" i="1"/>
  <c r="AL179" i="1"/>
  <c r="AJ179" i="1"/>
  <c r="AE179" i="1"/>
  <c r="S179" i="1"/>
  <c r="CR178" i="1"/>
  <c r="CQ178" i="1"/>
  <c r="CO178" i="1"/>
  <c r="CG178" i="1"/>
  <c r="CD178" i="1"/>
  <c r="CE178" i="1" s="1"/>
  <c r="CH178" i="1" s="1"/>
  <c r="BY178" i="1"/>
  <c r="BX178" i="1"/>
  <c r="BW178" i="1"/>
  <c r="BU178" i="1"/>
  <c r="BV178" i="1" s="1"/>
  <c r="AV178" i="1"/>
  <c r="AX178" i="1" s="1"/>
  <c r="AN178" i="1"/>
  <c r="AM178" i="1"/>
  <c r="AL178" i="1"/>
  <c r="AJ178" i="1"/>
  <c r="CP178" i="1" s="1"/>
  <c r="AE178" i="1"/>
  <c r="AD178" i="1"/>
  <c r="CR177" i="1"/>
  <c r="CQ177" i="1"/>
  <c r="AD177" i="1" s="1"/>
  <c r="CP177" i="1"/>
  <c r="AK177" i="1" s="1"/>
  <c r="CO177" i="1"/>
  <c r="CG177" i="1"/>
  <c r="CD177" i="1"/>
  <c r="CE177" i="1" s="1"/>
  <c r="BY177" i="1"/>
  <c r="BX177" i="1"/>
  <c r="BW177" i="1"/>
  <c r="BV177" i="1"/>
  <c r="BU177" i="1"/>
  <c r="AV177" i="1"/>
  <c r="AX177" i="1" s="1"/>
  <c r="AR177" i="1"/>
  <c r="AN177" i="1"/>
  <c r="AM177" i="1"/>
  <c r="AL177" i="1"/>
  <c r="AJ177" i="1"/>
  <c r="AE177" i="1"/>
  <c r="AQ177" i="1" s="1"/>
  <c r="S177" i="1"/>
  <c r="CR176" i="1"/>
  <c r="CQ176" i="1"/>
  <c r="CO176" i="1"/>
  <c r="CG176" i="1"/>
  <c r="CD176" i="1"/>
  <c r="CE176" i="1" s="1"/>
  <c r="CH176" i="1" s="1"/>
  <c r="BY176" i="1"/>
  <c r="BX176" i="1"/>
  <c r="BW176" i="1"/>
  <c r="BU176" i="1"/>
  <c r="BV176" i="1" s="1"/>
  <c r="AV176" i="1"/>
  <c r="AX176" i="1" s="1"/>
  <c r="AN176" i="1"/>
  <c r="AM176" i="1"/>
  <c r="AL176" i="1"/>
  <c r="AJ176" i="1"/>
  <c r="CP176" i="1" s="1"/>
  <c r="AE176" i="1"/>
  <c r="AQ176" i="1" s="1"/>
  <c r="AD176" i="1"/>
  <c r="CR175" i="1"/>
  <c r="CQ175" i="1"/>
  <c r="AD175" i="1" s="1"/>
  <c r="CP175" i="1"/>
  <c r="CO175" i="1"/>
  <c r="CG175" i="1"/>
  <c r="CD175" i="1"/>
  <c r="CE175" i="1" s="1"/>
  <c r="CH175" i="1" s="1"/>
  <c r="BY175" i="1"/>
  <c r="BX175" i="1"/>
  <c r="BW175" i="1"/>
  <c r="BU175" i="1"/>
  <c r="S175" i="1" s="1"/>
  <c r="AV175" i="1"/>
  <c r="AX175" i="1" s="1"/>
  <c r="AQ175" i="1"/>
  <c r="AN175" i="1"/>
  <c r="AM175" i="1"/>
  <c r="AL175" i="1"/>
  <c r="AJ175" i="1"/>
  <c r="AE175" i="1"/>
  <c r="CR174" i="1"/>
  <c r="CQ174" i="1"/>
  <c r="AD174" i="1" s="1"/>
  <c r="CO174" i="1"/>
  <c r="CG174" i="1"/>
  <c r="CE174" i="1"/>
  <c r="CH174" i="1" s="1"/>
  <c r="CD174" i="1"/>
  <c r="BY174" i="1"/>
  <c r="BX174" i="1"/>
  <c r="BW174" i="1"/>
  <c r="BU174" i="1"/>
  <c r="BV174" i="1" s="1"/>
  <c r="AR174" i="1" s="1"/>
  <c r="AV174" i="1"/>
  <c r="AX174" i="1" s="1"/>
  <c r="AN174" i="1"/>
  <c r="AM174" i="1"/>
  <c r="AL174" i="1"/>
  <c r="AJ174" i="1"/>
  <c r="CP174" i="1" s="1"/>
  <c r="AE174" i="1"/>
  <c r="S174" i="1"/>
  <c r="CR173" i="1"/>
  <c r="CQ173" i="1"/>
  <c r="AD173" i="1" s="1"/>
  <c r="CP173" i="1"/>
  <c r="CO173" i="1"/>
  <c r="CG173" i="1"/>
  <c r="CD173" i="1"/>
  <c r="CE173" i="1" s="1"/>
  <c r="CH173" i="1" s="1"/>
  <c r="BY173" i="1"/>
  <c r="BX173" i="1"/>
  <c r="BW173" i="1"/>
  <c r="BU173" i="1"/>
  <c r="AV173" i="1"/>
  <c r="AX173" i="1" s="1"/>
  <c r="AN173" i="1"/>
  <c r="AM173" i="1"/>
  <c r="AL173" i="1"/>
  <c r="AJ173" i="1"/>
  <c r="AE173" i="1"/>
  <c r="AQ173" i="1" s="1"/>
  <c r="CR172" i="1"/>
  <c r="CQ172" i="1"/>
  <c r="AD172" i="1" s="1"/>
  <c r="CO172" i="1"/>
  <c r="CG172" i="1"/>
  <c r="CE172" i="1"/>
  <c r="CH172" i="1" s="1"/>
  <c r="CD172" i="1"/>
  <c r="BY172" i="1"/>
  <c r="BX172" i="1"/>
  <c r="BW172" i="1"/>
  <c r="BV172" i="1"/>
  <c r="AR172" i="1" s="1"/>
  <c r="BU172" i="1"/>
  <c r="AV172" i="1"/>
  <c r="AX172" i="1" s="1"/>
  <c r="CM172" i="1" s="1"/>
  <c r="AN172" i="1"/>
  <c r="AM172" i="1"/>
  <c r="AL172" i="1"/>
  <c r="AJ172" i="1"/>
  <c r="CP172" i="1" s="1"/>
  <c r="AK172" i="1" s="1"/>
  <c r="AE172" i="1"/>
  <c r="S172" i="1"/>
  <c r="CR171" i="1"/>
  <c r="CQ171" i="1"/>
  <c r="AD171" i="1" s="1"/>
  <c r="CO171" i="1"/>
  <c r="CG171" i="1"/>
  <c r="CD171" i="1"/>
  <c r="CE171" i="1" s="1"/>
  <c r="CH171" i="1" s="1"/>
  <c r="BY171" i="1"/>
  <c r="BX171" i="1"/>
  <c r="BW171" i="1"/>
  <c r="BU171" i="1"/>
  <c r="AV171" i="1"/>
  <c r="AX171" i="1" s="1"/>
  <c r="AN171" i="1"/>
  <c r="AM171" i="1"/>
  <c r="AL171" i="1"/>
  <c r="AJ171" i="1"/>
  <c r="CP171" i="1" s="1"/>
  <c r="AE171" i="1"/>
  <c r="CR170" i="1"/>
  <c r="CQ170" i="1"/>
  <c r="AD170" i="1" s="1"/>
  <c r="CO170" i="1"/>
  <c r="CG170" i="1"/>
  <c r="CE170" i="1"/>
  <c r="CH170" i="1" s="1"/>
  <c r="CD170" i="1"/>
  <c r="BY170" i="1"/>
  <c r="BX170" i="1"/>
  <c r="BW170" i="1"/>
  <c r="BV170" i="1"/>
  <c r="AR170" i="1" s="1"/>
  <c r="BU170" i="1"/>
  <c r="AV170" i="1"/>
  <c r="AX170" i="1" s="1"/>
  <c r="CM170" i="1" s="1"/>
  <c r="AN170" i="1"/>
  <c r="AM170" i="1"/>
  <c r="AL170" i="1"/>
  <c r="AJ170" i="1"/>
  <c r="CP170" i="1" s="1"/>
  <c r="AK170" i="1" s="1"/>
  <c r="AE170" i="1"/>
  <c r="S170" i="1"/>
  <c r="CR169" i="1"/>
  <c r="CQ169" i="1"/>
  <c r="AD169" i="1" s="1"/>
  <c r="CO169" i="1"/>
  <c r="CG169" i="1"/>
  <c r="CD169" i="1"/>
  <c r="CE169" i="1" s="1"/>
  <c r="CH169" i="1" s="1"/>
  <c r="BY169" i="1"/>
  <c r="BX169" i="1"/>
  <c r="BW169" i="1"/>
  <c r="BU169" i="1"/>
  <c r="AV169" i="1"/>
  <c r="AX169" i="1" s="1"/>
  <c r="AN169" i="1"/>
  <c r="AM169" i="1"/>
  <c r="AL169" i="1"/>
  <c r="AJ169" i="1"/>
  <c r="CP169" i="1" s="1"/>
  <c r="AE169" i="1"/>
  <c r="CR168" i="1"/>
  <c r="CQ168" i="1"/>
  <c r="AD168" i="1" s="1"/>
  <c r="CO168" i="1"/>
  <c r="CG168" i="1"/>
  <c r="CE168" i="1"/>
  <c r="CD168" i="1"/>
  <c r="BY168" i="1"/>
  <c r="BX168" i="1"/>
  <c r="BW168" i="1"/>
  <c r="BV168" i="1"/>
  <c r="AR168" i="1" s="1"/>
  <c r="BU168" i="1"/>
  <c r="AV168" i="1"/>
  <c r="AX168" i="1" s="1"/>
  <c r="AN168" i="1"/>
  <c r="AM168" i="1"/>
  <c r="AL168" i="1"/>
  <c r="AJ168" i="1"/>
  <c r="CP168" i="1" s="1"/>
  <c r="AK168" i="1" s="1"/>
  <c r="AE168" i="1"/>
  <c r="S168" i="1"/>
  <c r="CR167" i="1"/>
  <c r="CQ167" i="1"/>
  <c r="CO167" i="1"/>
  <c r="CG167" i="1"/>
  <c r="CE167" i="1"/>
  <c r="CH167" i="1" s="1"/>
  <c r="CD167" i="1"/>
  <c r="BY167" i="1"/>
  <c r="BX167" i="1"/>
  <c r="BW167" i="1"/>
  <c r="BV167" i="1"/>
  <c r="AR167" i="1" s="1"/>
  <c r="BU167" i="1"/>
  <c r="AX167" i="1"/>
  <c r="AV167" i="1"/>
  <c r="AN167" i="1"/>
  <c r="AM167" i="1"/>
  <c r="AL167" i="1"/>
  <c r="AJ167" i="1"/>
  <c r="CP167" i="1" s="1"/>
  <c r="AE167" i="1"/>
  <c r="AD167" i="1"/>
  <c r="S167" i="1"/>
  <c r="CM167" i="1" s="1"/>
  <c r="CR166" i="1"/>
  <c r="CQ166" i="1"/>
  <c r="AD166" i="1" s="1"/>
  <c r="CO166" i="1"/>
  <c r="CG166" i="1"/>
  <c r="CD166" i="1"/>
  <c r="CE166" i="1" s="1"/>
  <c r="CH166" i="1" s="1"/>
  <c r="BY166" i="1"/>
  <c r="BX166" i="1"/>
  <c r="BW166" i="1"/>
  <c r="BU166" i="1"/>
  <c r="BV166" i="1" s="1"/>
  <c r="AV166" i="1"/>
  <c r="AX166" i="1" s="1"/>
  <c r="AN166" i="1"/>
  <c r="AM166" i="1"/>
  <c r="AL166" i="1"/>
  <c r="AJ166" i="1"/>
  <c r="CP166" i="1" s="1"/>
  <c r="AE166" i="1"/>
  <c r="AQ166" i="1" s="1"/>
  <c r="CR165" i="1"/>
  <c r="CQ165" i="1"/>
  <c r="CO165" i="1"/>
  <c r="CG165" i="1"/>
  <c r="CD165" i="1"/>
  <c r="CE165" i="1" s="1"/>
  <c r="CH165" i="1" s="1"/>
  <c r="BY165" i="1"/>
  <c r="BX165" i="1"/>
  <c r="BW165" i="1"/>
  <c r="BU165" i="1"/>
  <c r="S165" i="1" s="1"/>
  <c r="AV165" i="1"/>
  <c r="AX165" i="1" s="1"/>
  <c r="AN165" i="1"/>
  <c r="AM165" i="1"/>
  <c r="AL165" i="1"/>
  <c r="AJ165" i="1"/>
  <c r="CP165" i="1" s="1"/>
  <c r="AK165" i="1" s="1"/>
  <c r="AE165" i="1"/>
  <c r="AD165" i="1"/>
  <c r="CR164" i="1"/>
  <c r="CQ164" i="1"/>
  <c r="AD164" i="1" s="1"/>
  <c r="CO164" i="1"/>
  <c r="CG164" i="1"/>
  <c r="CD164" i="1"/>
  <c r="CE164" i="1" s="1"/>
  <c r="CH164" i="1" s="1"/>
  <c r="BY164" i="1"/>
  <c r="BX164" i="1"/>
  <c r="BW164" i="1"/>
  <c r="BU164" i="1"/>
  <c r="AV164" i="1"/>
  <c r="AX164" i="1" s="1"/>
  <c r="AN164" i="1"/>
  <c r="AM164" i="1"/>
  <c r="AL164" i="1"/>
  <c r="AJ164" i="1"/>
  <c r="CP164" i="1" s="1"/>
  <c r="AE164" i="1"/>
  <c r="CR163" i="1"/>
  <c r="CQ163" i="1"/>
  <c r="AD163" i="1" s="1"/>
  <c r="CO163" i="1"/>
  <c r="CG163" i="1"/>
  <c r="CD163" i="1"/>
  <c r="CE163" i="1" s="1"/>
  <c r="CH163" i="1" s="1"/>
  <c r="BY163" i="1"/>
  <c r="BX163" i="1"/>
  <c r="BW163" i="1"/>
  <c r="BU163" i="1"/>
  <c r="S163" i="1" s="1"/>
  <c r="AV163" i="1"/>
  <c r="AX163" i="1" s="1"/>
  <c r="CM163" i="1" s="1"/>
  <c r="AN163" i="1"/>
  <c r="AM163" i="1"/>
  <c r="AL163" i="1"/>
  <c r="AJ163" i="1"/>
  <c r="CP163" i="1" s="1"/>
  <c r="AE163" i="1"/>
  <c r="CR162" i="1"/>
  <c r="CQ162" i="1"/>
  <c r="AD162" i="1" s="1"/>
  <c r="CO162" i="1"/>
  <c r="CG162" i="1"/>
  <c r="CD162" i="1"/>
  <c r="CE162" i="1" s="1"/>
  <c r="CH162" i="1" s="1"/>
  <c r="BY162" i="1"/>
  <c r="BX162" i="1"/>
  <c r="BW162" i="1"/>
  <c r="BU162" i="1"/>
  <c r="BV162" i="1" s="1"/>
  <c r="AV162" i="1"/>
  <c r="AX162" i="1" s="1"/>
  <c r="AN162" i="1"/>
  <c r="AM162" i="1"/>
  <c r="AL162" i="1"/>
  <c r="AJ162" i="1"/>
  <c r="CP162" i="1" s="1"/>
  <c r="AE162" i="1"/>
  <c r="S162" i="1"/>
  <c r="CR161" i="1"/>
  <c r="CQ161" i="1"/>
  <c r="AD161" i="1" s="1"/>
  <c r="CO161" i="1"/>
  <c r="CG161" i="1"/>
  <c r="CD161" i="1"/>
  <c r="CE161" i="1" s="1"/>
  <c r="CH161" i="1" s="1"/>
  <c r="BY161" i="1"/>
  <c r="BX161" i="1"/>
  <c r="BW161" i="1"/>
  <c r="BU161" i="1"/>
  <c r="S161" i="1" s="1"/>
  <c r="AV161" i="1"/>
  <c r="AX161" i="1" s="1"/>
  <c r="CM161" i="1" s="1"/>
  <c r="AN161" i="1"/>
  <c r="AM161" i="1"/>
  <c r="AL161" i="1"/>
  <c r="AJ161" i="1"/>
  <c r="CP161" i="1" s="1"/>
  <c r="AE161" i="1"/>
  <c r="CR160" i="1"/>
  <c r="CQ160" i="1"/>
  <c r="AD160" i="1" s="1"/>
  <c r="CO160" i="1"/>
  <c r="CG160" i="1"/>
  <c r="CD160" i="1"/>
  <c r="CE160" i="1" s="1"/>
  <c r="CH160" i="1" s="1"/>
  <c r="BY160" i="1"/>
  <c r="BX160" i="1"/>
  <c r="BW160" i="1"/>
  <c r="BV160" i="1"/>
  <c r="AR160" i="1" s="1"/>
  <c r="BU160" i="1"/>
  <c r="AV160" i="1"/>
  <c r="AX160" i="1" s="1"/>
  <c r="AN160" i="1"/>
  <c r="AM160" i="1"/>
  <c r="AL160" i="1"/>
  <c r="AJ160" i="1"/>
  <c r="CP160" i="1" s="1"/>
  <c r="AE160" i="1"/>
  <c r="S160" i="1"/>
  <c r="CR159" i="1"/>
  <c r="CQ159" i="1"/>
  <c r="AD159" i="1" s="1"/>
  <c r="CO159" i="1"/>
  <c r="CG159" i="1"/>
  <c r="CD159" i="1"/>
  <c r="CE159" i="1" s="1"/>
  <c r="CH159" i="1" s="1"/>
  <c r="BY159" i="1"/>
  <c r="BX159" i="1"/>
  <c r="BW159" i="1"/>
  <c r="BU159" i="1"/>
  <c r="AX159" i="1"/>
  <c r="AV159" i="1"/>
  <c r="AN159" i="1"/>
  <c r="AM159" i="1"/>
  <c r="AL159" i="1"/>
  <c r="AJ159" i="1"/>
  <c r="CP159" i="1" s="1"/>
  <c r="AE159" i="1"/>
  <c r="CR158" i="1"/>
  <c r="CQ158" i="1"/>
  <c r="AD158" i="1" s="1"/>
  <c r="CO158" i="1"/>
  <c r="CG158" i="1"/>
  <c r="CD158" i="1"/>
  <c r="CE158" i="1" s="1"/>
  <c r="BY158" i="1"/>
  <c r="BX158" i="1"/>
  <c r="BW158" i="1"/>
  <c r="BV158" i="1"/>
  <c r="AR158" i="1" s="1"/>
  <c r="BU158" i="1"/>
  <c r="AV158" i="1"/>
  <c r="AX158" i="1" s="1"/>
  <c r="AN158" i="1"/>
  <c r="AM158" i="1"/>
  <c r="AL158" i="1"/>
  <c r="AJ158" i="1"/>
  <c r="CP158" i="1" s="1"/>
  <c r="AK158" i="1" s="1"/>
  <c r="AE158" i="1"/>
  <c r="S158" i="1"/>
  <c r="CR157" i="1"/>
  <c r="CQ157" i="1"/>
  <c r="CO157" i="1"/>
  <c r="CG157" i="1"/>
  <c r="CD157" i="1"/>
  <c r="CE157" i="1" s="1"/>
  <c r="CH157" i="1" s="1"/>
  <c r="BY157" i="1"/>
  <c r="BX157" i="1"/>
  <c r="BW157" i="1"/>
  <c r="BU157" i="1"/>
  <c r="AX157" i="1"/>
  <c r="AV157" i="1"/>
  <c r="AN157" i="1"/>
  <c r="AM157" i="1"/>
  <c r="AL157" i="1"/>
  <c r="AJ157" i="1"/>
  <c r="CP157" i="1" s="1"/>
  <c r="AE157" i="1"/>
  <c r="AD157" i="1"/>
  <c r="CR156" i="1"/>
  <c r="CQ156" i="1"/>
  <c r="AD156" i="1" s="1"/>
  <c r="CO156" i="1"/>
  <c r="CG156" i="1"/>
  <c r="CD156" i="1"/>
  <c r="CE156" i="1" s="1"/>
  <c r="BY156" i="1"/>
  <c r="BX156" i="1"/>
  <c r="BW156" i="1"/>
  <c r="BV156" i="1"/>
  <c r="AR156" i="1" s="1"/>
  <c r="BU156" i="1"/>
  <c r="AV156" i="1"/>
  <c r="AX156" i="1" s="1"/>
  <c r="AN156" i="1"/>
  <c r="AM156" i="1"/>
  <c r="AL156" i="1"/>
  <c r="AJ156" i="1"/>
  <c r="CP156" i="1" s="1"/>
  <c r="AK156" i="1" s="1"/>
  <c r="AE156" i="1"/>
  <c r="S156" i="1"/>
  <c r="CR155" i="1"/>
  <c r="CQ155" i="1"/>
  <c r="CO155" i="1"/>
  <c r="CG155" i="1"/>
  <c r="CD155" i="1"/>
  <c r="CE155" i="1" s="1"/>
  <c r="CH155" i="1" s="1"/>
  <c r="BY155" i="1"/>
  <c r="BX155" i="1"/>
  <c r="BW155" i="1"/>
  <c r="BU155" i="1"/>
  <c r="AX155" i="1"/>
  <c r="AV155" i="1"/>
  <c r="AN155" i="1"/>
  <c r="AM155" i="1"/>
  <c r="AL155" i="1"/>
  <c r="AJ155" i="1"/>
  <c r="CP155" i="1" s="1"/>
  <c r="AE155" i="1"/>
  <c r="AD155" i="1"/>
  <c r="CR154" i="1"/>
  <c r="CQ154" i="1"/>
  <c r="AD154" i="1" s="1"/>
  <c r="CO154" i="1"/>
  <c r="CG154" i="1"/>
  <c r="CD154" i="1"/>
  <c r="CE154" i="1" s="1"/>
  <c r="CH154" i="1" s="1"/>
  <c r="BY154" i="1"/>
  <c r="BX154" i="1"/>
  <c r="BW154" i="1"/>
  <c r="BU154" i="1"/>
  <c r="S154" i="1" s="1"/>
  <c r="AV154" i="1"/>
  <c r="AX154" i="1" s="1"/>
  <c r="AN154" i="1"/>
  <c r="AM154" i="1"/>
  <c r="AL154" i="1"/>
  <c r="AJ154" i="1"/>
  <c r="CP154" i="1" s="1"/>
  <c r="AE154" i="1"/>
  <c r="CR153" i="1"/>
  <c r="CQ153" i="1"/>
  <c r="AD153" i="1" s="1"/>
  <c r="CO153" i="1"/>
  <c r="CG153" i="1"/>
  <c r="CD153" i="1"/>
  <c r="CE153" i="1" s="1"/>
  <c r="BY153" i="1"/>
  <c r="BX153" i="1"/>
  <c r="BW153" i="1"/>
  <c r="BU153" i="1"/>
  <c r="BV153" i="1" s="1"/>
  <c r="AV153" i="1"/>
  <c r="AX153" i="1" s="1"/>
  <c r="AN153" i="1"/>
  <c r="AM153" i="1"/>
  <c r="AL153" i="1"/>
  <c r="AJ153" i="1"/>
  <c r="CP153" i="1" s="1"/>
  <c r="AE153" i="1"/>
  <c r="AQ153" i="1" s="1"/>
  <c r="S153" i="1"/>
  <c r="CR152" i="1"/>
  <c r="CQ152" i="1"/>
  <c r="AD152" i="1" s="1"/>
  <c r="CO152" i="1"/>
  <c r="CG152" i="1"/>
  <c r="CD152" i="1"/>
  <c r="CE152" i="1" s="1"/>
  <c r="CH152" i="1" s="1"/>
  <c r="BY152" i="1"/>
  <c r="BX152" i="1"/>
  <c r="BW152" i="1"/>
  <c r="BU152" i="1"/>
  <c r="S152" i="1" s="1"/>
  <c r="AV152" i="1"/>
  <c r="AX152" i="1" s="1"/>
  <c r="AN152" i="1"/>
  <c r="AM152" i="1"/>
  <c r="AL152" i="1"/>
  <c r="AJ152" i="1"/>
  <c r="CP152" i="1" s="1"/>
  <c r="AE152" i="1"/>
  <c r="CR151" i="1"/>
  <c r="CQ151" i="1"/>
  <c r="AD151" i="1" s="1"/>
  <c r="CO151" i="1"/>
  <c r="CG151" i="1"/>
  <c r="CD151" i="1"/>
  <c r="CE151" i="1" s="1"/>
  <c r="CH151" i="1" s="1"/>
  <c r="BY151" i="1"/>
  <c r="BX151" i="1"/>
  <c r="BW151" i="1"/>
  <c r="BU151" i="1"/>
  <c r="BV151" i="1" s="1"/>
  <c r="AV151" i="1"/>
  <c r="AX151" i="1" s="1"/>
  <c r="AN151" i="1"/>
  <c r="AM151" i="1"/>
  <c r="AL151" i="1"/>
  <c r="AJ151" i="1"/>
  <c r="CP151" i="1" s="1"/>
  <c r="AE151" i="1"/>
  <c r="AQ151" i="1" s="1"/>
  <c r="S151" i="1"/>
  <c r="CR150" i="1"/>
  <c r="CQ150" i="1"/>
  <c r="AD150" i="1" s="1"/>
  <c r="CO150" i="1"/>
  <c r="CG150" i="1"/>
  <c r="CD150" i="1"/>
  <c r="CE150" i="1" s="1"/>
  <c r="BY150" i="1"/>
  <c r="BX150" i="1"/>
  <c r="BW150" i="1"/>
  <c r="BU150" i="1"/>
  <c r="BV150" i="1" s="1"/>
  <c r="AR150" i="1" s="1"/>
  <c r="AV150" i="1"/>
  <c r="AX150" i="1" s="1"/>
  <c r="CM150" i="1" s="1"/>
  <c r="AN150" i="1"/>
  <c r="AM150" i="1"/>
  <c r="AL150" i="1"/>
  <c r="AJ150" i="1"/>
  <c r="CP150" i="1" s="1"/>
  <c r="AK150" i="1" s="1"/>
  <c r="AE150" i="1"/>
  <c r="S150" i="1"/>
  <c r="CR149" i="1"/>
  <c r="CQ149" i="1"/>
  <c r="AD149" i="1" s="1"/>
  <c r="CO149" i="1"/>
  <c r="CG149" i="1"/>
  <c r="CD149" i="1"/>
  <c r="CE149" i="1" s="1"/>
  <c r="BY149" i="1"/>
  <c r="BX149" i="1"/>
  <c r="BW149" i="1"/>
  <c r="BU149" i="1"/>
  <c r="BV149" i="1" s="1"/>
  <c r="AV149" i="1"/>
  <c r="AX149" i="1" s="1"/>
  <c r="AN149" i="1"/>
  <c r="AM149" i="1"/>
  <c r="AL149" i="1"/>
  <c r="AJ149" i="1"/>
  <c r="CP149" i="1" s="1"/>
  <c r="AE149" i="1"/>
  <c r="AQ149" i="1" s="1"/>
  <c r="CR148" i="1"/>
  <c r="CQ148" i="1"/>
  <c r="AD148" i="1" s="1"/>
  <c r="CO148" i="1"/>
  <c r="CG148" i="1"/>
  <c r="CD148" i="1"/>
  <c r="CE148" i="1" s="1"/>
  <c r="BY148" i="1"/>
  <c r="BX148" i="1"/>
  <c r="BW148" i="1"/>
  <c r="BV148" i="1"/>
  <c r="AR148" i="1" s="1"/>
  <c r="BU148" i="1"/>
  <c r="AV148" i="1"/>
  <c r="AX148" i="1" s="1"/>
  <c r="CM148" i="1" s="1"/>
  <c r="AN148" i="1"/>
  <c r="AM148" i="1"/>
  <c r="AL148" i="1"/>
  <c r="AJ148" i="1"/>
  <c r="CP148" i="1" s="1"/>
  <c r="AK148" i="1" s="1"/>
  <c r="AE148" i="1"/>
  <c r="S148" i="1"/>
  <c r="CR147" i="1"/>
  <c r="CQ147" i="1"/>
  <c r="AD147" i="1" s="1"/>
  <c r="CO147" i="1"/>
  <c r="CG147" i="1"/>
  <c r="CD147" i="1"/>
  <c r="CE147" i="1" s="1"/>
  <c r="CH147" i="1" s="1"/>
  <c r="BY147" i="1"/>
  <c r="BX147" i="1"/>
  <c r="BW147" i="1"/>
  <c r="BU147" i="1"/>
  <c r="AV147" i="1"/>
  <c r="AX147" i="1" s="1"/>
  <c r="AN147" i="1"/>
  <c r="AM147" i="1"/>
  <c r="AL147" i="1"/>
  <c r="AJ147" i="1"/>
  <c r="CP147" i="1" s="1"/>
  <c r="AE147" i="1"/>
  <c r="CR146" i="1"/>
  <c r="CQ146" i="1"/>
  <c r="CO146" i="1"/>
  <c r="CG146" i="1"/>
  <c r="CD146" i="1"/>
  <c r="CE146" i="1" s="1"/>
  <c r="BY146" i="1"/>
  <c r="BX146" i="1"/>
  <c r="BW146" i="1"/>
  <c r="BU146" i="1"/>
  <c r="BV146" i="1" s="1"/>
  <c r="AR146" i="1" s="1"/>
  <c r="AV146" i="1"/>
  <c r="AX146" i="1" s="1"/>
  <c r="AN146" i="1"/>
  <c r="AM146" i="1"/>
  <c r="AL146" i="1"/>
  <c r="AJ146" i="1"/>
  <c r="CP146" i="1" s="1"/>
  <c r="AK146" i="1" s="1"/>
  <c r="AE146" i="1"/>
  <c r="AD146" i="1"/>
  <c r="S146" i="1"/>
  <c r="CR145" i="1"/>
  <c r="CQ145" i="1"/>
  <c r="AD145" i="1" s="1"/>
  <c r="CO145" i="1"/>
  <c r="CG145" i="1"/>
  <c r="CD145" i="1"/>
  <c r="CE145" i="1" s="1"/>
  <c r="CH145" i="1" s="1"/>
  <c r="BY145" i="1"/>
  <c r="BX145" i="1"/>
  <c r="BW145" i="1"/>
  <c r="BU145" i="1"/>
  <c r="AV145" i="1"/>
  <c r="AX145" i="1" s="1"/>
  <c r="AN145" i="1"/>
  <c r="AM145" i="1"/>
  <c r="AL145" i="1"/>
  <c r="AJ145" i="1"/>
  <c r="CP145" i="1" s="1"/>
  <c r="AE145" i="1"/>
  <c r="AQ145" i="1" s="1"/>
  <c r="CR144" i="1"/>
  <c r="CQ144" i="1"/>
  <c r="CO144" i="1"/>
  <c r="CG144" i="1"/>
  <c r="CD144" i="1"/>
  <c r="CE144" i="1" s="1"/>
  <c r="CH144" i="1" s="1"/>
  <c r="BY144" i="1"/>
  <c r="BZ144" i="1" s="1"/>
  <c r="AT144" i="1" s="1"/>
  <c r="CA144" i="1" s="1"/>
  <c r="BX144" i="1"/>
  <c r="BW144" i="1"/>
  <c r="BV144" i="1"/>
  <c r="AR144" i="1" s="1"/>
  <c r="BU144" i="1"/>
  <c r="AV144" i="1"/>
  <c r="AX144" i="1" s="1"/>
  <c r="AN144" i="1"/>
  <c r="AM144" i="1"/>
  <c r="AL144" i="1"/>
  <c r="AJ144" i="1"/>
  <c r="CP144" i="1" s="1"/>
  <c r="AE144" i="1"/>
  <c r="AD144" i="1"/>
  <c r="S144" i="1"/>
  <c r="CR143" i="1"/>
  <c r="CQ143" i="1"/>
  <c r="AD143" i="1" s="1"/>
  <c r="CO143" i="1"/>
  <c r="CG143" i="1"/>
  <c r="CD143" i="1"/>
  <c r="CE143" i="1" s="1"/>
  <c r="BY143" i="1"/>
  <c r="BX143" i="1"/>
  <c r="BW143" i="1"/>
  <c r="BU143" i="1"/>
  <c r="AV143" i="1"/>
  <c r="AX143" i="1" s="1"/>
  <c r="AN143" i="1"/>
  <c r="AM143" i="1"/>
  <c r="AL143" i="1"/>
  <c r="AJ143" i="1"/>
  <c r="CP143" i="1" s="1"/>
  <c r="AE143" i="1"/>
  <c r="CR142" i="1"/>
  <c r="CQ142" i="1"/>
  <c r="CO142" i="1"/>
  <c r="CG142" i="1"/>
  <c r="CD142" i="1"/>
  <c r="CE142" i="1" s="1"/>
  <c r="CH142" i="1" s="1"/>
  <c r="BY142" i="1"/>
  <c r="BX142" i="1"/>
  <c r="BW142" i="1"/>
  <c r="BU142" i="1"/>
  <c r="BV142" i="1" s="1"/>
  <c r="AR142" i="1" s="1"/>
  <c r="AV142" i="1"/>
  <c r="AX142" i="1" s="1"/>
  <c r="AN142" i="1"/>
  <c r="AM142" i="1"/>
  <c r="AL142" i="1"/>
  <c r="AJ142" i="1"/>
  <c r="CP142" i="1" s="1"/>
  <c r="AE142" i="1"/>
  <c r="AD142" i="1"/>
  <c r="S142" i="1"/>
  <c r="CR141" i="1"/>
  <c r="CQ141" i="1"/>
  <c r="AD141" i="1" s="1"/>
  <c r="CO141" i="1"/>
  <c r="CG141" i="1"/>
  <c r="CE141" i="1"/>
  <c r="CH141" i="1" s="1"/>
  <c r="CD141" i="1"/>
  <c r="BY141" i="1"/>
  <c r="BX141" i="1"/>
  <c r="BW141" i="1"/>
  <c r="BU141" i="1"/>
  <c r="S141" i="1" s="1"/>
  <c r="AV141" i="1"/>
  <c r="AX141" i="1" s="1"/>
  <c r="AN141" i="1"/>
  <c r="AM141" i="1"/>
  <c r="AL141" i="1"/>
  <c r="AJ141" i="1"/>
  <c r="CP141" i="1" s="1"/>
  <c r="AE141" i="1"/>
  <c r="CR140" i="1"/>
  <c r="CQ140" i="1"/>
  <c r="AD140" i="1" s="1"/>
  <c r="CO140" i="1"/>
  <c r="CG140" i="1"/>
  <c r="CD140" i="1"/>
  <c r="CE140" i="1" s="1"/>
  <c r="CH140" i="1" s="1"/>
  <c r="BY140" i="1"/>
  <c r="BX140" i="1"/>
  <c r="BW140" i="1"/>
  <c r="BU140" i="1"/>
  <c r="BV140" i="1" s="1"/>
  <c r="AV140" i="1"/>
  <c r="AX140" i="1" s="1"/>
  <c r="AN140" i="1"/>
  <c r="AM140" i="1"/>
  <c r="AL140" i="1"/>
  <c r="AJ140" i="1"/>
  <c r="CP140" i="1" s="1"/>
  <c r="AE140" i="1"/>
  <c r="AQ140" i="1" s="1"/>
  <c r="S140" i="1"/>
  <c r="CR139" i="1"/>
  <c r="CQ139" i="1"/>
  <c r="AD139" i="1" s="1"/>
  <c r="CO139" i="1"/>
  <c r="CG139" i="1"/>
  <c r="CE139" i="1"/>
  <c r="CH139" i="1" s="1"/>
  <c r="CD139" i="1"/>
  <c r="BY139" i="1"/>
  <c r="BX139" i="1"/>
  <c r="BW139" i="1"/>
  <c r="BU139" i="1"/>
  <c r="S139" i="1" s="1"/>
  <c r="AV139" i="1"/>
  <c r="AX139" i="1" s="1"/>
  <c r="AN139" i="1"/>
  <c r="AM139" i="1"/>
  <c r="AL139" i="1"/>
  <c r="AJ139" i="1"/>
  <c r="CP139" i="1" s="1"/>
  <c r="AE139" i="1"/>
  <c r="CR138" i="1"/>
  <c r="CQ138" i="1"/>
  <c r="AD138" i="1" s="1"/>
  <c r="CO138" i="1"/>
  <c r="CG138" i="1"/>
  <c r="CD138" i="1"/>
  <c r="CE138" i="1" s="1"/>
  <c r="BY138" i="1"/>
  <c r="BX138" i="1"/>
  <c r="BW138" i="1"/>
  <c r="BU138" i="1"/>
  <c r="BV138" i="1" s="1"/>
  <c r="AV138" i="1"/>
  <c r="AX138" i="1" s="1"/>
  <c r="AN138" i="1"/>
  <c r="AM138" i="1"/>
  <c r="AL138" i="1"/>
  <c r="AJ138" i="1"/>
  <c r="CP138" i="1" s="1"/>
  <c r="AE138" i="1"/>
  <c r="AQ138" i="1" s="1"/>
  <c r="S138" i="1"/>
  <c r="CR137" i="1"/>
  <c r="CQ137" i="1"/>
  <c r="AD137" i="1" s="1"/>
  <c r="CO137" i="1"/>
  <c r="CG137" i="1"/>
  <c r="CE137" i="1"/>
  <c r="CH137" i="1" s="1"/>
  <c r="CD137" i="1"/>
  <c r="BY137" i="1"/>
  <c r="BX137" i="1"/>
  <c r="BW137" i="1"/>
  <c r="BV137" i="1"/>
  <c r="AR137" i="1" s="1"/>
  <c r="BU137" i="1"/>
  <c r="S137" i="1" s="1"/>
  <c r="AV137" i="1"/>
  <c r="AX137" i="1" s="1"/>
  <c r="CM137" i="1" s="1"/>
  <c r="AN137" i="1"/>
  <c r="AM137" i="1"/>
  <c r="AL137" i="1"/>
  <c r="AJ137" i="1"/>
  <c r="CP137" i="1" s="1"/>
  <c r="AE137" i="1"/>
  <c r="CR136" i="1"/>
  <c r="CQ136" i="1"/>
  <c r="AD136" i="1" s="1"/>
  <c r="CO136" i="1"/>
  <c r="CG136" i="1"/>
  <c r="CD136" i="1"/>
  <c r="CE136" i="1" s="1"/>
  <c r="CH136" i="1" s="1"/>
  <c r="BY136" i="1"/>
  <c r="BX136" i="1"/>
  <c r="BW136" i="1"/>
  <c r="BU136" i="1"/>
  <c r="BV136" i="1" s="1"/>
  <c r="AV136" i="1"/>
  <c r="AX136" i="1" s="1"/>
  <c r="AN136" i="1"/>
  <c r="AM136" i="1"/>
  <c r="AL136" i="1"/>
  <c r="AJ136" i="1"/>
  <c r="CP136" i="1" s="1"/>
  <c r="AE136" i="1"/>
  <c r="AQ136" i="1" s="1"/>
  <c r="S136" i="1"/>
  <c r="CM136" i="1" s="1"/>
  <c r="CR135" i="1"/>
  <c r="CQ135" i="1"/>
  <c r="AD135" i="1" s="1"/>
  <c r="CO135" i="1"/>
  <c r="CG135" i="1"/>
  <c r="CE135" i="1"/>
  <c r="CH135" i="1" s="1"/>
  <c r="CD135" i="1"/>
  <c r="BY135" i="1"/>
  <c r="BX135" i="1"/>
  <c r="BW135" i="1"/>
  <c r="BV135" i="1"/>
  <c r="AR135" i="1" s="1"/>
  <c r="BU135" i="1"/>
  <c r="S135" i="1" s="1"/>
  <c r="AV135" i="1"/>
  <c r="AX135" i="1" s="1"/>
  <c r="CM135" i="1" s="1"/>
  <c r="AN135" i="1"/>
  <c r="AM135" i="1"/>
  <c r="AL135" i="1"/>
  <c r="AJ135" i="1"/>
  <c r="CP135" i="1" s="1"/>
  <c r="AE135" i="1"/>
  <c r="CR134" i="1"/>
  <c r="CQ134" i="1"/>
  <c r="AD134" i="1" s="1"/>
  <c r="CO134" i="1"/>
  <c r="CG134" i="1"/>
  <c r="CD134" i="1"/>
  <c r="CE134" i="1" s="1"/>
  <c r="CH134" i="1" s="1"/>
  <c r="BY134" i="1"/>
  <c r="BZ134" i="1" s="1"/>
  <c r="AT134" i="1" s="1"/>
  <c r="CA134" i="1" s="1"/>
  <c r="BX134" i="1"/>
  <c r="BW134" i="1"/>
  <c r="BU134" i="1"/>
  <c r="BV134" i="1" s="1"/>
  <c r="AV134" i="1"/>
  <c r="AX134" i="1" s="1"/>
  <c r="AN134" i="1"/>
  <c r="AM134" i="1"/>
  <c r="AL134" i="1"/>
  <c r="AJ134" i="1"/>
  <c r="CP134" i="1" s="1"/>
  <c r="AE134" i="1"/>
  <c r="AQ134" i="1" s="1"/>
  <c r="S134" i="1"/>
  <c r="CM134" i="1" s="1"/>
  <c r="CR133" i="1"/>
  <c r="CQ133" i="1"/>
  <c r="AD133" i="1" s="1"/>
  <c r="CO133" i="1"/>
  <c r="CG133" i="1"/>
  <c r="CE133" i="1"/>
  <c r="CH133" i="1" s="1"/>
  <c r="CD133" i="1"/>
  <c r="BY133" i="1"/>
  <c r="BX133" i="1"/>
  <c r="BW133" i="1"/>
  <c r="BU133" i="1"/>
  <c r="S133" i="1" s="1"/>
  <c r="AV133" i="1"/>
  <c r="AX133" i="1" s="1"/>
  <c r="AN133" i="1"/>
  <c r="AM133" i="1"/>
  <c r="AL133" i="1"/>
  <c r="AJ133" i="1"/>
  <c r="CP133" i="1" s="1"/>
  <c r="AE133" i="1"/>
  <c r="AQ133" i="1" s="1"/>
  <c r="CR132" i="1"/>
  <c r="CQ132" i="1"/>
  <c r="AD132" i="1" s="1"/>
  <c r="CO132" i="1"/>
  <c r="CG132" i="1"/>
  <c r="CD132" i="1"/>
  <c r="CE132" i="1" s="1"/>
  <c r="CH132" i="1" s="1"/>
  <c r="BY132" i="1"/>
  <c r="BX132" i="1"/>
  <c r="BW132" i="1"/>
  <c r="BU132" i="1"/>
  <c r="BV132" i="1" s="1"/>
  <c r="AR132" i="1" s="1"/>
  <c r="AV132" i="1"/>
  <c r="AX132" i="1" s="1"/>
  <c r="AN132" i="1"/>
  <c r="AM132" i="1"/>
  <c r="AL132" i="1"/>
  <c r="AJ132" i="1"/>
  <c r="CP132" i="1" s="1"/>
  <c r="AE132" i="1"/>
  <c r="S132" i="1"/>
  <c r="CR131" i="1"/>
  <c r="CQ131" i="1"/>
  <c r="AD131" i="1" s="1"/>
  <c r="CO131" i="1"/>
  <c r="CG131" i="1"/>
  <c r="CD131" i="1"/>
  <c r="CE131" i="1" s="1"/>
  <c r="CH131" i="1" s="1"/>
  <c r="BY131" i="1"/>
  <c r="BX131" i="1"/>
  <c r="BW131" i="1"/>
  <c r="BU131" i="1"/>
  <c r="S131" i="1" s="1"/>
  <c r="AV131" i="1"/>
  <c r="AX131" i="1" s="1"/>
  <c r="AN131" i="1"/>
  <c r="AM131" i="1"/>
  <c r="AL131" i="1"/>
  <c r="AJ131" i="1"/>
  <c r="CP131" i="1" s="1"/>
  <c r="AE131" i="1"/>
  <c r="CR130" i="1"/>
  <c r="CQ130" i="1"/>
  <c r="AD130" i="1" s="1"/>
  <c r="CO130" i="1"/>
  <c r="CG130" i="1"/>
  <c r="CE130" i="1"/>
  <c r="CD130" i="1"/>
  <c r="BY130" i="1"/>
  <c r="BX130" i="1"/>
  <c r="BW130" i="1"/>
  <c r="BU130" i="1"/>
  <c r="S130" i="1" s="1"/>
  <c r="AV130" i="1"/>
  <c r="AN130" i="1"/>
  <c r="AM130" i="1"/>
  <c r="AL130" i="1"/>
  <c r="AJ130" i="1"/>
  <c r="CP130" i="1" s="1"/>
  <c r="AE130" i="1"/>
  <c r="CR129" i="1"/>
  <c r="CQ129" i="1"/>
  <c r="CO129" i="1"/>
  <c r="CG129" i="1"/>
  <c r="CD129" i="1"/>
  <c r="CE129" i="1" s="1"/>
  <c r="CH129" i="1" s="1"/>
  <c r="BY129" i="1"/>
  <c r="BX129" i="1"/>
  <c r="BW129" i="1"/>
  <c r="BU129" i="1"/>
  <c r="BV129" i="1" s="1"/>
  <c r="AR129" i="1" s="1"/>
  <c r="AV129" i="1"/>
  <c r="AX129" i="1" s="1"/>
  <c r="AN129" i="1"/>
  <c r="AM129" i="1"/>
  <c r="AL129" i="1"/>
  <c r="AJ129" i="1"/>
  <c r="CP129" i="1" s="1"/>
  <c r="AE129" i="1"/>
  <c r="AD129" i="1"/>
  <c r="S129" i="1"/>
  <c r="CR128" i="1"/>
  <c r="CQ128" i="1"/>
  <c r="AD128" i="1" s="1"/>
  <c r="CO128" i="1"/>
  <c r="CG128" i="1"/>
  <c r="CE128" i="1"/>
  <c r="CH128" i="1" s="1"/>
  <c r="CD128" i="1"/>
  <c r="BY128" i="1"/>
  <c r="BX128" i="1"/>
  <c r="BW128" i="1"/>
  <c r="BU128" i="1"/>
  <c r="S128" i="1" s="1"/>
  <c r="AV128" i="1"/>
  <c r="AN128" i="1"/>
  <c r="AM128" i="1"/>
  <c r="AL128" i="1"/>
  <c r="AJ128" i="1"/>
  <c r="CP128" i="1" s="1"/>
  <c r="AE128" i="1"/>
  <c r="CR127" i="1"/>
  <c r="CQ127" i="1"/>
  <c r="AD127" i="1" s="1"/>
  <c r="CO127" i="1"/>
  <c r="CG127" i="1"/>
  <c r="CE127" i="1"/>
  <c r="CH127" i="1" s="1"/>
  <c r="CD127" i="1"/>
  <c r="BY127" i="1"/>
  <c r="BX127" i="1"/>
  <c r="BW127" i="1"/>
  <c r="BU127" i="1"/>
  <c r="S127" i="1" s="1"/>
  <c r="AX127" i="1"/>
  <c r="AV127" i="1"/>
  <c r="AN127" i="1"/>
  <c r="AM127" i="1"/>
  <c r="AL127" i="1"/>
  <c r="AJ127" i="1"/>
  <c r="CP127" i="1" s="1"/>
  <c r="AK127" i="1" s="1"/>
  <c r="AE127" i="1"/>
  <c r="CR126" i="1"/>
  <c r="CQ126" i="1"/>
  <c r="AD126" i="1" s="1"/>
  <c r="CO126" i="1"/>
  <c r="CG126" i="1"/>
  <c r="CD126" i="1"/>
  <c r="CE126" i="1" s="1"/>
  <c r="CH126" i="1" s="1"/>
  <c r="BY126" i="1"/>
  <c r="BX126" i="1"/>
  <c r="BW126" i="1"/>
  <c r="BU126" i="1"/>
  <c r="BV126" i="1" s="1"/>
  <c r="AR126" i="1" s="1"/>
  <c r="AV126" i="1"/>
  <c r="AN126" i="1"/>
  <c r="AM126" i="1"/>
  <c r="AL126" i="1"/>
  <c r="AJ126" i="1"/>
  <c r="CP126" i="1" s="1"/>
  <c r="AE126" i="1"/>
  <c r="AQ126" i="1" s="1"/>
  <c r="S126" i="1"/>
  <c r="CR125" i="1"/>
  <c r="CQ125" i="1"/>
  <c r="AD125" i="1" s="1"/>
  <c r="CO125" i="1"/>
  <c r="CG125" i="1"/>
  <c r="CE125" i="1"/>
  <c r="CH125" i="1" s="1"/>
  <c r="CD125" i="1"/>
  <c r="BY125" i="1"/>
  <c r="BX125" i="1"/>
  <c r="BW125" i="1"/>
  <c r="BV125" i="1"/>
  <c r="AR125" i="1" s="1"/>
  <c r="BU125" i="1"/>
  <c r="S125" i="1" s="1"/>
  <c r="AV125" i="1"/>
  <c r="AX125" i="1" s="1"/>
  <c r="AN125" i="1"/>
  <c r="AM125" i="1"/>
  <c r="AL125" i="1"/>
  <c r="AJ125" i="1"/>
  <c r="CP125" i="1" s="1"/>
  <c r="AE125" i="1"/>
  <c r="CR124" i="1"/>
  <c r="CQ124" i="1"/>
  <c r="AD124" i="1" s="1"/>
  <c r="CO124" i="1"/>
  <c r="CG124" i="1"/>
  <c r="CD124" i="1"/>
  <c r="CE124" i="1" s="1"/>
  <c r="BY124" i="1"/>
  <c r="BX124" i="1"/>
  <c r="BW124" i="1"/>
  <c r="BV124" i="1"/>
  <c r="AR124" i="1" s="1"/>
  <c r="BU124" i="1"/>
  <c r="AV124" i="1"/>
  <c r="AX124" i="1" s="1"/>
  <c r="AN124" i="1"/>
  <c r="AM124" i="1"/>
  <c r="AL124" i="1"/>
  <c r="AJ124" i="1"/>
  <c r="CP124" i="1" s="1"/>
  <c r="AK124" i="1" s="1"/>
  <c r="AE124" i="1"/>
  <c r="S124" i="1"/>
  <c r="CR123" i="1"/>
  <c r="CQ123" i="1"/>
  <c r="AD123" i="1" s="1"/>
  <c r="CO123" i="1"/>
  <c r="CG123" i="1"/>
  <c r="CD123" i="1"/>
  <c r="CE123" i="1" s="1"/>
  <c r="CH123" i="1" s="1"/>
  <c r="BY123" i="1"/>
  <c r="BX123" i="1"/>
  <c r="BW123" i="1"/>
  <c r="BU123" i="1"/>
  <c r="AV123" i="1"/>
  <c r="AX123" i="1" s="1"/>
  <c r="AN123" i="1"/>
  <c r="AM123" i="1"/>
  <c r="AL123" i="1"/>
  <c r="AJ123" i="1"/>
  <c r="CP123" i="1" s="1"/>
  <c r="AE123" i="1"/>
  <c r="CR122" i="1"/>
  <c r="CQ122" i="1"/>
  <c r="AD122" i="1" s="1"/>
  <c r="CO122" i="1"/>
  <c r="CG122" i="1"/>
  <c r="CD122" i="1"/>
  <c r="CE122" i="1" s="1"/>
  <c r="CH122" i="1" s="1"/>
  <c r="BY122" i="1"/>
  <c r="BX122" i="1"/>
  <c r="BW122" i="1"/>
  <c r="BU122" i="1"/>
  <c r="BV122" i="1" s="1"/>
  <c r="AR122" i="1" s="1"/>
  <c r="AV122" i="1"/>
  <c r="AX122" i="1" s="1"/>
  <c r="AN122" i="1"/>
  <c r="AM122" i="1"/>
  <c r="AL122" i="1"/>
  <c r="AJ122" i="1"/>
  <c r="CP122" i="1" s="1"/>
  <c r="AE122" i="1"/>
  <c r="S122" i="1"/>
  <c r="CR121" i="1"/>
  <c r="CQ121" i="1"/>
  <c r="AD121" i="1" s="1"/>
  <c r="CO121" i="1"/>
  <c r="CG121" i="1"/>
  <c r="CD121" i="1"/>
  <c r="CE121" i="1" s="1"/>
  <c r="BY121" i="1"/>
  <c r="BX121" i="1"/>
  <c r="BW121" i="1"/>
  <c r="BU121" i="1"/>
  <c r="AV121" i="1"/>
  <c r="AX121" i="1" s="1"/>
  <c r="AN121" i="1"/>
  <c r="AM121" i="1"/>
  <c r="AL121" i="1"/>
  <c r="AJ121" i="1"/>
  <c r="CP121" i="1" s="1"/>
  <c r="AE121" i="1"/>
  <c r="CR120" i="1"/>
  <c r="CQ120" i="1"/>
  <c r="AD120" i="1" s="1"/>
  <c r="CO120" i="1"/>
  <c r="CG120" i="1"/>
  <c r="CE120" i="1"/>
  <c r="CH120" i="1" s="1"/>
  <c r="CD120" i="1"/>
  <c r="BY120" i="1"/>
  <c r="BX120" i="1"/>
  <c r="BW120" i="1"/>
  <c r="BU120" i="1"/>
  <c r="BV120" i="1" s="1"/>
  <c r="AR120" i="1" s="1"/>
  <c r="AV120" i="1"/>
  <c r="AX120" i="1" s="1"/>
  <c r="AN120" i="1"/>
  <c r="AM120" i="1"/>
  <c r="AL120" i="1"/>
  <c r="AJ120" i="1"/>
  <c r="CP120" i="1" s="1"/>
  <c r="AK120" i="1" s="1"/>
  <c r="AE120" i="1"/>
  <c r="S120" i="1"/>
  <c r="CR119" i="1"/>
  <c r="CQ119" i="1"/>
  <c r="AD119" i="1" s="1"/>
  <c r="CO119" i="1"/>
  <c r="CG119" i="1"/>
  <c r="CD119" i="1"/>
  <c r="CE119" i="1" s="1"/>
  <c r="CH119" i="1" s="1"/>
  <c r="BY119" i="1"/>
  <c r="BX119" i="1"/>
  <c r="BW119" i="1"/>
  <c r="BU119" i="1"/>
  <c r="AV119" i="1"/>
  <c r="AX119" i="1" s="1"/>
  <c r="AN119" i="1"/>
  <c r="AM119" i="1"/>
  <c r="AL119" i="1"/>
  <c r="AJ119" i="1"/>
  <c r="CP119" i="1" s="1"/>
  <c r="AE119" i="1"/>
  <c r="CR118" i="1"/>
  <c r="CQ118" i="1"/>
  <c r="AD118" i="1" s="1"/>
  <c r="CO118" i="1"/>
  <c r="CH118" i="1"/>
  <c r="CG118" i="1"/>
  <c r="CE118" i="1"/>
  <c r="CD118" i="1"/>
  <c r="BY118" i="1"/>
  <c r="BX118" i="1"/>
  <c r="BW118" i="1"/>
  <c r="BU118" i="1"/>
  <c r="S118" i="1" s="1"/>
  <c r="AV118" i="1"/>
  <c r="AX118" i="1" s="1"/>
  <c r="AN118" i="1"/>
  <c r="AM118" i="1"/>
  <c r="AL118" i="1"/>
  <c r="AJ118" i="1"/>
  <c r="CP118" i="1" s="1"/>
  <c r="AE118" i="1"/>
  <c r="CR117" i="1"/>
  <c r="CQ117" i="1"/>
  <c r="AD117" i="1" s="1"/>
  <c r="CO117" i="1"/>
  <c r="CG117" i="1"/>
  <c r="CE117" i="1"/>
  <c r="CH117" i="1" s="1"/>
  <c r="CD117" i="1"/>
  <c r="BY117" i="1"/>
  <c r="BX117" i="1"/>
  <c r="BW117" i="1"/>
  <c r="BV117" i="1"/>
  <c r="AR117" i="1" s="1"/>
  <c r="BU117" i="1"/>
  <c r="AV117" i="1"/>
  <c r="AX117" i="1" s="1"/>
  <c r="AN117" i="1"/>
  <c r="AM117" i="1"/>
  <c r="AL117" i="1"/>
  <c r="AJ117" i="1"/>
  <c r="CP117" i="1" s="1"/>
  <c r="AK117" i="1" s="1"/>
  <c r="AE117" i="1"/>
  <c r="S117" i="1"/>
  <c r="CR116" i="1"/>
  <c r="CQ116" i="1"/>
  <c r="AD116" i="1" s="1"/>
  <c r="CP116" i="1"/>
  <c r="CO116" i="1"/>
  <c r="CG116" i="1"/>
  <c r="CD116" i="1"/>
  <c r="CE116" i="1" s="1"/>
  <c r="CH116" i="1" s="1"/>
  <c r="BY116" i="1"/>
  <c r="BX116" i="1"/>
  <c r="BW116" i="1"/>
  <c r="BU116" i="1"/>
  <c r="BV116" i="1" s="1"/>
  <c r="AX116" i="1"/>
  <c r="AV116" i="1"/>
  <c r="AN116" i="1"/>
  <c r="AM116" i="1"/>
  <c r="AL116" i="1"/>
  <c r="AJ116" i="1"/>
  <c r="AE116" i="1"/>
  <c r="CR115" i="1"/>
  <c r="CQ115" i="1"/>
  <c r="AD115" i="1" s="1"/>
  <c r="CO115" i="1"/>
  <c r="CG115" i="1"/>
  <c r="CE115" i="1"/>
  <c r="CH115" i="1" s="1"/>
  <c r="CD115" i="1"/>
  <c r="BY115" i="1"/>
  <c r="BX115" i="1"/>
  <c r="BW115" i="1"/>
  <c r="BV115" i="1"/>
  <c r="AR115" i="1" s="1"/>
  <c r="BU115" i="1"/>
  <c r="AV115" i="1"/>
  <c r="AX115" i="1" s="1"/>
  <c r="AN115" i="1"/>
  <c r="AM115" i="1"/>
  <c r="AL115" i="1"/>
  <c r="AJ115" i="1"/>
  <c r="CP115" i="1" s="1"/>
  <c r="AE115" i="1"/>
  <c r="S115" i="1"/>
  <c r="CR114" i="1"/>
  <c r="CQ114" i="1"/>
  <c r="AD114" i="1" s="1"/>
  <c r="CO114" i="1"/>
  <c r="CG114" i="1"/>
  <c r="CD114" i="1"/>
  <c r="CE114" i="1" s="1"/>
  <c r="CH114" i="1" s="1"/>
  <c r="BY114" i="1"/>
  <c r="BX114" i="1"/>
  <c r="BW114" i="1"/>
  <c r="BU114" i="1"/>
  <c r="BV114" i="1" s="1"/>
  <c r="AV114" i="1"/>
  <c r="AX114" i="1" s="1"/>
  <c r="AN114" i="1"/>
  <c r="AM114" i="1"/>
  <c r="AL114" i="1"/>
  <c r="AJ114" i="1"/>
  <c r="CP114" i="1" s="1"/>
  <c r="AE114" i="1"/>
  <c r="CR113" i="1"/>
  <c r="CQ113" i="1"/>
  <c r="AD113" i="1" s="1"/>
  <c r="CO113" i="1"/>
  <c r="CG113" i="1"/>
  <c r="CD113" i="1"/>
  <c r="CE113" i="1" s="1"/>
  <c r="CH113" i="1" s="1"/>
  <c r="BY113" i="1"/>
  <c r="BX113" i="1"/>
  <c r="BW113" i="1"/>
  <c r="BV113" i="1"/>
  <c r="AR113" i="1" s="1"/>
  <c r="BU113" i="1"/>
  <c r="AV113" i="1"/>
  <c r="AX113" i="1" s="1"/>
  <c r="AN113" i="1"/>
  <c r="AM113" i="1"/>
  <c r="AL113" i="1"/>
  <c r="AJ113" i="1"/>
  <c r="CP113" i="1" s="1"/>
  <c r="AK113" i="1" s="1"/>
  <c r="AE113" i="1"/>
  <c r="S113" i="1"/>
  <c r="CR112" i="1"/>
  <c r="CQ112" i="1"/>
  <c r="CO112" i="1"/>
  <c r="CG112" i="1"/>
  <c r="CD112" i="1"/>
  <c r="CE112" i="1" s="1"/>
  <c r="CH112" i="1" s="1"/>
  <c r="BY112" i="1"/>
  <c r="BX112" i="1"/>
  <c r="BW112" i="1"/>
  <c r="BU112" i="1"/>
  <c r="BV112" i="1" s="1"/>
  <c r="AX112" i="1"/>
  <c r="AV112" i="1"/>
  <c r="AN112" i="1"/>
  <c r="AM112" i="1"/>
  <c r="AL112" i="1"/>
  <c r="AJ112" i="1"/>
  <c r="CP112" i="1" s="1"/>
  <c r="AE112" i="1"/>
  <c r="AD112" i="1"/>
  <c r="CR111" i="1"/>
  <c r="CQ111" i="1"/>
  <c r="AD111" i="1" s="1"/>
  <c r="CO111" i="1"/>
  <c r="CG111" i="1"/>
  <c r="CD111" i="1"/>
  <c r="CE111" i="1" s="1"/>
  <c r="CH111" i="1" s="1"/>
  <c r="BY111" i="1"/>
  <c r="BX111" i="1"/>
  <c r="BW111" i="1"/>
  <c r="BU111" i="1"/>
  <c r="AV111" i="1"/>
  <c r="AX111" i="1" s="1"/>
  <c r="AN111" i="1"/>
  <c r="AM111" i="1"/>
  <c r="AL111" i="1"/>
  <c r="AJ111" i="1"/>
  <c r="AQ111" i="1" s="1"/>
  <c r="AE111" i="1"/>
  <c r="CR110" i="1"/>
  <c r="CQ110" i="1"/>
  <c r="CO110" i="1"/>
  <c r="CG110" i="1"/>
  <c r="CD110" i="1"/>
  <c r="CE110" i="1" s="1"/>
  <c r="CH110" i="1" s="1"/>
  <c r="BY110" i="1"/>
  <c r="BZ110" i="1" s="1"/>
  <c r="AT110" i="1" s="1"/>
  <c r="CA110" i="1" s="1"/>
  <c r="BX110" i="1"/>
  <c r="BW110" i="1"/>
  <c r="BV110" i="1"/>
  <c r="BU110" i="1"/>
  <c r="AV110" i="1"/>
  <c r="AX110" i="1" s="1"/>
  <c r="AN110" i="1"/>
  <c r="AM110" i="1"/>
  <c r="AL110" i="1"/>
  <c r="AJ110" i="1"/>
  <c r="CP110" i="1" s="1"/>
  <c r="AE110" i="1"/>
  <c r="AQ110" i="1" s="1"/>
  <c r="AD110" i="1"/>
  <c r="S110" i="1"/>
  <c r="CR109" i="1"/>
  <c r="CQ109" i="1"/>
  <c r="AD109" i="1" s="1"/>
  <c r="CP109" i="1"/>
  <c r="CO109" i="1"/>
  <c r="CG109" i="1"/>
  <c r="CD109" i="1"/>
  <c r="CE109" i="1" s="1"/>
  <c r="CH109" i="1" s="1"/>
  <c r="BY109" i="1"/>
  <c r="BX109" i="1"/>
  <c r="BW109" i="1"/>
  <c r="BU109" i="1"/>
  <c r="S109" i="1" s="1"/>
  <c r="AV109" i="1"/>
  <c r="AX109" i="1" s="1"/>
  <c r="AN109" i="1"/>
  <c r="AM109" i="1"/>
  <c r="AL109" i="1"/>
  <c r="AJ109" i="1"/>
  <c r="AQ109" i="1" s="1"/>
  <c r="AE109" i="1"/>
  <c r="CR108" i="1"/>
  <c r="CQ108" i="1"/>
  <c r="AD108" i="1" s="1"/>
  <c r="CO108" i="1"/>
  <c r="CG108" i="1"/>
  <c r="CD108" i="1"/>
  <c r="CE108" i="1" s="1"/>
  <c r="CH108" i="1" s="1"/>
  <c r="BY108" i="1"/>
  <c r="BZ108" i="1" s="1"/>
  <c r="AT108" i="1" s="1"/>
  <c r="CA108" i="1" s="1"/>
  <c r="BX108" i="1"/>
  <c r="BW108" i="1"/>
  <c r="BV108" i="1"/>
  <c r="BU108" i="1"/>
  <c r="AV108" i="1"/>
  <c r="AX108" i="1" s="1"/>
  <c r="AN108" i="1"/>
  <c r="AM108" i="1"/>
  <c r="AL108" i="1"/>
  <c r="AJ108" i="1"/>
  <c r="CP108" i="1" s="1"/>
  <c r="AE108" i="1"/>
  <c r="S108" i="1"/>
  <c r="CM108" i="1" s="1"/>
  <c r="CR107" i="1"/>
  <c r="CQ107" i="1"/>
  <c r="AD107" i="1" s="1"/>
  <c r="CO107" i="1"/>
  <c r="CG107" i="1"/>
  <c r="CE107" i="1"/>
  <c r="CH107" i="1" s="1"/>
  <c r="CD107" i="1"/>
  <c r="BY107" i="1"/>
  <c r="BX107" i="1"/>
  <c r="BW107" i="1"/>
  <c r="BV107" i="1"/>
  <c r="AR107" i="1" s="1"/>
  <c r="BU107" i="1"/>
  <c r="S107" i="1" s="1"/>
  <c r="AV107" i="1"/>
  <c r="AX107" i="1" s="1"/>
  <c r="AN107" i="1"/>
  <c r="AM107" i="1"/>
  <c r="AL107" i="1"/>
  <c r="AJ107" i="1"/>
  <c r="AE107" i="1"/>
  <c r="CR106" i="1"/>
  <c r="CQ106" i="1"/>
  <c r="AD106" i="1" s="1"/>
  <c r="CO106" i="1"/>
  <c r="CG106" i="1"/>
  <c r="CE106" i="1"/>
  <c r="CH106" i="1" s="1"/>
  <c r="CD106" i="1"/>
  <c r="BY106" i="1"/>
  <c r="BZ106" i="1" s="1"/>
  <c r="AT106" i="1" s="1"/>
  <c r="CA106" i="1" s="1"/>
  <c r="BX106" i="1"/>
  <c r="BW106" i="1"/>
  <c r="BU106" i="1"/>
  <c r="BV106" i="1" s="1"/>
  <c r="AV106" i="1"/>
  <c r="AX106" i="1" s="1"/>
  <c r="AN106" i="1"/>
  <c r="AM106" i="1"/>
  <c r="AL106" i="1"/>
  <c r="AJ106" i="1"/>
  <c r="CP106" i="1" s="1"/>
  <c r="AE106" i="1"/>
  <c r="S106" i="1"/>
  <c r="CR105" i="1"/>
  <c r="CQ105" i="1"/>
  <c r="AD105" i="1" s="1"/>
  <c r="CO105" i="1"/>
  <c r="CG105" i="1"/>
  <c r="CD105" i="1"/>
  <c r="CE105" i="1" s="1"/>
  <c r="CH105" i="1" s="1"/>
  <c r="BY105" i="1"/>
  <c r="BX105" i="1"/>
  <c r="BW105" i="1"/>
  <c r="BU105" i="1"/>
  <c r="S105" i="1" s="1"/>
  <c r="AV105" i="1"/>
  <c r="AX105" i="1" s="1"/>
  <c r="AN105" i="1"/>
  <c r="AM105" i="1"/>
  <c r="AL105" i="1"/>
  <c r="AJ105" i="1"/>
  <c r="AQ105" i="1" s="1"/>
  <c r="AE105" i="1"/>
  <c r="CR104" i="1"/>
  <c r="CQ104" i="1"/>
  <c r="AD104" i="1" s="1"/>
  <c r="CO104" i="1"/>
  <c r="CG104" i="1"/>
  <c r="CD104" i="1"/>
  <c r="CE104" i="1" s="1"/>
  <c r="CH104" i="1" s="1"/>
  <c r="BY104" i="1"/>
  <c r="BX104" i="1"/>
  <c r="BW104" i="1"/>
  <c r="BV104" i="1"/>
  <c r="BU104" i="1"/>
  <c r="AV104" i="1"/>
  <c r="AX104" i="1" s="1"/>
  <c r="AN104" i="1"/>
  <c r="AM104" i="1"/>
  <c r="AL104" i="1"/>
  <c r="AJ104" i="1"/>
  <c r="CP104" i="1" s="1"/>
  <c r="AE104" i="1"/>
  <c r="S104" i="1"/>
  <c r="CM104" i="1" s="1"/>
  <c r="CR103" i="1"/>
  <c r="CQ103" i="1"/>
  <c r="AD103" i="1" s="1"/>
  <c r="CP103" i="1"/>
  <c r="CO103" i="1"/>
  <c r="CG103" i="1"/>
  <c r="CD103" i="1"/>
  <c r="CE103" i="1" s="1"/>
  <c r="CH103" i="1" s="1"/>
  <c r="BY103" i="1"/>
  <c r="BX103" i="1"/>
  <c r="BW103" i="1"/>
  <c r="BV103" i="1"/>
  <c r="AR103" i="1" s="1"/>
  <c r="BU103" i="1"/>
  <c r="AV103" i="1"/>
  <c r="AX103" i="1" s="1"/>
  <c r="AN103" i="1"/>
  <c r="AM103" i="1"/>
  <c r="AL103" i="1"/>
  <c r="AJ103" i="1"/>
  <c r="AE103" i="1"/>
  <c r="S103" i="1"/>
  <c r="CR102" i="1"/>
  <c r="CQ102" i="1"/>
  <c r="AD102" i="1" s="1"/>
  <c r="CO102" i="1"/>
  <c r="CG102" i="1"/>
  <c r="CE102" i="1"/>
  <c r="CD102" i="1"/>
  <c r="BY102" i="1"/>
  <c r="BX102" i="1"/>
  <c r="BW102" i="1"/>
  <c r="BU102" i="1"/>
  <c r="S102" i="1" s="1"/>
  <c r="AV102" i="1"/>
  <c r="AX102" i="1" s="1"/>
  <c r="AN102" i="1"/>
  <c r="AM102" i="1"/>
  <c r="AL102" i="1"/>
  <c r="AJ102" i="1"/>
  <c r="CP102" i="1" s="1"/>
  <c r="AE102" i="1"/>
  <c r="CR101" i="1"/>
  <c r="CQ101" i="1"/>
  <c r="CO101" i="1"/>
  <c r="CG101" i="1"/>
  <c r="CD101" i="1"/>
  <c r="CE101" i="1" s="1"/>
  <c r="CH101" i="1" s="1"/>
  <c r="BY101" i="1"/>
  <c r="BX101" i="1"/>
  <c r="BW101" i="1"/>
  <c r="BU101" i="1"/>
  <c r="BV101" i="1" s="1"/>
  <c r="AR101" i="1" s="1"/>
  <c r="AV101" i="1"/>
  <c r="AX101" i="1" s="1"/>
  <c r="AN101" i="1"/>
  <c r="AM101" i="1"/>
  <c r="AL101" i="1"/>
  <c r="AJ101" i="1"/>
  <c r="CP101" i="1" s="1"/>
  <c r="AE101" i="1"/>
  <c r="AD101" i="1"/>
  <c r="S101" i="1"/>
  <c r="CR100" i="1"/>
  <c r="CQ100" i="1"/>
  <c r="AD100" i="1" s="1"/>
  <c r="CO100" i="1"/>
  <c r="CG100" i="1"/>
  <c r="CD100" i="1"/>
  <c r="CE100" i="1" s="1"/>
  <c r="CH100" i="1" s="1"/>
  <c r="BY100" i="1"/>
  <c r="BX100" i="1"/>
  <c r="BW100" i="1"/>
  <c r="BU100" i="1"/>
  <c r="BV100" i="1" s="1"/>
  <c r="AV100" i="1"/>
  <c r="AX100" i="1" s="1"/>
  <c r="AN100" i="1"/>
  <c r="AM100" i="1"/>
  <c r="AL100" i="1"/>
  <c r="AJ100" i="1"/>
  <c r="CP100" i="1" s="1"/>
  <c r="AE100" i="1"/>
  <c r="AQ100" i="1" s="1"/>
  <c r="CR99" i="1"/>
  <c r="CQ99" i="1"/>
  <c r="AD99" i="1" s="1"/>
  <c r="CO99" i="1"/>
  <c r="CG99" i="1"/>
  <c r="CD99" i="1"/>
  <c r="CE99" i="1" s="1"/>
  <c r="CH99" i="1" s="1"/>
  <c r="BY99" i="1"/>
  <c r="BX99" i="1"/>
  <c r="BW99" i="1"/>
  <c r="BU99" i="1"/>
  <c r="BV99" i="1" s="1"/>
  <c r="AR99" i="1" s="1"/>
  <c r="AV99" i="1"/>
  <c r="AX99" i="1" s="1"/>
  <c r="AN99" i="1"/>
  <c r="AM99" i="1"/>
  <c r="AL99" i="1"/>
  <c r="AJ99" i="1"/>
  <c r="CP99" i="1" s="1"/>
  <c r="AE99" i="1"/>
  <c r="S99" i="1"/>
  <c r="CR98" i="1"/>
  <c r="CQ98" i="1"/>
  <c r="AD98" i="1" s="1"/>
  <c r="CP98" i="1"/>
  <c r="CO98" i="1"/>
  <c r="CG98" i="1"/>
  <c r="CE98" i="1"/>
  <c r="CD98" i="1"/>
  <c r="BY98" i="1"/>
  <c r="BX98" i="1"/>
  <c r="BW98" i="1"/>
  <c r="BU98" i="1"/>
  <c r="BV98" i="1" s="1"/>
  <c r="AV98" i="1"/>
  <c r="AX98" i="1" s="1"/>
  <c r="AN98" i="1"/>
  <c r="AM98" i="1"/>
  <c r="AL98" i="1"/>
  <c r="AJ98" i="1"/>
  <c r="AE98" i="1"/>
  <c r="AQ98" i="1" s="1"/>
  <c r="S98" i="1"/>
  <c r="CR97" i="1"/>
  <c r="CQ97" i="1"/>
  <c r="AD97" i="1" s="1"/>
  <c r="CO97" i="1"/>
  <c r="CG97" i="1"/>
  <c r="CD97" i="1"/>
  <c r="CE97" i="1" s="1"/>
  <c r="BY97" i="1"/>
  <c r="BX97" i="1"/>
  <c r="BW97" i="1"/>
  <c r="BV97" i="1"/>
  <c r="AR97" i="1" s="1"/>
  <c r="BU97" i="1"/>
  <c r="S97" i="1" s="1"/>
  <c r="AV97" i="1"/>
  <c r="AX97" i="1" s="1"/>
  <c r="CM97" i="1" s="1"/>
  <c r="AN97" i="1"/>
  <c r="AM97" i="1"/>
  <c r="AL97" i="1"/>
  <c r="AJ97" i="1"/>
  <c r="CP97" i="1" s="1"/>
  <c r="AE97" i="1"/>
  <c r="CR96" i="1"/>
  <c r="CQ96" i="1"/>
  <c r="AD96" i="1" s="1"/>
  <c r="CO96" i="1"/>
  <c r="CG96" i="1"/>
  <c r="CD96" i="1"/>
  <c r="CE96" i="1" s="1"/>
  <c r="CH96" i="1" s="1"/>
  <c r="BY96" i="1"/>
  <c r="BX96" i="1"/>
  <c r="BW96" i="1"/>
  <c r="BU96" i="1"/>
  <c r="BV96" i="1" s="1"/>
  <c r="AV96" i="1"/>
  <c r="AX96" i="1" s="1"/>
  <c r="AN96" i="1"/>
  <c r="AM96" i="1"/>
  <c r="AL96" i="1"/>
  <c r="AJ96" i="1"/>
  <c r="CP96" i="1" s="1"/>
  <c r="AE96" i="1"/>
  <c r="AQ96" i="1" s="1"/>
  <c r="S96" i="1"/>
  <c r="CR95" i="1"/>
  <c r="CQ95" i="1"/>
  <c r="AD95" i="1" s="1"/>
  <c r="CO95" i="1"/>
  <c r="CG95" i="1"/>
  <c r="CD95" i="1"/>
  <c r="CE95" i="1" s="1"/>
  <c r="CH95" i="1" s="1"/>
  <c r="BY95" i="1"/>
  <c r="BX95" i="1"/>
  <c r="BW95" i="1"/>
  <c r="BU95" i="1"/>
  <c r="S95" i="1" s="1"/>
  <c r="AV95" i="1"/>
  <c r="AX95" i="1" s="1"/>
  <c r="AN95" i="1"/>
  <c r="AM95" i="1"/>
  <c r="AL95" i="1"/>
  <c r="AJ95" i="1"/>
  <c r="CP95" i="1" s="1"/>
  <c r="AE95" i="1"/>
  <c r="CR94" i="1"/>
  <c r="CQ94" i="1"/>
  <c r="AD94" i="1" s="1"/>
  <c r="CP94" i="1"/>
  <c r="CO94" i="1"/>
  <c r="CG94" i="1"/>
  <c r="CE94" i="1"/>
  <c r="CH94" i="1" s="1"/>
  <c r="CD94" i="1"/>
  <c r="BY94" i="1"/>
  <c r="BX94" i="1"/>
  <c r="BW94" i="1"/>
  <c r="BU94" i="1"/>
  <c r="BV94" i="1" s="1"/>
  <c r="AV94" i="1"/>
  <c r="AX94" i="1" s="1"/>
  <c r="AN94" i="1"/>
  <c r="AM94" i="1"/>
  <c r="AL94" i="1"/>
  <c r="AJ94" i="1"/>
  <c r="AE94" i="1"/>
  <c r="AQ94" i="1" s="1"/>
  <c r="S94" i="1"/>
  <c r="CM94" i="1" s="1"/>
  <c r="CR93" i="1"/>
  <c r="CQ93" i="1"/>
  <c r="AD93" i="1" s="1"/>
  <c r="CO93" i="1"/>
  <c r="CG93" i="1"/>
  <c r="CD93" i="1"/>
  <c r="CE93" i="1" s="1"/>
  <c r="BY93" i="1"/>
  <c r="BX93" i="1"/>
  <c r="BW93" i="1"/>
  <c r="BV93" i="1"/>
  <c r="AR93" i="1" s="1"/>
  <c r="BU93" i="1"/>
  <c r="S93" i="1" s="1"/>
  <c r="AV93" i="1"/>
  <c r="AX93" i="1" s="1"/>
  <c r="CM93" i="1" s="1"/>
  <c r="AN93" i="1"/>
  <c r="AM93" i="1"/>
  <c r="AL93" i="1"/>
  <c r="AJ93" i="1"/>
  <c r="CP93" i="1" s="1"/>
  <c r="AE93" i="1"/>
  <c r="CR92" i="1"/>
  <c r="CQ92" i="1"/>
  <c r="CO92" i="1"/>
  <c r="CG92" i="1"/>
  <c r="CD92" i="1"/>
  <c r="CE92" i="1" s="1"/>
  <c r="CH92" i="1" s="1"/>
  <c r="BY92" i="1"/>
  <c r="BZ92" i="1" s="1"/>
  <c r="AT92" i="1" s="1"/>
  <c r="CA92" i="1" s="1"/>
  <c r="BX92" i="1"/>
  <c r="BW92" i="1"/>
  <c r="BV92" i="1"/>
  <c r="AR92" i="1" s="1"/>
  <c r="BU92" i="1"/>
  <c r="AV92" i="1"/>
  <c r="AX92" i="1" s="1"/>
  <c r="AN92" i="1"/>
  <c r="AM92" i="1"/>
  <c r="AL92" i="1"/>
  <c r="AJ92" i="1"/>
  <c r="CP92" i="1" s="1"/>
  <c r="AE92" i="1"/>
  <c r="AD92" i="1"/>
  <c r="S92" i="1"/>
  <c r="CR91" i="1"/>
  <c r="CQ91" i="1"/>
  <c r="AD91" i="1" s="1"/>
  <c r="CO91" i="1"/>
  <c r="CG91" i="1"/>
  <c r="CD91" i="1"/>
  <c r="CE91" i="1" s="1"/>
  <c r="BY91" i="1"/>
  <c r="BX91" i="1"/>
  <c r="BW91" i="1"/>
  <c r="BU91" i="1"/>
  <c r="BV91" i="1" s="1"/>
  <c r="AV91" i="1"/>
  <c r="AX91" i="1" s="1"/>
  <c r="AN91" i="1"/>
  <c r="AM91" i="1"/>
  <c r="AL91" i="1"/>
  <c r="AJ91" i="1"/>
  <c r="CP91" i="1" s="1"/>
  <c r="AE91" i="1"/>
  <c r="CR90" i="1"/>
  <c r="CQ90" i="1"/>
  <c r="AD90" i="1" s="1"/>
  <c r="CO90" i="1"/>
  <c r="CG90" i="1"/>
  <c r="CD90" i="1"/>
  <c r="CE90" i="1" s="1"/>
  <c r="CH90" i="1" s="1"/>
  <c r="BY90" i="1"/>
  <c r="BZ90" i="1" s="1"/>
  <c r="AT90" i="1" s="1"/>
  <c r="CA90" i="1" s="1"/>
  <c r="BX90" i="1"/>
  <c r="BW90" i="1"/>
  <c r="BU90" i="1"/>
  <c r="BV90" i="1" s="1"/>
  <c r="AR90" i="1" s="1"/>
  <c r="AV90" i="1"/>
  <c r="AX90" i="1" s="1"/>
  <c r="AN90" i="1"/>
  <c r="AM90" i="1"/>
  <c r="AL90" i="1"/>
  <c r="AJ90" i="1"/>
  <c r="CP90" i="1" s="1"/>
  <c r="AE90" i="1"/>
  <c r="S90" i="1"/>
  <c r="CR89" i="1"/>
  <c r="CQ89" i="1"/>
  <c r="AD89" i="1" s="1"/>
  <c r="CO89" i="1"/>
  <c r="CG89" i="1"/>
  <c r="CD89" i="1"/>
  <c r="CE89" i="1" s="1"/>
  <c r="BY89" i="1"/>
  <c r="BX89" i="1"/>
  <c r="BW89" i="1"/>
  <c r="BU89" i="1"/>
  <c r="BV89" i="1" s="1"/>
  <c r="AV89" i="1"/>
  <c r="AX89" i="1" s="1"/>
  <c r="AN89" i="1"/>
  <c r="AM89" i="1"/>
  <c r="AL89" i="1"/>
  <c r="AJ89" i="1"/>
  <c r="CP89" i="1" s="1"/>
  <c r="AE89" i="1"/>
  <c r="CR88" i="1"/>
  <c r="CQ88" i="1"/>
  <c r="AD88" i="1" s="1"/>
  <c r="CO88" i="1"/>
  <c r="CG88" i="1"/>
  <c r="CE88" i="1"/>
  <c r="CH88" i="1" s="1"/>
  <c r="CD88" i="1"/>
  <c r="BY88" i="1"/>
  <c r="BZ88" i="1" s="1"/>
  <c r="AT88" i="1" s="1"/>
  <c r="CA88" i="1" s="1"/>
  <c r="BX88" i="1"/>
  <c r="BW88" i="1"/>
  <c r="BU88" i="1"/>
  <c r="BV88" i="1" s="1"/>
  <c r="AR88" i="1" s="1"/>
  <c r="AV88" i="1"/>
  <c r="AX88" i="1" s="1"/>
  <c r="AN88" i="1"/>
  <c r="AM88" i="1"/>
  <c r="AL88" i="1"/>
  <c r="AJ88" i="1"/>
  <c r="CP88" i="1" s="1"/>
  <c r="AE88" i="1"/>
  <c r="S88" i="1"/>
  <c r="CR87" i="1"/>
  <c r="CQ87" i="1"/>
  <c r="AD87" i="1" s="1"/>
  <c r="CO87" i="1"/>
  <c r="CG87" i="1"/>
  <c r="CD87" i="1"/>
  <c r="CE87" i="1" s="1"/>
  <c r="BY87" i="1"/>
  <c r="BX87" i="1"/>
  <c r="BW87" i="1"/>
  <c r="BU87" i="1"/>
  <c r="BV87" i="1" s="1"/>
  <c r="AV87" i="1"/>
  <c r="AX87" i="1" s="1"/>
  <c r="AN87" i="1"/>
  <c r="AM87" i="1"/>
  <c r="AL87" i="1"/>
  <c r="AJ87" i="1"/>
  <c r="CP87" i="1" s="1"/>
  <c r="AE87" i="1"/>
  <c r="S87" i="1"/>
  <c r="CM87" i="1" s="1"/>
  <c r="CR86" i="1"/>
  <c r="CQ86" i="1"/>
  <c r="AD86" i="1" s="1"/>
  <c r="CO86" i="1"/>
  <c r="CG86" i="1"/>
  <c r="CD86" i="1"/>
  <c r="CE86" i="1" s="1"/>
  <c r="CH86" i="1" s="1"/>
  <c r="BY86" i="1"/>
  <c r="BX86" i="1"/>
  <c r="BW86" i="1"/>
  <c r="BU86" i="1"/>
  <c r="BV86" i="1" s="1"/>
  <c r="AR86" i="1" s="1"/>
  <c r="AV86" i="1"/>
  <c r="AX86" i="1" s="1"/>
  <c r="AN86" i="1"/>
  <c r="AM86" i="1"/>
  <c r="AL86" i="1"/>
  <c r="AJ86" i="1"/>
  <c r="CP86" i="1" s="1"/>
  <c r="AE86" i="1"/>
  <c r="S86" i="1"/>
  <c r="CR85" i="1"/>
  <c r="CQ85" i="1"/>
  <c r="CO85" i="1"/>
  <c r="CG85" i="1"/>
  <c r="CD85" i="1"/>
  <c r="CE85" i="1" s="1"/>
  <c r="BY85" i="1"/>
  <c r="BZ85" i="1" s="1"/>
  <c r="AT85" i="1" s="1"/>
  <c r="CA85" i="1" s="1"/>
  <c r="BX85" i="1"/>
  <c r="BW85" i="1"/>
  <c r="BV85" i="1"/>
  <c r="AR85" i="1" s="1"/>
  <c r="BU85" i="1"/>
  <c r="S85" i="1" s="1"/>
  <c r="CM85" i="1" s="1"/>
  <c r="AX85" i="1"/>
  <c r="AV85" i="1"/>
  <c r="AN85" i="1"/>
  <c r="AM85" i="1"/>
  <c r="AL85" i="1"/>
  <c r="AJ85" i="1"/>
  <c r="CP85" i="1" s="1"/>
  <c r="AE85" i="1"/>
  <c r="AQ85" i="1" s="1"/>
  <c r="AD85" i="1"/>
  <c r="CR84" i="1"/>
  <c r="CQ84" i="1"/>
  <c r="AD84" i="1" s="1"/>
  <c r="CO84" i="1"/>
  <c r="CG84" i="1"/>
  <c r="CD84" i="1"/>
  <c r="CE84" i="1" s="1"/>
  <c r="CH84" i="1" s="1"/>
  <c r="BY84" i="1"/>
  <c r="BX84" i="1"/>
  <c r="BW84" i="1"/>
  <c r="BU84" i="1"/>
  <c r="AV84" i="1"/>
  <c r="AX84" i="1" s="1"/>
  <c r="AN84" i="1"/>
  <c r="AM84" i="1"/>
  <c r="AL84" i="1"/>
  <c r="AJ84" i="1"/>
  <c r="CP84" i="1" s="1"/>
  <c r="AE84" i="1"/>
  <c r="AQ84" i="1" s="1"/>
  <c r="CR83" i="1"/>
  <c r="CQ83" i="1"/>
  <c r="AD83" i="1" s="1"/>
  <c r="CO83" i="1"/>
  <c r="CM83" i="1"/>
  <c r="CG83" i="1"/>
  <c r="CD83" i="1"/>
  <c r="CE83" i="1" s="1"/>
  <c r="BY83" i="1"/>
  <c r="BZ83" i="1" s="1"/>
  <c r="AT83" i="1" s="1"/>
  <c r="CA83" i="1" s="1"/>
  <c r="BX83" i="1"/>
  <c r="BW83" i="1"/>
  <c r="BV83" i="1"/>
  <c r="AR83" i="1" s="1"/>
  <c r="BU83" i="1"/>
  <c r="AV83" i="1"/>
  <c r="AX83" i="1" s="1"/>
  <c r="AN83" i="1"/>
  <c r="AM83" i="1"/>
  <c r="AL83" i="1"/>
  <c r="AJ83" i="1"/>
  <c r="CP83" i="1" s="1"/>
  <c r="AK83" i="1" s="1"/>
  <c r="AE83" i="1"/>
  <c r="S83" i="1"/>
  <c r="CR82" i="1"/>
  <c r="CQ82" i="1"/>
  <c r="AD82" i="1" s="1"/>
  <c r="CO82" i="1"/>
  <c r="CG82" i="1"/>
  <c r="CD82" i="1"/>
  <c r="CE82" i="1" s="1"/>
  <c r="BY82" i="1"/>
  <c r="BX82" i="1"/>
  <c r="BW82" i="1"/>
  <c r="BU82" i="1"/>
  <c r="BV82" i="1" s="1"/>
  <c r="AV82" i="1"/>
  <c r="AX82" i="1" s="1"/>
  <c r="AN82" i="1"/>
  <c r="AM82" i="1"/>
  <c r="AL82" i="1"/>
  <c r="AJ82" i="1"/>
  <c r="CP82" i="1" s="1"/>
  <c r="AE82" i="1"/>
  <c r="CR81" i="1"/>
  <c r="CQ81" i="1"/>
  <c r="AD81" i="1" s="1"/>
  <c r="CO81" i="1"/>
  <c r="CM81" i="1"/>
  <c r="CG81" i="1"/>
  <c r="CD81" i="1"/>
  <c r="CE81" i="1" s="1"/>
  <c r="BY81" i="1"/>
  <c r="BZ81" i="1" s="1"/>
  <c r="AT81" i="1" s="1"/>
  <c r="CA81" i="1" s="1"/>
  <c r="BX81" i="1"/>
  <c r="BW81" i="1"/>
  <c r="BV81" i="1"/>
  <c r="AR81" i="1" s="1"/>
  <c r="BU81" i="1"/>
  <c r="AX81" i="1"/>
  <c r="AV81" i="1"/>
  <c r="AN81" i="1"/>
  <c r="AM81" i="1"/>
  <c r="AL81" i="1"/>
  <c r="AJ81" i="1"/>
  <c r="CP81" i="1" s="1"/>
  <c r="AK81" i="1" s="1"/>
  <c r="AE81" i="1"/>
  <c r="S81" i="1"/>
  <c r="CR80" i="1"/>
  <c r="CQ80" i="1"/>
  <c r="AD80" i="1" s="1"/>
  <c r="CO80" i="1"/>
  <c r="CG80" i="1"/>
  <c r="CD80" i="1"/>
  <c r="CE80" i="1" s="1"/>
  <c r="BY80" i="1"/>
  <c r="BX80" i="1"/>
  <c r="BW80" i="1"/>
  <c r="BU80" i="1"/>
  <c r="BV80" i="1" s="1"/>
  <c r="AV80" i="1"/>
  <c r="AX80" i="1" s="1"/>
  <c r="AN80" i="1"/>
  <c r="AM80" i="1"/>
  <c r="AL80" i="1"/>
  <c r="AJ80" i="1"/>
  <c r="CP80" i="1" s="1"/>
  <c r="AE80" i="1"/>
  <c r="CR79" i="1"/>
  <c r="CQ79" i="1"/>
  <c r="AD79" i="1" s="1"/>
  <c r="CO79" i="1"/>
  <c r="CM79" i="1"/>
  <c r="CH79" i="1"/>
  <c r="CG79" i="1"/>
  <c r="CE79" i="1"/>
  <c r="CD79" i="1"/>
  <c r="BY79" i="1"/>
  <c r="BX79" i="1"/>
  <c r="BW79" i="1"/>
  <c r="BV79" i="1"/>
  <c r="AR79" i="1" s="1"/>
  <c r="BU79" i="1"/>
  <c r="AX79" i="1"/>
  <c r="AV79" i="1"/>
  <c r="AN79" i="1"/>
  <c r="AM79" i="1"/>
  <c r="AL79" i="1"/>
  <c r="AJ79" i="1"/>
  <c r="CP79" i="1" s="1"/>
  <c r="AK79" i="1" s="1"/>
  <c r="AE79" i="1"/>
  <c r="S79" i="1"/>
  <c r="CR78" i="1"/>
  <c r="CQ78" i="1"/>
  <c r="AD78" i="1" s="1"/>
  <c r="CO78" i="1"/>
  <c r="CG78" i="1"/>
  <c r="CD78" i="1"/>
  <c r="CE78" i="1" s="1"/>
  <c r="CH78" i="1" s="1"/>
  <c r="BY78" i="1"/>
  <c r="BX78" i="1"/>
  <c r="BW78" i="1"/>
  <c r="BU78" i="1"/>
  <c r="BV78" i="1" s="1"/>
  <c r="AR78" i="1" s="1"/>
  <c r="AV78" i="1"/>
  <c r="AX78" i="1" s="1"/>
  <c r="AN78" i="1"/>
  <c r="AM78" i="1"/>
  <c r="AL78" i="1"/>
  <c r="AJ78" i="1"/>
  <c r="CP78" i="1" s="1"/>
  <c r="AE78" i="1"/>
  <c r="S78" i="1"/>
  <c r="CR77" i="1"/>
  <c r="CQ77" i="1"/>
  <c r="CO77" i="1"/>
  <c r="CG77" i="1"/>
  <c r="CD77" i="1"/>
  <c r="CE77" i="1" s="1"/>
  <c r="CH77" i="1" s="1"/>
  <c r="BY77" i="1"/>
  <c r="BX77" i="1"/>
  <c r="BW77" i="1"/>
  <c r="BU77" i="1"/>
  <c r="BV77" i="1" s="1"/>
  <c r="AV77" i="1"/>
  <c r="AX77" i="1" s="1"/>
  <c r="AN77" i="1"/>
  <c r="AM77" i="1"/>
  <c r="AL77" i="1"/>
  <c r="AJ77" i="1"/>
  <c r="CP77" i="1" s="1"/>
  <c r="AE77" i="1"/>
  <c r="AD77" i="1"/>
  <c r="CR76" i="1"/>
  <c r="CQ76" i="1"/>
  <c r="AD76" i="1" s="1"/>
  <c r="CO76" i="1"/>
  <c r="CG76" i="1"/>
  <c r="CD76" i="1"/>
  <c r="CE76" i="1" s="1"/>
  <c r="CH76" i="1" s="1"/>
  <c r="BY76" i="1"/>
  <c r="BX76" i="1"/>
  <c r="BW76" i="1"/>
  <c r="BU76" i="1"/>
  <c r="BV76" i="1" s="1"/>
  <c r="AR76" i="1" s="1"/>
  <c r="AV76" i="1"/>
  <c r="AX76" i="1" s="1"/>
  <c r="AN76" i="1"/>
  <c r="AM76" i="1"/>
  <c r="AL76" i="1"/>
  <c r="AJ76" i="1"/>
  <c r="CP76" i="1" s="1"/>
  <c r="AE76" i="1"/>
  <c r="S76" i="1"/>
  <c r="CR75" i="1"/>
  <c r="CQ75" i="1"/>
  <c r="CO75" i="1"/>
  <c r="CG75" i="1"/>
  <c r="CD75" i="1"/>
  <c r="CE75" i="1" s="1"/>
  <c r="CH75" i="1" s="1"/>
  <c r="BY75" i="1"/>
  <c r="BX75" i="1"/>
  <c r="BW75" i="1"/>
  <c r="BU75" i="1"/>
  <c r="BV75" i="1" s="1"/>
  <c r="AV75" i="1"/>
  <c r="AX75" i="1" s="1"/>
  <c r="AN75" i="1"/>
  <c r="AM75" i="1"/>
  <c r="AL75" i="1"/>
  <c r="AJ75" i="1"/>
  <c r="CP75" i="1" s="1"/>
  <c r="AE75" i="1"/>
  <c r="AD75" i="1"/>
  <c r="CR74" i="1"/>
  <c r="CQ74" i="1"/>
  <c r="AD74" i="1" s="1"/>
  <c r="CO74" i="1"/>
  <c r="CG74" i="1"/>
  <c r="CD74" i="1"/>
  <c r="CE74" i="1" s="1"/>
  <c r="CH74" i="1" s="1"/>
  <c r="BY74" i="1"/>
  <c r="BX74" i="1"/>
  <c r="BW74" i="1"/>
  <c r="BU74" i="1"/>
  <c r="BV74" i="1" s="1"/>
  <c r="AR74" i="1" s="1"/>
  <c r="AV74" i="1"/>
  <c r="AX74" i="1" s="1"/>
  <c r="AN74" i="1"/>
  <c r="AM74" i="1"/>
  <c r="AL74" i="1"/>
  <c r="AJ74" i="1"/>
  <c r="CP74" i="1" s="1"/>
  <c r="AE74" i="1"/>
  <c r="S74" i="1"/>
  <c r="CR73" i="1"/>
  <c r="CQ73" i="1"/>
  <c r="CO73" i="1"/>
  <c r="CG73" i="1"/>
  <c r="CD73" i="1"/>
  <c r="CE73" i="1" s="1"/>
  <c r="CH73" i="1" s="1"/>
  <c r="BY73" i="1"/>
  <c r="BX73" i="1"/>
  <c r="BW73" i="1"/>
  <c r="BU73" i="1"/>
  <c r="BV73" i="1" s="1"/>
  <c r="AV73" i="1"/>
  <c r="AX73" i="1" s="1"/>
  <c r="AN73" i="1"/>
  <c r="AM73" i="1"/>
  <c r="AL73" i="1"/>
  <c r="AJ73" i="1"/>
  <c r="CP73" i="1" s="1"/>
  <c r="AE73" i="1"/>
  <c r="AD73" i="1"/>
  <c r="CR72" i="1"/>
  <c r="CQ72" i="1"/>
  <c r="AD72" i="1" s="1"/>
  <c r="CO72" i="1"/>
  <c r="CG72" i="1"/>
  <c r="CD72" i="1"/>
  <c r="CE72" i="1" s="1"/>
  <c r="CH72" i="1" s="1"/>
  <c r="BY72" i="1"/>
  <c r="BX72" i="1"/>
  <c r="BW72" i="1"/>
  <c r="BU72" i="1"/>
  <c r="BV72" i="1" s="1"/>
  <c r="AR72" i="1" s="1"/>
  <c r="AV72" i="1"/>
  <c r="AX72" i="1" s="1"/>
  <c r="AN72" i="1"/>
  <c r="AM72" i="1"/>
  <c r="AL72" i="1"/>
  <c r="AJ72" i="1"/>
  <c r="CP72" i="1" s="1"/>
  <c r="AE72" i="1"/>
  <c r="S72" i="1"/>
  <c r="CR71" i="1"/>
  <c r="CQ71" i="1"/>
  <c r="CO71" i="1"/>
  <c r="CG71" i="1"/>
  <c r="CD71" i="1"/>
  <c r="CE71" i="1" s="1"/>
  <c r="CH71" i="1" s="1"/>
  <c r="BY71" i="1"/>
  <c r="BX71" i="1"/>
  <c r="BW71" i="1"/>
  <c r="BU71" i="1"/>
  <c r="BV71" i="1" s="1"/>
  <c r="AV71" i="1"/>
  <c r="AX71" i="1" s="1"/>
  <c r="AN71" i="1"/>
  <c r="AM71" i="1"/>
  <c r="AL71" i="1"/>
  <c r="AJ71" i="1"/>
  <c r="CP71" i="1" s="1"/>
  <c r="AE71" i="1"/>
  <c r="AD71" i="1"/>
  <c r="CR70" i="1"/>
  <c r="CQ70" i="1"/>
  <c r="AD70" i="1" s="1"/>
  <c r="CO70" i="1"/>
  <c r="CG70" i="1"/>
  <c r="CD70" i="1"/>
  <c r="CE70" i="1" s="1"/>
  <c r="BY70" i="1"/>
  <c r="BX70" i="1"/>
  <c r="BW70" i="1"/>
  <c r="BV70" i="1"/>
  <c r="AR70" i="1" s="1"/>
  <c r="BU70" i="1"/>
  <c r="AV70" i="1"/>
  <c r="AX70" i="1" s="1"/>
  <c r="CM70" i="1" s="1"/>
  <c r="AN70" i="1"/>
  <c r="AM70" i="1"/>
  <c r="AL70" i="1"/>
  <c r="AJ70" i="1"/>
  <c r="CP70" i="1" s="1"/>
  <c r="AE70" i="1"/>
  <c r="S70" i="1"/>
  <c r="CR69" i="1"/>
  <c r="CQ69" i="1"/>
  <c r="AD69" i="1" s="1"/>
  <c r="CO69" i="1"/>
  <c r="CG69" i="1"/>
  <c r="CD69" i="1"/>
  <c r="CE69" i="1" s="1"/>
  <c r="CH69" i="1" s="1"/>
  <c r="BY69" i="1"/>
  <c r="BX69" i="1"/>
  <c r="BW69" i="1"/>
  <c r="BU69" i="1"/>
  <c r="BV69" i="1" s="1"/>
  <c r="AV69" i="1"/>
  <c r="AX69" i="1" s="1"/>
  <c r="AN69" i="1"/>
  <c r="AM69" i="1"/>
  <c r="AL69" i="1"/>
  <c r="AJ69" i="1"/>
  <c r="CP69" i="1" s="1"/>
  <c r="AE69" i="1"/>
  <c r="AQ69" i="1" s="1"/>
  <c r="CR68" i="1"/>
  <c r="CQ68" i="1"/>
  <c r="AD68" i="1" s="1"/>
  <c r="CO68" i="1"/>
  <c r="CG68" i="1"/>
  <c r="CD68" i="1"/>
  <c r="CE68" i="1" s="1"/>
  <c r="BY68" i="1"/>
  <c r="BX68" i="1"/>
  <c r="BW68" i="1"/>
  <c r="BV68" i="1"/>
  <c r="AR68" i="1" s="1"/>
  <c r="BU68" i="1"/>
  <c r="AV68" i="1"/>
  <c r="AX68" i="1" s="1"/>
  <c r="CM68" i="1" s="1"/>
  <c r="AN68" i="1"/>
  <c r="AM68" i="1"/>
  <c r="AL68" i="1"/>
  <c r="AJ68" i="1"/>
  <c r="CP68" i="1" s="1"/>
  <c r="AE68" i="1"/>
  <c r="S68" i="1"/>
  <c r="CR67" i="1"/>
  <c r="CQ67" i="1"/>
  <c r="AD67" i="1" s="1"/>
  <c r="CO67" i="1"/>
  <c r="CG67" i="1"/>
  <c r="CD67" i="1"/>
  <c r="CE67" i="1" s="1"/>
  <c r="CH67" i="1" s="1"/>
  <c r="BY67" i="1"/>
  <c r="BX67" i="1"/>
  <c r="BW67" i="1"/>
  <c r="BU67" i="1"/>
  <c r="BV67" i="1" s="1"/>
  <c r="AV67" i="1"/>
  <c r="AX67" i="1" s="1"/>
  <c r="AN67" i="1"/>
  <c r="AM67" i="1"/>
  <c r="AL67" i="1"/>
  <c r="AJ67" i="1"/>
  <c r="CP67" i="1" s="1"/>
  <c r="AE67" i="1"/>
  <c r="AQ67" i="1" s="1"/>
  <c r="S67" i="1"/>
  <c r="CR66" i="1"/>
  <c r="CQ66" i="1"/>
  <c r="AD66" i="1" s="1"/>
  <c r="CO66" i="1"/>
  <c r="CG66" i="1"/>
  <c r="CD66" i="1"/>
  <c r="CE66" i="1" s="1"/>
  <c r="BY66" i="1"/>
  <c r="BX66" i="1"/>
  <c r="BW66" i="1"/>
  <c r="BU66" i="1"/>
  <c r="S66" i="1" s="1"/>
  <c r="AV66" i="1"/>
  <c r="AX66" i="1" s="1"/>
  <c r="AN66" i="1"/>
  <c r="AM66" i="1"/>
  <c r="AL66" i="1"/>
  <c r="AJ66" i="1"/>
  <c r="CP66" i="1" s="1"/>
  <c r="AE66" i="1"/>
  <c r="CR65" i="1"/>
  <c r="CQ65" i="1"/>
  <c r="AD65" i="1" s="1"/>
  <c r="CP65" i="1"/>
  <c r="CO65" i="1"/>
  <c r="CG65" i="1"/>
  <c r="CE65" i="1"/>
  <c r="CH65" i="1" s="1"/>
  <c r="CD65" i="1"/>
  <c r="BY65" i="1"/>
  <c r="BX65" i="1"/>
  <c r="BW65" i="1"/>
  <c r="BU65" i="1"/>
  <c r="BV65" i="1" s="1"/>
  <c r="AV65" i="1"/>
  <c r="AX65" i="1" s="1"/>
  <c r="AN65" i="1"/>
  <c r="AM65" i="1"/>
  <c r="AL65" i="1"/>
  <c r="AJ65" i="1"/>
  <c r="AE65" i="1"/>
  <c r="AQ65" i="1" s="1"/>
  <c r="S65" i="1"/>
  <c r="CR64" i="1"/>
  <c r="CQ64" i="1"/>
  <c r="AD64" i="1" s="1"/>
  <c r="CO64" i="1"/>
  <c r="CG64" i="1"/>
  <c r="CD64" i="1"/>
  <c r="CE64" i="1" s="1"/>
  <c r="CH64" i="1" s="1"/>
  <c r="BY64" i="1"/>
  <c r="BX64" i="1"/>
  <c r="BW64" i="1"/>
  <c r="BV64" i="1"/>
  <c r="BU64" i="1"/>
  <c r="S64" i="1" s="1"/>
  <c r="AV64" i="1"/>
  <c r="AX64" i="1" s="1"/>
  <c r="AR64" i="1"/>
  <c r="AN64" i="1"/>
  <c r="AM64" i="1"/>
  <c r="AL64" i="1"/>
  <c r="AJ64" i="1"/>
  <c r="CP64" i="1" s="1"/>
  <c r="AE64" i="1"/>
  <c r="CR63" i="1"/>
  <c r="CQ63" i="1"/>
  <c r="CO63" i="1"/>
  <c r="CG63" i="1"/>
  <c r="CD63" i="1"/>
  <c r="CE63" i="1" s="1"/>
  <c r="CH63" i="1" s="1"/>
  <c r="BY63" i="1"/>
  <c r="BX63" i="1"/>
  <c r="BW63" i="1"/>
  <c r="BU63" i="1"/>
  <c r="S63" i="1" s="1"/>
  <c r="CM63" i="1" s="1"/>
  <c r="AX63" i="1"/>
  <c r="AV63" i="1"/>
  <c r="AN63" i="1"/>
  <c r="AM63" i="1"/>
  <c r="AL63" i="1"/>
  <c r="AJ63" i="1"/>
  <c r="CP63" i="1" s="1"/>
  <c r="AE63" i="1"/>
  <c r="AQ63" i="1" s="1"/>
  <c r="AD63" i="1"/>
  <c r="CR62" i="1"/>
  <c r="CQ62" i="1"/>
  <c r="AD62" i="1" s="1"/>
  <c r="CO62" i="1"/>
  <c r="CG62" i="1"/>
  <c r="CD62" i="1"/>
  <c r="CE62" i="1" s="1"/>
  <c r="BY62" i="1"/>
  <c r="BX62" i="1"/>
  <c r="BW62" i="1"/>
  <c r="BU62" i="1"/>
  <c r="S62" i="1" s="1"/>
  <c r="AV62" i="1"/>
  <c r="AX62" i="1" s="1"/>
  <c r="AN62" i="1"/>
  <c r="AM62" i="1"/>
  <c r="AL62" i="1"/>
  <c r="AJ62" i="1"/>
  <c r="CP62" i="1" s="1"/>
  <c r="AE62" i="1"/>
  <c r="CR61" i="1"/>
  <c r="CQ61" i="1"/>
  <c r="AD61" i="1" s="1"/>
  <c r="CO61" i="1"/>
  <c r="CG61" i="1"/>
  <c r="CD61" i="1"/>
  <c r="CE61" i="1" s="1"/>
  <c r="CH61" i="1" s="1"/>
  <c r="BY61" i="1"/>
  <c r="BX61" i="1"/>
  <c r="BW61" i="1"/>
  <c r="BU61" i="1"/>
  <c r="S61" i="1" s="1"/>
  <c r="AV61" i="1"/>
  <c r="AX61" i="1" s="1"/>
  <c r="AN61" i="1"/>
  <c r="AM61" i="1"/>
  <c r="AL61" i="1"/>
  <c r="AJ61" i="1"/>
  <c r="CP61" i="1" s="1"/>
  <c r="AE61" i="1"/>
  <c r="AQ61" i="1" s="1"/>
  <c r="CR60" i="1"/>
  <c r="CQ60" i="1"/>
  <c r="AD60" i="1" s="1"/>
  <c r="CO60" i="1"/>
  <c r="CG60" i="1"/>
  <c r="CD60" i="1"/>
  <c r="CE60" i="1" s="1"/>
  <c r="CH60" i="1" s="1"/>
  <c r="BY60" i="1"/>
  <c r="BX60" i="1"/>
  <c r="BW60" i="1"/>
  <c r="BU60" i="1"/>
  <c r="BV60" i="1" s="1"/>
  <c r="AR60" i="1" s="1"/>
  <c r="AV60" i="1"/>
  <c r="AX60" i="1" s="1"/>
  <c r="AN60" i="1"/>
  <c r="AM60" i="1"/>
  <c r="AL60" i="1"/>
  <c r="AJ60" i="1"/>
  <c r="CP60" i="1" s="1"/>
  <c r="AE60" i="1"/>
  <c r="CR59" i="1"/>
  <c r="CQ59" i="1"/>
  <c r="CO59" i="1"/>
  <c r="CG59" i="1"/>
  <c r="CD59" i="1"/>
  <c r="CE59" i="1" s="1"/>
  <c r="BY59" i="1"/>
  <c r="BX59" i="1"/>
  <c r="BW59" i="1"/>
  <c r="BV59" i="1"/>
  <c r="BU59" i="1"/>
  <c r="S59" i="1" s="1"/>
  <c r="CM59" i="1" s="1"/>
  <c r="AX59" i="1"/>
  <c r="AV59" i="1"/>
  <c r="AN59" i="1"/>
  <c r="AM59" i="1"/>
  <c r="AL59" i="1"/>
  <c r="AJ59" i="1"/>
  <c r="CP59" i="1" s="1"/>
  <c r="AE59" i="1"/>
  <c r="AD59" i="1"/>
  <c r="CR58" i="1"/>
  <c r="CQ58" i="1"/>
  <c r="AD58" i="1" s="1"/>
  <c r="CO58" i="1"/>
  <c r="CG58" i="1"/>
  <c r="CD58" i="1"/>
  <c r="CE58" i="1" s="1"/>
  <c r="BY58" i="1"/>
  <c r="BX58" i="1"/>
  <c r="BW58" i="1"/>
  <c r="BV58" i="1"/>
  <c r="AR58" i="1" s="1"/>
  <c r="BU58" i="1"/>
  <c r="AV58" i="1"/>
  <c r="AX58" i="1" s="1"/>
  <c r="AN58" i="1"/>
  <c r="AM58" i="1"/>
  <c r="AL58" i="1"/>
  <c r="AJ58" i="1"/>
  <c r="CP58" i="1" s="1"/>
  <c r="AE58" i="1"/>
  <c r="S58" i="1"/>
  <c r="CR57" i="1"/>
  <c r="CQ57" i="1"/>
  <c r="AD57" i="1" s="1"/>
  <c r="CO57" i="1"/>
  <c r="CG57" i="1"/>
  <c r="CD57" i="1"/>
  <c r="CE57" i="1" s="1"/>
  <c r="CH57" i="1" s="1"/>
  <c r="BY57" i="1"/>
  <c r="BX57" i="1"/>
  <c r="BW57" i="1"/>
  <c r="BU57" i="1"/>
  <c r="BV57" i="1" s="1"/>
  <c r="AR57" i="1" s="1"/>
  <c r="AV57" i="1"/>
  <c r="AX57" i="1" s="1"/>
  <c r="AN57" i="1"/>
  <c r="AM57" i="1"/>
  <c r="AL57" i="1"/>
  <c r="AJ57" i="1"/>
  <c r="CP57" i="1" s="1"/>
  <c r="AE57" i="1"/>
  <c r="S57" i="1"/>
  <c r="CR56" i="1"/>
  <c r="CQ56" i="1"/>
  <c r="CO56" i="1"/>
  <c r="CG56" i="1"/>
  <c r="CD56" i="1"/>
  <c r="CE56" i="1" s="1"/>
  <c r="CH56" i="1" s="1"/>
  <c r="BY56" i="1"/>
  <c r="BX56" i="1"/>
  <c r="BW56" i="1"/>
  <c r="BU56" i="1"/>
  <c r="BV56" i="1" s="1"/>
  <c r="AV56" i="1"/>
  <c r="AX56" i="1" s="1"/>
  <c r="AN56" i="1"/>
  <c r="AM56" i="1"/>
  <c r="AL56" i="1"/>
  <c r="AJ56" i="1"/>
  <c r="CP56" i="1" s="1"/>
  <c r="AE56" i="1"/>
  <c r="AD56" i="1"/>
  <c r="S56" i="1"/>
  <c r="CR55" i="1"/>
  <c r="CQ55" i="1"/>
  <c r="AD55" i="1" s="1"/>
  <c r="CO55" i="1"/>
  <c r="CG55" i="1"/>
  <c r="CD55" i="1"/>
  <c r="CE55" i="1" s="1"/>
  <c r="CH55" i="1" s="1"/>
  <c r="BY55" i="1"/>
  <c r="BX55" i="1"/>
  <c r="BW55" i="1"/>
  <c r="BU55" i="1"/>
  <c r="BV55" i="1" s="1"/>
  <c r="AR55" i="1" s="1"/>
  <c r="AV55" i="1"/>
  <c r="AX55" i="1" s="1"/>
  <c r="AN55" i="1"/>
  <c r="AM55" i="1"/>
  <c r="AL55" i="1"/>
  <c r="AJ55" i="1"/>
  <c r="AQ55" i="1" s="1"/>
  <c r="AE55" i="1"/>
  <c r="CR54" i="1"/>
  <c r="CQ54" i="1"/>
  <c r="AD54" i="1" s="1"/>
  <c r="CO54" i="1"/>
  <c r="CG54" i="1"/>
  <c r="CD54" i="1"/>
  <c r="CE54" i="1" s="1"/>
  <c r="BY54" i="1"/>
  <c r="BX54" i="1"/>
  <c r="BW54" i="1"/>
  <c r="BU54" i="1"/>
  <c r="BV54" i="1" s="1"/>
  <c r="AV54" i="1"/>
  <c r="AX54" i="1" s="1"/>
  <c r="AN54" i="1"/>
  <c r="AM54" i="1"/>
  <c r="AL54" i="1"/>
  <c r="AJ54" i="1"/>
  <c r="CP54" i="1" s="1"/>
  <c r="AE54" i="1"/>
  <c r="AQ54" i="1" s="1"/>
  <c r="CR53" i="1"/>
  <c r="CQ53" i="1"/>
  <c r="AD53" i="1" s="1"/>
  <c r="CO53" i="1"/>
  <c r="CG53" i="1"/>
  <c r="CD53" i="1"/>
  <c r="CE53" i="1" s="1"/>
  <c r="CH53" i="1" s="1"/>
  <c r="BY53" i="1"/>
  <c r="BX53" i="1"/>
  <c r="BW53" i="1"/>
  <c r="BU53" i="1"/>
  <c r="BV53" i="1" s="1"/>
  <c r="AR53" i="1" s="1"/>
  <c r="AV53" i="1"/>
  <c r="AX53" i="1" s="1"/>
  <c r="AN53" i="1"/>
  <c r="AM53" i="1"/>
  <c r="AL53" i="1"/>
  <c r="AJ53" i="1"/>
  <c r="AQ53" i="1" s="1"/>
  <c r="AE53" i="1"/>
  <c r="S53" i="1"/>
  <c r="CR52" i="1"/>
  <c r="CQ52" i="1"/>
  <c r="AD52" i="1" s="1"/>
  <c r="CP52" i="1"/>
  <c r="CO52" i="1"/>
  <c r="CG52" i="1"/>
  <c r="CD52" i="1"/>
  <c r="CE52" i="1" s="1"/>
  <c r="BY52" i="1"/>
  <c r="BX52" i="1"/>
  <c r="BW52" i="1"/>
  <c r="BU52" i="1"/>
  <c r="BV52" i="1" s="1"/>
  <c r="AV52" i="1"/>
  <c r="AX52" i="1" s="1"/>
  <c r="AN52" i="1"/>
  <c r="AM52" i="1"/>
  <c r="AL52" i="1"/>
  <c r="AJ52" i="1"/>
  <c r="AE52" i="1"/>
  <c r="AQ52" i="1" s="1"/>
  <c r="S52" i="1"/>
  <c r="CR51" i="1"/>
  <c r="CQ51" i="1"/>
  <c r="AD51" i="1" s="1"/>
  <c r="CO51" i="1"/>
  <c r="CG51" i="1"/>
  <c r="CD51" i="1"/>
  <c r="CE51" i="1" s="1"/>
  <c r="CH51" i="1" s="1"/>
  <c r="BY51" i="1"/>
  <c r="BX51" i="1"/>
  <c r="BW51" i="1"/>
  <c r="BU51" i="1"/>
  <c r="BV51" i="1" s="1"/>
  <c r="AR51" i="1" s="1"/>
  <c r="AV51" i="1"/>
  <c r="AX51" i="1" s="1"/>
  <c r="AN51" i="1"/>
  <c r="AM51" i="1"/>
  <c r="AL51" i="1"/>
  <c r="AJ51" i="1"/>
  <c r="AQ51" i="1" s="1"/>
  <c r="AE51" i="1"/>
  <c r="S51" i="1"/>
  <c r="CR50" i="1"/>
  <c r="CQ50" i="1"/>
  <c r="CP50" i="1"/>
  <c r="CO50" i="1"/>
  <c r="CG50" i="1"/>
  <c r="CD50" i="1"/>
  <c r="CE50" i="1" s="1"/>
  <c r="CH50" i="1" s="1"/>
  <c r="BY50" i="1"/>
  <c r="BX50" i="1"/>
  <c r="BW50" i="1"/>
  <c r="BU50" i="1"/>
  <c r="BV50" i="1" s="1"/>
  <c r="AV50" i="1"/>
  <c r="AX50" i="1" s="1"/>
  <c r="AN50" i="1"/>
  <c r="AM50" i="1"/>
  <c r="AL50" i="1"/>
  <c r="AJ50" i="1"/>
  <c r="AE50" i="1"/>
  <c r="AQ50" i="1" s="1"/>
  <c r="AD50" i="1"/>
  <c r="AR247" i="1" l="1"/>
  <c r="AS248" i="1"/>
  <c r="CB248" i="1"/>
  <c r="CC248" i="1" s="1"/>
  <c r="CF248" i="1" s="1"/>
  <c r="T248" i="1" s="1"/>
  <c r="CI248" i="1" s="1"/>
  <c r="U248" i="1" s="1"/>
  <c r="CB247" i="1"/>
  <c r="CC247" i="1" s="1"/>
  <c r="CF247" i="1" s="1"/>
  <c r="T247" i="1" s="1"/>
  <c r="CI247" i="1" s="1"/>
  <c r="U247" i="1" s="1"/>
  <c r="AS247" i="1"/>
  <c r="AS250" i="1"/>
  <c r="CB250" i="1"/>
  <c r="CC250" i="1" s="1"/>
  <c r="CF250" i="1" s="1"/>
  <c r="T250" i="1" s="1"/>
  <c r="CI250" i="1" s="1"/>
  <c r="U250" i="1" s="1"/>
  <c r="AR249" i="1"/>
  <c r="AS252" i="1"/>
  <c r="CB252" i="1"/>
  <c r="CC252" i="1" s="1"/>
  <c r="CF252" i="1" s="1"/>
  <c r="T252" i="1" s="1"/>
  <c r="CI252" i="1" s="1"/>
  <c r="U252" i="1" s="1"/>
  <c r="AS254" i="1"/>
  <c r="CB254" i="1"/>
  <c r="CC254" i="1" s="1"/>
  <c r="CF254" i="1" s="1"/>
  <c r="T254" i="1" s="1"/>
  <c r="CI254" i="1" s="1"/>
  <c r="U254" i="1" s="1"/>
  <c r="CM247" i="1"/>
  <c r="AR251" i="1"/>
  <c r="BZ249" i="1"/>
  <c r="AT249" i="1" s="1"/>
  <c r="CA249" i="1" s="1"/>
  <c r="AR253" i="1"/>
  <c r="CM249" i="1"/>
  <c r="BZ251" i="1"/>
  <c r="AT251" i="1" s="1"/>
  <c r="CA251" i="1" s="1"/>
  <c r="CM251" i="1"/>
  <c r="BZ253" i="1"/>
  <c r="AT253" i="1" s="1"/>
  <c r="CA253" i="1" s="1"/>
  <c r="CM253" i="1"/>
  <c r="CL248" i="1"/>
  <c r="CN248" i="1" s="1"/>
  <c r="CL252" i="1"/>
  <c r="CN252" i="1" s="1"/>
  <c r="AQ248" i="1"/>
  <c r="AQ250" i="1"/>
  <c r="AQ252" i="1"/>
  <c r="AQ254" i="1"/>
  <c r="AK247" i="1"/>
  <c r="AK249" i="1"/>
  <c r="AK251" i="1"/>
  <c r="AK253" i="1"/>
  <c r="AS241" i="1"/>
  <c r="CB241" i="1"/>
  <c r="CC241" i="1" s="1"/>
  <c r="CF241" i="1" s="1"/>
  <c r="T241" i="1" s="1"/>
  <c r="CI241" i="1" s="1"/>
  <c r="U241" i="1" s="1"/>
  <c r="CL243" i="1"/>
  <c r="AR243" i="1"/>
  <c r="CM241" i="1"/>
  <c r="AS244" i="1"/>
  <c r="CB244" i="1"/>
  <c r="CC244" i="1" s="1"/>
  <c r="CF244" i="1" s="1"/>
  <c r="T244" i="1" s="1"/>
  <c r="CI244" i="1" s="1"/>
  <c r="U244" i="1" s="1"/>
  <c r="AS246" i="1"/>
  <c r="CB246" i="1"/>
  <c r="CC246" i="1" s="1"/>
  <c r="CF246" i="1" s="1"/>
  <c r="T246" i="1" s="1"/>
  <c r="CI246" i="1" s="1"/>
  <c r="U246" i="1" s="1"/>
  <c r="AS243" i="1"/>
  <c r="CB243" i="1"/>
  <c r="CC243" i="1" s="1"/>
  <c r="CF243" i="1" s="1"/>
  <c r="T243" i="1" s="1"/>
  <c r="CI243" i="1" s="1"/>
  <c r="U243" i="1" s="1"/>
  <c r="AR245" i="1"/>
  <c r="AS240" i="1"/>
  <c r="CB240" i="1"/>
  <c r="CC240" i="1" s="1"/>
  <c r="CF240" i="1" s="1"/>
  <c r="T240" i="1" s="1"/>
  <c r="CI240" i="1" s="1"/>
  <c r="U240" i="1" s="1"/>
  <c r="CM243" i="1"/>
  <c r="CN243" i="1" s="1"/>
  <c r="BZ245" i="1"/>
  <c r="AT245" i="1" s="1"/>
  <c r="CA245" i="1" s="1"/>
  <c r="AS242" i="1"/>
  <c r="CB242" i="1"/>
  <c r="CC242" i="1" s="1"/>
  <c r="CF242" i="1" s="1"/>
  <c r="T242" i="1" s="1"/>
  <c r="CI242" i="1" s="1"/>
  <c r="U242" i="1" s="1"/>
  <c r="CM245" i="1"/>
  <c r="AR241" i="1"/>
  <c r="CL240" i="1"/>
  <c r="CN240" i="1" s="1"/>
  <c r="CL244" i="1"/>
  <c r="CN244" i="1" s="1"/>
  <c r="AQ240" i="1"/>
  <c r="CM240" i="1"/>
  <c r="AQ242" i="1"/>
  <c r="CM242" i="1"/>
  <c r="AQ244" i="1"/>
  <c r="CM244" i="1"/>
  <c r="AQ246" i="1"/>
  <c r="CM246" i="1"/>
  <c r="AK241" i="1"/>
  <c r="AK243" i="1"/>
  <c r="AK245" i="1"/>
  <c r="CB236" i="1"/>
  <c r="CC236" i="1" s="1"/>
  <c r="CF236" i="1" s="1"/>
  <c r="T236" i="1" s="1"/>
  <c r="CI236" i="1" s="1"/>
  <c r="U236" i="1" s="1"/>
  <c r="AS236" i="1"/>
  <c r="CB234" i="1"/>
  <c r="CC234" i="1" s="1"/>
  <c r="CF234" i="1" s="1"/>
  <c r="T234" i="1" s="1"/>
  <c r="CI234" i="1" s="1"/>
  <c r="U234" i="1" s="1"/>
  <c r="AS234" i="1"/>
  <c r="CB238" i="1"/>
  <c r="CC238" i="1" s="1"/>
  <c r="CF238" i="1" s="1"/>
  <c r="T238" i="1" s="1"/>
  <c r="CI238" i="1" s="1"/>
  <c r="U238" i="1" s="1"/>
  <c r="AS238" i="1"/>
  <c r="BZ233" i="1"/>
  <c r="AT233" i="1" s="1"/>
  <c r="CA233" i="1" s="1"/>
  <c r="BZ235" i="1"/>
  <c r="AT235" i="1" s="1"/>
  <c r="CA235" i="1" s="1"/>
  <c r="BZ237" i="1"/>
  <c r="AT237" i="1" s="1"/>
  <c r="CA237" i="1" s="1"/>
  <c r="BZ239" i="1"/>
  <c r="AT239" i="1" s="1"/>
  <c r="CA239" i="1" s="1"/>
  <c r="AQ233" i="1"/>
  <c r="CM233" i="1"/>
  <c r="AQ235" i="1"/>
  <c r="CM235" i="1"/>
  <c r="AQ237" i="1"/>
  <c r="CM237" i="1"/>
  <c r="AQ239" i="1"/>
  <c r="CM239" i="1"/>
  <c r="AK234" i="1"/>
  <c r="AK236" i="1"/>
  <c r="AK238" i="1"/>
  <c r="CM61" i="1"/>
  <c r="BZ74" i="1"/>
  <c r="AT74" i="1" s="1"/>
  <c r="CA74" i="1" s="1"/>
  <c r="BZ55" i="1"/>
  <c r="AT55" i="1" s="1"/>
  <c r="CA55" i="1" s="1"/>
  <c r="AQ56" i="1"/>
  <c r="CM57" i="1"/>
  <c r="BZ60" i="1"/>
  <c r="AT60" i="1" s="1"/>
  <c r="CA60" i="1" s="1"/>
  <c r="BV62" i="1"/>
  <c r="AR62" i="1" s="1"/>
  <c r="AK63" i="1"/>
  <c r="BV66" i="1"/>
  <c r="AR66" i="1" s="1"/>
  <c r="CH70" i="1"/>
  <c r="BZ86" i="1"/>
  <c r="AT86" i="1" s="1"/>
  <c r="CA86" i="1" s="1"/>
  <c r="AS86" i="1" s="1"/>
  <c r="BV95" i="1"/>
  <c r="AR95" i="1" s="1"/>
  <c r="BZ99" i="1"/>
  <c r="AT99" i="1" s="1"/>
  <c r="CA99" i="1" s="1"/>
  <c r="AQ108" i="1"/>
  <c r="BV109" i="1"/>
  <c r="AR109" i="1" s="1"/>
  <c r="BZ115" i="1"/>
  <c r="AT115" i="1" s="1"/>
  <c r="CA115" i="1" s="1"/>
  <c r="BV128" i="1"/>
  <c r="AR128" i="1" s="1"/>
  <c r="AQ132" i="1"/>
  <c r="CM139" i="1"/>
  <c r="BV164" i="1"/>
  <c r="AR164" i="1" s="1"/>
  <c r="S164" i="1"/>
  <c r="CM164" i="1" s="1"/>
  <c r="S206" i="1"/>
  <c r="AK206" i="1" s="1"/>
  <c r="BV206" i="1"/>
  <c r="AR206" i="1" s="1"/>
  <c r="BZ101" i="1"/>
  <c r="AT101" i="1" s="1"/>
  <c r="CA101" i="1" s="1"/>
  <c r="AK78" i="1"/>
  <c r="AK92" i="1"/>
  <c r="BZ97" i="1"/>
  <c r="AT97" i="1" s="1"/>
  <c r="CA97" i="1" s="1"/>
  <c r="BZ120" i="1"/>
  <c r="AT120" i="1" s="1"/>
  <c r="CA120" i="1" s="1"/>
  <c r="AK122" i="1"/>
  <c r="BV147" i="1"/>
  <c r="S147" i="1"/>
  <c r="CM147" i="1" s="1"/>
  <c r="BV169" i="1"/>
  <c r="AR169" i="1" s="1"/>
  <c r="S169" i="1"/>
  <c r="CM169" i="1" s="1"/>
  <c r="BV171" i="1"/>
  <c r="AR171" i="1" s="1"/>
  <c r="S171" i="1"/>
  <c r="CM171" i="1" s="1"/>
  <c r="BZ58" i="1"/>
  <c r="AT58" i="1" s="1"/>
  <c r="CA58" i="1" s="1"/>
  <c r="BZ68" i="1"/>
  <c r="AT68" i="1" s="1"/>
  <c r="CA68" i="1" s="1"/>
  <c r="AK72" i="1"/>
  <c r="AK76" i="1"/>
  <c r="CH58" i="1"/>
  <c r="S60" i="1"/>
  <c r="CH68" i="1"/>
  <c r="AK70" i="1"/>
  <c r="CH80" i="1"/>
  <c r="CH82" i="1"/>
  <c r="AK90" i="1"/>
  <c r="AQ106" i="1"/>
  <c r="BV121" i="1"/>
  <c r="S121" i="1"/>
  <c r="CH130" i="1"/>
  <c r="BV131" i="1"/>
  <c r="AR131" i="1" s="1"/>
  <c r="CH138" i="1"/>
  <c r="BV139" i="1"/>
  <c r="AR139" i="1" s="1"/>
  <c r="CH146" i="1"/>
  <c r="CH168" i="1"/>
  <c r="BZ53" i="1"/>
  <c r="AT53" i="1" s="1"/>
  <c r="CA53" i="1" s="1"/>
  <c r="AS53" i="1" s="1"/>
  <c r="BZ63" i="1"/>
  <c r="AT63" i="1" s="1"/>
  <c r="CA63" i="1" s="1"/>
  <c r="AS63" i="1" s="1"/>
  <c r="BZ76" i="1"/>
  <c r="AT76" i="1" s="1"/>
  <c r="CA76" i="1" s="1"/>
  <c r="AS76" i="1" s="1"/>
  <c r="AQ186" i="1"/>
  <c r="CP186" i="1"/>
  <c r="BZ117" i="1"/>
  <c r="AT117" i="1" s="1"/>
  <c r="CA117" i="1" s="1"/>
  <c r="BV133" i="1"/>
  <c r="AR133" i="1" s="1"/>
  <c r="BV141" i="1"/>
  <c r="AR141" i="1" s="1"/>
  <c r="AK74" i="1"/>
  <c r="BZ57" i="1"/>
  <c r="AT57" i="1" s="1"/>
  <c r="CA57" i="1" s="1"/>
  <c r="CL57" i="1" s="1"/>
  <c r="CN57" i="1" s="1"/>
  <c r="BZ64" i="1"/>
  <c r="AT64" i="1" s="1"/>
  <c r="CA64" i="1" s="1"/>
  <c r="AS64" i="1" s="1"/>
  <c r="S80" i="1"/>
  <c r="AK80" i="1" s="1"/>
  <c r="S82" i="1"/>
  <c r="CM82" i="1" s="1"/>
  <c r="AK88" i="1"/>
  <c r="AK99" i="1"/>
  <c r="AK61" i="1"/>
  <c r="S111" i="1"/>
  <c r="BV111" i="1"/>
  <c r="AR111" i="1" s="1"/>
  <c r="S55" i="1"/>
  <c r="S50" i="1"/>
  <c r="CM50" i="1" s="1"/>
  <c r="CH62" i="1"/>
  <c r="CH66" i="1"/>
  <c r="AK68" i="1"/>
  <c r="BZ73" i="1"/>
  <c r="AT73" i="1" s="1"/>
  <c r="CA73" i="1" s="1"/>
  <c r="CB73" i="1" s="1"/>
  <c r="CC73" i="1" s="1"/>
  <c r="CF73" i="1" s="1"/>
  <c r="T73" i="1" s="1"/>
  <c r="CI73" i="1" s="1"/>
  <c r="U73" i="1" s="1"/>
  <c r="AQ80" i="1"/>
  <c r="AK86" i="1"/>
  <c r="BZ93" i="1"/>
  <c r="AT93" i="1" s="1"/>
  <c r="CA93" i="1" s="1"/>
  <c r="CH102" i="1"/>
  <c r="AQ104" i="1"/>
  <c r="BV105" i="1"/>
  <c r="AR105" i="1" s="1"/>
  <c r="S159" i="1"/>
  <c r="CM159" i="1" s="1"/>
  <c r="BV159" i="1"/>
  <c r="AR159" i="1" s="1"/>
  <c r="CM165" i="1"/>
  <c r="AK181" i="1"/>
  <c r="CM198" i="1"/>
  <c r="S71" i="1"/>
  <c r="CM71" i="1" s="1"/>
  <c r="CM72" i="1"/>
  <c r="S73" i="1"/>
  <c r="CM73" i="1" s="1"/>
  <c r="CM74" i="1"/>
  <c r="S75" i="1"/>
  <c r="CM76" i="1"/>
  <c r="S77" i="1"/>
  <c r="CM92" i="1"/>
  <c r="BV145" i="1"/>
  <c r="BZ145" i="1" s="1"/>
  <c r="AT145" i="1" s="1"/>
  <c r="CA145" i="1" s="1"/>
  <c r="S145" i="1"/>
  <c r="CM145" i="1" s="1"/>
  <c r="CM153" i="1"/>
  <c r="AK175" i="1"/>
  <c r="BZ201" i="1"/>
  <c r="AT201" i="1" s="1"/>
  <c r="CA201" i="1" s="1"/>
  <c r="AS201" i="1" s="1"/>
  <c r="CM51" i="1"/>
  <c r="CM52" i="1"/>
  <c r="AK66" i="1"/>
  <c r="BZ79" i="1"/>
  <c r="AT79" i="1" s="1"/>
  <c r="CA79" i="1" s="1"/>
  <c r="S91" i="1"/>
  <c r="CP111" i="1"/>
  <c r="AK111" i="1" s="1"/>
  <c r="BV119" i="1"/>
  <c r="S119" i="1"/>
  <c r="S197" i="1"/>
  <c r="CM197" i="1" s="1"/>
  <c r="BV197" i="1"/>
  <c r="AR197" i="1" s="1"/>
  <c r="CM202" i="1"/>
  <c r="BZ72" i="1"/>
  <c r="AT72" i="1" s="1"/>
  <c r="CA72" i="1" s="1"/>
  <c r="AS72" i="1" s="1"/>
  <c r="BZ70" i="1"/>
  <c r="AT70" i="1" s="1"/>
  <c r="CA70" i="1" s="1"/>
  <c r="AS70" i="1" s="1"/>
  <c r="BV61" i="1"/>
  <c r="CH52" i="1"/>
  <c r="CM53" i="1"/>
  <c r="BV63" i="1"/>
  <c r="S69" i="1"/>
  <c r="AQ71" i="1"/>
  <c r="AQ73" i="1"/>
  <c r="AQ75" i="1"/>
  <c r="AQ77" i="1"/>
  <c r="S89" i="1"/>
  <c r="CM89" i="1" s="1"/>
  <c r="CH98" i="1"/>
  <c r="CM99" i="1"/>
  <c r="AK109" i="1"/>
  <c r="CH124" i="1"/>
  <c r="BV157" i="1"/>
  <c r="BZ157" i="1" s="1"/>
  <c r="AT157" i="1" s="1"/>
  <c r="CA157" i="1" s="1"/>
  <c r="S157" i="1"/>
  <c r="CM157" i="1" s="1"/>
  <c r="BV173" i="1"/>
  <c r="S173" i="1"/>
  <c r="AK173" i="1" s="1"/>
  <c r="CH196" i="1"/>
  <c r="AK212" i="1"/>
  <c r="CM56" i="1"/>
  <c r="CM66" i="1"/>
  <c r="BZ78" i="1"/>
  <c r="AT78" i="1" s="1"/>
  <c r="CA78" i="1" s="1"/>
  <c r="AS78" i="1" s="1"/>
  <c r="CM95" i="1"/>
  <c r="BZ51" i="1"/>
  <c r="AT51" i="1" s="1"/>
  <c r="CA51" i="1" s="1"/>
  <c r="BZ103" i="1"/>
  <c r="AT103" i="1" s="1"/>
  <c r="CA103" i="1" s="1"/>
  <c r="AK118" i="1"/>
  <c r="BZ142" i="1"/>
  <c r="AT142" i="1" s="1"/>
  <c r="CA142" i="1" s="1"/>
  <c r="BV143" i="1"/>
  <c r="CL143" i="1" s="1"/>
  <c r="CN143" i="1" s="1"/>
  <c r="S143" i="1"/>
  <c r="CM143" i="1" s="1"/>
  <c r="AQ179" i="1"/>
  <c r="CP179" i="1"/>
  <c r="AK179" i="1" s="1"/>
  <c r="AK59" i="1"/>
  <c r="AQ184" i="1"/>
  <c r="CP184" i="1"/>
  <c r="AK184" i="1" s="1"/>
  <c r="S54" i="1"/>
  <c r="CM54" i="1" s="1"/>
  <c r="AK57" i="1"/>
  <c r="BZ59" i="1"/>
  <c r="AT59" i="1" s="1"/>
  <c r="CA59" i="1" s="1"/>
  <c r="CH54" i="1"/>
  <c r="CM55" i="1"/>
  <c r="AQ59" i="1"/>
  <c r="CH59" i="1"/>
  <c r="BZ61" i="1"/>
  <c r="AT61" i="1" s="1"/>
  <c r="CA61" i="1" s="1"/>
  <c r="CL61" i="1" s="1"/>
  <c r="CN61" i="1" s="1"/>
  <c r="CH81" i="1"/>
  <c r="CH83" i="1"/>
  <c r="BV84" i="1"/>
  <c r="BZ84" i="1" s="1"/>
  <c r="AT84" i="1" s="1"/>
  <c r="CA84" i="1" s="1"/>
  <c r="S84" i="1"/>
  <c r="CM84" i="1" s="1"/>
  <c r="S112" i="1"/>
  <c r="CM112" i="1" s="1"/>
  <c r="BZ112" i="1"/>
  <c r="AT112" i="1" s="1"/>
  <c r="CA112" i="1" s="1"/>
  <c r="BZ122" i="1"/>
  <c r="AT122" i="1" s="1"/>
  <c r="CA122" i="1" s="1"/>
  <c r="BV123" i="1"/>
  <c r="S123" i="1"/>
  <c r="BZ129" i="1"/>
  <c r="AT129" i="1" s="1"/>
  <c r="CA129" i="1" s="1"/>
  <c r="CM141" i="1"/>
  <c r="BV155" i="1"/>
  <c r="AR155" i="1" s="1"/>
  <c r="S155" i="1"/>
  <c r="CM155" i="1" s="1"/>
  <c r="S203" i="1"/>
  <c r="CM203" i="1" s="1"/>
  <c r="BV203" i="1"/>
  <c r="AR203" i="1" s="1"/>
  <c r="BV211" i="1"/>
  <c r="BZ211" i="1" s="1"/>
  <c r="AT211" i="1" s="1"/>
  <c r="CA211" i="1" s="1"/>
  <c r="S211" i="1"/>
  <c r="CM211" i="1" s="1"/>
  <c r="CM218" i="1"/>
  <c r="BZ167" i="1"/>
  <c r="AT167" i="1" s="1"/>
  <c r="CA167" i="1" s="1"/>
  <c r="AK174" i="1"/>
  <c r="BZ181" i="1"/>
  <c r="AT181" i="1" s="1"/>
  <c r="CA181" i="1" s="1"/>
  <c r="BZ183" i="1"/>
  <c r="AT183" i="1" s="1"/>
  <c r="CA183" i="1" s="1"/>
  <c r="CB183" i="1" s="1"/>
  <c r="CC183" i="1" s="1"/>
  <c r="CF183" i="1" s="1"/>
  <c r="T183" i="1" s="1"/>
  <c r="BZ204" i="1"/>
  <c r="AT204" i="1" s="1"/>
  <c r="CA204" i="1" s="1"/>
  <c r="CB204" i="1" s="1"/>
  <c r="CC204" i="1" s="1"/>
  <c r="CF204" i="1" s="1"/>
  <c r="T204" i="1" s="1"/>
  <c r="CI204" i="1" s="1"/>
  <c r="U204" i="1" s="1"/>
  <c r="BZ209" i="1"/>
  <c r="AT209" i="1" s="1"/>
  <c r="CA209" i="1" s="1"/>
  <c r="AK115" i="1"/>
  <c r="AK129" i="1"/>
  <c r="BZ131" i="1"/>
  <c r="AT131" i="1" s="1"/>
  <c r="CA131" i="1" s="1"/>
  <c r="AS131" i="1" s="1"/>
  <c r="AK144" i="1"/>
  <c r="CH149" i="1"/>
  <c r="CM152" i="1"/>
  <c r="CH153" i="1"/>
  <c r="CM154" i="1"/>
  <c r="AK160" i="1"/>
  <c r="BV161" i="1"/>
  <c r="AR161" i="1" s="1"/>
  <c r="AQ162" i="1"/>
  <c r="BZ178" i="1"/>
  <c r="AT178" i="1" s="1"/>
  <c r="CA178" i="1" s="1"/>
  <c r="CB178" i="1" s="1"/>
  <c r="CC178" i="1" s="1"/>
  <c r="CF178" i="1" s="1"/>
  <c r="T178" i="1" s="1"/>
  <c r="CI178" i="1" s="1"/>
  <c r="U178" i="1" s="1"/>
  <c r="CH181" i="1"/>
  <c r="BZ189" i="1"/>
  <c r="AT189" i="1" s="1"/>
  <c r="CA189" i="1" s="1"/>
  <c r="CB189" i="1" s="1"/>
  <c r="CC189" i="1" s="1"/>
  <c r="CF189" i="1" s="1"/>
  <c r="T189" i="1" s="1"/>
  <c r="CI189" i="1" s="1"/>
  <c r="U189" i="1" s="1"/>
  <c r="BZ191" i="1"/>
  <c r="AT191" i="1" s="1"/>
  <c r="CA191" i="1" s="1"/>
  <c r="CB191" i="1" s="1"/>
  <c r="CC191" i="1" s="1"/>
  <c r="CF191" i="1" s="1"/>
  <c r="T191" i="1" s="1"/>
  <c r="CI191" i="1" s="1"/>
  <c r="U191" i="1" s="1"/>
  <c r="BZ193" i="1"/>
  <c r="AT193" i="1" s="1"/>
  <c r="CA193" i="1" s="1"/>
  <c r="BZ195" i="1"/>
  <c r="AT195" i="1" s="1"/>
  <c r="CA195" i="1" s="1"/>
  <c r="AS195" i="1" s="1"/>
  <c r="AQ198" i="1"/>
  <c r="BZ198" i="1"/>
  <c r="AT198" i="1" s="1"/>
  <c r="CA198" i="1" s="1"/>
  <c r="CB198" i="1" s="1"/>
  <c r="CC198" i="1" s="1"/>
  <c r="CF198" i="1" s="1"/>
  <c r="T198" i="1" s="1"/>
  <c r="AQ201" i="1"/>
  <c r="CH204" i="1"/>
  <c r="CM214" i="1"/>
  <c r="AQ215" i="1"/>
  <c r="BV218" i="1"/>
  <c r="AR218" i="1" s="1"/>
  <c r="CM118" i="1"/>
  <c r="BZ130" i="1"/>
  <c r="AT130" i="1" s="1"/>
  <c r="CA130" i="1" s="1"/>
  <c r="AS130" i="1" s="1"/>
  <c r="AK142" i="1"/>
  <c r="S149" i="1"/>
  <c r="AK149" i="1" s="1"/>
  <c r="AK167" i="1"/>
  <c r="AK201" i="1"/>
  <c r="AK204" i="1"/>
  <c r="CM212" i="1"/>
  <c r="BZ107" i="1"/>
  <c r="AT107" i="1" s="1"/>
  <c r="CA107" i="1" s="1"/>
  <c r="CM113" i="1"/>
  <c r="BZ125" i="1"/>
  <c r="AT125" i="1" s="1"/>
  <c r="CA125" i="1" s="1"/>
  <c r="AS125" i="1" s="1"/>
  <c r="BZ135" i="1"/>
  <c r="AT135" i="1" s="1"/>
  <c r="CA135" i="1" s="1"/>
  <c r="BZ137" i="1"/>
  <c r="AT137" i="1" s="1"/>
  <c r="CA137" i="1" s="1"/>
  <c r="BZ143" i="1"/>
  <c r="AT143" i="1" s="1"/>
  <c r="CA143" i="1" s="1"/>
  <c r="BV152" i="1"/>
  <c r="AR152" i="1" s="1"/>
  <c r="BV154" i="1"/>
  <c r="AR154" i="1" s="1"/>
  <c r="CM156" i="1"/>
  <c r="CM158" i="1"/>
  <c r="BV163" i="1"/>
  <c r="AR163" i="1" s="1"/>
  <c r="CM168" i="1"/>
  <c r="BV175" i="1"/>
  <c r="AR175" i="1" s="1"/>
  <c r="CM200" i="1"/>
  <c r="BV208" i="1"/>
  <c r="AR208" i="1" s="1"/>
  <c r="BV214" i="1"/>
  <c r="AR214" i="1" s="1"/>
  <c r="AK85" i="1"/>
  <c r="CH85" i="1"/>
  <c r="CM86" i="1"/>
  <c r="CH87" i="1"/>
  <c r="CM88" i="1"/>
  <c r="CH89" i="1"/>
  <c r="CM90" i="1"/>
  <c r="CH91" i="1"/>
  <c r="BZ95" i="1"/>
  <c r="AT95" i="1" s="1"/>
  <c r="CA95" i="1" s="1"/>
  <c r="CH97" i="1"/>
  <c r="AK101" i="1"/>
  <c r="BV102" i="1"/>
  <c r="AR102" i="1" s="1"/>
  <c r="AQ103" i="1"/>
  <c r="BZ109" i="1"/>
  <c r="AT109" i="1" s="1"/>
  <c r="CA109" i="1" s="1"/>
  <c r="AQ112" i="1"/>
  <c r="S114" i="1"/>
  <c r="CM114" i="1" s="1"/>
  <c r="BV118" i="1"/>
  <c r="AR118" i="1" s="1"/>
  <c r="AQ119" i="1"/>
  <c r="CM120" i="1"/>
  <c r="CH121" i="1"/>
  <c r="CM122" i="1"/>
  <c r="AQ123" i="1"/>
  <c r="BV127" i="1"/>
  <c r="AR127" i="1" s="1"/>
  <c r="AQ128" i="1"/>
  <c r="BV130" i="1"/>
  <c r="AR130" i="1" s="1"/>
  <c r="AK131" i="1"/>
  <c r="CH143" i="1"/>
  <c r="CM146" i="1"/>
  <c r="AQ147" i="1"/>
  <c r="BZ154" i="1"/>
  <c r="AT154" i="1" s="1"/>
  <c r="CA154" i="1" s="1"/>
  <c r="AS154" i="1" s="1"/>
  <c r="AQ155" i="1"/>
  <c r="AQ157" i="1"/>
  <c r="AQ159" i="1"/>
  <c r="AQ164" i="1"/>
  <c r="AQ169" i="1"/>
  <c r="AQ171" i="1"/>
  <c r="CM174" i="1"/>
  <c r="AQ178" i="1"/>
  <c r="CH180" i="1"/>
  <c r="AQ187" i="1"/>
  <c r="AK189" i="1"/>
  <c r="AK191" i="1"/>
  <c r="AK193" i="1"/>
  <c r="AK195" i="1"/>
  <c r="BV199" i="1"/>
  <c r="AR199" i="1" s="1"/>
  <c r="BV205" i="1"/>
  <c r="AR205" i="1" s="1"/>
  <c r="CH206" i="1"/>
  <c r="AQ211" i="1"/>
  <c r="BV212" i="1"/>
  <c r="AR212" i="1" s="1"/>
  <c r="BZ218" i="1"/>
  <c r="AT218" i="1" s="1"/>
  <c r="CA218" i="1" s="1"/>
  <c r="AS218" i="1" s="1"/>
  <c r="CM115" i="1"/>
  <c r="AK125" i="1"/>
  <c r="CM144" i="1"/>
  <c r="BZ200" i="1"/>
  <c r="AT200" i="1" s="1"/>
  <c r="CA200" i="1" s="1"/>
  <c r="BZ216" i="1"/>
  <c r="AT216" i="1" s="1"/>
  <c r="CA216" i="1" s="1"/>
  <c r="AQ87" i="1"/>
  <c r="AQ89" i="1"/>
  <c r="AQ91" i="1"/>
  <c r="CH93" i="1"/>
  <c r="AK97" i="1"/>
  <c r="AQ107" i="1"/>
  <c r="BZ111" i="1"/>
  <c r="AT111" i="1" s="1"/>
  <c r="CA111" i="1" s="1"/>
  <c r="AS111" i="1" s="1"/>
  <c r="AQ114" i="1"/>
  <c r="S116" i="1"/>
  <c r="CM116" i="1" s="1"/>
  <c r="AQ121" i="1"/>
  <c r="BZ126" i="1"/>
  <c r="AT126" i="1" s="1"/>
  <c r="CA126" i="1" s="1"/>
  <c r="CB126" i="1" s="1"/>
  <c r="CC126" i="1" s="1"/>
  <c r="CF126" i="1" s="1"/>
  <c r="T126" i="1" s="1"/>
  <c r="CI126" i="1" s="1"/>
  <c r="U126" i="1" s="1"/>
  <c r="AK133" i="1"/>
  <c r="AK135" i="1"/>
  <c r="AK137" i="1"/>
  <c r="AK139" i="1"/>
  <c r="AK141" i="1"/>
  <c r="CM142" i="1"/>
  <c r="AQ143" i="1"/>
  <c r="BZ152" i="1"/>
  <c r="AT152" i="1" s="1"/>
  <c r="CA152" i="1" s="1"/>
  <c r="AS152" i="1" s="1"/>
  <c r="BZ156" i="1"/>
  <c r="AT156" i="1" s="1"/>
  <c r="CA156" i="1" s="1"/>
  <c r="BZ158" i="1"/>
  <c r="AT158" i="1" s="1"/>
  <c r="CA158" i="1" s="1"/>
  <c r="AS158" i="1" s="1"/>
  <c r="BV165" i="1"/>
  <c r="AR165" i="1" s="1"/>
  <c r="S166" i="1"/>
  <c r="BZ175" i="1"/>
  <c r="AT175" i="1" s="1"/>
  <c r="CA175" i="1" s="1"/>
  <c r="AS175" i="1" s="1"/>
  <c r="AQ180" i="1"/>
  <c r="BV196" i="1"/>
  <c r="AR196" i="1" s="1"/>
  <c r="BZ199" i="1"/>
  <c r="AT199" i="1" s="1"/>
  <c r="CA199" i="1" s="1"/>
  <c r="AS199" i="1" s="1"/>
  <c r="CH200" i="1"/>
  <c r="BV202" i="1"/>
  <c r="AR202" i="1" s="1"/>
  <c r="AK203" i="1"/>
  <c r="BZ205" i="1"/>
  <c r="AT205" i="1" s="1"/>
  <c r="CA205" i="1" s="1"/>
  <c r="AS205" i="1" s="1"/>
  <c r="BV210" i="1"/>
  <c r="AR210" i="1" s="1"/>
  <c r="CH216" i="1"/>
  <c r="AK95" i="1"/>
  <c r="BZ102" i="1"/>
  <c r="AT102" i="1" s="1"/>
  <c r="CA102" i="1" s="1"/>
  <c r="CP105" i="1"/>
  <c r="BZ113" i="1"/>
  <c r="AT113" i="1" s="1"/>
  <c r="CA113" i="1" s="1"/>
  <c r="CM117" i="1"/>
  <c r="BZ118" i="1"/>
  <c r="AT118" i="1" s="1"/>
  <c r="CA118" i="1" s="1"/>
  <c r="AS118" i="1" s="1"/>
  <c r="BZ127" i="1"/>
  <c r="AT127" i="1" s="1"/>
  <c r="CA127" i="1" s="1"/>
  <c r="CB127" i="1" s="1"/>
  <c r="CC127" i="1" s="1"/>
  <c r="CF127" i="1" s="1"/>
  <c r="T127" i="1" s="1"/>
  <c r="CI127" i="1" s="1"/>
  <c r="U127" i="1" s="1"/>
  <c r="BZ150" i="1"/>
  <c r="AT150" i="1" s="1"/>
  <c r="CA150" i="1" s="1"/>
  <c r="CB150" i="1" s="1"/>
  <c r="CC150" i="1" s="1"/>
  <c r="CF150" i="1" s="1"/>
  <c r="T150" i="1" s="1"/>
  <c r="CI150" i="1" s="1"/>
  <c r="U150" i="1" s="1"/>
  <c r="AK161" i="1"/>
  <c r="CM190" i="1"/>
  <c r="BZ190" i="1"/>
  <c r="AT190" i="1" s="1"/>
  <c r="CA190" i="1" s="1"/>
  <c r="CM192" i="1"/>
  <c r="BZ192" i="1"/>
  <c r="AT192" i="1" s="1"/>
  <c r="CA192" i="1" s="1"/>
  <c r="BZ194" i="1"/>
  <c r="AT194" i="1" s="1"/>
  <c r="CA194" i="1" s="1"/>
  <c r="AK218" i="1"/>
  <c r="AQ82" i="1"/>
  <c r="AK93" i="1"/>
  <c r="S100" i="1"/>
  <c r="CM100" i="1" s="1"/>
  <c r="CM101" i="1"/>
  <c r="AQ102" i="1"/>
  <c r="BZ104" i="1"/>
  <c r="AT104" i="1" s="1"/>
  <c r="CA104" i="1" s="1"/>
  <c r="AS104" i="1" s="1"/>
  <c r="CP107" i="1"/>
  <c r="AQ116" i="1"/>
  <c r="BZ124" i="1"/>
  <c r="AT124" i="1" s="1"/>
  <c r="CA124" i="1" s="1"/>
  <c r="AQ130" i="1"/>
  <c r="BZ148" i="1"/>
  <c r="AT148" i="1" s="1"/>
  <c r="CA148" i="1" s="1"/>
  <c r="CL148" i="1" s="1"/>
  <c r="CN148" i="1" s="1"/>
  <c r="CH150" i="1"/>
  <c r="BZ160" i="1"/>
  <c r="AT160" i="1" s="1"/>
  <c r="CA160" i="1" s="1"/>
  <c r="AS160" i="1" s="1"/>
  <c r="AK163" i="1"/>
  <c r="BZ168" i="1"/>
  <c r="AT168" i="1" s="1"/>
  <c r="CA168" i="1" s="1"/>
  <c r="AS168" i="1" s="1"/>
  <c r="BZ170" i="1"/>
  <c r="AT170" i="1" s="1"/>
  <c r="CA170" i="1" s="1"/>
  <c r="AS170" i="1" s="1"/>
  <c r="BZ172" i="1"/>
  <c r="AT172" i="1" s="1"/>
  <c r="CA172" i="1" s="1"/>
  <c r="BZ177" i="1"/>
  <c r="AT177" i="1" s="1"/>
  <c r="CA177" i="1" s="1"/>
  <c r="BZ182" i="1"/>
  <c r="AT182" i="1" s="1"/>
  <c r="CA182" i="1" s="1"/>
  <c r="BZ184" i="1"/>
  <c r="AT184" i="1" s="1"/>
  <c r="CA184" i="1" s="1"/>
  <c r="BZ186" i="1"/>
  <c r="AT186" i="1" s="1"/>
  <c r="CA186" i="1" s="1"/>
  <c r="BZ188" i="1"/>
  <c r="AT188" i="1" s="1"/>
  <c r="CA188" i="1" s="1"/>
  <c r="AK208" i="1"/>
  <c r="AK216" i="1"/>
  <c r="BZ132" i="1"/>
  <c r="AT132" i="1" s="1"/>
  <c r="CA132" i="1" s="1"/>
  <c r="BZ146" i="1"/>
  <c r="AT146" i="1" s="1"/>
  <c r="CA146" i="1" s="1"/>
  <c r="CL146" i="1" s="1"/>
  <c r="CN146" i="1" s="1"/>
  <c r="CH148" i="1"/>
  <c r="AK152" i="1"/>
  <c r="AK154" i="1"/>
  <c r="CH156" i="1"/>
  <c r="CH158" i="1"/>
  <c r="BZ165" i="1"/>
  <c r="AT165" i="1" s="1"/>
  <c r="CA165" i="1" s="1"/>
  <c r="CB165" i="1" s="1"/>
  <c r="CC165" i="1" s="1"/>
  <c r="CF165" i="1" s="1"/>
  <c r="T165" i="1" s="1"/>
  <c r="CI165" i="1" s="1"/>
  <c r="U165" i="1" s="1"/>
  <c r="BZ174" i="1"/>
  <c r="AT174" i="1" s="1"/>
  <c r="CA174" i="1" s="1"/>
  <c r="CH177" i="1"/>
  <c r="CH182" i="1"/>
  <c r="CH184" i="1"/>
  <c r="CH186" i="1"/>
  <c r="CH188" i="1"/>
  <c r="AQ196" i="1"/>
  <c r="BZ196" i="1"/>
  <c r="AT196" i="1" s="1"/>
  <c r="CA196" i="1" s="1"/>
  <c r="CB196" i="1" s="1"/>
  <c r="CC196" i="1" s="1"/>
  <c r="CF196" i="1" s="1"/>
  <c r="T196" i="1" s="1"/>
  <c r="CI196" i="1" s="1"/>
  <c r="U196" i="1" s="1"/>
  <c r="AQ199" i="1"/>
  <c r="AQ202" i="1"/>
  <c r="BZ207" i="1"/>
  <c r="AT207" i="1" s="1"/>
  <c r="CA207" i="1" s="1"/>
  <c r="BZ210" i="1"/>
  <c r="AT210" i="1" s="1"/>
  <c r="CA210" i="1" s="1"/>
  <c r="AS210" i="1" s="1"/>
  <c r="AK214" i="1"/>
  <c r="AR213" i="1"/>
  <c r="AR215" i="1"/>
  <c r="AS216" i="1"/>
  <c r="CB216" i="1"/>
  <c r="CC216" i="1" s="1"/>
  <c r="CF216" i="1" s="1"/>
  <c r="T216" i="1" s="1"/>
  <c r="CI216" i="1" s="1"/>
  <c r="U216" i="1" s="1"/>
  <c r="BZ213" i="1"/>
  <c r="AT213" i="1" s="1"/>
  <c r="CA213" i="1" s="1"/>
  <c r="AR217" i="1"/>
  <c r="CM213" i="1"/>
  <c r="BZ215" i="1"/>
  <c r="AT215" i="1" s="1"/>
  <c r="CA215" i="1" s="1"/>
  <c r="CM215" i="1"/>
  <c r="BZ217" i="1"/>
  <c r="AT217" i="1" s="1"/>
  <c r="CA217" i="1" s="1"/>
  <c r="CM217" i="1"/>
  <c r="AQ212" i="1"/>
  <c r="AQ214" i="1"/>
  <c r="AQ216" i="1"/>
  <c r="AQ218" i="1"/>
  <c r="AK211" i="1"/>
  <c r="AK213" i="1"/>
  <c r="AK215" i="1"/>
  <c r="AK217" i="1"/>
  <c r="CB210" i="1"/>
  <c r="CC210" i="1" s="1"/>
  <c r="CF210" i="1" s="1"/>
  <c r="T210" i="1" s="1"/>
  <c r="CI210" i="1" s="1"/>
  <c r="U210" i="1" s="1"/>
  <c r="AS207" i="1"/>
  <c r="CB207" i="1"/>
  <c r="CC207" i="1" s="1"/>
  <c r="CF207" i="1" s="1"/>
  <c r="T207" i="1" s="1"/>
  <c r="CI207" i="1" s="1"/>
  <c r="U207" i="1" s="1"/>
  <c r="CB209" i="1"/>
  <c r="CC209" i="1" s="1"/>
  <c r="CF209" i="1" s="1"/>
  <c r="T209" i="1" s="1"/>
  <c r="CI209" i="1" s="1"/>
  <c r="U209" i="1" s="1"/>
  <c r="AS209" i="1"/>
  <c r="AS204" i="1"/>
  <c r="AQ204" i="1"/>
  <c r="CM204" i="1"/>
  <c r="AQ206" i="1"/>
  <c r="AQ208" i="1"/>
  <c r="CM208" i="1"/>
  <c r="AQ210" i="1"/>
  <c r="CM210" i="1"/>
  <c r="AK205" i="1"/>
  <c r="AK207" i="1"/>
  <c r="AK209" i="1"/>
  <c r="CB200" i="1"/>
  <c r="CC200" i="1" s="1"/>
  <c r="CF200" i="1" s="1"/>
  <c r="T200" i="1" s="1"/>
  <c r="CI200" i="1" s="1"/>
  <c r="U200" i="1" s="1"/>
  <c r="AS200" i="1"/>
  <c r="AS198" i="1"/>
  <c r="CL200" i="1"/>
  <c r="CN200" i="1" s="1"/>
  <c r="AQ197" i="1"/>
  <c r="CM199" i="1"/>
  <c r="CM201" i="1"/>
  <c r="AK196" i="1"/>
  <c r="AK198" i="1"/>
  <c r="AK200" i="1"/>
  <c r="AK202" i="1"/>
  <c r="AS193" i="1"/>
  <c r="CB193" i="1"/>
  <c r="CC193" i="1" s="1"/>
  <c r="CF193" i="1" s="1"/>
  <c r="T193" i="1" s="1"/>
  <c r="CI193" i="1" s="1"/>
  <c r="U193" i="1" s="1"/>
  <c r="AS190" i="1"/>
  <c r="CB190" i="1"/>
  <c r="CC190" i="1" s="1"/>
  <c r="CF190" i="1" s="1"/>
  <c r="T190" i="1" s="1"/>
  <c r="CI190" i="1" s="1"/>
  <c r="U190" i="1" s="1"/>
  <c r="CB195" i="1"/>
  <c r="CC195" i="1" s="1"/>
  <c r="CF195" i="1" s="1"/>
  <c r="T195" i="1" s="1"/>
  <c r="CI195" i="1" s="1"/>
  <c r="U195" i="1" s="1"/>
  <c r="AS192" i="1"/>
  <c r="CB192" i="1"/>
  <c r="CC192" i="1" s="1"/>
  <c r="CF192" i="1" s="1"/>
  <c r="T192" i="1" s="1"/>
  <c r="CI192" i="1" s="1"/>
  <c r="U192" i="1" s="1"/>
  <c r="CM194" i="1"/>
  <c r="AS194" i="1"/>
  <c r="CB194" i="1"/>
  <c r="CC194" i="1" s="1"/>
  <c r="CF194" i="1" s="1"/>
  <c r="T194" i="1" s="1"/>
  <c r="CI194" i="1" s="1"/>
  <c r="U194" i="1" s="1"/>
  <c r="AS191" i="1"/>
  <c r="AQ189" i="1"/>
  <c r="CM189" i="1"/>
  <c r="AQ191" i="1"/>
  <c r="CM191" i="1"/>
  <c r="AQ193" i="1"/>
  <c r="CM193" i="1"/>
  <c r="AQ195" i="1"/>
  <c r="CM195" i="1"/>
  <c r="AK190" i="1"/>
  <c r="AK192" i="1"/>
  <c r="AK194" i="1"/>
  <c r="AS183" i="1"/>
  <c r="AR185" i="1"/>
  <c r="AS186" i="1"/>
  <c r="CB186" i="1"/>
  <c r="CC186" i="1" s="1"/>
  <c r="CF186" i="1" s="1"/>
  <c r="T186" i="1" s="1"/>
  <c r="CI186" i="1" s="1"/>
  <c r="U186" i="1" s="1"/>
  <c r="BZ185" i="1"/>
  <c r="AT185" i="1" s="1"/>
  <c r="CA185" i="1" s="1"/>
  <c r="AS188" i="1"/>
  <c r="CB188" i="1"/>
  <c r="CC188" i="1" s="1"/>
  <c r="CF188" i="1" s="1"/>
  <c r="T188" i="1" s="1"/>
  <c r="CI188" i="1" s="1"/>
  <c r="U188" i="1" s="1"/>
  <c r="CL188" i="1"/>
  <c r="CN188" i="1" s="1"/>
  <c r="AR187" i="1"/>
  <c r="AS182" i="1"/>
  <c r="CB182" i="1"/>
  <c r="CC182" i="1" s="1"/>
  <c r="CF182" i="1" s="1"/>
  <c r="T182" i="1" s="1"/>
  <c r="CI182" i="1" s="1"/>
  <c r="U182" i="1" s="1"/>
  <c r="CL182" i="1"/>
  <c r="CN182" i="1" s="1"/>
  <c r="BZ187" i="1"/>
  <c r="AT187" i="1" s="1"/>
  <c r="CA187" i="1" s="1"/>
  <c r="AR183" i="1"/>
  <c r="AS184" i="1"/>
  <c r="CB184" i="1"/>
  <c r="CC184" i="1" s="1"/>
  <c r="CF184" i="1" s="1"/>
  <c r="T184" i="1" s="1"/>
  <c r="CI184" i="1" s="1"/>
  <c r="U184" i="1" s="1"/>
  <c r="CL184" i="1"/>
  <c r="S183" i="1"/>
  <c r="S185" i="1"/>
  <c r="S187" i="1"/>
  <c r="AK182" i="1"/>
  <c r="AK186" i="1"/>
  <c r="AK188" i="1"/>
  <c r="CM182" i="1"/>
  <c r="CM184" i="1"/>
  <c r="CM186" i="1"/>
  <c r="AQ188" i="1"/>
  <c r="CM188" i="1"/>
  <c r="AS179" i="1"/>
  <c r="CB179" i="1"/>
  <c r="CC179" i="1" s="1"/>
  <c r="CF179" i="1" s="1"/>
  <c r="T179" i="1" s="1"/>
  <c r="CI179" i="1" s="1"/>
  <c r="U179" i="1" s="1"/>
  <c r="CL179" i="1"/>
  <c r="CN179" i="1" s="1"/>
  <c r="AS178" i="1"/>
  <c r="AR180" i="1"/>
  <c r="CB175" i="1"/>
  <c r="CC175" i="1" s="1"/>
  <c r="CF175" i="1" s="1"/>
  <c r="T175" i="1" s="1"/>
  <c r="CI175" i="1" s="1"/>
  <c r="U175" i="1" s="1"/>
  <c r="AS181" i="1"/>
  <c r="CB181" i="1"/>
  <c r="CC181" i="1" s="1"/>
  <c r="CF181" i="1" s="1"/>
  <c r="T181" i="1" s="1"/>
  <c r="CI181" i="1" s="1"/>
  <c r="U181" i="1" s="1"/>
  <c r="CL181" i="1"/>
  <c r="BZ180" i="1"/>
  <c r="AT180" i="1" s="1"/>
  <c r="CA180" i="1" s="1"/>
  <c r="AR176" i="1"/>
  <c r="AS177" i="1"/>
  <c r="CB177" i="1"/>
  <c r="CC177" i="1" s="1"/>
  <c r="CF177" i="1" s="1"/>
  <c r="T177" i="1" s="1"/>
  <c r="CI177" i="1" s="1"/>
  <c r="U177" i="1" s="1"/>
  <c r="CL177" i="1"/>
  <c r="CN177" i="1" s="1"/>
  <c r="BZ176" i="1"/>
  <c r="AT176" i="1" s="1"/>
  <c r="CA176" i="1" s="1"/>
  <c r="AR178" i="1"/>
  <c r="S176" i="1"/>
  <c r="S178" i="1"/>
  <c r="S180" i="1"/>
  <c r="CM175" i="1"/>
  <c r="CM177" i="1"/>
  <c r="CM179" i="1"/>
  <c r="CM181" i="1"/>
  <c r="CN181" i="1" s="1"/>
  <c r="AS172" i="1"/>
  <c r="CB172" i="1"/>
  <c r="CC172" i="1" s="1"/>
  <c r="CF172" i="1" s="1"/>
  <c r="T172" i="1" s="1"/>
  <c r="CI172" i="1" s="1"/>
  <c r="U172" i="1" s="1"/>
  <c r="AR173" i="1"/>
  <c r="AS174" i="1"/>
  <c r="CB174" i="1"/>
  <c r="CC174" i="1" s="1"/>
  <c r="CF174" i="1" s="1"/>
  <c r="T174" i="1" s="1"/>
  <c r="CI174" i="1" s="1"/>
  <c r="U174" i="1" s="1"/>
  <c r="BZ173" i="1"/>
  <c r="AT173" i="1" s="1"/>
  <c r="CA173" i="1" s="1"/>
  <c r="CM173" i="1"/>
  <c r="AQ168" i="1"/>
  <c r="AQ170" i="1"/>
  <c r="AQ172" i="1"/>
  <c r="AQ174" i="1"/>
  <c r="AK169" i="1"/>
  <c r="AK171" i="1"/>
  <c r="AR162" i="1"/>
  <c r="AR166" i="1"/>
  <c r="AS167" i="1"/>
  <c r="CB167" i="1"/>
  <c r="CC167" i="1" s="1"/>
  <c r="CF167" i="1" s="1"/>
  <c r="T167" i="1" s="1"/>
  <c r="CI167" i="1" s="1"/>
  <c r="U167" i="1" s="1"/>
  <c r="BZ166" i="1"/>
  <c r="AT166" i="1" s="1"/>
  <c r="CA166" i="1" s="1"/>
  <c r="BZ162" i="1"/>
  <c r="AT162" i="1" s="1"/>
  <c r="CA162" i="1" s="1"/>
  <c r="CM162" i="1"/>
  <c r="CM166" i="1"/>
  <c r="BZ164" i="1"/>
  <c r="AT164" i="1" s="1"/>
  <c r="CA164" i="1" s="1"/>
  <c r="AS165" i="1"/>
  <c r="AQ161" i="1"/>
  <c r="AQ163" i="1"/>
  <c r="AQ165" i="1"/>
  <c r="AQ167" i="1"/>
  <c r="AK162" i="1"/>
  <c r="AK164" i="1"/>
  <c r="AK166" i="1"/>
  <c r="AR157" i="1"/>
  <c r="AR153" i="1"/>
  <c r="AS156" i="1"/>
  <c r="CB156" i="1"/>
  <c r="CC156" i="1" s="1"/>
  <c r="CF156" i="1" s="1"/>
  <c r="T156" i="1" s="1"/>
  <c r="CI156" i="1" s="1"/>
  <c r="U156" i="1" s="1"/>
  <c r="BZ153" i="1"/>
  <c r="AT153" i="1" s="1"/>
  <c r="CA153" i="1" s="1"/>
  <c r="AQ154" i="1"/>
  <c r="AQ156" i="1"/>
  <c r="AQ158" i="1"/>
  <c r="AQ160" i="1"/>
  <c r="CM160" i="1"/>
  <c r="AK153" i="1"/>
  <c r="AK157" i="1"/>
  <c r="AS143" i="1"/>
  <c r="CB143" i="1"/>
  <c r="CC143" i="1" s="1"/>
  <c r="CF143" i="1" s="1"/>
  <c r="T143" i="1" s="1"/>
  <c r="CI143" i="1" s="1"/>
  <c r="U143" i="1" s="1"/>
  <c r="AR147" i="1"/>
  <c r="AS148" i="1"/>
  <c r="CB148" i="1"/>
  <c r="CC148" i="1" s="1"/>
  <c r="CF148" i="1" s="1"/>
  <c r="T148" i="1" s="1"/>
  <c r="CI148" i="1" s="1"/>
  <c r="U148" i="1" s="1"/>
  <c r="AR149" i="1"/>
  <c r="AS150" i="1"/>
  <c r="BZ147" i="1"/>
  <c r="AT147" i="1" s="1"/>
  <c r="CA147" i="1" s="1"/>
  <c r="AR151" i="1"/>
  <c r="BZ149" i="1"/>
  <c r="AT149" i="1" s="1"/>
  <c r="CA149" i="1" s="1"/>
  <c r="AS142" i="1"/>
  <c r="CB142" i="1"/>
  <c r="CC142" i="1" s="1"/>
  <c r="CF142" i="1" s="1"/>
  <c r="T142" i="1" s="1"/>
  <c r="CI142" i="1" s="1"/>
  <c r="U142" i="1" s="1"/>
  <c r="CM149" i="1"/>
  <c r="BZ151" i="1"/>
  <c r="AT151" i="1" s="1"/>
  <c r="CA151" i="1" s="1"/>
  <c r="AR143" i="1"/>
  <c r="AS144" i="1"/>
  <c r="CB144" i="1"/>
  <c r="CC144" i="1" s="1"/>
  <c r="CF144" i="1" s="1"/>
  <c r="T144" i="1" s="1"/>
  <c r="CI144" i="1" s="1"/>
  <c r="U144" i="1" s="1"/>
  <c r="CM151" i="1"/>
  <c r="AR145" i="1"/>
  <c r="CB146" i="1"/>
  <c r="CC146" i="1" s="1"/>
  <c r="CF146" i="1" s="1"/>
  <c r="T146" i="1" s="1"/>
  <c r="CI146" i="1" s="1"/>
  <c r="U146" i="1" s="1"/>
  <c r="CL142" i="1"/>
  <c r="CN142" i="1" s="1"/>
  <c r="CL144" i="1"/>
  <c r="CN144" i="1" s="1"/>
  <c r="AQ142" i="1"/>
  <c r="AQ144" i="1"/>
  <c r="AQ146" i="1"/>
  <c r="AQ148" i="1"/>
  <c r="AQ150" i="1"/>
  <c r="AQ152" i="1"/>
  <c r="AK143" i="1"/>
  <c r="AK145" i="1"/>
  <c r="AK147" i="1"/>
  <c r="AK151" i="1"/>
  <c r="AR136" i="1"/>
  <c r="AS134" i="1"/>
  <c r="CB134" i="1"/>
  <c r="CC134" i="1" s="1"/>
  <c r="CF134" i="1" s="1"/>
  <c r="T134" i="1" s="1"/>
  <c r="CI134" i="1" s="1"/>
  <c r="U134" i="1" s="1"/>
  <c r="AR138" i="1"/>
  <c r="BZ136" i="1"/>
  <c r="AT136" i="1" s="1"/>
  <c r="CA136" i="1" s="1"/>
  <c r="AR140" i="1"/>
  <c r="BZ138" i="1"/>
  <c r="AT138" i="1" s="1"/>
  <c r="CA138" i="1" s="1"/>
  <c r="CM138" i="1"/>
  <c r="BZ140" i="1"/>
  <c r="AT140" i="1" s="1"/>
  <c r="CA140" i="1" s="1"/>
  <c r="AS135" i="1"/>
  <c r="CB135" i="1"/>
  <c r="CC135" i="1" s="1"/>
  <c r="CF135" i="1" s="1"/>
  <c r="T135" i="1" s="1"/>
  <c r="CI135" i="1" s="1"/>
  <c r="U135" i="1" s="1"/>
  <c r="CM140" i="1"/>
  <c r="CL134" i="1"/>
  <c r="CN134" i="1" s="1"/>
  <c r="AR134" i="1"/>
  <c r="AS137" i="1"/>
  <c r="CB137" i="1"/>
  <c r="CC137" i="1" s="1"/>
  <c r="CF137" i="1" s="1"/>
  <c r="T137" i="1" s="1"/>
  <c r="CI137" i="1" s="1"/>
  <c r="U137" i="1" s="1"/>
  <c r="CL137" i="1"/>
  <c r="CN137" i="1" s="1"/>
  <c r="AQ135" i="1"/>
  <c r="AQ137" i="1"/>
  <c r="AQ139" i="1"/>
  <c r="AQ141" i="1"/>
  <c r="AK134" i="1"/>
  <c r="AK136" i="1"/>
  <c r="AK138" i="1"/>
  <c r="AK140" i="1"/>
  <c r="AS129" i="1"/>
  <c r="CB129" i="1"/>
  <c r="CC129" i="1" s="1"/>
  <c r="CF129" i="1" s="1"/>
  <c r="T129" i="1" s="1"/>
  <c r="CI129" i="1" s="1"/>
  <c r="U129" i="1" s="1"/>
  <c r="AS126" i="1"/>
  <c r="CM132" i="1"/>
  <c r="AS132" i="1"/>
  <c r="CB132" i="1"/>
  <c r="CC132" i="1" s="1"/>
  <c r="CF132" i="1" s="1"/>
  <c r="T132" i="1" s="1"/>
  <c r="CI132" i="1" s="1"/>
  <c r="U132" i="1" s="1"/>
  <c r="CB130" i="1"/>
  <c r="CC130" i="1" s="1"/>
  <c r="CF130" i="1" s="1"/>
  <c r="T130" i="1" s="1"/>
  <c r="CI130" i="1" s="1"/>
  <c r="U130" i="1" s="1"/>
  <c r="AX126" i="1"/>
  <c r="CM126" i="1" s="1"/>
  <c r="AX128" i="1"/>
  <c r="CM128" i="1" s="1"/>
  <c r="AX130" i="1"/>
  <c r="CM130" i="1" s="1"/>
  <c r="AQ125" i="1"/>
  <c r="CM125" i="1"/>
  <c r="AQ127" i="1"/>
  <c r="CM127" i="1"/>
  <c r="AQ129" i="1"/>
  <c r="CM129" i="1"/>
  <c r="AQ131" i="1"/>
  <c r="CM131" i="1"/>
  <c r="CM133" i="1"/>
  <c r="AK126" i="1"/>
  <c r="AK128" i="1"/>
  <c r="AK130" i="1"/>
  <c r="AK132" i="1"/>
  <c r="BZ119" i="1"/>
  <c r="AT119" i="1" s="1"/>
  <c r="CA119" i="1" s="1"/>
  <c r="AS122" i="1"/>
  <c r="CB122" i="1"/>
  <c r="CC122" i="1" s="1"/>
  <c r="CF122" i="1" s="1"/>
  <c r="T122" i="1" s="1"/>
  <c r="CI122" i="1" s="1"/>
  <c r="U122" i="1" s="1"/>
  <c r="AR121" i="1"/>
  <c r="AS124" i="1"/>
  <c r="CB124" i="1"/>
  <c r="CC124" i="1" s="1"/>
  <c r="CF124" i="1" s="1"/>
  <c r="T124" i="1" s="1"/>
  <c r="CI124" i="1" s="1"/>
  <c r="U124" i="1" s="1"/>
  <c r="AR123" i="1"/>
  <c r="AS120" i="1"/>
  <c r="CB120" i="1"/>
  <c r="CC120" i="1" s="1"/>
  <c r="CF120" i="1" s="1"/>
  <c r="T120" i="1" s="1"/>
  <c r="CI120" i="1" s="1"/>
  <c r="U120" i="1" s="1"/>
  <c r="BZ121" i="1"/>
  <c r="AT121" i="1" s="1"/>
  <c r="CA121" i="1" s="1"/>
  <c r="AR119" i="1"/>
  <c r="CM121" i="1"/>
  <c r="BZ123" i="1"/>
  <c r="AT123" i="1" s="1"/>
  <c r="CA123" i="1" s="1"/>
  <c r="CM123" i="1"/>
  <c r="CL122" i="1"/>
  <c r="CN122" i="1" s="1"/>
  <c r="AQ118" i="1"/>
  <c r="AQ120" i="1"/>
  <c r="AQ122" i="1"/>
  <c r="AQ124" i="1"/>
  <c r="CM124" i="1"/>
  <c r="AK121" i="1"/>
  <c r="AK123" i="1"/>
  <c r="AR114" i="1"/>
  <c r="AS117" i="1"/>
  <c r="CB117" i="1"/>
  <c r="CC117" i="1" s="1"/>
  <c r="CF117" i="1" s="1"/>
  <c r="T117" i="1" s="1"/>
  <c r="CI117" i="1" s="1"/>
  <c r="U117" i="1" s="1"/>
  <c r="BZ114" i="1"/>
  <c r="AT114" i="1" s="1"/>
  <c r="CA114" i="1" s="1"/>
  <c r="AR116" i="1"/>
  <c r="AR112" i="1"/>
  <c r="BZ116" i="1"/>
  <c r="AT116" i="1" s="1"/>
  <c r="CA116" i="1" s="1"/>
  <c r="CB112" i="1"/>
  <c r="CC112" i="1" s="1"/>
  <c r="CF112" i="1" s="1"/>
  <c r="T112" i="1" s="1"/>
  <c r="CI112" i="1" s="1"/>
  <c r="U112" i="1" s="1"/>
  <c r="AS112" i="1"/>
  <c r="AS115" i="1"/>
  <c r="CB115" i="1"/>
  <c r="CC115" i="1" s="1"/>
  <c r="CF115" i="1" s="1"/>
  <c r="T115" i="1" s="1"/>
  <c r="CI115" i="1" s="1"/>
  <c r="U115" i="1" s="1"/>
  <c r="CL115" i="1"/>
  <c r="AQ113" i="1"/>
  <c r="AQ115" i="1"/>
  <c r="AQ117" i="1"/>
  <c r="AK112" i="1"/>
  <c r="AK114" i="1"/>
  <c r="AK116" i="1"/>
  <c r="AS108" i="1"/>
  <c r="CB108" i="1"/>
  <c r="CC108" i="1" s="1"/>
  <c r="CF108" i="1" s="1"/>
  <c r="T108" i="1" s="1"/>
  <c r="CI108" i="1" s="1"/>
  <c r="U108" i="1" s="1"/>
  <c r="CB104" i="1"/>
  <c r="CC104" i="1" s="1"/>
  <c r="CF104" i="1" s="1"/>
  <c r="T104" i="1" s="1"/>
  <c r="CI104" i="1" s="1"/>
  <c r="U104" i="1" s="1"/>
  <c r="AS103" i="1"/>
  <c r="CB103" i="1"/>
  <c r="CC103" i="1" s="1"/>
  <c r="CF103" i="1" s="1"/>
  <c r="T103" i="1" s="1"/>
  <c r="CI103" i="1" s="1"/>
  <c r="U103" i="1" s="1"/>
  <c r="CL103" i="1"/>
  <c r="CN103" i="1" s="1"/>
  <c r="CM110" i="1"/>
  <c r="AS110" i="1"/>
  <c r="CB110" i="1"/>
  <c r="CC110" i="1" s="1"/>
  <c r="CF110" i="1" s="1"/>
  <c r="T110" i="1" s="1"/>
  <c r="CI110" i="1" s="1"/>
  <c r="U110" i="1" s="1"/>
  <c r="CM106" i="1"/>
  <c r="AS106" i="1"/>
  <c r="CB106" i="1"/>
  <c r="CC106" i="1" s="1"/>
  <c r="CF106" i="1" s="1"/>
  <c r="T106" i="1" s="1"/>
  <c r="CI106" i="1" s="1"/>
  <c r="U106" i="1" s="1"/>
  <c r="CM102" i="1"/>
  <c r="AS109" i="1"/>
  <c r="CB109" i="1"/>
  <c r="CC109" i="1" s="1"/>
  <c r="CF109" i="1" s="1"/>
  <c r="T109" i="1" s="1"/>
  <c r="CI109" i="1" s="1"/>
  <c r="U109" i="1" s="1"/>
  <c r="CL109" i="1"/>
  <c r="CN109" i="1" s="1"/>
  <c r="AS102" i="1"/>
  <c r="CB102" i="1"/>
  <c r="CC102" i="1" s="1"/>
  <c r="CF102" i="1" s="1"/>
  <c r="T102" i="1" s="1"/>
  <c r="CI102" i="1" s="1"/>
  <c r="U102" i="1" s="1"/>
  <c r="AR104" i="1"/>
  <c r="AR106" i="1"/>
  <c r="AR108" i="1"/>
  <c r="AR110" i="1"/>
  <c r="AK103" i="1"/>
  <c r="AK105" i="1"/>
  <c r="AK107" i="1"/>
  <c r="CM103" i="1"/>
  <c r="CM105" i="1"/>
  <c r="CM107" i="1"/>
  <c r="CM109" i="1"/>
  <c r="CM111" i="1"/>
  <c r="AK102" i="1"/>
  <c r="AK104" i="1"/>
  <c r="AK106" i="1"/>
  <c r="AK108" i="1"/>
  <c r="AK110" i="1"/>
  <c r="AR94" i="1"/>
  <c r="AS97" i="1"/>
  <c r="CB97" i="1"/>
  <c r="CC97" i="1" s="1"/>
  <c r="CF97" i="1" s="1"/>
  <c r="T97" i="1" s="1"/>
  <c r="CI97" i="1" s="1"/>
  <c r="U97" i="1" s="1"/>
  <c r="AR96" i="1"/>
  <c r="BZ94" i="1"/>
  <c r="AT94" i="1" s="1"/>
  <c r="CA94" i="1" s="1"/>
  <c r="AS99" i="1"/>
  <c r="CB99" i="1"/>
  <c r="CC99" i="1" s="1"/>
  <c r="CF99" i="1" s="1"/>
  <c r="T99" i="1" s="1"/>
  <c r="CI99" i="1" s="1"/>
  <c r="U99" i="1" s="1"/>
  <c r="AR98" i="1"/>
  <c r="BZ96" i="1"/>
  <c r="AT96" i="1" s="1"/>
  <c r="CA96" i="1" s="1"/>
  <c r="AS101" i="1"/>
  <c r="CB101" i="1"/>
  <c r="CC101" i="1" s="1"/>
  <c r="CF101" i="1" s="1"/>
  <c r="T101" i="1" s="1"/>
  <c r="CI101" i="1" s="1"/>
  <c r="U101" i="1" s="1"/>
  <c r="CM96" i="1"/>
  <c r="AR100" i="1"/>
  <c r="BZ98" i="1"/>
  <c r="AT98" i="1" s="1"/>
  <c r="CA98" i="1" s="1"/>
  <c r="CM98" i="1"/>
  <c r="AS93" i="1"/>
  <c r="CB93" i="1"/>
  <c r="CC93" i="1" s="1"/>
  <c r="CF93" i="1" s="1"/>
  <c r="T93" i="1" s="1"/>
  <c r="CI93" i="1" s="1"/>
  <c r="U93" i="1" s="1"/>
  <c r="BZ100" i="1"/>
  <c r="AT100" i="1" s="1"/>
  <c r="CA100" i="1" s="1"/>
  <c r="AS95" i="1"/>
  <c r="CB95" i="1"/>
  <c r="CC95" i="1" s="1"/>
  <c r="CF95" i="1" s="1"/>
  <c r="T95" i="1" s="1"/>
  <c r="CI95" i="1" s="1"/>
  <c r="U95" i="1" s="1"/>
  <c r="CL93" i="1"/>
  <c r="CN93" i="1" s="1"/>
  <c r="CL95" i="1"/>
  <c r="CN95" i="1" s="1"/>
  <c r="AQ93" i="1"/>
  <c r="AQ95" i="1"/>
  <c r="AQ97" i="1"/>
  <c r="AQ99" i="1"/>
  <c r="AQ101" i="1"/>
  <c r="AK94" i="1"/>
  <c r="AK96" i="1"/>
  <c r="AK98" i="1"/>
  <c r="AR89" i="1"/>
  <c r="BZ87" i="1"/>
  <c r="AT87" i="1" s="1"/>
  <c r="CA87" i="1" s="1"/>
  <c r="AS92" i="1"/>
  <c r="CB92" i="1"/>
  <c r="CC92" i="1" s="1"/>
  <c r="CF92" i="1" s="1"/>
  <c r="T92" i="1" s="1"/>
  <c r="CI92" i="1" s="1"/>
  <c r="U92" i="1" s="1"/>
  <c r="AR87" i="1"/>
  <c r="AR91" i="1"/>
  <c r="BZ89" i="1"/>
  <c r="AT89" i="1" s="1"/>
  <c r="CA89" i="1" s="1"/>
  <c r="AS90" i="1"/>
  <c r="CB90" i="1"/>
  <c r="CC90" i="1" s="1"/>
  <c r="CF90" i="1" s="1"/>
  <c r="T90" i="1" s="1"/>
  <c r="CI90" i="1" s="1"/>
  <c r="U90" i="1" s="1"/>
  <c r="BZ91" i="1"/>
  <c r="AT91" i="1" s="1"/>
  <c r="CA91" i="1" s="1"/>
  <c r="CM91" i="1"/>
  <c r="AS88" i="1"/>
  <c r="CB88" i="1"/>
  <c r="CC88" i="1" s="1"/>
  <c r="CF88" i="1" s="1"/>
  <c r="T88" i="1" s="1"/>
  <c r="CI88" i="1" s="1"/>
  <c r="U88" i="1" s="1"/>
  <c r="CL90" i="1"/>
  <c r="CL92" i="1"/>
  <c r="CN92" i="1" s="1"/>
  <c r="AQ86" i="1"/>
  <c r="AQ88" i="1"/>
  <c r="AQ90" i="1"/>
  <c r="AQ92" i="1"/>
  <c r="AK87" i="1"/>
  <c r="AK91" i="1"/>
  <c r="AS79" i="1"/>
  <c r="CB79" i="1"/>
  <c r="CC79" i="1" s="1"/>
  <c r="CF79" i="1" s="1"/>
  <c r="T79" i="1" s="1"/>
  <c r="CI79" i="1" s="1"/>
  <c r="U79" i="1" s="1"/>
  <c r="AS85" i="1"/>
  <c r="CB85" i="1"/>
  <c r="CC85" i="1" s="1"/>
  <c r="CF85" i="1" s="1"/>
  <c r="T85" i="1" s="1"/>
  <c r="CI85" i="1" s="1"/>
  <c r="U85" i="1" s="1"/>
  <c r="BZ80" i="1"/>
  <c r="AT80" i="1" s="1"/>
  <c r="CA80" i="1" s="1"/>
  <c r="AR80" i="1"/>
  <c r="AS81" i="1"/>
  <c r="CB81" i="1"/>
  <c r="CC81" i="1" s="1"/>
  <c r="CF81" i="1" s="1"/>
  <c r="T81" i="1" s="1"/>
  <c r="CI81" i="1" s="1"/>
  <c r="U81" i="1" s="1"/>
  <c r="BZ82" i="1"/>
  <c r="AT82" i="1" s="1"/>
  <c r="CA82" i="1" s="1"/>
  <c r="AR82" i="1"/>
  <c r="AS83" i="1"/>
  <c r="CB83" i="1"/>
  <c r="CC83" i="1" s="1"/>
  <c r="CF83" i="1" s="1"/>
  <c r="T83" i="1" s="1"/>
  <c r="CI83" i="1" s="1"/>
  <c r="U83" i="1" s="1"/>
  <c r="AQ81" i="1"/>
  <c r="AQ83" i="1"/>
  <c r="AQ79" i="1"/>
  <c r="AS73" i="1"/>
  <c r="AR75" i="1"/>
  <c r="BZ75" i="1"/>
  <c r="AT75" i="1" s="1"/>
  <c r="CA75" i="1" s="1"/>
  <c r="AR77" i="1"/>
  <c r="CM75" i="1"/>
  <c r="AR71" i="1"/>
  <c r="BZ77" i="1"/>
  <c r="AT77" i="1" s="1"/>
  <c r="CA77" i="1" s="1"/>
  <c r="CM77" i="1"/>
  <c r="AS74" i="1"/>
  <c r="CB74" i="1"/>
  <c r="CC74" i="1" s="1"/>
  <c r="CF74" i="1" s="1"/>
  <c r="T74" i="1" s="1"/>
  <c r="CI74" i="1" s="1"/>
  <c r="U74" i="1" s="1"/>
  <c r="BZ71" i="1"/>
  <c r="AT71" i="1" s="1"/>
  <c r="CA71" i="1" s="1"/>
  <c r="AR73" i="1"/>
  <c r="AQ72" i="1"/>
  <c r="AQ74" i="1"/>
  <c r="AQ76" i="1"/>
  <c r="AQ78" i="1"/>
  <c r="CM78" i="1"/>
  <c r="AK73" i="1"/>
  <c r="AK75" i="1"/>
  <c r="AK77" i="1"/>
  <c r="AR65" i="1"/>
  <c r="AS68" i="1"/>
  <c r="CB68" i="1"/>
  <c r="CC68" i="1" s="1"/>
  <c r="CF68" i="1" s="1"/>
  <c r="T68" i="1" s="1"/>
  <c r="CI68" i="1" s="1"/>
  <c r="U68" i="1" s="1"/>
  <c r="AR67" i="1"/>
  <c r="BZ65" i="1"/>
  <c r="AT65" i="1" s="1"/>
  <c r="CA65" i="1" s="1"/>
  <c r="AR69" i="1"/>
  <c r="CM65" i="1"/>
  <c r="BZ67" i="1"/>
  <c r="AT67" i="1" s="1"/>
  <c r="CA67" i="1" s="1"/>
  <c r="CM67" i="1"/>
  <c r="BZ69" i="1"/>
  <c r="AT69" i="1" s="1"/>
  <c r="CA69" i="1" s="1"/>
  <c r="CM69" i="1"/>
  <c r="AQ66" i="1"/>
  <c r="AQ68" i="1"/>
  <c r="AQ70" i="1"/>
  <c r="AK65" i="1"/>
  <c r="AK67" i="1"/>
  <c r="AK69" i="1"/>
  <c r="AS59" i="1"/>
  <c r="CB59" i="1"/>
  <c r="CC59" i="1" s="1"/>
  <c r="CF59" i="1" s="1"/>
  <c r="T59" i="1" s="1"/>
  <c r="CI59" i="1" s="1"/>
  <c r="U59" i="1" s="1"/>
  <c r="AS61" i="1"/>
  <c r="CB61" i="1"/>
  <c r="CC61" i="1" s="1"/>
  <c r="CF61" i="1" s="1"/>
  <c r="T61" i="1" s="1"/>
  <c r="CI61" i="1" s="1"/>
  <c r="U61" i="1" s="1"/>
  <c r="CB58" i="1"/>
  <c r="CC58" i="1" s="1"/>
  <c r="CF58" i="1" s="1"/>
  <c r="T58" i="1" s="1"/>
  <c r="CI58" i="1" s="1"/>
  <c r="U58" i="1" s="1"/>
  <c r="AS58" i="1"/>
  <c r="AS60" i="1"/>
  <c r="CB60" i="1"/>
  <c r="CC60" i="1" s="1"/>
  <c r="CF60" i="1" s="1"/>
  <c r="T60" i="1" s="1"/>
  <c r="CI60" i="1" s="1"/>
  <c r="U60" i="1" s="1"/>
  <c r="AR59" i="1"/>
  <c r="AR61" i="1"/>
  <c r="AR63" i="1"/>
  <c r="AK58" i="1"/>
  <c r="AK60" i="1"/>
  <c r="AK62" i="1"/>
  <c r="AK64" i="1"/>
  <c r="AQ58" i="1"/>
  <c r="CM58" i="1"/>
  <c r="AQ60" i="1"/>
  <c r="CM60" i="1"/>
  <c r="AQ62" i="1"/>
  <c r="CM62" i="1"/>
  <c r="AQ64" i="1"/>
  <c r="CM64" i="1"/>
  <c r="AR54" i="1"/>
  <c r="AS57" i="1"/>
  <c r="CB57" i="1"/>
  <c r="CC57" i="1" s="1"/>
  <c r="CF57" i="1" s="1"/>
  <c r="T57" i="1" s="1"/>
  <c r="CI57" i="1" s="1"/>
  <c r="U57" i="1" s="1"/>
  <c r="AS51" i="1"/>
  <c r="CB51" i="1"/>
  <c r="CC51" i="1" s="1"/>
  <c r="CF51" i="1" s="1"/>
  <c r="T51" i="1" s="1"/>
  <c r="CI51" i="1" s="1"/>
  <c r="U51" i="1" s="1"/>
  <c r="AR50" i="1"/>
  <c r="AR56" i="1"/>
  <c r="BZ54" i="1"/>
  <c r="AT54" i="1" s="1"/>
  <c r="CA54" i="1" s="1"/>
  <c r="BZ50" i="1"/>
  <c r="AT50" i="1" s="1"/>
  <c r="CA50" i="1" s="1"/>
  <c r="BZ56" i="1"/>
  <c r="AT56" i="1" s="1"/>
  <c r="CA56" i="1" s="1"/>
  <c r="AR52" i="1"/>
  <c r="CB53" i="1"/>
  <c r="CC53" i="1" s="1"/>
  <c r="CF53" i="1" s="1"/>
  <c r="T53" i="1" s="1"/>
  <c r="CI53" i="1" s="1"/>
  <c r="U53" i="1" s="1"/>
  <c r="AS55" i="1"/>
  <c r="CB55" i="1"/>
  <c r="CC55" i="1" s="1"/>
  <c r="CF55" i="1" s="1"/>
  <c r="T55" i="1" s="1"/>
  <c r="CI55" i="1" s="1"/>
  <c r="U55" i="1" s="1"/>
  <c r="BZ52" i="1"/>
  <c r="AT52" i="1" s="1"/>
  <c r="CA52" i="1" s="1"/>
  <c r="AQ57" i="1"/>
  <c r="CL51" i="1"/>
  <c r="AK54" i="1"/>
  <c r="AK56" i="1"/>
  <c r="AK52" i="1"/>
  <c r="CP51" i="1"/>
  <c r="AK51" i="1" s="1"/>
  <c r="CP53" i="1"/>
  <c r="AK53" i="1" s="1"/>
  <c r="CP55" i="1"/>
  <c r="AK55" i="1" s="1"/>
  <c r="AK50" i="1"/>
  <c r="BU2" i="1"/>
  <c r="S2" i="1" s="1"/>
  <c r="BY2" i="1"/>
  <c r="BX2" i="1"/>
  <c r="BW2" i="1"/>
  <c r="AV2" i="1"/>
  <c r="AX2" i="1" s="1"/>
  <c r="CO2" i="1"/>
  <c r="CQ2" i="1"/>
  <c r="AD2" i="1" s="1"/>
  <c r="AE2" i="1"/>
  <c r="AJ2" i="1"/>
  <c r="CP2" i="1" s="1"/>
  <c r="AL2" i="1"/>
  <c r="AM2" i="1"/>
  <c r="AN2" i="1"/>
  <c r="CG2" i="1"/>
  <c r="CD2" i="1"/>
  <c r="CE2" i="1" s="1"/>
  <c r="CH2" i="1" s="1"/>
  <c r="CR2" i="1"/>
  <c r="BU3" i="1"/>
  <c r="S3" i="1" s="1"/>
  <c r="BY3" i="1"/>
  <c r="BX3" i="1"/>
  <c r="BW3" i="1"/>
  <c r="AV3" i="1"/>
  <c r="AX3" i="1" s="1"/>
  <c r="CO3" i="1"/>
  <c r="CQ3" i="1"/>
  <c r="AD3" i="1" s="1"/>
  <c r="AE3" i="1"/>
  <c r="AQ3" i="1" s="1"/>
  <c r="AJ3" i="1"/>
  <c r="CP3" i="1" s="1"/>
  <c r="AL3" i="1"/>
  <c r="AM3" i="1"/>
  <c r="AN3" i="1"/>
  <c r="CG3" i="1"/>
  <c r="CD3" i="1"/>
  <c r="CE3" i="1" s="1"/>
  <c r="CR3" i="1"/>
  <c r="BU4" i="1"/>
  <c r="S4" i="1" s="1"/>
  <c r="BY4" i="1"/>
  <c r="BX4" i="1"/>
  <c r="BW4" i="1"/>
  <c r="AV4" i="1"/>
  <c r="AX4" i="1" s="1"/>
  <c r="CO4" i="1"/>
  <c r="CQ4" i="1"/>
  <c r="AD4" i="1" s="1"/>
  <c r="AE4" i="1"/>
  <c r="AJ4" i="1"/>
  <c r="CP4" i="1" s="1"/>
  <c r="AL4" i="1"/>
  <c r="AM4" i="1"/>
  <c r="AN4" i="1"/>
  <c r="CG4" i="1"/>
  <c r="CD4" i="1"/>
  <c r="CE4" i="1" s="1"/>
  <c r="CH4" i="1" s="1"/>
  <c r="CR4" i="1"/>
  <c r="BU5" i="1"/>
  <c r="S5" i="1" s="1"/>
  <c r="BY5" i="1"/>
  <c r="BX5" i="1"/>
  <c r="BW5" i="1"/>
  <c r="AV5" i="1"/>
  <c r="AX5" i="1" s="1"/>
  <c r="CO5" i="1"/>
  <c r="CQ5" i="1"/>
  <c r="AD5" i="1" s="1"/>
  <c r="AE5" i="1"/>
  <c r="AJ5" i="1"/>
  <c r="CP5" i="1" s="1"/>
  <c r="AL5" i="1"/>
  <c r="AM5" i="1"/>
  <c r="AN5" i="1"/>
  <c r="CG5" i="1"/>
  <c r="CD5" i="1"/>
  <c r="CE5" i="1" s="1"/>
  <c r="CR5" i="1"/>
  <c r="BU6" i="1"/>
  <c r="BV6" i="1" s="1"/>
  <c r="BY6" i="1"/>
  <c r="BX6" i="1"/>
  <c r="BW6" i="1"/>
  <c r="AV6" i="1"/>
  <c r="AX6" i="1" s="1"/>
  <c r="CO6" i="1"/>
  <c r="CQ6" i="1"/>
  <c r="AD6" i="1" s="1"/>
  <c r="AE6" i="1"/>
  <c r="AJ6" i="1"/>
  <c r="CP6" i="1" s="1"/>
  <c r="AL6" i="1"/>
  <c r="AM6" i="1"/>
  <c r="AN6" i="1"/>
  <c r="CG6" i="1"/>
  <c r="CD6" i="1"/>
  <c r="CE6" i="1" s="1"/>
  <c r="CR6" i="1"/>
  <c r="BU7" i="1"/>
  <c r="S7" i="1" s="1"/>
  <c r="BY7" i="1"/>
  <c r="BX7" i="1"/>
  <c r="BW7" i="1"/>
  <c r="AV7" i="1"/>
  <c r="AX7" i="1" s="1"/>
  <c r="CO7" i="1"/>
  <c r="CQ7" i="1"/>
  <c r="AD7" i="1" s="1"/>
  <c r="AE7" i="1"/>
  <c r="AJ7" i="1"/>
  <c r="CP7" i="1" s="1"/>
  <c r="AL7" i="1"/>
  <c r="AM7" i="1"/>
  <c r="AN7" i="1"/>
  <c r="CG7" i="1"/>
  <c r="CD7" i="1"/>
  <c r="CE7" i="1" s="1"/>
  <c r="CR7" i="1"/>
  <c r="BU8" i="1"/>
  <c r="S8" i="1" s="1"/>
  <c r="BY8" i="1"/>
  <c r="BX8" i="1"/>
  <c r="BW8" i="1"/>
  <c r="AV8" i="1"/>
  <c r="AX8" i="1" s="1"/>
  <c r="CO8" i="1"/>
  <c r="CQ8" i="1"/>
  <c r="AD8" i="1" s="1"/>
  <c r="AE8" i="1"/>
  <c r="AJ8" i="1"/>
  <c r="CP8" i="1" s="1"/>
  <c r="AL8" i="1"/>
  <c r="AM8" i="1"/>
  <c r="AN8" i="1"/>
  <c r="CG8" i="1"/>
  <c r="CD8" i="1"/>
  <c r="CE8" i="1" s="1"/>
  <c r="CH8" i="1" s="1"/>
  <c r="CR8" i="1"/>
  <c r="BU9" i="1"/>
  <c r="S9" i="1" s="1"/>
  <c r="BY9" i="1"/>
  <c r="BX9" i="1"/>
  <c r="BW9" i="1"/>
  <c r="AV9" i="1"/>
  <c r="AX9" i="1" s="1"/>
  <c r="CO9" i="1"/>
  <c r="CQ9" i="1"/>
  <c r="AD9" i="1" s="1"/>
  <c r="AE9" i="1"/>
  <c r="AJ9" i="1"/>
  <c r="CP9" i="1" s="1"/>
  <c r="AL9" i="1"/>
  <c r="AM9" i="1"/>
  <c r="AN9" i="1"/>
  <c r="CG9" i="1"/>
  <c r="CD9" i="1"/>
  <c r="CE9" i="1" s="1"/>
  <c r="CR9" i="1"/>
  <c r="BU10" i="1"/>
  <c r="BV10" i="1" s="1"/>
  <c r="AR10" i="1" s="1"/>
  <c r="BY10" i="1"/>
  <c r="BX10" i="1"/>
  <c r="BW10" i="1"/>
  <c r="AV10" i="1"/>
  <c r="AX10" i="1" s="1"/>
  <c r="CO10" i="1"/>
  <c r="CQ10" i="1"/>
  <c r="AD10" i="1" s="1"/>
  <c r="AE10" i="1"/>
  <c r="AJ10" i="1"/>
  <c r="CP10" i="1" s="1"/>
  <c r="AL10" i="1"/>
  <c r="AM10" i="1"/>
  <c r="AN10" i="1"/>
  <c r="CG10" i="1"/>
  <c r="CD10" i="1"/>
  <c r="CE10" i="1" s="1"/>
  <c r="CR10" i="1"/>
  <c r="BU11" i="1"/>
  <c r="BV11" i="1" s="1"/>
  <c r="AR11" i="1" s="1"/>
  <c r="BY11" i="1"/>
  <c r="BX11" i="1"/>
  <c r="BW11" i="1"/>
  <c r="AV11" i="1"/>
  <c r="AX11" i="1" s="1"/>
  <c r="CO11" i="1"/>
  <c r="CQ11" i="1"/>
  <c r="AD11" i="1" s="1"/>
  <c r="AE11" i="1"/>
  <c r="AJ11" i="1"/>
  <c r="CP11" i="1" s="1"/>
  <c r="AL11" i="1"/>
  <c r="AM11" i="1"/>
  <c r="AN11" i="1"/>
  <c r="CG11" i="1"/>
  <c r="CD11" i="1"/>
  <c r="CE11" i="1" s="1"/>
  <c r="CR11" i="1"/>
  <c r="BU12" i="1"/>
  <c r="BV12" i="1" s="1"/>
  <c r="AR12" i="1" s="1"/>
  <c r="BY12" i="1"/>
  <c r="BX12" i="1"/>
  <c r="BW12" i="1"/>
  <c r="AV12" i="1"/>
  <c r="AX12" i="1" s="1"/>
  <c r="CO12" i="1"/>
  <c r="CQ12" i="1"/>
  <c r="AD12" i="1" s="1"/>
  <c r="AE12" i="1"/>
  <c r="AJ12" i="1"/>
  <c r="CP12" i="1" s="1"/>
  <c r="AL12" i="1"/>
  <c r="AM12" i="1"/>
  <c r="AN12" i="1"/>
  <c r="CG12" i="1"/>
  <c r="CD12" i="1"/>
  <c r="CE12" i="1" s="1"/>
  <c r="CR12" i="1"/>
  <c r="BU13" i="1"/>
  <c r="S13" i="1" s="1"/>
  <c r="BY13" i="1"/>
  <c r="BX13" i="1"/>
  <c r="BW13" i="1"/>
  <c r="AV13" i="1"/>
  <c r="AX13" i="1" s="1"/>
  <c r="CO13" i="1"/>
  <c r="CQ13" i="1"/>
  <c r="AD13" i="1" s="1"/>
  <c r="AE13" i="1"/>
  <c r="AJ13" i="1"/>
  <c r="CP13" i="1" s="1"/>
  <c r="AL13" i="1"/>
  <c r="AM13" i="1"/>
  <c r="AN13" i="1"/>
  <c r="CG13" i="1"/>
  <c r="CD13" i="1"/>
  <c r="CE13" i="1" s="1"/>
  <c r="CR13" i="1"/>
  <c r="BU14" i="1"/>
  <c r="BV14" i="1" s="1"/>
  <c r="BY14" i="1"/>
  <c r="BX14" i="1"/>
  <c r="BW14" i="1"/>
  <c r="AV14" i="1"/>
  <c r="AX14" i="1" s="1"/>
  <c r="CO14" i="1"/>
  <c r="CQ14" i="1"/>
  <c r="AD14" i="1" s="1"/>
  <c r="AE14" i="1"/>
  <c r="AJ14" i="1"/>
  <c r="CP14" i="1" s="1"/>
  <c r="AL14" i="1"/>
  <c r="AM14" i="1"/>
  <c r="AN14" i="1"/>
  <c r="CG14" i="1"/>
  <c r="CD14" i="1"/>
  <c r="CE14" i="1" s="1"/>
  <c r="CR14" i="1"/>
  <c r="BU15" i="1"/>
  <c r="S15" i="1" s="1"/>
  <c r="BY15" i="1"/>
  <c r="BX15" i="1"/>
  <c r="BW15" i="1"/>
  <c r="AV15" i="1"/>
  <c r="AX15" i="1" s="1"/>
  <c r="CO15" i="1"/>
  <c r="CQ15" i="1"/>
  <c r="AD15" i="1" s="1"/>
  <c r="AE15" i="1"/>
  <c r="AJ15" i="1"/>
  <c r="CP15" i="1" s="1"/>
  <c r="AL15" i="1"/>
  <c r="AM15" i="1"/>
  <c r="AN15" i="1"/>
  <c r="CG15" i="1"/>
  <c r="CD15" i="1"/>
  <c r="CE15" i="1" s="1"/>
  <c r="CR15" i="1"/>
  <c r="BU16" i="1"/>
  <c r="BV16" i="1" s="1"/>
  <c r="BY16" i="1"/>
  <c r="BX16" i="1"/>
  <c r="BW16" i="1"/>
  <c r="AV16" i="1"/>
  <c r="AX16" i="1" s="1"/>
  <c r="CO16" i="1"/>
  <c r="CQ16" i="1"/>
  <c r="AD16" i="1" s="1"/>
  <c r="AE16" i="1"/>
  <c r="AJ16" i="1"/>
  <c r="CP16" i="1" s="1"/>
  <c r="AL16" i="1"/>
  <c r="AM16" i="1"/>
  <c r="AN16" i="1"/>
  <c r="CG16" i="1"/>
  <c r="CD16" i="1"/>
  <c r="CE16" i="1" s="1"/>
  <c r="CR16" i="1"/>
  <c r="BU17" i="1"/>
  <c r="BV17" i="1" s="1"/>
  <c r="AR17" i="1" s="1"/>
  <c r="BY17" i="1"/>
  <c r="BX17" i="1"/>
  <c r="BW17" i="1"/>
  <c r="AV17" i="1"/>
  <c r="AX17" i="1" s="1"/>
  <c r="CO17" i="1"/>
  <c r="CQ17" i="1"/>
  <c r="AD17" i="1" s="1"/>
  <c r="AE17" i="1"/>
  <c r="AJ17" i="1"/>
  <c r="CP17" i="1" s="1"/>
  <c r="AL17" i="1"/>
  <c r="AM17" i="1"/>
  <c r="AN17" i="1"/>
  <c r="CG17" i="1"/>
  <c r="CD17" i="1"/>
  <c r="CE17" i="1" s="1"/>
  <c r="CR17" i="1"/>
  <c r="BU18" i="1"/>
  <c r="BV18" i="1" s="1"/>
  <c r="AR18" i="1" s="1"/>
  <c r="BY18" i="1"/>
  <c r="BX18" i="1"/>
  <c r="BW18" i="1"/>
  <c r="AV18" i="1"/>
  <c r="AX18" i="1" s="1"/>
  <c r="CO18" i="1"/>
  <c r="CQ18" i="1"/>
  <c r="AD18" i="1" s="1"/>
  <c r="AE18" i="1"/>
  <c r="AJ18" i="1"/>
  <c r="CP18" i="1" s="1"/>
  <c r="AL18" i="1"/>
  <c r="AM18" i="1"/>
  <c r="AN18" i="1"/>
  <c r="CG18" i="1"/>
  <c r="CD18" i="1"/>
  <c r="CE18" i="1" s="1"/>
  <c r="CR18" i="1"/>
  <c r="BU19" i="1"/>
  <c r="BV19" i="1" s="1"/>
  <c r="AR19" i="1" s="1"/>
  <c r="BY19" i="1"/>
  <c r="BX19" i="1"/>
  <c r="BW19" i="1"/>
  <c r="AV19" i="1"/>
  <c r="AX19" i="1" s="1"/>
  <c r="CO19" i="1"/>
  <c r="CQ19" i="1"/>
  <c r="AD19" i="1" s="1"/>
  <c r="AE19" i="1"/>
  <c r="AJ19" i="1"/>
  <c r="CP19" i="1" s="1"/>
  <c r="AL19" i="1"/>
  <c r="AM19" i="1"/>
  <c r="AN19" i="1"/>
  <c r="CG19" i="1"/>
  <c r="CD19" i="1"/>
  <c r="CE19" i="1" s="1"/>
  <c r="CR19" i="1"/>
  <c r="BU20" i="1"/>
  <c r="S20" i="1" s="1"/>
  <c r="BY20" i="1"/>
  <c r="BX20" i="1"/>
  <c r="BW20" i="1"/>
  <c r="AV20" i="1"/>
  <c r="AX20" i="1" s="1"/>
  <c r="CO20" i="1"/>
  <c r="CQ20" i="1"/>
  <c r="AD20" i="1" s="1"/>
  <c r="AE20" i="1"/>
  <c r="AJ20" i="1"/>
  <c r="CP20" i="1" s="1"/>
  <c r="AL20" i="1"/>
  <c r="AM20" i="1"/>
  <c r="AN20" i="1"/>
  <c r="CG20" i="1"/>
  <c r="CD20" i="1"/>
  <c r="CE20" i="1" s="1"/>
  <c r="CR20" i="1"/>
  <c r="BU21" i="1"/>
  <c r="S21" i="1" s="1"/>
  <c r="BY21" i="1"/>
  <c r="BX21" i="1"/>
  <c r="BW21" i="1"/>
  <c r="AV21" i="1"/>
  <c r="AX21" i="1" s="1"/>
  <c r="CO21" i="1"/>
  <c r="CQ21" i="1"/>
  <c r="AD21" i="1" s="1"/>
  <c r="AE21" i="1"/>
  <c r="AJ21" i="1"/>
  <c r="CP21" i="1" s="1"/>
  <c r="AL21" i="1"/>
  <c r="AM21" i="1"/>
  <c r="AN21" i="1"/>
  <c r="CG21" i="1"/>
  <c r="CD21" i="1"/>
  <c r="CE21" i="1" s="1"/>
  <c r="CR21" i="1"/>
  <c r="BU22" i="1"/>
  <c r="BV22" i="1" s="1"/>
  <c r="BY22" i="1"/>
  <c r="BX22" i="1"/>
  <c r="BW22" i="1"/>
  <c r="AV22" i="1"/>
  <c r="AX22" i="1" s="1"/>
  <c r="CO22" i="1"/>
  <c r="CQ22" i="1"/>
  <c r="AD22" i="1" s="1"/>
  <c r="AE22" i="1"/>
  <c r="AJ22" i="1"/>
  <c r="CP22" i="1" s="1"/>
  <c r="AL22" i="1"/>
  <c r="AM22" i="1"/>
  <c r="AN22" i="1"/>
  <c r="CG22" i="1"/>
  <c r="CD22" i="1"/>
  <c r="CE22" i="1" s="1"/>
  <c r="CR22" i="1"/>
  <c r="BU23" i="1"/>
  <c r="BV23" i="1" s="1"/>
  <c r="AR23" i="1" s="1"/>
  <c r="BY23" i="1"/>
  <c r="BX23" i="1"/>
  <c r="BW23" i="1"/>
  <c r="AV23" i="1"/>
  <c r="AX23" i="1" s="1"/>
  <c r="CO23" i="1"/>
  <c r="CQ23" i="1"/>
  <c r="AD23" i="1" s="1"/>
  <c r="AE23" i="1"/>
  <c r="AJ23" i="1"/>
  <c r="CP23" i="1" s="1"/>
  <c r="AL23" i="1"/>
  <c r="AM23" i="1"/>
  <c r="AN23" i="1"/>
  <c r="CG23" i="1"/>
  <c r="CD23" i="1"/>
  <c r="CE23" i="1" s="1"/>
  <c r="CR23" i="1"/>
  <c r="BU24" i="1"/>
  <c r="S24" i="1" s="1"/>
  <c r="BY24" i="1"/>
  <c r="BX24" i="1"/>
  <c r="BW24" i="1"/>
  <c r="AV24" i="1"/>
  <c r="AX24" i="1" s="1"/>
  <c r="CO24" i="1"/>
  <c r="CQ24" i="1"/>
  <c r="AD24" i="1" s="1"/>
  <c r="AE24" i="1"/>
  <c r="AJ24" i="1"/>
  <c r="CP24" i="1" s="1"/>
  <c r="AL24" i="1"/>
  <c r="AM24" i="1"/>
  <c r="AN24" i="1"/>
  <c r="CG24" i="1"/>
  <c r="CD24" i="1"/>
  <c r="CE24" i="1" s="1"/>
  <c r="CR24" i="1"/>
  <c r="BU25" i="1"/>
  <c r="BV25" i="1" s="1"/>
  <c r="AR25" i="1" s="1"/>
  <c r="S25" i="1"/>
  <c r="BY25" i="1"/>
  <c r="BX25" i="1"/>
  <c r="BW25" i="1"/>
  <c r="AV25" i="1"/>
  <c r="AX25" i="1" s="1"/>
  <c r="CO25" i="1"/>
  <c r="CQ25" i="1"/>
  <c r="AD25" i="1" s="1"/>
  <c r="AE25" i="1"/>
  <c r="AJ25" i="1"/>
  <c r="CP25" i="1" s="1"/>
  <c r="AL25" i="1"/>
  <c r="AM25" i="1"/>
  <c r="AN25" i="1"/>
  <c r="CG25" i="1"/>
  <c r="CD25" i="1"/>
  <c r="CE25" i="1" s="1"/>
  <c r="CR25" i="1"/>
  <c r="BU26" i="1"/>
  <c r="S26" i="1" s="1"/>
  <c r="BY26" i="1"/>
  <c r="BX26" i="1"/>
  <c r="BW26" i="1"/>
  <c r="AV26" i="1"/>
  <c r="AX26" i="1" s="1"/>
  <c r="CO26" i="1"/>
  <c r="CQ26" i="1"/>
  <c r="AD26" i="1" s="1"/>
  <c r="AE26" i="1"/>
  <c r="AJ26" i="1"/>
  <c r="CP26" i="1" s="1"/>
  <c r="AL26" i="1"/>
  <c r="AM26" i="1"/>
  <c r="AN26" i="1"/>
  <c r="CG26" i="1"/>
  <c r="CD26" i="1"/>
  <c r="CE26" i="1" s="1"/>
  <c r="CR26" i="1"/>
  <c r="BU27" i="1"/>
  <c r="BV27" i="1" s="1"/>
  <c r="AR27" i="1" s="1"/>
  <c r="BY27" i="1"/>
  <c r="BX27" i="1"/>
  <c r="BW27" i="1"/>
  <c r="AV27" i="1"/>
  <c r="AX27" i="1" s="1"/>
  <c r="CO27" i="1"/>
  <c r="CQ27" i="1"/>
  <c r="AD27" i="1" s="1"/>
  <c r="AE27" i="1"/>
  <c r="AJ27" i="1"/>
  <c r="CP27" i="1" s="1"/>
  <c r="AL27" i="1"/>
  <c r="AM27" i="1"/>
  <c r="AN27" i="1"/>
  <c r="CG27" i="1"/>
  <c r="CD27" i="1"/>
  <c r="CE27" i="1" s="1"/>
  <c r="CR27" i="1"/>
  <c r="BU28" i="1"/>
  <c r="BV28" i="1" s="1"/>
  <c r="BY28" i="1"/>
  <c r="BX28" i="1"/>
  <c r="BW28" i="1"/>
  <c r="AV28" i="1"/>
  <c r="AX28" i="1" s="1"/>
  <c r="CO28" i="1"/>
  <c r="CQ28" i="1"/>
  <c r="AD28" i="1" s="1"/>
  <c r="AE28" i="1"/>
  <c r="AJ28" i="1"/>
  <c r="CP28" i="1" s="1"/>
  <c r="AL28" i="1"/>
  <c r="AM28" i="1"/>
  <c r="AN28" i="1"/>
  <c r="CG28" i="1"/>
  <c r="CD28" i="1"/>
  <c r="CE28" i="1" s="1"/>
  <c r="CR28" i="1"/>
  <c r="BU29" i="1"/>
  <c r="S29" i="1" s="1"/>
  <c r="BY29" i="1"/>
  <c r="BX29" i="1"/>
  <c r="BW29" i="1"/>
  <c r="AV29" i="1"/>
  <c r="AX29" i="1" s="1"/>
  <c r="CO29" i="1"/>
  <c r="CQ29" i="1"/>
  <c r="AD29" i="1" s="1"/>
  <c r="AE29" i="1"/>
  <c r="AJ29" i="1"/>
  <c r="CP29" i="1" s="1"/>
  <c r="AL29" i="1"/>
  <c r="AM29" i="1"/>
  <c r="AN29" i="1"/>
  <c r="CG29" i="1"/>
  <c r="CD29" i="1"/>
  <c r="CE29" i="1" s="1"/>
  <c r="CR29" i="1"/>
  <c r="BU30" i="1"/>
  <c r="BV30" i="1" s="1"/>
  <c r="BY30" i="1"/>
  <c r="BX30" i="1"/>
  <c r="BW30" i="1"/>
  <c r="AV30" i="1"/>
  <c r="AX30" i="1" s="1"/>
  <c r="CO30" i="1"/>
  <c r="CQ30" i="1"/>
  <c r="AD30" i="1" s="1"/>
  <c r="AE30" i="1"/>
  <c r="AJ30" i="1"/>
  <c r="CP30" i="1" s="1"/>
  <c r="AL30" i="1"/>
  <c r="AM30" i="1"/>
  <c r="AN30" i="1"/>
  <c r="CG30" i="1"/>
  <c r="CD30" i="1"/>
  <c r="CE30" i="1" s="1"/>
  <c r="CR30" i="1"/>
  <c r="BU31" i="1"/>
  <c r="S31" i="1" s="1"/>
  <c r="BY31" i="1"/>
  <c r="BX31" i="1"/>
  <c r="BW31" i="1"/>
  <c r="AV31" i="1"/>
  <c r="AX31" i="1" s="1"/>
  <c r="CO31" i="1"/>
  <c r="CQ31" i="1"/>
  <c r="AD31" i="1" s="1"/>
  <c r="AE31" i="1"/>
  <c r="AJ31" i="1"/>
  <c r="AL31" i="1"/>
  <c r="AM31" i="1"/>
  <c r="AN31" i="1"/>
  <c r="CG31" i="1"/>
  <c r="CD31" i="1"/>
  <c r="CE31" i="1" s="1"/>
  <c r="CR31" i="1"/>
  <c r="BU32" i="1"/>
  <c r="S32" i="1" s="1"/>
  <c r="BY32" i="1"/>
  <c r="BX32" i="1"/>
  <c r="BW32" i="1"/>
  <c r="AV32" i="1"/>
  <c r="AX32" i="1" s="1"/>
  <c r="CO32" i="1"/>
  <c r="CQ32" i="1"/>
  <c r="AD32" i="1" s="1"/>
  <c r="AE32" i="1"/>
  <c r="AJ32" i="1"/>
  <c r="CP32" i="1" s="1"/>
  <c r="AL32" i="1"/>
  <c r="AM32" i="1"/>
  <c r="AN32" i="1"/>
  <c r="CG32" i="1"/>
  <c r="CD32" i="1"/>
  <c r="CE32" i="1" s="1"/>
  <c r="CR32" i="1"/>
  <c r="BU33" i="1"/>
  <c r="BV33" i="1" s="1"/>
  <c r="BY33" i="1"/>
  <c r="BX33" i="1"/>
  <c r="BW33" i="1"/>
  <c r="AV33" i="1"/>
  <c r="AX33" i="1"/>
  <c r="CO33" i="1"/>
  <c r="CQ33" i="1"/>
  <c r="AD33" i="1" s="1"/>
  <c r="AE33" i="1"/>
  <c r="AJ33" i="1"/>
  <c r="CP33" i="1" s="1"/>
  <c r="AL33" i="1"/>
  <c r="AM33" i="1"/>
  <c r="AN33" i="1"/>
  <c r="CG33" i="1"/>
  <c r="CD33" i="1"/>
  <c r="CE33" i="1" s="1"/>
  <c r="CR33" i="1"/>
  <c r="BU34" i="1"/>
  <c r="BV34" i="1" s="1"/>
  <c r="BY34" i="1"/>
  <c r="BX34" i="1"/>
  <c r="BW34" i="1"/>
  <c r="AV34" i="1"/>
  <c r="AX34" i="1" s="1"/>
  <c r="CO34" i="1"/>
  <c r="CQ34" i="1"/>
  <c r="AD34" i="1" s="1"/>
  <c r="AE34" i="1"/>
  <c r="AJ34" i="1"/>
  <c r="CP34" i="1" s="1"/>
  <c r="AL34" i="1"/>
  <c r="AM34" i="1"/>
  <c r="AN34" i="1"/>
  <c r="CG34" i="1"/>
  <c r="CD34" i="1"/>
  <c r="CE34" i="1" s="1"/>
  <c r="CR34" i="1"/>
  <c r="BU35" i="1"/>
  <c r="BV35" i="1" s="1"/>
  <c r="AR35" i="1" s="1"/>
  <c r="BY35" i="1"/>
  <c r="BX35" i="1"/>
  <c r="BW35" i="1"/>
  <c r="AV35" i="1"/>
  <c r="AX35" i="1" s="1"/>
  <c r="CO35" i="1"/>
  <c r="CQ35" i="1"/>
  <c r="AD35" i="1" s="1"/>
  <c r="AE35" i="1"/>
  <c r="AJ35" i="1"/>
  <c r="CP35" i="1" s="1"/>
  <c r="AL35" i="1"/>
  <c r="AM35" i="1"/>
  <c r="AN35" i="1"/>
  <c r="CG35" i="1"/>
  <c r="CD35" i="1"/>
  <c r="CE35" i="1" s="1"/>
  <c r="CR35" i="1"/>
  <c r="BU36" i="1"/>
  <c r="BV36" i="1" s="1"/>
  <c r="AR36" i="1" s="1"/>
  <c r="BY36" i="1"/>
  <c r="BX36" i="1"/>
  <c r="BW36" i="1"/>
  <c r="AV36" i="1"/>
  <c r="AX36" i="1" s="1"/>
  <c r="CO36" i="1"/>
  <c r="CQ36" i="1"/>
  <c r="AD36" i="1" s="1"/>
  <c r="AE36" i="1"/>
  <c r="AJ36" i="1"/>
  <c r="CP36" i="1" s="1"/>
  <c r="AL36" i="1"/>
  <c r="AM36" i="1"/>
  <c r="AN36" i="1"/>
  <c r="CG36" i="1"/>
  <c r="CD36" i="1"/>
  <c r="CE36" i="1" s="1"/>
  <c r="CR36" i="1"/>
  <c r="BU37" i="1"/>
  <c r="S37" i="1" s="1"/>
  <c r="BY37" i="1"/>
  <c r="BX37" i="1"/>
  <c r="BW37" i="1"/>
  <c r="AV37" i="1"/>
  <c r="AX37" i="1" s="1"/>
  <c r="CO37" i="1"/>
  <c r="CQ37" i="1"/>
  <c r="AD37" i="1" s="1"/>
  <c r="AE37" i="1"/>
  <c r="AJ37" i="1"/>
  <c r="CP37" i="1" s="1"/>
  <c r="AL37" i="1"/>
  <c r="AM37" i="1"/>
  <c r="AN37" i="1"/>
  <c r="CG37" i="1"/>
  <c r="CD37" i="1"/>
  <c r="CE37" i="1" s="1"/>
  <c r="CR37" i="1"/>
  <c r="BU38" i="1"/>
  <c r="BV38" i="1" s="1"/>
  <c r="BY38" i="1"/>
  <c r="BX38" i="1"/>
  <c r="BW38" i="1"/>
  <c r="AV38" i="1"/>
  <c r="AX38" i="1" s="1"/>
  <c r="CO38" i="1"/>
  <c r="CQ38" i="1"/>
  <c r="AD38" i="1" s="1"/>
  <c r="AE38" i="1"/>
  <c r="AJ38" i="1"/>
  <c r="CP38" i="1" s="1"/>
  <c r="AL38" i="1"/>
  <c r="AM38" i="1"/>
  <c r="AN38" i="1"/>
  <c r="CG38" i="1"/>
  <c r="CD38" i="1"/>
  <c r="CE38" i="1" s="1"/>
  <c r="CR38" i="1"/>
  <c r="BU39" i="1"/>
  <c r="S39" i="1" s="1"/>
  <c r="BY39" i="1"/>
  <c r="BX39" i="1"/>
  <c r="BW39" i="1"/>
  <c r="AV39" i="1"/>
  <c r="AX39" i="1" s="1"/>
  <c r="CO39" i="1"/>
  <c r="CQ39" i="1"/>
  <c r="AD39" i="1" s="1"/>
  <c r="AE39" i="1"/>
  <c r="AJ39" i="1"/>
  <c r="CP39" i="1" s="1"/>
  <c r="AL39" i="1"/>
  <c r="AM39" i="1"/>
  <c r="AN39" i="1"/>
  <c r="CG39" i="1"/>
  <c r="CD39" i="1"/>
  <c r="CE39" i="1" s="1"/>
  <c r="CR39" i="1"/>
  <c r="BU40" i="1"/>
  <c r="S40" i="1" s="1"/>
  <c r="BY40" i="1"/>
  <c r="BX40" i="1"/>
  <c r="BW40" i="1"/>
  <c r="AV40" i="1"/>
  <c r="AX40" i="1" s="1"/>
  <c r="CO40" i="1"/>
  <c r="CQ40" i="1"/>
  <c r="AD40" i="1" s="1"/>
  <c r="AE40" i="1"/>
  <c r="AJ40" i="1"/>
  <c r="CP40" i="1" s="1"/>
  <c r="AL40" i="1"/>
  <c r="AM40" i="1"/>
  <c r="AN40" i="1"/>
  <c r="CG40" i="1"/>
  <c r="CD40" i="1"/>
  <c r="CE40" i="1" s="1"/>
  <c r="CR40" i="1"/>
  <c r="BU41" i="1"/>
  <c r="BV41" i="1" s="1"/>
  <c r="BY41" i="1"/>
  <c r="BX41" i="1"/>
  <c r="BW41" i="1"/>
  <c r="AV41" i="1"/>
  <c r="AX41" i="1" s="1"/>
  <c r="CO41" i="1"/>
  <c r="CQ41" i="1"/>
  <c r="AD41" i="1" s="1"/>
  <c r="AE41" i="1"/>
  <c r="AJ41" i="1"/>
  <c r="AL41" i="1"/>
  <c r="AM41" i="1"/>
  <c r="AN41" i="1"/>
  <c r="CG41" i="1"/>
  <c r="CD41" i="1"/>
  <c r="CE41" i="1" s="1"/>
  <c r="CR41" i="1"/>
  <c r="BU42" i="1"/>
  <c r="BV42" i="1" s="1"/>
  <c r="AR42" i="1" s="1"/>
  <c r="BY42" i="1"/>
  <c r="BX42" i="1"/>
  <c r="BW42" i="1"/>
  <c r="AV42" i="1"/>
  <c r="AX42" i="1" s="1"/>
  <c r="CO42" i="1"/>
  <c r="CQ42" i="1"/>
  <c r="AD42" i="1" s="1"/>
  <c r="AE42" i="1"/>
  <c r="AJ42" i="1"/>
  <c r="CP42" i="1" s="1"/>
  <c r="AL42" i="1"/>
  <c r="AM42" i="1"/>
  <c r="AN42" i="1"/>
  <c r="CG42" i="1"/>
  <c r="CD42" i="1"/>
  <c r="CE42" i="1" s="1"/>
  <c r="CR42" i="1"/>
  <c r="BU43" i="1"/>
  <c r="BV43" i="1" s="1"/>
  <c r="AR43" i="1" s="1"/>
  <c r="BY43" i="1"/>
  <c r="BX43" i="1"/>
  <c r="BW43" i="1"/>
  <c r="AV43" i="1"/>
  <c r="AX43" i="1" s="1"/>
  <c r="CO43" i="1"/>
  <c r="CQ43" i="1"/>
  <c r="AD43" i="1" s="1"/>
  <c r="AE43" i="1"/>
  <c r="AJ43" i="1"/>
  <c r="AL43" i="1"/>
  <c r="AM43" i="1"/>
  <c r="AN43" i="1"/>
  <c r="CG43" i="1"/>
  <c r="CD43" i="1"/>
  <c r="CE43" i="1" s="1"/>
  <c r="CR43" i="1"/>
  <c r="BU44" i="1"/>
  <c r="S44" i="1" s="1"/>
  <c r="BY44" i="1"/>
  <c r="BX44" i="1"/>
  <c r="BW44" i="1"/>
  <c r="AV44" i="1"/>
  <c r="AX44" i="1" s="1"/>
  <c r="CO44" i="1"/>
  <c r="CQ44" i="1"/>
  <c r="AD44" i="1" s="1"/>
  <c r="AE44" i="1"/>
  <c r="AJ44" i="1"/>
  <c r="CP44" i="1" s="1"/>
  <c r="AL44" i="1"/>
  <c r="AM44" i="1"/>
  <c r="AN44" i="1"/>
  <c r="CG44" i="1"/>
  <c r="CD44" i="1"/>
  <c r="CE44" i="1" s="1"/>
  <c r="CR44" i="1"/>
  <c r="BU45" i="1"/>
  <c r="BV45" i="1" s="1"/>
  <c r="BY45" i="1"/>
  <c r="BX45" i="1"/>
  <c r="BW45" i="1"/>
  <c r="AV45" i="1"/>
  <c r="AX45" i="1" s="1"/>
  <c r="CO45" i="1"/>
  <c r="CQ45" i="1"/>
  <c r="AD45" i="1" s="1"/>
  <c r="AE45" i="1"/>
  <c r="AJ45" i="1"/>
  <c r="CP45" i="1" s="1"/>
  <c r="AL45" i="1"/>
  <c r="AM45" i="1"/>
  <c r="AN45" i="1"/>
  <c r="CG45" i="1"/>
  <c r="CD45" i="1"/>
  <c r="CE45" i="1" s="1"/>
  <c r="CR45" i="1"/>
  <c r="BU46" i="1"/>
  <c r="S46" i="1" s="1"/>
  <c r="BY46" i="1"/>
  <c r="BX46" i="1"/>
  <c r="BW46" i="1"/>
  <c r="AV46" i="1"/>
  <c r="AX46" i="1" s="1"/>
  <c r="CO46" i="1"/>
  <c r="CQ46" i="1"/>
  <c r="AD46" i="1" s="1"/>
  <c r="AE46" i="1"/>
  <c r="AJ46" i="1"/>
  <c r="CP46" i="1" s="1"/>
  <c r="AL46" i="1"/>
  <c r="AM46" i="1"/>
  <c r="AN46" i="1"/>
  <c r="CG46" i="1"/>
  <c r="CD46" i="1"/>
  <c r="CE46" i="1" s="1"/>
  <c r="CR46" i="1"/>
  <c r="BU47" i="1"/>
  <c r="BV47" i="1" s="1"/>
  <c r="BY47" i="1"/>
  <c r="BX47" i="1"/>
  <c r="BW47" i="1"/>
  <c r="AV47" i="1"/>
  <c r="AX47" i="1" s="1"/>
  <c r="CO47" i="1"/>
  <c r="CQ47" i="1"/>
  <c r="AD47" i="1" s="1"/>
  <c r="AE47" i="1"/>
  <c r="AJ47" i="1"/>
  <c r="CP47" i="1" s="1"/>
  <c r="AL47" i="1"/>
  <c r="AM47" i="1"/>
  <c r="AN47" i="1"/>
  <c r="CG47" i="1"/>
  <c r="CD47" i="1"/>
  <c r="CE47" i="1" s="1"/>
  <c r="CR47" i="1"/>
  <c r="BU48" i="1"/>
  <c r="BV48" i="1" s="1"/>
  <c r="BY48" i="1"/>
  <c r="BX48" i="1"/>
  <c r="BW48" i="1"/>
  <c r="AV48" i="1"/>
  <c r="AX48" i="1" s="1"/>
  <c r="CO48" i="1"/>
  <c r="CQ48" i="1"/>
  <c r="AD48" i="1" s="1"/>
  <c r="AE48" i="1"/>
  <c r="AJ48" i="1"/>
  <c r="CP48" i="1" s="1"/>
  <c r="AL48" i="1"/>
  <c r="AM48" i="1"/>
  <c r="AN48" i="1"/>
  <c r="CG48" i="1"/>
  <c r="CD48" i="1"/>
  <c r="CE48" i="1" s="1"/>
  <c r="CR48" i="1"/>
  <c r="BU49" i="1"/>
  <c r="BV49" i="1" s="1"/>
  <c r="S49" i="1"/>
  <c r="BY49" i="1"/>
  <c r="BX49" i="1"/>
  <c r="BW49" i="1"/>
  <c r="AV49" i="1"/>
  <c r="AX49" i="1"/>
  <c r="CO49" i="1"/>
  <c r="CQ49" i="1"/>
  <c r="AD49" i="1" s="1"/>
  <c r="AE49" i="1"/>
  <c r="AJ49" i="1"/>
  <c r="CP49" i="1" s="1"/>
  <c r="AL49" i="1"/>
  <c r="AM49" i="1"/>
  <c r="AN49" i="1"/>
  <c r="CG49" i="1"/>
  <c r="CD49" i="1"/>
  <c r="CE49" i="1" s="1"/>
  <c r="CR49" i="1"/>
  <c r="CL250" i="1" l="1"/>
  <c r="CN250" i="1" s="1"/>
  <c r="CB249" i="1"/>
  <c r="CC249" i="1" s="1"/>
  <c r="CF249" i="1" s="1"/>
  <c r="T249" i="1" s="1"/>
  <c r="CI249" i="1" s="1"/>
  <c r="U249" i="1" s="1"/>
  <c r="AS249" i="1"/>
  <c r="CK250" i="1"/>
  <c r="CJ250" i="1"/>
  <c r="CK247" i="1"/>
  <c r="CJ247" i="1"/>
  <c r="CB253" i="1"/>
  <c r="CC253" i="1" s="1"/>
  <c r="CF253" i="1" s="1"/>
  <c r="T253" i="1" s="1"/>
  <c r="AS253" i="1"/>
  <c r="CK254" i="1"/>
  <c r="CJ254" i="1"/>
  <c r="CK248" i="1"/>
  <c r="CJ248" i="1"/>
  <c r="AS251" i="1"/>
  <c r="CB251" i="1"/>
  <c r="CC251" i="1" s="1"/>
  <c r="CF251" i="1" s="1"/>
  <c r="T251" i="1" s="1"/>
  <c r="CK252" i="1"/>
  <c r="CJ252" i="1"/>
  <c r="CL254" i="1"/>
  <c r="CN254" i="1" s="1"/>
  <c r="CL247" i="1"/>
  <c r="CN247" i="1" s="1"/>
  <c r="CL246" i="1"/>
  <c r="CN246" i="1" s="1"/>
  <c r="AS245" i="1"/>
  <c r="CB245" i="1"/>
  <c r="CC245" i="1" s="1"/>
  <c r="CF245" i="1" s="1"/>
  <c r="T245" i="1" s="1"/>
  <c r="CI245" i="1" s="1"/>
  <c r="U245" i="1" s="1"/>
  <c r="CK244" i="1"/>
  <c r="CJ244" i="1"/>
  <c r="CL242" i="1"/>
  <c r="CN242" i="1" s="1"/>
  <c r="CK240" i="1"/>
  <c r="CJ240" i="1"/>
  <c r="CK242" i="1"/>
  <c r="CJ242" i="1"/>
  <c r="CK246" i="1"/>
  <c r="CJ246" i="1"/>
  <c r="CL245" i="1"/>
  <c r="CN245" i="1" s="1"/>
  <c r="CK241" i="1"/>
  <c r="CJ241" i="1"/>
  <c r="CL241" i="1"/>
  <c r="CN241" i="1" s="1"/>
  <c r="CK243" i="1"/>
  <c r="CJ243" i="1"/>
  <c r="CK238" i="1"/>
  <c r="CJ238" i="1"/>
  <c r="CL238" i="1"/>
  <c r="CN238" i="1" s="1"/>
  <c r="AS239" i="1"/>
  <c r="CB239" i="1"/>
  <c r="CC239" i="1" s="1"/>
  <c r="CF239" i="1" s="1"/>
  <c r="T239" i="1" s="1"/>
  <c r="CK234" i="1"/>
  <c r="CJ234" i="1"/>
  <c r="AS237" i="1"/>
  <c r="CB237" i="1"/>
  <c r="CC237" i="1" s="1"/>
  <c r="CF237" i="1" s="1"/>
  <c r="T237" i="1" s="1"/>
  <c r="CI237" i="1" s="1"/>
  <c r="U237" i="1" s="1"/>
  <c r="AS235" i="1"/>
  <c r="CB235" i="1"/>
  <c r="CC235" i="1" s="1"/>
  <c r="CF235" i="1" s="1"/>
  <c r="T235" i="1" s="1"/>
  <c r="CI235" i="1" s="1"/>
  <c r="U235" i="1" s="1"/>
  <c r="CL234" i="1"/>
  <c r="CN234" i="1" s="1"/>
  <c r="AS233" i="1"/>
  <c r="CB233" i="1"/>
  <c r="CC233" i="1" s="1"/>
  <c r="CF233" i="1" s="1"/>
  <c r="T233" i="1" s="1"/>
  <c r="CI233" i="1" s="1"/>
  <c r="U233" i="1" s="1"/>
  <c r="CK236" i="1"/>
  <c r="CJ236" i="1"/>
  <c r="CL236" i="1"/>
  <c r="CN236" i="1" s="1"/>
  <c r="CB157" i="1"/>
  <c r="CC157" i="1" s="1"/>
  <c r="CF157" i="1" s="1"/>
  <c r="T157" i="1" s="1"/>
  <c r="CI157" i="1" s="1"/>
  <c r="U157" i="1" s="1"/>
  <c r="AS157" i="1"/>
  <c r="CI198" i="1"/>
  <c r="U198" i="1" s="1"/>
  <c r="CL198" i="1"/>
  <c r="CN198" i="1" s="1"/>
  <c r="CB84" i="1"/>
  <c r="CC84" i="1" s="1"/>
  <c r="CF84" i="1" s="1"/>
  <c r="T84" i="1" s="1"/>
  <c r="CI84" i="1" s="1"/>
  <c r="U84" i="1" s="1"/>
  <c r="AS84" i="1"/>
  <c r="CB145" i="1"/>
  <c r="CC145" i="1" s="1"/>
  <c r="CF145" i="1" s="1"/>
  <c r="T145" i="1" s="1"/>
  <c r="CI145" i="1" s="1"/>
  <c r="U145" i="1" s="1"/>
  <c r="AS145" i="1"/>
  <c r="CI183" i="1"/>
  <c r="U183" i="1" s="1"/>
  <c r="CK183" i="1" s="1"/>
  <c r="CL183" i="1"/>
  <c r="CB70" i="1"/>
  <c r="CC70" i="1" s="1"/>
  <c r="CF70" i="1" s="1"/>
  <c r="T70" i="1" s="1"/>
  <c r="CI70" i="1" s="1"/>
  <c r="U70" i="1" s="1"/>
  <c r="AS196" i="1"/>
  <c r="CB168" i="1"/>
  <c r="CC168" i="1" s="1"/>
  <c r="CF168" i="1" s="1"/>
  <c r="T168" i="1" s="1"/>
  <c r="CI168" i="1" s="1"/>
  <c r="U168" i="1" s="1"/>
  <c r="AQ9" i="1"/>
  <c r="AQ2" i="1"/>
  <c r="CB64" i="1"/>
  <c r="CC64" i="1" s="1"/>
  <c r="CF64" i="1" s="1"/>
  <c r="T64" i="1" s="1"/>
  <c r="CI64" i="1" s="1"/>
  <c r="U64" i="1" s="1"/>
  <c r="AK84" i="1"/>
  <c r="CB107" i="1"/>
  <c r="CC107" i="1" s="1"/>
  <c r="CF107" i="1" s="1"/>
  <c r="T107" i="1" s="1"/>
  <c r="CI107" i="1" s="1"/>
  <c r="U107" i="1" s="1"/>
  <c r="CL127" i="1"/>
  <c r="CN127" i="1" s="1"/>
  <c r="AS127" i="1"/>
  <c r="BZ169" i="1"/>
  <c r="AT169" i="1" s="1"/>
  <c r="CA169" i="1" s="1"/>
  <c r="AK82" i="1"/>
  <c r="CB86" i="1"/>
  <c r="CC86" i="1" s="1"/>
  <c r="CF86" i="1" s="1"/>
  <c r="T86" i="1" s="1"/>
  <c r="CI86" i="1" s="1"/>
  <c r="U86" i="1" s="1"/>
  <c r="AS107" i="1"/>
  <c r="CB113" i="1"/>
  <c r="CC113" i="1" s="1"/>
  <c r="CF113" i="1" s="1"/>
  <c r="T113" i="1" s="1"/>
  <c r="CI113" i="1" s="1"/>
  <c r="U113" i="1" s="1"/>
  <c r="CK113" i="1" s="1"/>
  <c r="CB154" i="1"/>
  <c r="CC154" i="1" s="1"/>
  <c r="CF154" i="1" s="1"/>
  <c r="T154" i="1" s="1"/>
  <c r="CI154" i="1" s="1"/>
  <c r="U154" i="1" s="1"/>
  <c r="AS189" i="1"/>
  <c r="AR211" i="1"/>
  <c r="BZ212" i="1"/>
  <c r="AT212" i="1" s="1"/>
  <c r="CA212" i="1" s="1"/>
  <c r="AK197" i="1"/>
  <c r="BZ203" i="1"/>
  <c r="AT203" i="1" s="1"/>
  <c r="CA203" i="1" s="1"/>
  <c r="CM119" i="1"/>
  <c r="AK119" i="1"/>
  <c r="BZ62" i="1"/>
  <c r="AT62" i="1" s="1"/>
  <c r="CA62" i="1" s="1"/>
  <c r="CB76" i="1"/>
  <c r="CC76" i="1" s="1"/>
  <c r="CF76" i="1" s="1"/>
  <c r="T76" i="1" s="1"/>
  <c r="CI76" i="1" s="1"/>
  <c r="U76" i="1" s="1"/>
  <c r="CM80" i="1"/>
  <c r="CL112" i="1"/>
  <c r="CN112" i="1" s="1"/>
  <c r="CB118" i="1"/>
  <c r="CC118" i="1" s="1"/>
  <c r="CF118" i="1" s="1"/>
  <c r="T118" i="1" s="1"/>
  <c r="CI118" i="1" s="1"/>
  <c r="U118" i="1" s="1"/>
  <c r="CL60" i="1"/>
  <c r="CN60" i="1" s="1"/>
  <c r="CL76" i="1"/>
  <c r="CN76" i="1" s="1"/>
  <c r="AK89" i="1"/>
  <c r="AK100" i="1"/>
  <c r="CB111" i="1"/>
  <c r="CC111" i="1" s="1"/>
  <c r="CF111" i="1" s="1"/>
  <c r="T111" i="1" s="1"/>
  <c r="CI111" i="1" s="1"/>
  <c r="U111" i="1" s="1"/>
  <c r="CL117" i="1"/>
  <c r="CN117" i="1" s="1"/>
  <c r="AS113" i="1"/>
  <c r="CL158" i="1"/>
  <c r="CN158" i="1" s="1"/>
  <c r="CL174" i="1"/>
  <c r="CN174" i="1" s="1"/>
  <c r="CB201" i="1"/>
  <c r="CC201" i="1" s="1"/>
  <c r="CF201" i="1" s="1"/>
  <c r="T201" i="1" s="1"/>
  <c r="CI201" i="1" s="1"/>
  <c r="U201" i="1" s="1"/>
  <c r="CK201" i="1" s="1"/>
  <c r="CB199" i="1"/>
  <c r="CC199" i="1" s="1"/>
  <c r="CF199" i="1" s="1"/>
  <c r="T199" i="1" s="1"/>
  <c r="CB218" i="1"/>
  <c r="CC218" i="1" s="1"/>
  <c r="CF218" i="1" s="1"/>
  <c r="T218" i="1" s="1"/>
  <c r="CI218" i="1" s="1"/>
  <c r="U218" i="1" s="1"/>
  <c r="BZ66" i="1"/>
  <c r="AT66" i="1" s="1"/>
  <c r="CA66" i="1" s="1"/>
  <c r="CN115" i="1"/>
  <c r="CB125" i="1"/>
  <c r="CC125" i="1" s="1"/>
  <c r="CF125" i="1" s="1"/>
  <c r="T125" i="1" s="1"/>
  <c r="CI125" i="1" s="1"/>
  <c r="U125" i="1" s="1"/>
  <c r="CB152" i="1"/>
  <c r="CC152" i="1" s="1"/>
  <c r="CF152" i="1" s="1"/>
  <c r="T152" i="1" s="1"/>
  <c r="CI152" i="1" s="1"/>
  <c r="U152" i="1" s="1"/>
  <c r="CK152" i="1" s="1"/>
  <c r="CB158" i="1"/>
  <c r="CC158" i="1" s="1"/>
  <c r="CF158" i="1" s="1"/>
  <c r="T158" i="1" s="1"/>
  <c r="CI158" i="1" s="1"/>
  <c r="U158" i="1" s="1"/>
  <c r="BZ155" i="1"/>
  <c r="AT155" i="1" s="1"/>
  <c r="CA155" i="1" s="1"/>
  <c r="CN184" i="1"/>
  <c r="CL218" i="1"/>
  <c r="CN218" i="1" s="1"/>
  <c r="BZ141" i="1"/>
  <c r="AT141" i="1" s="1"/>
  <c r="CA141" i="1" s="1"/>
  <c r="BZ197" i="1"/>
  <c r="AT197" i="1" s="1"/>
  <c r="CA197" i="1" s="1"/>
  <c r="CN90" i="1"/>
  <c r="AR84" i="1"/>
  <c r="CB72" i="1"/>
  <c r="CC72" i="1" s="1"/>
  <c r="CF72" i="1" s="1"/>
  <c r="T72" i="1" s="1"/>
  <c r="CI72" i="1" s="1"/>
  <c r="U72" i="1" s="1"/>
  <c r="BV2" i="1"/>
  <c r="BZ2" i="1" s="1"/>
  <c r="AT2" i="1" s="1"/>
  <c r="CA2" i="1" s="1"/>
  <c r="CN51" i="1"/>
  <c r="CB78" i="1"/>
  <c r="CC78" i="1" s="1"/>
  <c r="CF78" i="1" s="1"/>
  <c r="T78" i="1" s="1"/>
  <c r="CI78" i="1" s="1"/>
  <c r="U78" i="1" s="1"/>
  <c r="CB160" i="1"/>
  <c r="CC160" i="1" s="1"/>
  <c r="CF160" i="1" s="1"/>
  <c r="T160" i="1" s="1"/>
  <c r="CI160" i="1" s="1"/>
  <c r="U160" i="1" s="1"/>
  <c r="BZ171" i="1"/>
  <c r="AT171" i="1" s="1"/>
  <c r="CA171" i="1" s="1"/>
  <c r="CL204" i="1"/>
  <c r="CN204" i="1" s="1"/>
  <c r="CL216" i="1"/>
  <c r="CN216" i="1" s="1"/>
  <c r="BZ161" i="1"/>
  <c r="AT161" i="1" s="1"/>
  <c r="CA161" i="1" s="1"/>
  <c r="BZ139" i="1"/>
  <c r="AT139" i="1" s="1"/>
  <c r="CA139" i="1" s="1"/>
  <c r="AS146" i="1"/>
  <c r="CB205" i="1"/>
  <c r="CC205" i="1" s="1"/>
  <c r="CF205" i="1" s="1"/>
  <c r="T205" i="1" s="1"/>
  <c r="CI205" i="1" s="1"/>
  <c r="U205" i="1" s="1"/>
  <c r="CB63" i="1"/>
  <c r="CC63" i="1" s="1"/>
  <c r="CF63" i="1" s="1"/>
  <c r="T63" i="1" s="1"/>
  <c r="CI63" i="1" s="1"/>
  <c r="U63" i="1" s="1"/>
  <c r="CL81" i="1"/>
  <c r="CN81" i="1" s="1"/>
  <c r="CB131" i="1"/>
  <c r="CC131" i="1" s="1"/>
  <c r="CF131" i="1" s="1"/>
  <c r="T131" i="1" s="1"/>
  <c r="CL150" i="1"/>
  <c r="CN150" i="1" s="1"/>
  <c r="AK159" i="1"/>
  <c r="CB170" i="1"/>
  <c r="CC170" i="1" s="1"/>
  <c r="CF170" i="1" s="1"/>
  <c r="T170" i="1" s="1"/>
  <c r="CI170" i="1" s="1"/>
  <c r="U170" i="1" s="1"/>
  <c r="BZ202" i="1"/>
  <c r="AT202" i="1" s="1"/>
  <c r="CA202" i="1" s="1"/>
  <c r="BZ214" i="1"/>
  <c r="AT214" i="1" s="1"/>
  <c r="CA214" i="1" s="1"/>
  <c r="BZ159" i="1"/>
  <c r="AT159" i="1" s="1"/>
  <c r="CA159" i="1" s="1"/>
  <c r="BZ206" i="1"/>
  <c r="AT206" i="1" s="1"/>
  <c r="CA206" i="1" s="1"/>
  <c r="CM206" i="1"/>
  <c r="AQ17" i="1"/>
  <c r="AK29" i="1"/>
  <c r="CL79" i="1"/>
  <c r="CN79" i="1" s="1"/>
  <c r="CL193" i="1"/>
  <c r="CN193" i="1" s="1"/>
  <c r="BV4" i="1"/>
  <c r="CL58" i="1"/>
  <c r="CN58" i="1" s="1"/>
  <c r="AK71" i="1"/>
  <c r="CL108" i="1"/>
  <c r="CN108" i="1" s="1"/>
  <c r="AK155" i="1"/>
  <c r="BZ208" i="1"/>
  <c r="AT208" i="1" s="1"/>
  <c r="CA208" i="1" s="1"/>
  <c r="BZ163" i="1"/>
  <c r="AT163" i="1" s="1"/>
  <c r="CA163" i="1" s="1"/>
  <c r="BZ133" i="1"/>
  <c r="AT133" i="1" s="1"/>
  <c r="CA133" i="1" s="1"/>
  <c r="BZ105" i="1"/>
  <c r="AT105" i="1" s="1"/>
  <c r="CA105" i="1" s="1"/>
  <c r="BZ128" i="1"/>
  <c r="AT128" i="1" s="1"/>
  <c r="CA128" i="1" s="1"/>
  <c r="AS217" i="1"/>
  <c r="CB217" i="1"/>
  <c r="CC217" i="1" s="1"/>
  <c r="CF217" i="1" s="1"/>
  <c r="T217" i="1" s="1"/>
  <c r="CI217" i="1" s="1"/>
  <c r="U217" i="1" s="1"/>
  <c r="AS215" i="1"/>
  <c r="CB215" i="1"/>
  <c r="CC215" i="1" s="1"/>
  <c r="CF215" i="1" s="1"/>
  <c r="T215" i="1" s="1"/>
  <c r="CI215" i="1" s="1"/>
  <c r="U215" i="1" s="1"/>
  <c r="AS211" i="1"/>
  <c r="CB211" i="1"/>
  <c r="CC211" i="1" s="1"/>
  <c r="CF211" i="1" s="1"/>
  <c r="T211" i="1" s="1"/>
  <c r="CI211" i="1" s="1"/>
  <c r="U211" i="1" s="1"/>
  <c r="CK218" i="1"/>
  <c r="CJ218" i="1"/>
  <c r="CL217" i="1"/>
  <c r="CN217" i="1" s="1"/>
  <c r="AS213" i="1"/>
  <c r="CB213" i="1"/>
  <c r="CC213" i="1" s="1"/>
  <c r="CF213" i="1" s="1"/>
  <c r="T213" i="1" s="1"/>
  <c r="CK216" i="1"/>
  <c r="CJ216" i="1"/>
  <c r="CL211" i="1"/>
  <c r="CN211" i="1" s="1"/>
  <c r="CK207" i="1"/>
  <c r="CJ207" i="1"/>
  <c r="CK210" i="1"/>
  <c r="CJ210" i="1"/>
  <c r="CK204" i="1"/>
  <c r="CJ204" i="1"/>
  <c r="CK205" i="1"/>
  <c r="CJ205" i="1"/>
  <c r="CL207" i="1"/>
  <c r="CN207" i="1" s="1"/>
  <c r="CL209" i="1"/>
  <c r="CN209" i="1" s="1"/>
  <c r="CL205" i="1"/>
  <c r="CN205" i="1" s="1"/>
  <c r="CL210" i="1"/>
  <c r="CN210" i="1" s="1"/>
  <c r="CK209" i="1"/>
  <c r="CJ209" i="1"/>
  <c r="CK196" i="1"/>
  <c r="CJ196" i="1"/>
  <c r="CJ201" i="1"/>
  <c r="CL196" i="1"/>
  <c r="CN196" i="1" s="1"/>
  <c r="CK200" i="1"/>
  <c r="CJ200" i="1"/>
  <c r="CK198" i="1"/>
  <c r="CJ198" i="1"/>
  <c r="CK192" i="1"/>
  <c r="CJ192" i="1"/>
  <c r="CK191" i="1"/>
  <c r="CJ191" i="1"/>
  <c r="CK195" i="1"/>
  <c r="CJ195" i="1"/>
  <c r="CK194" i="1"/>
  <c r="CJ194" i="1"/>
  <c r="CL192" i="1"/>
  <c r="CN192" i="1" s="1"/>
  <c r="CK190" i="1"/>
  <c r="CJ190" i="1"/>
  <c r="CL195" i="1"/>
  <c r="CN195" i="1" s="1"/>
  <c r="CK189" i="1"/>
  <c r="CJ189" i="1"/>
  <c r="CK193" i="1"/>
  <c r="CJ193" i="1"/>
  <c r="CL191" i="1"/>
  <c r="CN191" i="1" s="1"/>
  <c r="CL189" i="1"/>
  <c r="CN189" i="1" s="1"/>
  <c r="CL194" i="1"/>
  <c r="CN194" i="1" s="1"/>
  <c r="CL190" i="1"/>
  <c r="CN190" i="1" s="1"/>
  <c r="CK188" i="1"/>
  <c r="CJ188" i="1"/>
  <c r="AS185" i="1"/>
  <c r="CB185" i="1"/>
  <c r="CC185" i="1" s="1"/>
  <c r="CF185" i="1" s="1"/>
  <c r="T185" i="1" s="1"/>
  <c r="CI185" i="1" s="1"/>
  <c r="U185" i="1" s="1"/>
  <c r="AS187" i="1"/>
  <c r="CB187" i="1"/>
  <c r="CC187" i="1" s="1"/>
  <c r="CF187" i="1" s="1"/>
  <c r="T187" i="1" s="1"/>
  <c r="CI187" i="1" s="1"/>
  <c r="U187" i="1" s="1"/>
  <c r="CL186" i="1"/>
  <c r="CN186" i="1" s="1"/>
  <c r="CK186" i="1"/>
  <c r="CJ186" i="1"/>
  <c r="CK182" i="1"/>
  <c r="CJ182" i="1"/>
  <c r="CM187" i="1"/>
  <c r="AK187" i="1"/>
  <c r="CM185" i="1"/>
  <c r="AK185" i="1"/>
  <c r="CM183" i="1"/>
  <c r="CN183" i="1" s="1"/>
  <c r="AK183" i="1"/>
  <c r="CL185" i="1"/>
  <c r="CN185" i="1" s="1"/>
  <c r="CK184" i="1"/>
  <c r="CJ184" i="1"/>
  <c r="CL175" i="1"/>
  <c r="CN175" i="1" s="1"/>
  <c r="AS176" i="1"/>
  <c r="CB176" i="1"/>
  <c r="CC176" i="1" s="1"/>
  <c r="CF176" i="1" s="1"/>
  <c r="T176" i="1" s="1"/>
  <c r="CI176" i="1" s="1"/>
  <c r="U176" i="1" s="1"/>
  <c r="CK175" i="1"/>
  <c r="CJ175" i="1"/>
  <c r="CK177" i="1"/>
  <c r="CJ177" i="1"/>
  <c r="CL176" i="1"/>
  <c r="CN176" i="1" s="1"/>
  <c r="CK178" i="1"/>
  <c r="CJ178" i="1"/>
  <c r="CM180" i="1"/>
  <c r="AK180" i="1"/>
  <c r="AS180" i="1"/>
  <c r="CB180" i="1"/>
  <c r="CC180" i="1" s="1"/>
  <c r="CF180" i="1" s="1"/>
  <c r="T180" i="1" s="1"/>
  <c r="CM178" i="1"/>
  <c r="CN178" i="1" s="1"/>
  <c r="AK178" i="1"/>
  <c r="CM176" i="1"/>
  <c r="AK176" i="1"/>
  <c r="CK181" i="1"/>
  <c r="CJ181" i="1"/>
  <c r="CK179" i="1"/>
  <c r="CJ179" i="1"/>
  <c r="CL178" i="1"/>
  <c r="CK170" i="1"/>
  <c r="CJ170" i="1"/>
  <c r="AS171" i="1"/>
  <c r="CB171" i="1"/>
  <c r="CC171" i="1" s="1"/>
  <c r="CF171" i="1" s="1"/>
  <c r="T171" i="1" s="1"/>
  <c r="CI171" i="1" s="1"/>
  <c r="U171" i="1" s="1"/>
  <c r="CK172" i="1"/>
  <c r="CJ172" i="1"/>
  <c r="CL172" i="1"/>
  <c r="CN172" i="1" s="1"/>
  <c r="AS173" i="1"/>
  <c r="CB173" i="1"/>
  <c r="CC173" i="1" s="1"/>
  <c r="CF173" i="1" s="1"/>
  <c r="T173" i="1" s="1"/>
  <c r="CL170" i="1"/>
  <c r="CN170" i="1" s="1"/>
  <c r="CK168" i="1"/>
  <c r="CJ168" i="1"/>
  <c r="CL168" i="1"/>
  <c r="CN168" i="1" s="1"/>
  <c r="CK174" i="1"/>
  <c r="CJ174" i="1"/>
  <c r="AS162" i="1"/>
  <c r="CB162" i="1"/>
  <c r="CC162" i="1" s="1"/>
  <c r="CF162" i="1" s="1"/>
  <c r="T162" i="1" s="1"/>
  <c r="CI162" i="1" s="1"/>
  <c r="U162" i="1" s="1"/>
  <c r="AS166" i="1"/>
  <c r="CB166" i="1"/>
  <c r="CC166" i="1" s="1"/>
  <c r="CF166" i="1" s="1"/>
  <c r="T166" i="1" s="1"/>
  <c r="CI166" i="1" s="1"/>
  <c r="U166" i="1" s="1"/>
  <c r="CK165" i="1"/>
  <c r="CJ165" i="1"/>
  <c r="CK167" i="1"/>
  <c r="CJ167" i="1"/>
  <c r="CL167" i="1"/>
  <c r="CN167" i="1" s="1"/>
  <c r="CL165" i="1"/>
  <c r="CN165" i="1" s="1"/>
  <c r="AS164" i="1"/>
  <c r="CB164" i="1"/>
  <c r="CC164" i="1" s="1"/>
  <c r="CF164" i="1" s="1"/>
  <c r="T164" i="1" s="1"/>
  <c r="CI164" i="1" s="1"/>
  <c r="U164" i="1" s="1"/>
  <c r="CL164" i="1"/>
  <c r="CN164" i="1" s="1"/>
  <c r="CL162" i="1"/>
  <c r="CN162" i="1" s="1"/>
  <c r="CK154" i="1"/>
  <c r="CJ154" i="1"/>
  <c r="CB153" i="1"/>
  <c r="CC153" i="1" s="1"/>
  <c r="CF153" i="1" s="1"/>
  <c r="T153" i="1" s="1"/>
  <c r="CI153" i="1" s="1"/>
  <c r="U153" i="1" s="1"/>
  <c r="AS153" i="1"/>
  <c r="CK156" i="1"/>
  <c r="CJ156" i="1"/>
  <c r="AS155" i="1"/>
  <c r="CB155" i="1"/>
  <c r="CC155" i="1" s="1"/>
  <c r="CF155" i="1" s="1"/>
  <c r="T155" i="1" s="1"/>
  <c r="CI155" i="1" s="1"/>
  <c r="U155" i="1" s="1"/>
  <c r="CK160" i="1"/>
  <c r="CJ160" i="1"/>
  <c r="CL160" i="1"/>
  <c r="CN160" i="1" s="1"/>
  <c r="CL156" i="1"/>
  <c r="CN156" i="1" s="1"/>
  <c r="CL154" i="1"/>
  <c r="CN154" i="1" s="1"/>
  <c r="CL157" i="1"/>
  <c r="CN157" i="1" s="1"/>
  <c r="CK157" i="1"/>
  <c r="CJ157" i="1"/>
  <c r="CK158" i="1"/>
  <c r="CJ158" i="1"/>
  <c r="CL155" i="1"/>
  <c r="CN155" i="1" s="1"/>
  <c r="AS149" i="1"/>
  <c r="CB149" i="1"/>
  <c r="CC149" i="1" s="1"/>
  <c r="CF149" i="1" s="1"/>
  <c r="T149" i="1" s="1"/>
  <c r="CI149" i="1" s="1"/>
  <c r="U149" i="1" s="1"/>
  <c r="CK145" i="1"/>
  <c r="CJ145" i="1"/>
  <c r="CK144" i="1"/>
  <c r="CJ144" i="1"/>
  <c r="CK148" i="1"/>
  <c r="CJ148" i="1"/>
  <c r="AS151" i="1"/>
  <c r="CB151" i="1"/>
  <c r="CC151" i="1" s="1"/>
  <c r="CF151" i="1" s="1"/>
  <c r="T151" i="1" s="1"/>
  <c r="CI151" i="1" s="1"/>
  <c r="U151" i="1" s="1"/>
  <c r="AS147" i="1"/>
  <c r="CB147" i="1"/>
  <c r="CC147" i="1" s="1"/>
  <c r="CF147" i="1" s="1"/>
  <c r="T147" i="1" s="1"/>
  <c r="CI147" i="1" s="1"/>
  <c r="U147" i="1" s="1"/>
  <c r="CK146" i="1"/>
  <c r="CJ146" i="1"/>
  <c r="CK150" i="1"/>
  <c r="CJ150" i="1"/>
  <c r="CK143" i="1"/>
  <c r="CJ143" i="1"/>
  <c r="CL152" i="1"/>
  <c r="CN152" i="1" s="1"/>
  <c r="CK142" i="1"/>
  <c r="CJ142" i="1"/>
  <c r="CK135" i="1"/>
  <c r="CJ135" i="1"/>
  <c r="CL135" i="1"/>
  <c r="CN135" i="1" s="1"/>
  <c r="AS140" i="1"/>
  <c r="CB140" i="1"/>
  <c r="CC140" i="1" s="1"/>
  <c r="CF140" i="1" s="1"/>
  <c r="T140" i="1" s="1"/>
  <c r="CI140" i="1" s="1"/>
  <c r="U140" i="1" s="1"/>
  <c r="CK134" i="1"/>
  <c r="CJ134" i="1"/>
  <c r="AS138" i="1"/>
  <c r="CB138" i="1"/>
  <c r="CC138" i="1" s="1"/>
  <c r="CF138" i="1" s="1"/>
  <c r="T138" i="1" s="1"/>
  <c r="CK137" i="1"/>
  <c r="CJ137" i="1"/>
  <c r="AS136" i="1"/>
  <c r="CB136" i="1"/>
  <c r="CC136" i="1" s="1"/>
  <c r="CF136" i="1" s="1"/>
  <c r="T136" i="1" s="1"/>
  <c r="CI136" i="1" s="1"/>
  <c r="U136" i="1" s="1"/>
  <c r="CK130" i="1"/>
  <c r="CJ130" i="1"/>
  <c r="CK126" i="1"/>
  <c r="CJ126" i="1"/>
  <c r="CL126" i="1"/>
  <c r="CN126" i="1" s="1"/>
  <c r="CK132" i="1"/>
  <c r="CJ132" i="1"/>
  <c r="CK125" i="1"/>
  <c r="CJ125" i="1"/>
  <c r="CK127" i="1"/>
  <c r="CJ127" i="1"/>
  <c r="CL130" i="1"/>
  <c r="CN130" i="1" s="1"/>
  <c r="CK129" i="1"/>
  <c r="CJ129" i="1"/>
  <c r="CL129" i="1"/>
  <c r="CN129" i="1" s="1"/>
  <c r="CL132" i="1"/>
  <c r="CN132" i="1" s="1"/>
  <c r="CK118" i="1"/>
  <c r="CJ118" i="1"/>
  <c r="AS123" i="1"/>
  <c r="CB123" i="1"/>
  <c r="CC123" i="1" s="1"/>
  <c r="CF123" i="1" s="1"/>
  <c r="T123" i="1" s="1"/>
  <c r="CI123" i="1" s="1"/>
  <c r="U123" i="1" s="1"/>
  <c r="CK124" i="1"/>
  <c r="CJ124" i="1"/>
  <c r="CL124" i="1"/>
  <c r="CN124" i="1" s="1"/>
  <c r="AS121" i="1"/>
  <c r="CB121" i="1"/>
  <c r="CC121" i="1" s="1"/>
  <c r="CF121" i="1" s="1"/>
  <c r="T121" i="1" s="1"/>
  <c r="CI121" i="1" s="1"/>
  <c r="U121" i="1" s="1"/>
  <c r="CL120" i="1"/>
  <c r="CN120" i="1" s="1"/>
  <c r="CL118" i="1"/>
  <c r="CN118" i="1" s="1"/>
  <c r="CK120" i="1"/>
  <c r="CJ120" i="1"/>
  <c r="CK122" i="1"/>
  <c r="CJ122" i="1"/>
  <c r="AS119" i="1"/>
  <c r="CB119" i="1"/>
  <c r="CC119" i="1" s="1"/>
  <c r="CF119" i="1" s="1"/>
  <c r="T119" i="1" s="1"/>
  <c r="CK115" i="1"/>
  <c r="CJ115" i="1"/>
  <c r="CB114" i="1"/>
  <c r="CC114" i="1" s="1"/>
  <c r="CF114" i="1" s="1"/>
  <c r="T114" i="1" s="1"/>
  <c r="CI114" i="1" s="1"/>
  <c r="U114" i="1" s="1"/>
  <c r="AS114" i="1"/>
  <c r="CK117" i="1"/>
  <c r="CJ117" i="1"/>
  <c r="CK112" i="1"/>
  <c r="CJ112" i="1"/>
  <c r="CB116" i="1"/>
  <c r="CC116" i="1" s="1"/>
  <c r="CF116" i="1" s="1"/>
  <c r="T116" i="1" s="1"/>
  <c r="AS116" i="1"/>
  <c r="CJ110" i="1"/>
  <c r="CK110" i="1"/>
  <c r="CK107" i="1"/>
  <c r="CJ107" i="1"/>
  <c r="CJ102" i="1"/>
  <c r="CK102" i="1"/>
  <c r="CL102" i="1"/>
  <c r="CN102" i="1" s="1"/>
  <c r="CL111" i="1"/>
  <c r="CN111" i="1" s="1"/>
  <c r="CK111" i="1"/>
  <c r="CJ111" i="1"/>
  <c r="CK109" i="1"/>
  <c r="CJ109" i="1"/>
  <c r="CK103" i="1"/>
  <c r="CJ103" i="1"/>
  <c r="CJ104" i="1"/>
  <c r="CK104" i="1"/>
  <c r="CL106" i="1"/>
  <c r="CN106" i="1" s="1"/>
  <c r="CJ106" i="1"/>
  <c r="CK106" i="1"/>
  <c r="CL104" i="1"/>
  <c r="CN104" i="1" s="1"/>
  <c r="CJ108" i="1"/>
  <c r="CK108" i="1"/>
  <c r="CL110" i="1"/>
  <c r="CN110" i="1" s="1"/>
  <c r="CK99" i="1"/>
  <c r="CJ99" i="1"/>
  <c r="AS98" i="1"/>
  <c r="CB98" i="1"/>
  <c r="CC98" i="1" s="1"/>
  <c r="CF98" i="1" s="1"/>
  <c r="T98" i="1" s="1"/>
  <c r="CI98" i="1" s="1"/>
  <c r="U98" i="1" s="1"/>
  <c r="AS94" i="1"/>
  <c r="CB94" i="1"/>
  <c r="CC94" i="1" s="1"/>
  <c r="CF94" i="1" s="1"/>
  <c r="T94" i="1" s="1"/>
  <c r="CI94" i="1" s="1"/>
  <c r="U94" i="1" s="1"/>
  <c r="CK95" i="1"/>
  <c r="CJ95" i="1"/>
  <c r="CK101" i="1"/>
  <c r="CJ101" i="1"/>
  <c r="CK97" i="1"/>
  <c r="CJ97" i="1"/>
  <c r="CL101" i="1"/>
  <c r="CN101" i="1" s="1"/>
  <c r="AS96" i="1"/>
  <c r="CB96" i="1"/>
  <c r="CC96" i="1" s="1"/>
  <c r="CF96" i="1" s="1"/>
  <c r="T96" i="1" s="1"/>
  <c r="CL99" i="1"/>
  <c r="CN99" i="1" s="1"/>
  <c r="AS100" i="1"/>
  <c r="CB100" i="1"/>
  <c r="CC100" i="1" s="1"/>
  <c r="CF100" i="1" s="1"/>
  <c r="T100" i="1" s="1"/>
  <c r="CL97" i="1"/>
  <c r="CN97" i="1" s="1"/>
  <c r="CK93" i="1"/>
  <c r="CJ93" i="1"/>
  <c r="CL94" i="1"/>
  <c r="CN94" i="1" s="1"/>
  <c r="AS89" i="1"/>
  <c r="CB89" i="1"/>
  <c r="CC89" i="1" s="1"/>
  <c r="CF89" i="1" s="1"/>
  <c r="T89" i="1" s="1"/>
  <c r="CI89" i="1" s="1"/>
  <c r="U89" i="1" s="1"/>
  <c r="CK88" i="1"/>
  <c r="CJ88" i="1"/>
  <c r="CK86" i="1"/>
  <c r="CJ86" i="1"/>
  <c r="CK92" i="1"/>
  <c r="CJ92" i="1"/>
  <c r="CL88" i="1"/>
  <c r="CN88" i="1" s="1"/>
  <c r="CL86" i="1"/>
  <c r="CN86" i="1" s="1"/>
  <c r="AS91" i="1"/>
  <c r="CB91" i="1"/>
  <c r="CC91" i="1" s="1"/>
  <c r="CF91" i="1" s="1"/>
  <c r="T91" i="1" s="1"/>
  <c r="AS87" i="1"/>
  <c r="CB87" i="1"/>
  <c r="CC87" i="1" s="1"/>
  <c r="CF87" i="1" s="1"/>
  <c r="T87" i="1" s="1"/>
  <c r="CK90" i="1"/>
  <c r="CJ90" i="1"/>
  <c r="CL89" i="1"/>
  <c r="CN89" i="1" s="1"/>
  <c r="CK83" i="1"/>
  <c r="CJ83" i="1"/>
  <c r="CK85" i="1"/>
  <c r="CJ85" i="1"/>
  <c r="AS82" i="1"/>
  <c r="CB82" i="1"/>
  <c r="CC82" i="1" s="1"/>
  <c r="CF82" i="1" s="1"/>
  <c r="T82" i="1" s="1"/>
  <c r="CK84" i="1"/>
  <c r="CJ84" i="1"/>
  <c r="CL85" i="1"/>
  <c r="CN85" i="1" s="1"/>
  <c r="CL83" i="1"/>
  <c r="CN83" i="1" s="1"/>
  <c r="CL84" i="1"/>
  <c r="CN84" i="1" s="1"/>
  <c r="CK81" i="1"/>
  <c r="CJ81" i="1"/>
  <c r="CK79" i="1"/>
  <c r="CJ79" i="1"/>
  <c r="AS80" i="1"/>
  <c r="CB80" i="1"/>
  <c r="CC80" i="1" s="1"/>
  <c r="CF80" i="1" s="1"/>
  <c r="T80" i="1" s="1"/>
  <c r="CK74" i="1"/>
  <c r="CJ74" i="1"/>
  <c r="AS75" i="1"/>
  <c r="CB75" i="1"/>
  <c r="CC75" i="1" s="1"/>
  <c r="CF75" i="1" s="1"/>
  <c r="T75" i="1" s="1"/>
  <c r="CI75" i="1" s="1"/>
  <c r="U75" i="1" s="1"/>
  <c r="CK78" i="1"/>
  <c r="CJ78" i="1"/>
  <c r="CL74" i="1"/>
  <c r="CN74" i="1" s="1"/>
  <c r="AS77" i="1"/>
  <c r="CB77" i="1"/>
  <c r="CC77" i="1" s="1"/>
  <c r="CF77" i="1" s="1"/>
  <c r="T77" i="1" s="1"/>
  <c r="CL75" i="1"/>
  <c r="CN75" i="1" s="1"/>
  <c r="CK72" i="1"/>
  <c r="CJ72" i="1"/>
  <c r="CK73" i="1"/>
  <c r="CJ73" i="1"/>
  <c r="CK76" i="1"/>
  <c r="CJ76" i="1"/>
  <c r="CL73" i="1"/>
  <c r="CN73" i="1" s="1"/>
  <c r="AS71" i="1"/>
  <c r="CB71" i="1"/>
  <c r="CC71" i="1" s="1"/>
  <c r="CF71" i="1" s="1"/>
  <c r="T71" i="1" s="1"/>
  <c r="CK70" i="1"/>
  <c r="CJ70" i="1"/>
  <c r="AS69" i="1"/>
  <c r="CB69" i="1"/>
  <c r="CC69" i="1" s="1"/>
  <c r="CF69" i="1" s="1"/>
  <c r="T69" i="1" s="1"/>
  <c r="CI69" i="1" s="1"/>
  <c r="U69" i="1" s="1"/>
  <c r="CK68" i="1"/>
  <c r="CJ68" i="1"/>
  <c r="AS67" i="1"/>
  <c r="CB67" i="1"/>
  <c r="CC67" i="1" s="1"/>
  <c r="CF67" i="1" s="1"/>
  <c r="T67" i="1" s="1"/>
  <c r="CI67" i="1" s="1"/>
  <c r="U67" i="1" s="1"/>
  <c r="CL70" i="1"/>
  <c r="CN70" i="1" s="1"/>
  <c r="CL68" i="1"/>
  <c r="CN68" i="1" s="1"/>
  <c r="AS65" i="1"/>
  <c r="CB65" i="1"/>
  <c r="CC65" i="1" s="1"/>
  <c r="CF65" i="1" s="1"/>
  <c r="T65" i="1" s="1"/>
  <c r="CI65" i="1" s="1"/>
  <c r="U65" i="1" s="1"/>
  <c r="CK60" i="1"/>
  <c r="CJ60" i="1"/>
  <c r="CL64" i="1"/>
  <c r="CN64" i="1" s="1"/>
  <c r="CK64" i="1"/>
  <c r="CJ64" i="1"/>
  <c r="CK63" i="1"/>
  <c r="CJ63" i="1"/>
  <c r="CK59" i="1"/>
  <c r="CJ59" i="1"/>
  <c r="CK58" i="1"/>
  <c r="CJ58" i="1"/>
  <c r="CL59" i="1"/>
  <c r="CN59" i="1" s="1"/>
  <c r="CL63" i="1"/>
  <c r="CN63" i="1" s="1"/>
  <c r="CJ61" i="1"/>
  <c r="CK61" i="1"/>
  <c r="AS52" i="1"/>
  <c r="CB52" i="1"/>
  <c r="CC52" i="1" s="1"/>
  <c r="CF52" i="1" s="1"/>
  <c r="T52" i="1" s="1"/>
  <c r="CI52" i="1" s="1"/>
  <c r="U52" i="1" s="1"/>
  <c r="CK55" i="1"/>
  <c r="CJ55" i="1"/>
  <c r="CK53" i="1"/>
  <c r="CJ53" i="1"/>
  <c r="CK51" i="1"/>
  <c r="CJ51" i="1"/>
  <c r="CL55" i="1"/>
  <c r="CN55" i="1" s="1"/>
  <c r="CL52" i="1"/>
  <c r="CN52" i="1" s="1"/>
  <c r="CL53" i="1"/>
  <c r="CN53" i="1" s="1"/>
  <c r="AS56" i="1"/>
  <c r="CB56" i="1"/>
  <c r="CC56" i="1" s="1"/>
  <c r="CF56" i="1" s="1"/>
  <c r="T56" i="1" s="1"/>
  <c r="CK57" i="1"/>
  <c r="CJ57" i="1"/>
  <c r="AS50" i="1"/>
  <c r="CB50" i="1"/>
  <c r="CC50" i="1" s="1"/>
  <c r="CF50" i="1" s="1"/>
  <c r="T50" i="1" s="1"/>
  <c r="AS54" i="1"/>
  <c r="CB54" i="1"/>
  <c r="CC54" i="1" s="1"/>
  <c r="CF54" i="1" s="1"/>
  <c r="T54" i="1" s="1"/>
  <c r="CI54" i="1" s="1"/>
  <c r="U54" i="1" s="1"/>
  <c r="CH40" i="1"/>
  <c r="S22" i="1"/>
  <c r="AK22" i="1" s="1"/>
  <c r="CH18" i="1"/>
  <c r="CH10" i="1"/>
  <c r="CM4" i="1"/>
  <c r="S41" i="1"/>
  <c r="CM41" i="1" s="1"/>
  <c r="AQ39" i="1"/>
  <c r="S30" i="1"/>
  <c r="CM30" i="1" s="1"/>
  <c r="AQ38" i="1"/>
  <c r="S23" i="1"/>
  <c r="CM23" i="1" s="1"/>
  <c r="CM49" i="1"/>
  <c r="CH25" i="1"/>
  <c r="CH22" i="1"/>
  <c r="S48" i="1"/>
  <c r="CM48" i="1" s="1"/>
  <c r="CH24" i="1"/>
  <c r="S10" i="1"/>
  <c r="AK10" i="1" s="1"/>
  <c r="BV24" i="1"/>
  <c r="AR24" i="1" s="1"/>
  <c r="BV15" i="1"/>
  <c r="AR15" i="1" s="1"/>
  <c r="AQ4" i="1"/>
  <c r="CH41" i="1"/>
  <c r="CH15" i="1"/>
  <c r="S12" i="1"/>
  <c r="CM12" i="1" s="1"/>
  <c r="CH36" i="1"/>
  <c r="CH26" i="1"/>
  <c r="CH5" i="1"/>
  <c r="AQ19" i="1"/>
  <c r="CH43" i="1"/>
  <c r="CH14" i="1"/>
  <c r="CH20" i="1"/>
  <c r="AQ15" i="1"/>
  <c r="AK20" i="1"/>
  <c r="CM22" i="1"/>
  <c r="AQ43" i="1"/>
  <c r="BV37" i="1"/>
  <c r="AR37" i="1" s="1"/>
  <c r="AK8" i="1"/>
  <c r="AQ36" i="1"/>
  <c r="CH16" i="1"/>
  <c r="BV13" i="1"/>
  <c r="AR13" i="1" s="1"/>
  <c r="S35" i="1"/>
  <c r="CM35" i="1" s="1"/>
  <c r="AQ31" i="1"/>
  <c r="S16" i="1"/>
  <c r="AK16" i="1" s="1"/>
  <c r="CH13" i="1"/>
  <c r="CM16" i="1"/>
  <c r="AQ33" i="1"/>
  <c r="AQ5" i="1"/>
  <c r="AQ25" i="1"/>
  <c r="AQ44" i="1"/>
  <c r="AQ35" i="1"/>
  <c r="CH23" i="1"/>
  <c r="AK4" i="1"/>
  <c r="BV40" i="1"/>
  <c r="AR40" i="1" s="1"/>
  <c r="BV29" i="1"/>
  <c r="AR29" i="1" s="1"/>
  <c r="S6" i="1"/>
  <c r="CM6" i="1" s="1"/>
  <c r="CP43" i="1"/>
  <c r="CH3" i="1"/>
  <c r="AQ16" i="1"/>
  <c r="S42" i="1"/>
  <c r="AK42" i="1" s="1"/>
  <c r="CH37" i="1"/>
  <c r="S36" i="1"/>
  <c r="CM36" i="1" s="1"/>
  <c r="AQ23" i="1"/>
  <c r="BV20" i="1"/>
  <c r="AR20" i="1" s="1"/>
  <c r="S19" i="1"/>
  <c r="AK19" i="1" s="1"/>
  <c r="AQ14" i="1"/>
  <c r="CH11" i="1"/>
  <c r="AQ7" i="1"/>
  <c r="CP31" i="1"/>
  <c r="AK31" i="1" s="1"/>
  <c r="BZ22" i="1"/>
  <c r="AT22" i="1" s="1"/>
  <c r="CA22" i="1" s="1"/>
  <c r="CB22" i="1" s="1"/>
  <c r="CC22" i="1" s="1"/>
  <c r="CF22" i="1" s="1"/>
  <c r="T22" i="1" s="1"/>
  <c r="CI22" i="1" s="1"/>
  <c r="S17" i="1"/>
  <c r="AK17" i="1" s="1"/>
  <c r="AQ28" i="1"/>
  <c r="AQ46" i="1"/>
  <c r="AQ45" i="1"/>
  <c r="S34" i="1"/>
  <c r="CM34" i="1" s="1"/>
  <c r="CH30" i="1"/>
  <c r="S27" i="1"/>
  <c r="AK27" i="1" s="1"/>
  <c r="AQ21" i="1"/>
  <c r="S11" i="1"/>
  <c r="CM11" i="1" s="1"/>
  <c r="AQ10" i="1"/>
  <c r="CH9" i="1"/>
  <c r="AQ18" i="1"/>
  <c r="CH46" i="1"/>
  <c r="S43" i="1"/>
  <c r="CM43" i="1" s="1"/>
  <c r="AQ29" i="1"/>
  <c r="BV9" i="1"/>
  <c r="AR9" i="1" s="1"/>
  <c r="BV44" i="1"/>
  <c r="AR44" i="1" s="1"/>
  <c r="BV26" i="1"/>
  <c r="BZ26" i="1" s="1"/>
  <c r="AT26" i="1" s="1"/>
  <c r="CA26" i="1" s="1"/>
  <c r="AQ13" i="1"/>
  <c r="CH33" i="1"/>
  <c r="CH12" i="1"/>
  <c r="AQ11" i="1"/>
  <c r="S38" i="1"/>
  <c r="CH31" i="1"/>
  <c r="AQ27" i="1"/>
  <c r="AK12" i="1"/>
  <c r="AQ48" i="1"/>
  <c r="CH45" i="1"/>
  <c r="CH39" i="1"/>
  <c r="S28" i="1"/>
  <c r="AK28" i="1" s="1"/>
  <c r="CH21" i="1"/>
  <c r="CH17" i="1"/>
  <c r="BZ48" i="1"/>
  <c r="AT48" i="1" s="1"/>
  <c r="CA48" i="1" s="1"/>
  <c r="CB48" i="1" s="1"/>
  <c r="CC48" i="1" s="1"/>
  <c r="CF48" i="1" s="1"/>
  <c r="T48" i="1" s="1"/>
  <c r="CI48" i="1" s="1"/>
  <c r="AR48" i="1"/>
  <c r="AK32" i="1"/>
  <c r="CM32" i="1"/>
  <c r="AK46" i="1"/>
  <c r="CM46" i="1"/>
  <c r="CH47" i="1"/>
  <c r="BV46" i="1"/>
  <c r="AR46" i="1" s="1"/>
  <c r="S45" i="1"/>
  <c r="CM45" i="1" s="1"/>
  <c r="CH42" i="1"/>
  <c r="AQ40" i="1"/>
  <c r="BV32" i="1"/>
  <c r="AR32" i="1" s="1"/>
  <c r="CH27" i="1"/>
  <c r="AQ12" i="1"/>
  <c r="CH6" i="1"/>
  <c r="CH48" i="1"/>
  <c r="AQ41" i="1"/>
  <c r="CM26" i="1"/>
  <c r="BZ23" i="1"/>
  <c r="AT23" i="1" s="1"/>
  <c r="CA23" i="1" s="1"/>
  <c r="CB23" i="1" s="1"/>
  <c r="CC23" i="1" s="1"/>
  <c r="CF23" i="1" s="1"/>
  <c r="T23" i="1" s="1"/>
  <c r="CM20" i="1"/>
  <c r="S18" i="1"/>
  <c r="AK18" i="1" s="1"/>
  <c r="S14" i="1"/>
  <c r="AK14" i="1" s="1"/>
  <c r="AQ8" i="1"/>
  <c r="CH7" i="1"/>
  <c r="AK37" i="1"/>
  <c r="CM29" i="1"/>
  <c r="AQ22" i="1"/>
  <c r="CH49" i="1"/>
  <c r="S47" i="1"/>
  <c r="CM47" i="1" s="1"/>
  <c r="CH44" i="1"/>
  <c r="BV39" i="1"/>
  <c r="BZ39" i="1" s="1"/>
  <c r="AT39" i="1" s="1"/>
  <c r="CA39" i="1" s="1"/>
  <c r="BZ38" i="1"/>
  <c r="AT38" i="1" s="1"/>
  <c r="CA38" i="1" s="1"/>
  <c r="AS38" i="1" s="1"/>
  <c r="AQ37" i="1"/>
  <c r="CH35" i="1"/>
  <c r="CH34" i="1"/>
  <c r="S33" i="1"/>
  <c r="CM33" i="1" s="1"/>
  <c r="CH29" i="1"/>
  <c r="CH28" i="1"/>
  <c r="BZ19" i="1"/>
  <c r="AT19" i="1" s="1"/>
  <c r="CA19" i="1" s="1"/>
  <c r="CB19" i="1" s="1"/>
  <c r="CC19" i="1" s="1"/>
  <c r="CF19" i="1" s="1"/>
  <c r="T19" i="1" s="1"/>
  <c r="CI19" i="1" s="1"/>
  <c r="CM8" i="1"/>
  <c r="BV7" i="1"/>
  <c r="AR7" i="1" s="1"/>
  <c r="AK25" i="1"/>
  <c r="BV8" i="1"/>
  <c r="AR8" i="1" s="1"/>
  <c r="AQ47" i="1"/>
  <c r="BZ43" i="1"/>
  <c r="AT43" i="1" s="1"/>
  <c r="CA43" i="1" s="1"/>
  <c r="AS43" i="1" s="1"/>
  <c r="AQ42" i="1"/>
  <c r="BZ34" i="1"/>
  <c r="AT34" i="1" s="1"/>
  <c r="CA34" i="1" s="1"/>
  <c r="CB34" i="1" s="1"/>
  <c r="CC34" i="1" s="1"/>
  <c r="CF34" i="1" s="1"/>
  <c r="T34" i="1" s="1"/>
  <c r="CI34" i="1" s="1"/>
  <c r="BV21" i="1"/>
  <c r="AR21" i="1" s="1"/>
  <c r="BZ11" i="1"/>
  <c r="AT11" i="1" s="1"/>
  <c r="CA11" i="1" s="1"/>
  <c r="AS11" i="1" s="1"/>
  <c r="BZ28" i="1"/>
  <c r="AT28" i="1" s="1"/>
  <c r="CA28" i="1" s="1"/>
  <c r="CB28" i="1" s="1"/>
  <c r="CC28" i="1" s="1"/>
  <c r="CF28" i="1" s="1"/>
  <c r="T28" i="1" s="1"/>
  <c r="CI28" i="1" s="1"/>
  <c r="AQ6" i="1"/>
  <c r="AQ26" i="1"/>
  <c r="AQ49" i="1"/>
  <c r="BZ35" i="1"/>
  <c r="AT35" i="1" s="1"/>
  <c r="CA35" i="1" s="1"/>
  <c r="AS35" i="1" s="1"/>
  <c r="AQ34" i="1"/>
  <c r="CM25" i="1"/>
  <c r="CM24" i="1"/>
  <c r="AR22" i="1"/>
  <c r="AQ20" i="1"/>
  <c r="CH19" i="1"/>
  <c r="BV5" i="1"/>
  <c r="AR5" i="1" s="1"/>
  <c r="CH38" i="1"/>
  <c r="CH32" i="1"/>
  <c r="BZ17" i="1"/>
  <c r="AT17" i="1" s="1"/>
  <c r="CA17" i="1" s="1"/>
  <c r="AS17" i="1" s="1"/>
  <c r="CM31" i="1"/>
  <c r="AR41" i="1"/>
  <c r="BZ41" i="1"/>
  <c r="AT41" i="1" s="1"/>
  <c r="CA41" i="1" s="1"/>
  <c r="AR47" i="1"/>
  <c r="BZ47" i="1"/>
  <c r="AT47" i="1" s="1"/>
  <c r="CA47" i="1" s="1"/>
  <c r="AR33" i="1"/>
  <c r="AR45" i="1"/>
  <c r="BZ45" i="1"/>
  <c r="AT45" i="1" s="1"/>
  <c r="CA45" i="1" s="1"/>
  <c r="AK39" i="1"/>
  <c r="CM39" i="1"/>
  <c r="BZ49" i="1"/>
  <c r="AT49" i="1" s="1"/>
  <c r="CA49" i="1" s="1"/>
  <c r="AR49" i="1"/>
  <c r="CM44" i="1"/>
  <c r="AK49" i="1"/>
  <c r="AK40" i="1"/>
  <c r="AK15" i="1"/>
  <c r="AK7" i="1"/>
  <c r="BZ4" i="1"/>
  <c r="AT4" i="1" s="1"/>
  <c r="CA4" i="1" s="1"/>
  <c r="AR39" i="1"/>
  <c r="BZ36" i="1"/>
  <c r="AT36" i="1" s="1"/>
  <c r="CA36" i="1" s="1"/>
  <c r="BZ33" i="1"/>
  <c r="AT33" i="1" s="1"/>
  <c r="CA33" i="1" s="1"/>
  <c r="BZ30" i="1"/>
  <c r="AT30" i="1" s="1"/>
  <c r="CA30" i="1" s="1"/>
  <c r="BZ12" i="1"/>
  <c r="AT12" i="1" s="1"/>
  <c r="CA12" i="1" s="1"/>
  <c r="BZ42" i="1"/>
  <c r="AT42" i="1" s="1"/>
  <c r="CA42" i="1" s="1"/>
  <c r="BZ25" i="1"/>
  <c r="AT25" i="1" s="1"/>
  <c r="CA25" i="1" s="1"/>
  <c r="CP41" i="1"/>
  <c r="AK41" i="1" s="1"/>
  <c r="CM40" i="1"/>
  <c r="AR38" i="1"/>
  <c r="AK34" i="1"/>
  <c r="AQ30" i="1"/>
  <c r="AK9" i="1"/>
  <c r="AR4" i="1"/>
  <c r="AK3" i="1"/>
  <c r="CM3" i="1"/>
  <c r="AK38" i="1"/>
  <c r="BZ14" i="1"/>
  <c r="AT14" i="1" s="1"/>
  <c r="CA14" i="1" s="1"/>
  <c r="BZ6" i="1"/>
  <c r="AT6" i="1" s="1"/>
  <c r="CA6" i="1" s="1"/>
  <c r="AR28" i="1"/>
  <c r="AK44" i="1"/>
  <c r="BV31" i="1"/>
  <c r="AK11" i="1"/>
  <c r="AR34" i="1"/>
  <c r="CM38" i="1"/>
  <c r="AK36" i="1"/>
  <c r="AQ32" i="1"/>
  <c r="AK26" i="1"/>
  <c r="BZ16" i="1"/>
  <c r="AT16" i="1" s="1"/>
  <c r="CA16" i="1" s="1"/>
  <c r="AR14" i="1"/>
  <c r="AR6" i="1"/>
  <c r="AQ24" i="1"/>
  <c r="CM37" i="1"/>
  <c r="AR30" i="1"/>
  <c r="AK21" i="1"/>
  <c r="CM21" i="1"/>
  <c r="AK13" i="1"/>
  <c r="AK5" i="1"/>
  <c r="CM5" i="1"/>
  <c r="BZ27" i="1"/>
  <c r="AT27" i="1" s="1"/>
  <c r="CA27" i="1" s="1"/>
  <c r="AK24" i="1"/>
  <c r="BZ18" i="1"/>
  <c r="AT18" i="1" s="1"/>
  <c r="CA18" i="1" s="1"/>
  <c r="AR16" i="1"/>
  <c r="BZ10" i="1"/>
  <c r="AT10" i="1" s="1"/>
  <c r="CA10" i="1" s="1"/>
  <c r="AK2" i="1"/>
  <c r="CM2" i="1"/>
  <c r="BV3" i="1"/>
  <c r="CM15" i="1"/>
  <c r="CM13" i="1"/>
  <c r="CM9" i="1"/>
  <c r="CM7" i="1"/>
  <c r="CI253" i="1" l="1"/>
  <c r="U253" i="1" s="1"/>
  <c r="CL253" i="1"/>
  <c r="CN253" i="1" s="1"/>
  <c r="CI251" i="1"/>
  <c r="U251" i="1" s="1"/>
  <c r="CL251" i="1"/>
  <c r="CN251" i="1" s="1"/>
  <c r="CK249" i="1"/>
  <c r="CJ249" i="1"/>
  <c r="CL249" i="1"/>
  <c r="CN249" i="1" s="1"/>
  <c r="CK245" i="1"/>
  <c r="CJ245" i="1"/>
  <c r="CI239" i="1"/>
  <c r="U239" i="1" s="1"/>
  <c r="CL239" i="1"/>
  <c r="CN239" i="1" s="1"/>
  <c r="CK237" i="1"/>
  <c r="CJ237" i="1"/>
  <c r="CK233" i="1"/>
  <c r="CJ233" i="1"/>
  <c r="CL233" i="1"/>
  <c r="CN233" i="1" s="1"/>
  <c r="CK235" i="1"/>
  <c r="CJ235" i="1"/>
  <c r="CL235" i="1"/>
  <c r="CN235" i="1" s="1"/>
  <c r="CL237" i="1"/>
  <c r="CN237" i="1" s="1"/>
  <c r="CJ152" i="1"/>
  <c r="AS133" i="1"/>
  <c r="CB133" i="1"/>
  <c r="CC133" i="1" s="1"/>
  <c r="CF133" i="1" s="1"/>
  <c r="T133" i="1" s="1"/>
  <c r="CI133" i="1" s="1"/>
  <c r="U133" i="1" s="1"/>
  <c r="AS203" i="1"/>
  <c r="CB203" i="1"/>
  <c r="CC203" i="1" s="1"/>
  <c r="CF203" i="1" s="1"/>
  <c r="T203" i="1" s="1"/>
  <c r="CI203" i="1" s="1"/>
  <c r="U203" i="1" s="1"/>
  <c r="CL145" i="1"/>
  <c r="CN145" i="1" s="1"/>
  <c r="AS163" i="1"/>
  <c r="CB163" i="1"/>
  <c r="CC163" i="1" s="1"/>
  <c r="CF163" i="1" s="1"/>
  <c r="T163" i="1" s="1"/>
  <c r="AR2" i="1"/>
  <c r="AK30" i="1"/>
  <c r="BZ13" i="1"/>
  <c r="AT13" i="1" s="1"/>
  <c r="CA13" i="1" s="1"/>
  <c r="AS13" i="1" s="1"/>
  <c r="BZ40" i="1"/>
  <c r="AT40" i="1" s="1"/>
  <c r="CA40" i="1" s="1"/>
  <c r="AS40" i="1" s="1"/>
  <c r="AK48" i="1"/>
  <c r="AS208" i="1"/>
  <c r="CB208" i="1"/>
  <c r="CC208" i="1" s="1"/>
  <c r="CF208" i="1" s="1"/>
  <c r="T208" i="1" s="1"/>
  <c r="AS206" i="1"/>
  <c r="CB206" i="1"/>
  <c r="CC206" i="1" s="1"/>
  <c r="CF206" i="1" s="1"/>
  <c r="T206" i="1" s="1"/>
  <c r="CL72" i="1"/>
  <c r="CN72" i="1" s="1"/>
  <c r="CB212" i="1"/>
  <c r="CC212" i="1" s="1"/>
  <c r="CF212" i="1" s="1"/>
  <c r="T212" i="1" s="1"/>
  <c r="CI212" i="1" s="1"/>
  <c r="U212" i="1" s="1"/>
  <c r="AS212" i="1"/>
  <c r="CB159" i="1"/>
  <c r="CC159" i="1" s="1"/>
  <c r="CF159" i="1" s="1"/>
  <c r="T159" i="1" s="1"/>
  <c r="AS159" i="1"/>
  <c r="AS139" i="1"/>
  <c r="CB139" i="1"/>
  <c r="CC139" i="1" s="1"/>
  <c r="CF139" i="1" s="1"/>
  <c r="T139" i="1" s="1"/>
  <c r="CI139" i="1" s="1"/>
  <c r="U139" i="1" s="1"/>
  <c r="CL139" i="1"/>
  <c r="CN139" i="1" s="1"/>
  <c r="AS197" i="1"/>
  <c r="CB197" i="1"/>
  <c r="CC197" i="1" s="1"/>
  <c r="CF197" i="1" s="1"/>
  <c r="T197" i="1" s="1"/>
  <c r="AS66" i="1"/>
  <c r="CB66" i="1"/>
  <c r="CC66" i="1" s="1"/>
  <c r="CF66" i="1" s="1"/>
  <c r="T66" i="1" s="1"/>
  <c r="CM17" i="1"/>
  <c r="CB214" i="1"/>
  <c r="CC214" i="1" s="1"/>
  <c r="CF214" i="1" s="1"/>
  <c r="T214" i="1" s="1"/>
  <c r="AS214" i="1"/>
  <c r="AS161" i="1"/>
  <c r="CB161" i="1"/>
  <c r="CC161" i="1" s="1"/>
  <c r="CF161" i="1" s="1"/>
  <c r="T161" i="1" s="1"/>
  <c r="AS141" i="1"/>
  <c r="CB141" i="1"/>
  <c r="CC141" i="1" s="1"/>
  <c r="CF141" i="1" s="1"/>
  <c r="T141" i="1" s="1"/>
  <c r="AS169" i="1"/>
  <c r="CB169" i="1"/>
  <c r="CC169" i="1" s="1"/>
  <c r="CF169" i="1" s="1"/>
  <c r="T169" i="1" s="1"/>
  <c r="CI169" i="1" s="1"/>
  <c r="U169" i="1" s="1"/>
  <c r="AS202" i="1"/>
  <c r="CB202" i="1"/>
  <c r="CC202" i="1" s="1"/>
  <c r="CF202" i="1" s="1"/>
  <c r="T202" i="1" s="1"/>
  <c r="CI202" i="1" s="1"/>
  <c r="U202" i="1" s="1"/>
  <c r="CI199" i="1"/>
  <c r="U199" i="1" s="1"/>
  <c r="CL199" i="1"/>
  <c r="CN199" i="1" s="1"/>
  <c r="U22" i="1"/>
  <c r="CL107" i="1"/>
  <c r="CN107" i="1" s="1"/>
  <c r="AS105" i="1"/>
  <c r="CB105" i="1"/>
  <c r="CC105" i="1" s="1"/>
  <c r="CF105" i="1" s="1"/>
  <c r="T105" i="1" s="1"/>
  <c r="CI105" i="1" s="1"/>
  <c r="U105" i="1" s="1"/>
  <c r="AK23" i="1"/>
  <c r="U48" i="1"/>
  <c r="CL69" i="1"/>
  <c r="CN69" i="1" s="1"/>
  <c r="CJ113" i="1"/>
  <c r="CJ183" i="1"/>
  <c r="CL201" i="1"/>
  <c r="CN201" i="1" s="1"/>
  <c r="CL125" i="1"/>
  <c r="CN125" i="1" s="1"/>
  <c r="AS62" i="1"/>
  <c r="CB62" i="1"/>
  <c r="CC62" i="1" s="1"/>
  <c r="CF62" i="1" s="1"/>
  <c r="T62" i="1" s="1"/>
  <c r="CB128" i="1"/>
  <c r="CC128" i="1" s="1"/>
  <c r="CF128" i="1" s="1"/>
  <c r="T128" i="1" s="1"/>
  <c r="AS128" i="1"/>
  <c r="CI131" i="1"/>
  <c r="U131" i="1" s="1"/>
  <c r="CL131" i="1"/>
  <c r="CN131" i="1" s="1"/>
  <c r="CL78" i="1"/>
  <c r="CN78" i="1" s="1"/>
  <c r="CL113" i="1"/>
  <c r="CN113" i="1" s="1"/>
  <c r="CK211" i="1"/>
  <c r="CJ211" i="1"/>
  <c r="CK215" i="1"/>
  <c r="CJ215" i="1"/>
  <c r="CI213" i="1"/>
  <c r="U213" i="1" s="1"/>
  <c r="CL213" i="1"/>
  <c r="CN213" i="1" s="1"/>
  <c r="CK217" i="1"/>
  <c r="CJ217" i="1"/>
  <c r="CL215" i="1"/>
  <c r="CN215" i="1" s="1"/>
  <c r="CK187" i="1"/>
  <c r="CJ187" i="1"/>
  <c r="CK185" i="1"/>
  <c r="CJ185" i="1"/>
  <c r="CL187" i="1"/>
  <c r="CN187" i="1" s="1"/>
  <c r="CK176" i="1"/>
  <c r="CJ176" i="1"/>
  <c r="CI180" i="1"/>
  <c r="U180" i="1" s="1"/>
  <c r="CL180" i="1"/>
  <c r="CN180" i="1" s="1"/>
  <c r="CI173" i="1"/>
  <c r="U173" i="1" s="1"/>
  <c r="CL173" i="1"/>
  <c r="CN173" i="1" s="1"/>
  <c r="CK171" i="1"/>
  <c r="CJ171" i="1"/>
  <c r="CL171" i="1"/>
  <c r="CN171" i="1" s="1"/>
  <c r="CK166" i="1"/>
  <c r="CJ166" i="1"/>
  <c r="CL166" i="1"/>
  <c r="CN166" i="1" s="1"/>
  <c r="CK164" i="1"/>
  <c r="CJ164" i="1"/>
  <c r="CK162" i="1"/>
  <c r="CJ162" i="1"/>
  <c r="CK153" i="1"/>
  <c r="CJ153" i="1"/>
  <c r="CK155" i="1"/>
  <c r="CJ155" i="1"/>
  <c r="CL153" i="1"/>
  <c r="CN153" i="1" s="1"/>
  <c r="CK147" i="1"/>
  <c r="CJ147" i="1"/>
  <c r="CL149" i="1"/>
  <c r="CN149" i="1" s="1"/>
  <c r="CK149" i="1"/>
  <c r="CJ149" i="1"/>
  <c r="CK151" i="1"/>
  <c r="CJ151" i="1"/>
  <c r="CL151" i="1"/>
  <c r="CN151" i="1" s="1"/>
  <c r="CL147" i="1"/>
  <c r="CN147" i="1" s="1"/>
  <c r="CK140" i="1"/>
  <c r="CJ140" i="1"/>
  <c r="CK136" i="1"/>
  <c r="CJ136" i="1"/>
  <c r="CL140" i="1"/>
  <c r="CN140" i="1" s="1"/>
  <c r="CI138" i="1"/>
  <c r="U138" i="1" s="1"/>
  <c r="CL138" i="1"/>
  <c r="CN138" i="1" s="1"/>
  <c r="CL136" i="1"/>
  <c r="CN136" i="1" s="1"/>
  <c r="CL121" i="1"/>
  <c r="CN121" i="1" s="1"/>
  <c r="CK121" i="1"/>
  <c r="CJ121" i="1"/>
  <c r="CI119" i="1"/>
  <c r="U119" i="1" s="1"/>
  <c r="CL119" i="1"/>
  <c r="CN119" i="1" s="1"/>
  <c r="CK123" i="1"/>
  <c r="CJ123" i="1"/>
  <c r="CL123" i="1"/>
  <c r="CN123" i="1" s="1"/>
  <c r="CI116" i="1"/>
  <c r="U116" i="1" s="1"/>
  <c r="CL116" i="1"/>
  <c r="CN116" i="1" s="1"/>
  <c r="CK114" i="1"/>
  <c r="CJ114" i="1"/>
  <c r="CL114" i="1"/>
  <c r="CN114" i="1" s="1"/>
  <c r="CK94" i="1"/>
  <c r="CJ94" i="1"/>
  <c r="CK98" i="1"/>
  <c r="CJ98" i="1"/>
  <c r="CI100" i="1"/>
  <c r="U100" i="1" s="1"/>
  <c r="CL100" i="1"/>
  <c r="CN100" i="1" s="1"/>
  <c r="CI96" i="1"/>
  <c r="U96" i="1" s="1"/>
  <c r="CL96" i="1"/>
  <c r="CN96" i="1" s="1"/>
  <c r="CL98" i="1"/>
  <c r="CN98" i="1" s="1"/>
  <c r="CI91" i="1"/>
  <c r="U91" i="1" s="1"/>
  <c r="CL91" i="1"/>
  <c r="CN91" i="1" s="1"/>
  <c r="CI87" i="1"/>
  <c r="U87" i="1" s="1"/>
  <c r="CL87" i="1"/>
  <c r="CN87" i="1" s="1"/>
  <c r="CK89" i="1"/>
  <c r="CJ89" i="1"/>
  <c r="CI80" i="1"/>
  <c r="U80" i="1" s="1"/>
  <c r="CL80" i="1"/>
  <c r="CN80" i="1" s="1"/>
  <c r="CI82" i="1"/>
  <c r="U82" i="1" s="1"/>
  <c r="CL82" i="1"/>
  <c r="CN82" i="1" s="1"/>
  <c r="CI77" i="1"/>
  <c r="U77" i="1" s="1"/>
  <c r="CL77" i="1"/>
  <c r="CN77" i="1" s="1"/>
  <c r="CI71" i="1"/>
  <c r="U71" i="1" s="1"/>
  <c r="CL71" i="1"/>
  <c r="CN71" i="1" s="1"/>
  <c r="CK75" i="1"/>
  <c r="CJ75" i="1"/>
  <c r="CK69" i="1"/>
  <c r="CJ69" i="1"/>
  <c r="CK67" i="1"/>
  <c r="CJ67" i="1"/>
  <c r="CK65" i="1"/>
  <c r="CJ65" i="1"/>
  <c r="CL65" i="1"/>
  <c r="CN65" i="1" s="1"/>
  <c r="CL67" i="1"/>
  <c r="CN67" i="1" s="1"/>
  <c r="CK54" i="1"/>
  <c r="CJ54" i="1"/>
  <c r="CL54" i="1"/>
  <c r="CN54" i="1" s="1"/>
  <c r="CK52" i="1"/>
  <c r="CJ52" i="1"/>
  <c r="CI50" i="1"/>
  <c r="U50" i="1" s="1"/>
  <c r="CL50" i="1"/>
  <c r="CN50" i="1" s="1"/>
  <c r="CI56" i="1"/>
  <c r="U56" i="1" s="1"/>
  <c r="CL56" i="1"/>
  <c r="CN56" i="1" s="1"/>
  <c r="U34" i="1"/>
  <c r="CM42" i="1"/>
  <c r="BZ15" i="1"/>
  <c r="AT15" i="1" s="1"/>
  <c r="CA15" i="1" s="1"/>
  <c r="AS15" i="1" s="1"/>
  <c r="AS48" i="1"/>
  <c r="CM14" i="1"/>
  <c r="CM10" i="1"/>
  <c r="BZ29" i="1"/>
  <c r="AT29" i="1" s="1"/>
  <c r="CA29" i="1" s="1"/>
  <c r="AS29" i="1" s="1"/>
  <c r="BZ8" i="1"/>
  <c r="AT8" i="1" s="1"/>
  <c r="CA8" i="1" s="1"/>
  <c r="AS8" i="1" s="1"/>
  <c r="AK6" i="1"/>
  <c r="CM27" i="1"/>
  <c r="BZ24" i="1"/>
  <c r="AT24" i="1" s="1"/>
  <c r="CA24" i="1" s="1"/>
  <c r="CB24" i="1" s="1"/>
  <c r="CC24" i="1" s="1"/>
  <c r="CF24" i="1" s="1"/>
  <c r="T24" i="1" s="1"/>
  <c r="CI24" i="1" s="1"/>
  <c r="U24" i="1" s="1"/>
  <c r="CK24" i="1" s="1"/>
  <c r="AK35" i="1"/>
  <c r="BZ44" i="1"/>
  <c r="AT44" i="1" s="1"/>
  <c r="CA44" i="1" s="1"/>
  <c r="AK43" i="1"/>
  <c r="CM19" i="1"/>
  <c r="U19" i="1"/>
  <c r="CJ19" i="1" s="1"/>
  <c r="BZ37" i="1"/>
  <c r="AT37" i="1" s="1"/>
  <c r="CA37" i="1" s="1"/>
  <c r="CB37" i="1" s="1"/>
  <c r="CC37" i="1" s="1"/>
  <c r="CF37" i="1" s="1"/>
  <c r="T37" i="1" s="1"/>
  <c r="CI37" i="1" s="1"/>
  <c r="U37" i="1" s="1"/>
  <c r="CJ37" i="1" s="1"/>
  <c r="AK47" i="1"/>
  <c r="AS22" i="1"/>
  <c r="AS19" i="1"/>
  <c r="AS28" i="1"/>
  <c r="CB35" i="1"/>
  <c r="CC35" i="1" s="1"/>
  <c r="CF35" i="1" s="1"/>
  <c r="T35" i="1" s="1"/>
  <c r="CI35" i="1" s="1"/>
  <c r="U35" i="1" s="1"/>
  <c r="CJ35" i="1" s="1"/>
  <c r="CM18" i="1"/>
  <c r="BZ9" i="1"/>
  <c r="AT9" i="1" s="1"/>
  <c r="CA9" i="1" s="1"/>
  <c r="AR26" i="1"/>
  <c r="CB26" i="1"/>
  <c r="CC26" i="1" s="1"/>
  <c r="CF26" i="1" s="1"/>
  <c r="T26" i="1" s="1"/>
  <c r="CI26" i="1" s="1"/>
  <c r="U26" i="1" s="1"/>
  <c r="CJ26" i="1" s="1"/>
  <c r="AS26" i="1"/>
  <c r="BZ21" i="1"/>
  <c r="AT21" i="1" s="1"/>
  <c r="CA21" i="1" s="1"/>
  <c r="BZ20" i="1"/>
  <c r="AT20" i="1" s="1"/>
  <c r="CA20" i="1" s="1"/>
  <c r="AS20" i="1" s="1"/>
  <c r="AS23" i="1"/>
  <c r="CB38" i="1"/>
  <c r="CC38" i="1" s="1"/>
  <c r="CF38" i="1" s="1"/>
  <c r="T38" i="1" s="1"/>
  <c r="CM28" i="1"/>
  <c r="CB17" i="1"/>
  <c r="CC17" i="1" s="1"/>
  <c r="CF17" i="1" s="1"/>
  <c r="T17" i="1" s="1"/>
  <c r="CI17" i="1" s="1"/>
  <c r="U17" i="1" s="1"/>
  <c r="CK17" i="1" s="1"/>
  <c r="AK33" i="1"/>
  <c r="CB40" i="1"/>
  <c r="CC40" i="1" s="1"/>
  <c r="CF40" i="1" s="1"/>
  <c r="T40" i="1" s="1"/>
  <c r="CI40" i="1" s="1"/>
  <c r="U40" i="1" s="1"/>
  <c r="CK40" i="1" s="1"/>
  <c r="CL22" i="1"/>
  <c r="CN22" i="1" s="1"/>
  <c r="U28" i="1"/>
  <c r="CK28" i="1" s="1"/>
  <c r="CB39" i="1"/>
  <c r="CC39" i="1" s="1"/>
  <c r="CF39" i="1" s="1"/>
  <c r="T39" i="1" s="1"/>
  <c r="CI39" i="1" s="1"/>
  <c r="U39" i="1" s="1"/>
  <c r="CJ39" i="1" s="1"/>
  <c r="AS39" i="1"/>
  <c r="CB11" i="1"/>
  <c r="CC11" i="1" s="1"/>
  <c r="CF11" i="1" s="1"/>
  <c r="T11" i="1" s="1"/>
  <c r="CI11" i="1" s="1"/>
  <c r="U11" i="1" s="1"/>
  <c r="CJ11" i="1" s="1"/>
  <c r="BZ5" i="1"/>
  <c r="AT5" i="1" s="1"/>
  <c r="CA5" i="1" s="1"/>
  <c r="AK45" i="1"/>
  <c r="AS34" i="1"/>
  <c r="CL28" i="1"/>
  <c r="CB43" i="1"/>
  <c r="CC43" i="1" s="1"/>
  <c r="CF43" i="1" s="1"/>
  <c r="T43" i="1" s="1"/>
  <c r="CI43" i="1" s="1"/>
  <c r="U43" i="1" s="1"/>
  <c r="CK43" i="1" s="1"/>
  <c r="BZ7" i="1"/>
  <c r="AT7" i="1" s="1"/>
  <c r="CA7" i="1" s="1"/>
  <c r="BZ46" i="1"/>
  <c r="AT46" i="1" s="1"/>
  <c r="CA46" i="1" s="1"/>
  <c r="BZ32" i="1"/>
  <c r="AT32" i="1" s="1"/>
  <c r="CA32" i="1" s="1"/>
  <c r="AR3" i="1"/>
  <c r="CK34" i="1"/>
  <c r="CJ34" i="1"/>
  <c r="AS41" i="1"/>
  <c r="CB41" i="1"/>
  <c r="CC41" i="1" s="1"/>
  <c r="CF41" i="1" s="1"/>
  <c r="T41" i="1" s="1"/>
  <c r="CI41" i="1" s="1"/>
  <c r="U41" i="1" s="1"/>
  <c r="AS27" i="1"/>
  <c r="CB27" i="1"/>
  <c r="CC27" i="1" s="1"/>
  <c r="CF27" i="1" s="1"/>
  <c r="T27" i="1" s="1"/>
  <c r="CI27" i="1" s="1"/>
  <c r="U27" i="1" s="1"/>
  <c r="AS10" i="1"/>
  <c r="CB10" i="1"/>
  <c r="CC10" i="1" s="1"/>
  <c r="CF10" i="1" s="1"/>
  <c r="T10" i="1" s="1"/>
  <c r="CI10" i="1" s="1"/>
  <c r="U10" i="1" s="1"/>
  <c r="AR31" i="1"/>
  <c r="CB30" i="1"/>
  <c r="CC30" i="1" s="1"/>
  <c r="CF30" i="1" s="1"/>
  <c r="T30" i="1" s="1"/>
  <c r="AS30" i="1"/>
  <c r="AS25" i="1"/>
  <c r="CB25" i="1"/>
  <c r="CC25" i="1" s="1"/>
  <c r="CF25" i="1" s="1"/>
  <c r="T25" i="1" s="1"/>
  <c r="CI25" i="1" s="1"/>
  <c r="U25" i="1" s="1"/>
  <c r="CL48" i="1"/>
  <c r="CN48" i="1" s="1"/>
  <c r="AS45" i="1"/>
  <c r="CB45" i="1"/>
  <c r="CC45" i="1" s="1"/>
  <c r="CF45" i="1" s="1"/>
  <c r="T45" i="1" s="1"/>
  <c r="AS33" i="1"/>
  <c r="CB33" i="1"/>
  <c r="CC33" i="1" s="1"/>
  <c r="CF33" i="1" s="1"/>
  <c r="T33" i="1" s="1"/>
  <c r="CI33" i="1" s="1"/>
  <c r="U33" i="1" s="1"/>
  <c r="AS42" i="1"/>
  <c r="CB42" i="1"/>
  <c r="CC42" i="1" s="1"/>
  <c r="CF42" i="1" s="1"/>
  <c r="T42" i="1" s="1"/>
  <c r="CJ48" i="1"/>
  <c r="CK48" i="1"/>
  <c r="AS18" i="1"/>
  <c r="CB18" i="1"/>
  <c r="CC18" i="1" s="1"/>
  <c r="CF18" i="1" s="1"/>
  <c r="T18" i="1" s="1"/>
  <c r="CI18" i="1" s="1"/>
  <c r="U18" i="1" s="1"/>
  <c r="CB36" i="1"/>
  <c r="CC36" i="1" s="1"/>
  <c r="CF36" i="1" s="1"/>
  <c r="T36" i="1" s="1"/>
  <c r="CI36" i="1" s="1"/>
  <c r="U36" i="1" s="1"/>
  <c r="AS36" i="1"/>
  <c r="AS49" i="1"/>
  <c r="CB49" i="1"/>
  <c r="CC49" i="1" s="1"/>
  <c r="CF49" i="1" s="1"/>
  <c r="T49" i="1" s="1"/>
  <c r="CI49" i="1" s="1"/>
  <c r="U49" i="1" s="1"/>
  <c r="AS14" i="1"/>
  <c r="CB14" i="1"/>
  <c r="CC14" i="1" s="1"/>
  <c r="CF14" i="1" s="1"/>
  <c r="T14" i="1" s="1"/>
  <c r="CI14" i="1" s="1"/>
  <c r="U14" i="1" s="1"/>
  <c r="BZ3" i="1"/>
  <c r="AT3" i="1" s="1"/>
  <c r="CA3" i="1" s="1"/>
  <c r="CK22" i="1"/>
  <c r="CJ22" i="1"/>
  <c r="AS6" i="1"/>
  <c r="CB6" i="1"/>
  <c r="CC6" i="1" s="1"/>
  <c r="CF6" i="1" s="1"/>
  <c r="T6" i="1" s="1"/>
  <c r="CI6" i="1" s="1"/>
  <c r="U6" i="1" s="1"/>
  <c r="BZ31" i="1"/>
  <c r="AT31" i="1" s="1"/>
  <c r="CA31" i="1" s="1"/>
  <c r="CL34" i="1"/>
  <c r="CN34" i="1" s="1"/>
  <c r="AS16" i="1"/>
  <c r="CB16" i="1"/>
  <c r="CC16" i="1" s="1"/>
  <c r="CF16" i="1" s="1"/>
  <c r="T16" i="1" s="1"/>
  <c r="AS2" i="1"/>
  <c r="CB2" i="1"/>
  <c r="CC2" i="1" s="1"/>
  <c r="CF2" i="1" s="1"/>
  <c r="T2" i="1" s="1"/>
  <c r="CL19" i="1"/>
  <c r="CI23" i="1"/>
  <c r="U23" i="1" s="1"/>
  <c r="CL23" i="1"/>
  <c r="CN23" i="1" s="1"/>
  <c r="AS12" i="1"/>
  <c r="CB12" i="1"/>
  <c r="CC12" i="1" s="1"/>
  <c r="CF12" i="1" s="1"/>
  <c r="T12" i="1" s="1"/>
  <c r="AS4" i="1"/>
  <c r="CB4" i="1"/>
  <c r="CC4" i="1" s="1"/>
  <c r="CF4" i="1" s="1"/>
  <c r="T4" i="1" s="1"/>
  <c r="AS47" i="1"/>
  <c r="CB47" i="1"/>
  <c r="CC47" i="1" s="1"/>
  <c r="CF47" i="1" s="1"/>
  <c r="T47" i="1" s="1"/>
  <c r="CI47" i="1" s="1"/>
  <c r="U47" i="1" s="1"/>
  <c r="CK251" i="1" l="1"/>
  <c r="CJ251" i="1"/>
  <c r="CK253" i="1"/>
  <c r="CJ253" i="1"/>
  <c r="CK239" i="1"/>
  <c r="CJ239" i="1"/>
  <c r="CI62" i="1"/>
  <c r="U62" i="1" s="1"/>
  <c r="CL62" i="1"/>
  <c r="CN62" i="1" s="1"/>
  <c r="CI161" i="1"/>
  <c r="U161" i="1" s="1"/>
  <c r="CL161" i="1"/>
  <c r="CN161" i="1" s="1"/>
  <c r="CI159" i="1"/>
  <c r="U159" i="1" s="1"/>
  <c r="CL159" i="1"/>
  <c r="CN159" i="1" s="1"/>
  <c r="CI163" i="1"/>
  <c r="U163" i="1" s="1"/>
  <c r="CL163" i="1"/>
  <c r="CN163" i="1" s="1"/>
  <c r="CL11" i="1"/>
  <c r="CN11" i="1" s="1"/>
  <c r="CK199" i="1"/>
  <c r="CJ199" i="1"/>
  <c r="CI214" i="1"/>
  <c r="U214" i="1" s="1"/>
  <c r="CL214" i="1"/>
  <c r="CN214" i="1" s="1"/>
  <c r="CK212" i="1"/>
  <c r="CJ212" i="1"/>
  <c r="CK202" i="1"/>
  <c r="CJ202" i="1"/>
  <c r="CL202" i="1"/>
  <c r="CN202" i="1" s="1"/>
  <c r="CI66" i="1"/>
  <c r="U66" i="1" s="1"/>
  <c r="CL66" i="1"/>
  <c r="CN66" i="1" s="1"/>
  <c r="CI206" i="1"/>
  <c r="U206" i="1" s="1"/>
  <c r="CL206" i="1"/>
  <c r="CN206" i="1" s="1"/>
  <c r="CK203" i="1"/>
  <c r="CJ203" i="1"/>
  <c r="CK131" i="1"/>
  <c r="CJ131" i="1"/>
  <c r="CL212" i="1"/>
  <c r="CN212" i="1" s="1"/>
  <c r="CL169" i="1"/>
  <c r="CN169" i="1" s="1"/>
  <c r="CI197" i="1"/>
  <c r="U197" i="1" s="1"/>
  <c r="CL197" i="1"/>
  <c r="CN197" i="1" s="1"/>
  <c r="CI208" i="1"/>
  <c r="U208" i="1" s="1"/>
  <c r="CL208" i="1"/>
  <c r="CN208" i="1" s="1"/>
  <c r="CL133" i="1"/>
  <c r="CN133" i="1" s="1"/>
  <c r="CK169" i="1"/>
  <c r="CJ169" i="1"/>
  <c r="CK133" i="1"/>
  <c r="CJ133" i="1"/>
  <c r="CI128" i="1"/>
  <c r="U128" i="1" s="1"/>
  <c r="CL128" i="1"/>
  <c r="CN128" i="1" s="1"/>
  <c r="CL105" i="1"/>
  <c r="CN105" i="1" s="1"/>
  <c r="CB13" i="1"/>
  <c r="CC13" i="1" s="1"/>
  <c r="CF13" i="1" s="1"/>
  <c r="T13" i="1" s="1"/>
  <c r="CI13" i="1" s="1"/>
  <c r="U13" i="1" s="1"/>
  <c r="CK13" i="1" s="1"/>
  <c r="CL203" i="1"/>
  <c r="CN203" i="1" s="1"/>
  <c r="CK105" i="1"/>
  <c r="CJ105" i="1"/>
  <c r="CI141" i="1"/>
  <c r="U141" i="1" s="1"/>
  <c r="CL141" i="1"/>
  <c r="CN141" i="1" s="1"/>
  <c r="CK139" i="1"/>
  <c r="CJ139" i="1"/>
  <c r="CK213" i="1"/>
  <c r="CJ213" i="1"/>
  <c r="CK180" i="1"/>
  <c r="CJ180" i="1"/>
  <c r="CK173" i="1"/>
  <c r="CJ173" i="1"/>
  <c r="CK138" i="1"/>
  <c r="CJ138" i="1"/>
  <c r="CK119" i="1"/>
  <c r="CJ119" i="1"/>
  <c r="CK116" i="1"/>
  <c r="CJ116" i="1"/>
  <c r="CK96" i="1"/>
  <c r="CJ96" i="1"/>
  <c r="CK100" i="1"/>
  <c r="CJ100" i="1"/>
  <c r="CK87" i="1"/>
  <c r="CJ87" i="1"/>
  <c r="CK91" i="1"/>
  <c r="CJ91" i="1"/>
  <c r="CK82" i="1"/>
  <c r="CJ82" i="1"/>
  <c r="CK80" i="1"/>
  <c r="CJ80" i="1"/>
  <c r="CK71" i="1"/>
  <c r="CJ71" i="1"/>
  <c r="CK77" i="1"/>
  <c r="CJ77" i="1"/>
  <c r="CK56" i="1"/>
  <c r="CJ56" i="1"/>
  <c r="CK50" i="1"/>
  <c r="CJ50" i="1"/>
  <c r="CB8" i="1"/>
  <c r="CC8" i="1" s="1"/>
  <c r="CF8" i="1" s="1"/>
  <c r="T8" i="1" s="1"/>
  <c r="CI8" i="1" s="1"/>
  <c r="U8" i="1" s="1"/>
  <c r="AS24" i="1"/>
  <c r="CB29" i="1"/>
  <c r="CC29" i="1" s="1"/>
  <c r="CF29" i="1" s="1"/>
  <c r="T29" i="1" s="1"/>
  <c r="CI29" i="1" s="1"/>
  <c r="U29" i="1" s="1"/>
  <c r="CJ29" i="1" s="1"/>
  <c r="CB15" i="1"/>
  <c r="CC15" i="1" s="1"/>
  <c r="CF15" i="1" s="1"/>
  <c r="T15" i="1" s="1"/>
  <c r="CK37" i="1"/>
  <c r="CK19" i="1"/>
  <c r="CJ24" i="1"/>
  <c r="CN19" i="1"/>
  <c r="CL24" i="1"/>
  <c r="CN24" i="1" s="1"/>
  <c r="CJ13" i="1"/>
  <c r="CL37" i="1"/>
  <c r="CN37" i="1" s="1"/>
  <c r="CK35" i="1"/>
  <c r="AS37" i="1"/>
  <c r="CB44" i="1"/>
  <c r="CC44" i="1" s="1"/>
  <c r="CF44" i="1" s="1"/>
  <c r="T44" i="1" s="1"/>
  <c r="AS44" i="1"/>
  <c r="CK11" i="1"/>
  <c r="CN28" i="1"/>
  <c r="AS9" i="1"/>
  <c r="CB9" i="1"/>
  <c r="CC9" i="1" s="1"/>
  <c r="CF9" i="1" s="1"/>
  <c r="T9" i="1" s="1"/>
  <c r="CI9" i="1" s="1"/>
  <c r="U9" i="1" s="1"/>
  <c r="CJ40" i="1"/>
  <c r="CL39" i="1"/>
  <c r="CN39" i="1" s="1"/>
  <c r="CB20" i="1"/>
  <c r="CC20" i="1" s="1"/>
  <c r="CF20" i="1" s="1"/>
  <c r="T20" i="1" s="1"/>
  <c r="CI20" i="1" s="1"/>
  <c r="U20" i="1" s="1"/>
  <c r="CK20" i="1" s="1"/>
  <c r="CK26" i="1"/>
  <c r="CL40" i="1"/>
  <c r="CN40" i="1" s="1"/>
  <c r="CL43" i="1"/>
  <c r="CN43" i="1" s="1"/>
  <c r="CL35" i="1"/>
  <c r="CN35" i="1" s="1"/>
  <c r="CL13" i="1"/>
  <c r="CN13" i="1" s="1"/>
  <c r="CJ17" i="1"/>
  <c r="CJ28" i="1"/>
  <c r="CL18" i="1"/>
  <c r="CN18" i="1" s="1"/>
  <c r="CI38" i="1"/>
  <c r="U38" i="1" s="1"/>
  <c r="CL38" i="1"/>
  <c r="CN38" i="1" s="1"/>
  <c r="CL17" i="1"/>
  <c r="CN17" i="1" s="1"/>
  <c r="AS21" i="1"/>
  <c r="CB21" i="1"/>
  <c r="CC21" i="1" s="1"/>
  <c r="CF21" i="1" s="1"/>
  <c r="T21" i="1" s="1"/>
  <c r="CL36" i="1"/>
  <c r="CN36" i="1" s="1"/>
  <c r="CK39" i="1"/>
  <c r="CL26" i="1"/>
  <c r="CN26" i="1" s="1"/>
  <c r="AS46" i="1"/>
  <c r="CB46" i="1"/>
  <c r="CC46" i="1" s="1"/>
  <c r="CF46" i="1" s="1"/>
  <c r="T46" i="1" s="1"/>
  <c r="CI46" i="1" s="1"/>
  <c r="U46" i="1" s="1"/>
  <c r="AS7" i="1"/>
  <c r="CB7" i="1"/>
  <c r="CC7" i="1" s="1"/>
  <c r="CF7" i="1" s="1"/>
  <c r="T7" i="1" s="1"/>
  <c r="CI7" i="1" s="1"/>
  <c r="U7" i="1" s="1"/>
  <c r="AS5" i="1"/>
  <c r="CB5" i="1"/>
  <c r="CC5" i="1" s="1"/>
  <c r="CF5" i="1" s="1"/>
  <c r="T5" i="1" s="1"/>
  <c r="CL10" i="1"/>
  <c r="CN10" i="1" s="1"/>
  <c r="CJ43" i="1"/>
  <c r="CB32" i="1"/>
  <c r="CC32" i="1" s="1"/>
  <c r="CF32" i="1" s="1"/>
  <c r="T32" i="1" s="1"/>
  <c r="CI32" i="1" s="1"/>
  <c r="U32" i="1" s="1"/>
  <c r="AS32" i="1"/>
  <c r="CK27" i="1"/>
  <c r="CJ27" i="1"/>
  <c r="CI42" i="1"/>
  <c r="U42" i="1" s="1"/>
  <c r="CL42" i="1"/>
  <c r="CN42" i="1" s="1"/>
  <c r="AS31" i="1"/>
  <c r="CB31" i="1"/>
  <c r="CC31" i="1" s="1"/>
  <c r="CF31" i="1" s="1"/>
  <c r="T31" i="1" s="1"/>
  <c r="CI31" i="1" s="1"/>
  <c r="U31" i="1" s="1"/>
  <c r="CK33" i="1"/>
  <c r="CJ33" i="1"/>
  <c r="CK14" i="1"/>
  <c r="CJ14" i="1"/>
  <c r="CL14" i="1"/>
  <c r="CN14" i="1" s="1"/>
  <c r="CK18" i="1"/>
  <c r="CJ18" i="1"/>
  <c r="CI2" i="1"/>
  <c r="U2" i="1" s="1"/>
  <c r="CL2" i="1"/>
  <c r="CN2" i="1" s="1"/>
  <c r="CI45" i="1"/>
  <c r="U45" i="1" s="1"/>
  <c r="CL45" i="1"/>
  <c r="CN45" i="1" s="1"/>
  <c r="CI12" i="1"/>
  <c r="U12" i="1" s="1"/>
  <c r="CL12" i="1"/>
  <c r="CN12" i="1" s="1"/>
  <c r="CL41" i="1"/>
  <c r="CN41" i="1" s="1"/>
  <c r="CK23" i="1"/>
  <c r="CJ23" i="1"/>
  <c r="CL8" i="1"/>
  <c r="CN8" i="1" s="1"/>
  <c r="CJ49" i="1"/>
  <c r="CK49" i="1"/>
  <c r="CL49" i="1"/>
  <c r="CN49" i="1" s="1"/>
  <c r="AS3" i="1"/>
  <c r="CB3" i="1"/>
  <c r="CC3" i="1" s="1"/>
  <c r="CF3" i="1" s="1"/>
  <c r="T3" i="1" s="1"/>
  <c r="CI3" i="1" s="1"/>
  <c r="U3" i="1" s="1"/>
  <c r="CK6" i="1"/>
  <c r="CJ6" i="1"/>
  <c r="CL33" i="1"/>
  <c r="CN33" i="1" s="1"/>
  <c r="CL25" i="1"/>
  <c r="CN25" i="1" s="1"/>
  <c r="CI16" i="1"/>
  <c r="U16" i="1" s="1"/>
  <c r="CL16" i="1"/>
  <c r="CN16" i="1" s="1"/>
  <c r="CL27" i="1"/>
  <c r="CN27" i="1" s="1"/>
  <c r="CI30" i="1"/>
  <c r="U30" i="1" s="1"/>
  <c r="CL30" i="1"/>
  <c r="CN30" i="1" s="1"/>
  <c r="CK25" i="1"/>
  <c r="CJ25" i="1"/>
  <c r="CK10" i="1"/>
  <c r="CJ10" i="1"/>
  <c r="CL6" i="1"/>
  <c r="CN6" i="1" s="1"/>
  <c r="CJ41" i="1"/>
  <c r="CK41" i="1"/>
  <c r="CI4" i="1"/>
  <c r="U4" i="1" s="1"/>
  <c r="CL4" i="1"/>
  <c r="CN4" i="1" s="1"/>
  <c r="CJ47" i="1"/>
  <c r="CK47" i="1"/>
  <c r="CK36" i="1"/>
  <c r="CJ36" i="1"/>
  <c r="CL47" i="1"/>
  <c r="CN47" i="1" s="1"/>
  <c r="CK214" i="1" l="1"/>
  <c r="CJ214" i="1"/>
  <c r="CK141" i="1"/>
  <c r="CJ141" i="1"/>
  <c r="CK206" i="1"/>
  <c r="CJ206" i="1"/>
  <c r="CK208" i="1"/>
  <c r="CJ208" i="1"/>
  <c r="CK66" i="1"/>
  <c r="CJ66" i="1"/>
  <c r="CK163" i="1"/>
  <c r="CJ163" i="1"/>
  <c r="CK197" i="1"/>
  <c r="CJ197" i="1"/>
  <c r="CK159" i="1"/>
  <c r="CJ159" i="1"/>
  <c r="CJ161" i="1"/>
  <c r="CK161" i="1"/>
  <c r="CJ128" i="1"/>
  <c r="CK128" i="1"/>
  <c r="CK29" i="1"/>
  <c r="CL29" i="1"/>
  <c r="CN29" i="1" s="1"/>
  <c r="CK62" i="1"/>
  <c r="CJ62" i="1"/>
  <c r="CI15" i="1"/>
  <c r="U15" i="1" s="1"/>
  <c r="CL15" i="1"/>
  <c r="CN15" i="1" s="1"/>
  <c r="CJ20" i="1"/>
  <c r="CI44" i="1"/>
  <c r="U44" i="1" s="1"/>
  <c r="CL44" i="1"/>
  <c r="CN44" i="1" s="1"/>
  <c r="CL9" i="1"/>
  <c r="CN9" i="1" s="1"/>
  <c r="CL20" i="1"/>
  <c r="CN20" i="1" s="1"/>
  <c r="CK9" i="1"/>
  <c r="CJ9" i="1"/>
  <c r="CK38" i="1"/>
  <c r="CJ38" i="1"/>
  <c r="CI21" i="1"/>
  <c r="U21" i="1" s="1"/>
  <c r="CL21" i="1"/>
  <c r="CN21" i="1" s="1"/>
  <c r="CK32" i="1"/>
  <c r="CJ32" i="1"/>
  <c r="CJ7" i="1"/>
  <c r="CK7" i="1"/>
  <c r="CK46" i="1"/>
  <c r="CJ46" i="1"/>
  <c r="CL7" i="1"/>
  <c r="CN7" i="1" s="1"/>
  <c r="CI5" i="1"/>
  <c r="U5" i="1" s="1"/>
  <c r="CL5" i="1"/>
  <c r="CN5" i="1" s="1"/>
  <c r="CL32" i="1"/>
  <c r="CN32" i="1" s="1"/>
  <c r="CL46" i="1"/>
  <c r="CN46" i="1" s="1"/>
  <c r="CK30" i="1"/>
  <c r="CJ30" i="1"/>
  <c r="CL31" i="1"/>
  <c r="CN31" i="1" s="1"/>
  <c r="CK16" i="1"/>
  <c r="CJ16" i="1"/>
  <c r="CK8" i="1"/>
  <c r="CJ8" i="1"/>
  <c r="CK42" i="1"/>
  <c r="CJ42" i="1"/>
  <c r="CJ31" i="1"/>
  <c r="CK31" i="1"/>
  <c r="CK2" i="1"/>
  <c r="CJ2" i="1"/>
  <c r="CK12" i="1"/>
  <c r="CJ12" i="1"/>
  <c r="CK4" i="1"/>
  <c r="CJ4" i="1"/>
  <c r="CJ45" i="1"/>
  <c r="CK45" i="1"/>
  <c r="CK3" i="1"/>
  <c r="CJ3" i="1"/>
  <c r="CL3" i="1"/>
  <c r="CN3" i="1" s="1"/>
  <c r="CJ15" i="1" l="1"/>
  <c r="CK15" i="1"/>
  <c r="CJ44" i="1"/>
  <c r="CK44" i="1"/>
  <c r="CJ21" i="1"/>
  <c r="CK21" i="1"/>
  <c r="CJ5" i="1"/>
  <c r="CK5" i="1"/>
</calcChain>
</file>

<file path=xl/sharedStrings.xml><?xml version="1.0" encoding="utf-8"?>
<sst xmlns="http://schemas.openxmlformats.org/spreadsheetml/2006/main" count="2504" uniqueCount="362">
  <si>
    <t>Obs</t>
  </si>
  <si>
    <t>HHMMSS</t>
  </si>
  <si>
    <t>FTime</t>
  </si>
  <si>
    <t>Photo</t>
  </si>
  <si>
    <t>Cond</t>
  </si>
  <si>
    <t>Ci</t>
  </si>
  <si>
    <t>FCnt</t>
  </si>
  <si>
    <t>DCnt</t>
  </si>
  <si>
    <t>Fo</t>
  </si>
  <si>
    <t>Fm</t>
  </si>
  <si>
    <t>Fs</t>
  </si>
  <si>
    <t>PhiPS2</t>
  </si>
  <si>
    <t>Adark</t>
  </si>
  <si>
    <t>RedAbs</t>
  </si>
  <si>
    <t>BlueAbs</t>
  </si>
  <si>
    <t>LeafAbs</t>
  </si>
  <si>
    <t>PhiCO2</t>
  </si>
  <si>
    <t>qP</t>
  </si>
  <si>
    <t>qN</t>
  </si>
  <si>
    <t>NPQ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</si>
  <si>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</si>
  <si>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</si>
  <si>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</si>
  <si>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</si>
  <si>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</si>
  <si>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</si>
  <si>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</si>
  <si>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</si>
  <si>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</si>
  <si>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</si>
  <si>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</si>
  <si>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</si>
  <si>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</si>
  <si>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</si>
  <si>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</si>
  <si>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</si>
  <si>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</si>
  <si>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</si>
  <si>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</si>
  <si>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</si>
  <si>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</si>
  <si>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</si>
  <si>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</si>
  <si>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</si>
  <si>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</si>
  <si>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</si>
  <si>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</si>
  <si>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</si>
  <si>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</si>
  <si>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</si>
  <si>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</si>
  <si>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</si>
  <si>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</si>
  <si>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</si>
  <si>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</si>
  <si>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</si>
  <si>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</si>
  <si>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</si>
  <si>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</si>
  <si>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</si>
  <si>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</si>
  <si>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</si>
  <si>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</si>
  <si>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</si>
  <si>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RHsfc</t>
  </si>
  <si>
    <t>C2sfc</t>
  </si>
  <si>
    <t>Fv</t>
  </si>
  <si>
    <t>PARabs</t>
  </si>
  <si>
    <t>qP_Fo</t>
  </si>
  <si>
    <t>qN_Fo</t>
  </si>
  <si>
    <t>12:48:47</t>
  </si>
  <si>
    <t>12:50:53</t>
  </si>
  <si>
    <t>12:52:55</t>
  </si>
  <si>
    <t>12:54:49</t>
  </si>
  <si>
    <t>12:56:58</t>
  </si>
  <si>
    <t>12:59:51</t>
  </si>
  <si>
    <t>13:02:12</t>
  </si>
  <si>
    <t>13:04:02</t>
  </si>
  <si>
    <t>13:04:45</t>
  </si>
  <si>
    <t>13:26:32</t>
  </si>
  <si>
    <t>13:28:24</t>
  </si>
  <si>
    <t>13:30:24</t>
  </si>
  <si>
    <t>13:32:14</t>
  </si>
  <si>
    <t>13:43:31</t>
  </si>
  <si>
    <t>13:45:43</t>
  </si>
  <si>
    <t>13:47:59</t>
  </si>
  <si>
    <t>13:50:10</t>
  </si>
  <si>
    <t>13:52:38</t>
  </si>
  <si>
    <t>13:55:51</t>
  </si>
  <si>
    <t>13:58:23</t>
  </si>
  <si>
    <t>14:01:18</t>
  </si>
  <si>
    <t>14:22:51</t>
  </si>
  <si>
    <t>14:25:29</t>
  </si>
  <si>
    <t>14:30:13</t>
  </si>
  <si>
    <t>14:32:24</t>
  </si>
  <si>
    <t>14:34:47</t>
  </si>
  <si>
    <t>14:38:07</t>
  </si>
  <si>
    <t>14:40:37</t>
  </si>
  <si>
    <t>14:44:01</t>
  </si>
  <si>
    <t>14:55:54</t>
  </si>
  <si>
    <t>14:59:45</t>
  </si>
  <si>
    <t>15:02:12</t>
  </si>
  <si>
    <t>15:04:39</t>
  </si>
  <si>
    <t>15:07:22</t>
  </si>
  <si>
    <t>15:11:24</t>
  </si>
  <si>
    <t>15:14:02</t>
  </si>
  <si>
    <t>15:17:01</t>
  </si>
  <si>
    <t>15:28:03</t>
  </si>
  <si>
    <t>15:30:11</t>
  </si>
  <si>
    <t>15:32:44</t>
  </si>
  <si>
    <t>15:35:14</t>
  </si>
  <si>
    <t>15:37:54</t>
  </si>
  <si>
    <t>15:40:28</t>
  </si>
  <si>
    <t>15:42:55</t>
  </si>
  <si>
    <t>15:45:38</t>
  </si>
  <si>
    <t>16:07:42</t>
  </si>
  <si>
    <t>16:08:39</t>
  </si>
  <si>
    <t>16:11:54</t>
  </si>
  <si>
    <t>Site</t>
  </si>
  <si>
    <t>Plot</t>
  </si>
  <si>
    <t>USDA_Species</t>
  </si>
  <si>
    <t>Tree_Plant_Number</t>
  </si>
  <si>
    <t>Leaf_Number</t>
  </si>
  <si>
    <t>Canopy_Position</t>
  </si>
  <si>
    <t>Leaf_Age</t>
  </si>
  <si>
    <t>Sample_Name</t>
  </si>
  <si>
    <t>Rep</t>
  </si>
  <si>
    <t>Date</t>
  </si>
  <si>
    <t>LiCor</t>
  </si>
  <si>
    <t>Area_Corrected</t>
  </si>
  <si>
    <t>Absorption_Corrected</t>
  </si>
  <si>
    <t>QC</t>
  </si>
  <si>
    <t>SJER</t>
  </si>
  <si>
    <t>Tower</t>
  </si>
  <si>
    <t>QUWI2</t>
  </si>
  <si>
    <t>Top</t>
  </si>
  <si>
    <t>SJER_Tower_QUWI2_L1T2_GE</t>
  </si>
  <si>
    <t>PSC0179</t>
  </si>
  <si>
    <t>Yes</t>
  </si>
  <si>
    <t>No</t>
  </si>
  <si>
    <t>SJER_Tower_QUWI2_L2T2_GE</t>
  </si>
  <si>
    <t>Fo_Prime</t>
  </si>
  <si>
    <t>Fm_Prime</t>
  </si>
  <si>
    <t>Fv_over_Fm</t>
  </si>
  <si>
    <t>Fv_Prime_over_Fm_Prime</t>
  </si>
  <si>
    <t>Perc_Blue</t>
  </si>
  <si>
    <t>ParIn_at_Fs</t>
  </si>
  <si>
    <t>PS2_over_1</t>
  </si>
  <si>
    <t>R_W_m2</t>
  </si>
  <si>
    <t>Tl_minus_Ta</t>
  </si>
  <si>
    <t>Ci_over_Ca</t>
  </si>
  <si>
    <t>Ahs_over_Cs</t>
  </si>
  <si>
    <t>Fv_Prime</t>
  </si>
  <si>
    <t>Mid</t>
  </si>
  <si>
    <t>SJER_Tower_QUWI2_L1M1_GE</t>
  </si>
  <si>
    <t>16:53:34</t>
  </si>
  <si>
    <t>PSC0181</t>
  </si>
  <si>
    <t>17:17:27</t>
  </si>
  <si>
    <t>PSC0182</t>
  </si>
  <si>
    <t>17:19:32</t>
  </si>
  <si>
    <t>PSC0183</t>
  </si>
  <si>
    <t>17:21:30</t>
  </si>
  <si>
    <t>PSC0184</t>
  </si>
  <si>
    <t>17:24:11</t>
  </si>
  <si>
    <t>PSC0185</t>
  </si>
  <si>
    <t>17:27:19</t>
  </si>
  <si>
    <t>PSC0186</t>
  </si>
  <si>
    <t>17:29:32</t>
  </si>
  <si>
    <t>PSC0187</t>
  </si>
  <si>
    <t>17:32:07</t>
  </si>
  <si>
    <t>17:56:43</t>
  </si>
  <si>
    <t>17:58:37</t>
  </si>
  <si>
    <t>18:00:22</t>
  </si>
  <si>
    <t>18:03:05</t>
  </si>
  <si>
    <t>18:06:21</t>
  </si>
  <si>
    <t>18:08:36</t>
  </si>
  <si>
    <t>18:11:11</t>
  </si>
  <si>
    <t>SJER_Tower_QUWI2_L3M1_GE</t>
  </si>
  <si>
    <t>20:24:45</t>
  </si>
  <si>
    <t>20:26:50</t>
  </si>
  <si>
    <t>20:28:43</t>
  </si>
  <si>
    <t>20:32:08</t>
  </si>
  <si>
    <t>20:35:06</t>
  </si>
  <si>
    <t>20:37:25</t>
  </si>
  <si>
    <t>PISA2</t>
  </si>
  <si>
    <t>1yr</t>
  </si>
  <si>
    <t>SJER_Tower_PISA2_L1M1_GE</t>
  </si>
  <si>
    <t>20:45:17</t>
  </si>
  <si>
    <t>20:47:41</t>
  </si>
  <si>
    <t>20:49:39</t>
  </si>
  <si>
    <t>20:51:29</t>
  </si>
  <si>
    <t>20:55:15</t>
  </si>
  <si>
    <t>20:57:57</t>
  </si>
  <si>
    <t>20:58:28</t>
  </si>
  <si>
    <t>21:01:01</t>
  </si>
  <si>
    <t>21:13:27</t>
  </si>
  <si>
    <t>21:16:05</t>
  </si>
  <si>
    <t>21:18:01</t>
  </si>
  <si>
    <t>21:19:51</t>
  </si>
  <si>
    <t>21:25:12</t>
  </si>
  <si>
    <t>21:27:48</t>
  </si>
  <si>
    <t>21:30:21</t>
  </si>
  <si>
    <t>SJER_Tower_PISA2_L1M2_GE</t>
  </si>
  <si>
    <t>22:06:07</t>
  </si>
  <si>
    <t>22:08:10</t>
  </si>
  <si>
    <t>22:10:10</t>
  </si>
  <si>
    <t>22:12:00</t>
  </si>
  <si>
    <t>22:17:29</t>
  </si>
  <si>
    <t>22:21:11</t>
  </si>
  <si>
    <t>22:23:57</t>
  </si>
  <si>
    <t>22:43:37</t>
  </si>
  <si>
    <t>22:45:42</t>
  </si>
  <si>
    <t>22:47:49</t>
  </si>
  <si>
    <t>22:51:45</t>
  </si>
  <si>
    <t>22:55:36</t>
  </si>
  <si>
    <t>22:58:01</t>
  </si>
  <si>
    <t>23:01:47</t>
  </si>
  <si>
    <t>23:03:48</t>
  </si>
  <si>
    <t>23:04:00</t>
  </si>
  <si>
    <t>SJER_Tower_QUWI2_L1T1_GE</t>
  </si>
  <si>
    <t>PSC3524</t>
  </si>
  <si>
    <t>12:32:35</t>
  </si>
  <si>
    <t>12:34:38</t>
  </si>
  <si>
    <t>12:36:37</t>
  </si>
  <si>
    <t>12:38:44</t>
  </si>
  <si>
    <t>12:41:13</t>
  </si>
  <si>
    <t>12:45:01</t>
  </si>
  <si>
    <t>12:47:29</t>
  </si>
  <si>
    <t>12:49:55</t>
  </si>
  <si>
    <t>12:50:29</t>
  </si>
  <si>
    <t>12:50:40</t>
  </si>
  <si>
    <t>13:17:55</t>
  </si>
  <si>
    <t>13:19:54</t>
  </si>
  <si>
    <t>13:21:54</t>
  </si>
  <si>
    <t>13:23:57</t>
  </si>
  <si>
    <t>13:26:21</t>
  </si>
  <si>
    <t>13:30:37</t>
  </si>
  <si>
    <t>SJER_Tower_QUWI2_L1T3_GE</t>
  </si>
  <si>
    <t>15:02:43</t>
  </si>
  <si>
    <t>15:04:52</t>
  </si>
  <si>
    <t>15:07:20</t>
  </si>
  <si>
    <t>15:09:44</t>
  </si>
  <si>
    <t>15:12:23</t>
  </si>
  <si>
    <t>15:15:01</t>
  </si>
  <si>
    <t>15:17:37</t>
  </si>
  <si>
    <t>SJER_Tower_QUWI2_L1M2_GE</t>
  </si>
  <si>
    <t>16:34:19</t>
  </si>
  <si>
    <t>16:36:23</t>
  </si>
  <si>
    <t>16:41:17</t>
  </si>
  <si>
    <t>16:43:34</t>
  </si>
  <si>
    <t>16:45:34</t>
  </si>
  <si>
    <t>16:46:22</t>
  </si>
  <si>
    <t>16:49:01</t>
  </si>
  <si>
    <t>16:51:41</t>
  </si>
  <si>
    <t>16:54:08</t>
  </si>
  <si>
    <t>17:04:24</t>
  </si>
  <si>
    <t>17:06:25</t>
  </si>
  <si>
    <t>17:08:41</t>
  </si>
  <si>
    <t>17:10:53</t>
  </si>
  <si>
    <t>17:13:36</t>
  </si>
  <si>
    <t>17:16:19</t>
  </si>
  <si>
    <t>17:18:53</t>
  </si>
  <si>
    <t>17:21:41</t>
  </si>
  <si>
    <t>1 year</t>
  </si>
  <si>
    <t>22:00:32</t>
  </si>
  <si>
    <t>22:02:40</t>
  </si>
  <si>
    <t>22:04:51</t>
  </si>
  <si>
    <t>22:07:12</t>
  </si>
  <si>
    <t>22:15:41</t>
  </si>
  <si>
    <t>22:19:30</t>
  </si>
  <si>
    <t>22:22:25</t>
  </si>
  <si>
    <t>22:25:00</t>
  </si>
  <si>
    <t>22:28:04</t>
  </si>
  <si>
    <t>22:28:05</t>
  </si>
  <si>
    <t>22:28:17</t>
  </si>
  <si>
    <t>22:35:24</t>
  </si>
  <si>
    <t>22:37:35</t>
  </si>
  <si>
    <t>22:39:45</t>
  </si>
  <si>
    <t>22:41:43</t>
  </si>
  <si>
    <t>22:43:58</t>
  </si>
  <si>
    <t>22:52:27</t>
  </si>
  <si>
    <t>22:54:41</t>
  </si>
  <si>
    <t>22:57:26</t>
  </si>
  <si>
    <t>QUDO</t>
  </si>
  <si>
    <t>N</t>
  </si>
  <si>
    <t>SJER_Tower_QUDO_L1T1_GE</t>
  </si>
  <si>
    <t>16:13:18</t>
  </si>
  <si>
    <t>16:15:24</t>
  </si>
  <si>
    <t>16:17:21</t>
  </si>
  <si>
    <t>16:19:16</t>
  </si>
  <si>
    <t>16:22:43</t>
  </si>
  <si>
    <t>16:24:58</t>
  </si>
  <si>
    <t>16:27:50</t>
  </si>
  <si>
    <t>16:44:27</t>
  </si>
  <si>
    <t>16:46:27</t>
  </si>
  <si>
    <t>16:48:32</t>
  </si>
  <si>
    <t>16:50:20</t>
  </si>
  <si>
    <t>16:53:56</t>
  </si>
  <si>
    <t>16:56:02</t>
  </si>
  <si>
    <t>16:58:30</t>
  </si>
  <si>
    <t>SJER_Tower_PISA2_L1T1_GE</t>
  </si>
  <si>
    <t>17:24:31</t>
  </si>
  <si>
    <t>17:26:25</t>
  </si>
  <si>
    <t>17:28:56</t>
  </si>
  <si>
    <t>17:31:13</t>
  </si>
  <si>
    <t>17:34:41</t>
  </si>
  <si>
    <t>17:37:11</t>
  </si>
  <si>
    <t>17:39:58</t>
  </si>
  <si>
    <t>17:48:30</t>
  </si>
  <si>
    <t>17:50:44</t>
  </si>
  <si>
    <t>17:52:54</t>
  </si>
  <si>
    <t>17:54:40</t>
  </si>
  <si>
    <t>17:58:22</t>
  </si>
  <si>
    <t>18:00:51</t>
  </si>
  <si>
    <t>18:04:13</t>
  </si>
  <si>
    <t>18:16:04</t>
  </si>
  <si>
    <t>18:18:17</t>
  </si>
  <si>
    <t>18:20:26</t>
  </si>
  <si>
    <t>18:22:17</t>
  </si>
  <si>
    <t>18:26:01</t>
  </si>
  <si>
    <t>18:29:26</t>
  </si>
  <si>
    <t>18:32:07</t>
  </si>
  <si>
    <t>18:40:16</t>
  </si>
  <si>
    <t>18:42:11</t>
  </si>
  <si>
    <t>18:44:47</t>
  </si>
  <si>
    <t>18:47:07</t>
  </si>
  <si>
    <t>18:50:53</t>
  </si>
  <si>
    <t>18:52:29</t>
  </si>
  <si>
    <t>18:53:21</t>
  </si>
  <si>
    <t>18:55:53</t>
  </si>
  <si>
    <t>SJER_Tower_PISA2_L2M1_GE</t>
  </si>
  <si>
    <t>19:10:35</t>
  </si>
  <si>
    <t>19:12:40</t>
  </si>
  <si>
    <t>19:14:39</t>
  </si>
  <si>
    <t>19:16:25</t>
  </si>
  <si>
    <t>19:20:38</t>
  </si>
  <si>
    <t>19:22:44</t>
  </si>
  <si>
    <t>19:25:04</t>
  </si>
  <si>
    <t>19:42:38</t>
  </si>
  <si>
    <t>19:44:46</t>
  </si>
  <si>
    <t>19:46:49</t>
  </si>
  <si>
    <t>19:48:40</t>
  </si>
  <si>
    <t>19:56:00</t>
  </si>
  <si>
    <t>19:57:09</t>
  </si>
  <si>
    <t>19:59:30</t>
  </si>
  <si>
    <t>20:02:01</t>
  </si>
  <si>
    <t>Ebal</t>
  </si>
  <si>
    <t>SJER_Tower_PISA2_L1T3_GE</t>
  </si>
  <si>
    <t>18:19:34</t>
  </si>
  <si>
    <t>18:21:38</t>
  </si>
  <si>
    <t>18:23:44</t>
  </si>
  <si>
    <t>18:25:34</t>
  </si>
  <si>
    <t>18:28:53</t>
  </si>
  <si>
    <t>18:32:28</t>
  </si>
  <si>
    <t>18:35:54</t>
  </si>
  <si>
    <t>18:44:14</t>
  </si>
  <si>
    <t>18:46:46</t>
  </si>
  <si>
    <t>18:48:53</t>
  </si>
  <si>
    <t>18:50:45</t>
  </si>
  <si>
    <t>18:54:13</t>
  </si>
  <si>
    <t>18:57:25</t>
  </si>
  <si>
    <t>19:00:46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</si>
</sst>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2" borderId="0" xfId="0" applyFill="1" applyProtection="1">
      <protection locked="0"/>
    </xf>
    <xf numFmtId="0" fontId="0" fillId="2" borderId="0" xfId="0" applyFill="1"/>
    <xf numFmtId="0" fontId="4" fillId="0" borderId="0" xfId="0" applyFont="1" applyProtection="1">
      <protection locked="0"/>
    </xf>
    <xf numFmtId="0" fontId="1" fillId="0" borderId="0" xfId="0" applyNumberFormat="1" applyFont="1"/>
    <xf numFmtId="0" fontId="0" fillId="0" borderId="0" xfId="0" applyNumberFormat="1"/>
    <xf numFmtId="0" fontId="0" fillId="2" borderId="0" xfId="0" applyNumberFormat="1" applyFill="1"/>
    <xf numFmtId="21" fontId="0" fillId="0" borderId="0" xfId="0" applyNumberFormat="1"/>
    <xf numFmtId="11" fontId="0" fillId="0" borderId="0" xfId="0" applyNumberFormat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254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5" bestFit="1" customWidth="1"/>
    <col min="2" max="2" width="8.1640625" bestFit="1" customWidth="1"/>
    <col min="3" max="3" width="13.1640625" bestFit="1" customWidth="1"/>
    <col min="4" max="4" width="17.83203125" bestFit="1" customWidth="1"/>
    <col min="5" max="5" width="12.33203125" bestFit="1" customWidth="1"/>
    <col min="6" max="6" width="14.6640625" bestFit="1" customWidth="1"/>
    <col min="7" max="7" width="8.83203125" bestFit="1" customWidth="1"/>
    <col min="8" max="8" width="29.1640625" bestFit="1" customWidth="1"/>
    <col min="9" max="9" width="4.33203125" bestFit="1" customWidth="1"/>
    <col min="10" max="10" width="9.1640625" style="7" bestFit="1" customWidth="1"/>
    <col min="11" max="11" width="8.1640625" bestFit="1" customWidth="1"/>
    <col min="12" max="12" width="13.83203125" bestFit="1" customWidth="1"/>
    <col min="13" max="13" width="19" bestFit="1" customWidth="1"/>
    <col min="14" max="14" width="3.5" bestFit="1" customWidth="1"/>
    <col min="15" max="15" width="4.33203125" bestFit="1" customWidth="1"/>
    <col min="16" max="16" width="8.83203125" bestFit="1" customWidth="1"/>
    <col min="17" max="17" width="12.1640625" bestFit="1" customWidth="1"/>
    <col min="18" max="18" width="5.83203125" bestFit="1" customWidth="1"/>
    <col min="19" max="21" width="12.83203125" bestFit="1" customWidth="1"/>
    <col min="22" max="22" width="4.83203125" bestFit="1" customWidth="1"/>
    <col min="23" max="23" width="5" bestFit="1" customWidth="1"/>
    <col min="24" max="24" width="3.1640625" bestFit="1" customWidth="1"/>
    <col min="25" max="25" width="3.83203125" bestFit="1" customWidth="1"/>
    <col min="26" max="26" width="12.83203125" bestFit="1" customWidth="1"/>
    <col min="27" max="28" width="12.1640625" bestFit="1" customWidth="1"/>
    <col min="29" max="29" width="11.1640625" bestFit="1" customWidth="1"/>
    <col min="30" max="30" width="23.1640625" bestFit="1" customWidth="1"/>
    <col min="31" max="31" width="12.1640625" bestFit="1" customWidth="1"/>
    <col min="32" max="32" width="5.83203125" bestFit="1" customWidth="1"/>
    <col min="33" max="33" width="7.33203125" bestFit="1" customWidth="1"/>
    <col min="34" max="34" width="7.83203125" bestFit="1" customWidth="1"/>
    <col min="35" max="36" width="12.1640625" bestFit="1" customWidth="1"/>
    <col min="37" max="39" width="12.83203125" bestFit="1" customWidth="1"/>
    <col min="40" max="40" width="4.83203125" bestFit="1" customWidth="1"/>
    <col min="41" max="41" width="12.1640625" bestFit="1" customWidth="1"/>
    <col min="42" max="42" width="10.6640625" bestFit="1" customWidth="1"/>
    <col min="43" max="44" width="12.83203125" bestFit="1" customWidth="1"/>
    <col min="45" max="46" width="12.1640625" bestFit="1" customWidth="1"/>
    <col min="47" max="47" width="9.1640625" bestFit="1" customWidth="1"/>
    <col min="48" max="48" width="12.1640625" bestFit="1" customWidth="1"/>
    <col min="49" max="49" width="7.33203125" bestFit="1" customWidth="1"/>
    <col min="50" max="63" width="12.1640625" bestFit="1" customWidth="1"/>
    <col min="64" max="65" width="12.83203125" bestFit="1" customWidth="1"/>
    <col min="66" max="66" width="12.1640625" bestFit="1" customWidth="1"/>
    <col min="67" max="67" width="12.83203125" bestFit="1" customWidth="1"/>
    <col min="68" max="68" width="12.1640625" bestFit="1" customWidth="1"/>
    <col min="69" max="69" width="7" bestFit="1" customWidth="1"/>
    <col min="70" max="70" width="8.1640625" bestFit="1" customWidth="1"/>
    <col min="71" max="71" width="12.1640625" bestFit="1" customWidth="1"/>
    <col min="72" max="72" width="7.1640625" bestFit="1" customWidth="1"/>
    <col min="73" max="83" width="12.1640625" bestFit="1" customWidth="1"/>
    <col min="84" max="84" width="12.83203125" bestFit="1" customWidth="1"/>
    <col min="85" max="87" width="12.1640625" bestFit="1" customWidth="1"/>
    <col min="88" max="88" width="12.83203125" bestFit="1" customWidth="1"/>
    <col min="89" max="91" width="12.1640625" bestFit="1" customWidth="1"/>
    <col min="92" max="92" width="12.83203125" bestFit="1" customWidth="1"/>
    <col min="93" max="93" width="3" bestFit="1" customWidth="1"/>
    <col min="94" max="96" width="12.1640625" bestFit="1" customWidth="1"/>
    <col min="97" max="97" width="7.5" bestFit="1" customWidth="1"/>
  </cols>
  <sheetData>
    <row r="1" spans="1:97" x14ac:dyDescent="0.2">
      <c r="A1" s="2" t="s">
        <v>118</v>
      </c>
      <c r="B1" s="2" t="s">
        <v>119</v>
      </c>
      <c r="C1" s="2" t="s">
        <v>120</v>
      </c>
      <c r="D1" s="2" t="s">
        <v>121</v>
      </c>
      <c r="E1" s="2" t="s">
        <v>122</v>
      </c>
      <c r="F1" s="2" t="s">
        <v>123</v>
      </c>
      <c r="G1" s="2" t="s">
        <v>124</v>
      </c>
      <c r="H1" s="2" t="s">
        <v>125</v>
      </c>
      <c r="I1" s="2" t="s">
        <v>126</v>
      </c>
      <c r="J1" s="6" t="s">
        <v>127</v>
      </c>
      <c r="K1" s="2" t="s">
        <v>128</v>
      </c>
      <c r="L1" s="2" t="s">
        <v>129</v>
      </c>
      <c r="M1" s="2" t="s">
        <v>130</v>
      </c>
      <c r="N1" s="2" t="s">
        <v>131</v>
      </c>
      <c r="O1" s="1" t="s">
        <v>0</v>
      </c>
      <c r="P1" s="1" t="s">
        <v>1</v>
      </c>
      <c r="Q1" s="1" t="s">
        <v>2</v>
      </c>
      <c r="R1" t="s">
        <v>346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t="s">
        <v>141</v>
      </c>
      <c r="AA1" t="s">
        <v>142</v>
      </c>
      <c r="AB1" s="1" t="s">
        <v>10</v>
      </c>
      <c r="AC1" t="s">
        <v>143</v>
      </c>
      <c r="AD1" t="s">
        <v>144</v>
      </c>
      <c r="AE1" s="1" t="s">
        <v>11</v>
      </c>
      <c r="AF1" s="1" t="s">
        <v>12</v>
      </c>
      <c r="AG1" s="1" t="s">
        <v>13</v>
      </c>
      <c r="AH1" s="1" t="s">
        <v>14</v>
      </c>
      <c r="AI1" t="s">
        <v>145</v>
      </c>
      <c r="AJ1" s="1" t="s">
        <v>15</v>
      </c>
      <c r="AK1" s="1" t="s">
        <v>16</v>
      </c>
      <c r="AL1" s="1" t="s">
        <v>17</v>
      </c>
      <c r="AM1" s="1" t="s">
        <v>18</v>
      </c>
      <c r="AN1" s="1" t="s">
        <v>19</v>
      </c>
      <c r="AO1" t="s">
        <v>146</v>
      </c>
      <c r="AP1" t="s">
        <v>147</v>
      </c>
      <c r="AQ1" s="1" t="s">
        <v>20</v>
      </c>
      <c r="AR1" s="1" t="s">
        <v>21</v>
      </c>
      <c r="AS1" s="1" t="s">
        <v>22</v>
      </c>
      <c r="AT1" s="1" t="s">
        <v>23</v>
      </c>
      <c r="AU1" s="1" t="s">
        <v>24</v>
      </c>
      <c r="AV1" s="1" t="s">
        <v>25</v>
      </c>
      <c r="AW1" s="1" t="s">
        <v>26</v>
      </c>
      <c r="AX1" s="1" t="s">
        <v>27</v>
      </c>
      <c r="AY1" s="1" t="s">
        <v>28</v>
      </c>
      <c r="AZ1" s="1" t="s">
        <v>29</v>
      </c>
      <c r="BA1" s="1" t="s">
        <v>30</v>
      </c>
      <c r="BB1" s="1" t="s">
        <v>31</v>
      </c>
      <c r="BC1" s="1" t="s">
        <v>32</v>
      </c>
      <c r="BD1" s="1" t="s">
        <v>33</v>
      </c>
      <c r="BE1" s="1" t="s">
        <v>34</v>
      </c>
      <c r="BF1" s="1" t="s">
        <v>35</v>
      </c>
      <c r="BG1" s="1" t="s">
        <v>36</v>
      </c>
      <c r="BH1" s="1" t="s">
        <v>37</v>
      </c>
      <c r="BI1" s="1" t="s">
        <v>38</v>
      </c>
      <c r="BJ1" s="1" t="s">
        <v>39</v>
      </c>
      <c r="BK1" s="1" t="s">
        <v>40</v>
      </c>
      <c r="BL1" s="1" t="s">
        <v>41</v>
      </c>
      <c r="BM1" s="1" t="s">
        <v>42</v>
      </c>
      <c r="BN1" s="1" t="s">
        <v>43</v>
      </c>
      <c r="BO1" s="1" t="s">
        <v>44</v>
      </c>
      <c r="BP1" s="1" t="s">
        <v>45</v>
      </c>
      <c r="BQ1" s="1" t="s">
        <v>46</v>
      </c>
      <c r="BR1" s="1" t="s">
        <v>47</v>
      </c>
      <c r="BS1" s="1" t="s">
        <v>48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t="s">
        <v>148</v>
      </c>
      <c r="BZ1" t="s">
        <v>149</v>
      </c>
      <c r="CA1" s="1" t="s">
        <v>54</v>
      </c>
      <c r="CB1" s="1" t="s">
        <v>55</v>
      </c>
      <c r="CC1" s="1" t="s">
        <v>56</v>
      </c>
      <c r="CD1" s="1" t="s">
        <v>57</v>
      </c>
      <c r="CE1" s="1" t="s">
        <v>58</v>
      </c>
      <c r="CF1" s="1" t="s">
        <v>59</v>
      </c>
      <c r="CG1" s="1" t="s">
        <v>60</v>
      </c>
      <c r="CH1" s="1" t="s">
        <v>61</v>
      </c>
      <c r="CI1" s="1" t="s">
        <v>62</v>
      </c>
      <c r="CJ1" s="1" t="s">
        <v>63</v>
      </c>
      <c r="CK1" t="s">
        <v>150</v>
      </c>
      <c r="CL1" s="1" t="s">
        <v>64</v>
      </c>
      <c r="CM1" s="1" t="s">
        <v>65</v>
      </c>
      <c r="CN1" t="s">
        <v>151</v>
      </c>
      <c r="CO1" s="1" t="s">
        <v>66</v>
      </c>
      <c r="CP1" s="1" t="s">
        <v>67</v>
      </c>
      <c r="CQ1" t="s">
        <v>152</v>
      </c>
      <c r="CR1" s="1" t="s">
        <v>68</v>
      </c>
      <c r="CS1" s="1" t="s">
        <v>69</v>
      </c>
    </row>
    <row r="2" spans="1:97" x14ac:dyDescent="0.2">
      <c r="A2" t="s">
        <v>132</v>
      </c>
      <c r="B2" t="s">
        <v>133</v>
      </c>
      <c r="C2" t="s">
        <v>134</v>
      </c>
      <c r="D2">
        <v>2</v>
      </c>
      <c r="E2">
        <v>1</v>
      </c>
      <c r="F2" t="s">
        <v>135</v>
      </c>
      <c r="H2" t="s">
        <v>136</v>
      </c>
      <c r="I2">
        <v>1</v>
      </c>
      <c r="J2" s="7">
        <v>20130403</v>
      </c>
      <c r="K2" t="s">
        <v>137</v>
      </c>
      <c r="L2" t="s">
        <v>138</v>
      </c>
      <c r="M2" t="s">
        <v>139</v>
      </c>
      <c r="O2" s="1">
        <v>1</v>
      </c>
      <c r="P2" s="1" t="s">
        <v>70</v>
      </c>
      <c r="Q2" s="1">
        <v>1798.9999993797392</v>
      </c>
      <c r="R2" s="1">
        <v>0</v>
      </c>
      <c r="S2">
        <f t="shared" ref="S2:S10" si="0">(BB2-BC2*(1000-BD2)/(1000-BE2))*BU2</f>
        <v>-0.48772598488915359</v>
      </c>
      <c r="T2">
        <f t="shared" ref="T2:T10" si="1">IF(CF2&lt;&gt;0,1/(1/CF2-1/AX2),0)</f>
        <v>8.6802999416340607E-2</v>
      </c>
      <c r="U2">
        <f t="shared" ref="U2:U10" si="2">((CI2-BV2/2)*BC2-S2)/(CI2+BV2/2)</f>
        <v>58.160631104421554</v>
      </c>
      <c r="V2" s="1">
        <v>1</v>
      </c>
      <c r="W2" s="1">
        <v>1</v>
      </c>
      <c r="X2" s="1">
        <v>0</v>
      </c>
      <c r="Y2" s="1">
        <v>0</v>
      </c>
      <c r="Z2" s="1">
        <v>531.744140625</v>
      </c>
      <c r="AA2" s="1">
        <v>809.452392578125</v>
      </c>
      <c r="AB2" s="1">
        <v>753.71881103515625</v>
      </c>
      <c r="AC2">
        <v>-9999</v>
      </c>
      <c r="AD2">
        <f t="shared" ref="AD2:AD10" si="3">CQ2/AA2</f>
        <v>0.34308163704182487</v>
      </c>
      <c r="AE2">
        <f t="shared" ref="AE2:AE10" si="4">(AA2-AB2)/AA2</f>
        <v>6.8853439750120413E-2</v>
      </c>
      <c r="AF2" s="1">
        <v>-1</v>
      </c>
      <c r="AG2" s="1">
        <v>0.87</v>
      </c>
      <c r="AH2" s="1">
        <v>0.92</v>
      </c>
      <c r="AI2" s="1">
        <v>9.9197111129760742</v>
      </c>
      <c r="AJ2">
        <f t="shared" ref="AJ2:AJ10" si="5">(AI2*AH2+(100-AI2)*AG2)/100</f>
        <v>0.87495985555648814</v>
      </c>
      <c r="AK2">
        <f t="shared" ref="AK2:AK10" si="6">(S2-AF2)/CP2</f>
        <v>2.9254636685149886E-4</v>
      </c>
      <c r="AL2">
        <f t="shared" ref="AL2:AL10" si="7">(AA2-AB2)/(AA2-Z2)</f>
        <v>0.20069112513219861</v>
      </c>
      <c r="AM2">
        <f t="shared" ref="AM2:AM10" si="8">(Y2-AA2)/(Y2-Z2)</f>
        <v>1.5222591670247894</v>
      </c>
      <c r="AN2">
        <f t="shared" ref="AN2:AN10" si="9">(Y2-AA2)/AA2</f>
        <v>-1</v>
      </c>
      <c r="AO2" s="1">
        <v>2001.4974365234375</v>
      </c>
      <c r="AP2" s="1">
        <v>0.5</v>
      </c>
      <c r="AQ2">
        <f t="shared" ref="AQ2:AQ10" si="10">AE2*AP2*AJ2*AO2</f>
        <v>60.289101478070961</v>
      </c>
      <c r="AR2">
        <f t="shared" ref="AR2:AR10" si="11">BV2*1000</f>
        <v>1.1120973321774485</v>
      </c>
      <c r="AS2">
        <f t="shared" ref="AS2:AS10" si="12">(CA2-CG2)</f>
        <v>1.2351266191530665</v>
      </c>
      <c r="AT2">
        <f t="shared" ref="AT2:AT10" si="13">(AZ2+BZ2*R2)</f>
        <v>20.837118148803711</v>
      </c>
      <c r="AU2" s="1">
        <v>2</v>
      </c>
      <c r="AV2">
        <f t="shared" ref="AV2:AV10" si="14">(AU2*BO2+BP2)</f>
        <v>4.644859790802002</v>
      </c>
      <c r="AW2" s="1">
        <v>1</v>
      </c>
      <c r="AX2">
        <f t="shared" ref="AX2:AX10" si="15">AV2*(AW2+1)*(AW2+1)/(AW2*AW2+1)</f>
        <v>9.2897195816040039</v>
      </c>
      <c r="AY2" s="1">
        <v>16.43071174621582</v>
      </c>
      <c r="AZ2" s="1">
        <v>20.837118148803711</v>
      </c>
      <c r="BA2" s="1">
        <v>14.990667343139648</v>
      </c>
      <c r="BB2" s="1">
        <v>49.93060302734375</v>
      </c>
      <c r="BC2" s="1">
        <v>50.218379974365234</v>
      </c>
      <c r="BD2" s="1">
        <v>11.961920738220215</v>
      </c>
      <c r="BE2" s="1">
        <v>12.693547248840332</v>
      </c>
      <c r="BF2" s="1">
        <v>62.194011688232422</v>
      </c>
      <c r="BG2" s="1">
        <v>65.895492553710938</v>
      </c>
      <c r="BH2" s="1">
        <v>300.14791870117188</v>
      </c>
      <c r="BI2" s="1">
        <v>2001.3336181640625</v>
      </c>
      <c r="BJ2" s="1">
        <v>45.688896179199219</v>
      </c>
      <c r="BK2" s="1">
        <v>97.366874694824219</v>
      </c>
      <c r="BL2" s="1">
        <v>0.11765122413635254</v>
      </c>
      <c r="BM2" s="1">
        <v>8.7572231888771057E-2</v>
      </c>
      <c r="BN2" s="1">
        <v>1</v>
      </c>
      <c r="BO2" s="1">
        <v>-1.355140209197998</v>
      </c>
      <c r="BP2" s="1">
        <v>7.355140209197998</v>
      </c>
      <c r="BQ2" s="1">
        <v>1</v>
      </c>
      <c r="BR2" s="1">
        <v>0</v>
      </c>
      <c r="BS2" s="1">
        <v>0.15999999642372131</v>
      </c>
      <c r="BT2" s="1">
        <v>111115</v>
      </c>
      <c r="BU2">
        <f t="shared" ref="BU2:BU10" si="16">BH2*0.000001/(AU2*0.0001)</f>
        <v>1.5007395935058592</v>
      </c>
      <c r="BV2">
        <f t="shared" ref="BV2:BV10" si="17">(BE2-BD2)/(1000-BE2)*BU2</f>
        <v>1.1120973321774486E-3</v>
      </c>
      <c r="BW2">
        <f t="shared" ref="BW2:BW10" si="18">(AZ2+273.15)</f>
        <v>293.98711814880369</v>
      </c>
      <c r="BX2">
        <f t="shared" ref="BX2:BX10" si="19">(AY2+273.15)</f>
        <v>289.5807117462158</v>
      </c>
      <c r="BY2">
        <f t="shared" ref="BY2:BY10" si="20">(BI2*BQ2+BJ2*BR2)*BS2</f>
        <v>320.21337174892324</v>
      </c>
      <c r="BZ2">
        <f t="shared" ref="BZ2:BZ10" si="21">((BY2+0.00000010773*(BX2^4-BW2^4))-BV2*44100)/(AV2*51.4+0.00000043092*BW2^3)</f>
        <v>0.89708357736617472</v>
      </c>
      <c r="CA2">
        <f t="shared" ref="CA2:CA10" si="22">0.61365*EXP(17.502*AT2/(240.97+AT2))</f>
        <v>2.4710576435637339</v>
      </c>
      <c r="CB2">
        <f t="shared" ref="CB2:CB10" si="23">CA2*1000/BK2</f>
        <v>25.378832907071725</v>
      </c>
      <c r="CC2">
        <f t="shared" ref="CC2:CC10" si="24">(CB2-BE2)</f>
        <v>12.685285658231393</v>
      </c>
      <c r="CD2">
        <f t="shared" ref="CD2:CD10" si="25">IF(R2,AZ2,(AY2+AZ2)/2)</f>
        <v>18.633914947509766</v>
      </c>
      <c r="CE2">
        <f t="shared" ref="CE2:CE10" si="26">0.61365*EXP(17.502*CD2/(240.97+CD2))</f>
        <v>2.1553053380371994</v>
      </c>
      <c r="CF2">
        <f t="shared" ref="CF2:CF10" si="27">IF(CC2&lt;&gt;0,(1000-(CB2+BE2)/2)/CC2*BV2,0)</f>
        <v>8.5999422115420457E-2</v>
      </c>
      <c r="CG2">
        <f t="shared" ref="CG2:CG10" si="28">BE2*BK2/1000</f>
        <v>1.2359310244106674</v>
      </c>
      <c r="CH2">
        <f t="shared" ref="CH2:CH10" si="29">(CE2-CG2)</f>
        <v>0.91937431362653199</v>
      </c>
      <c r="CI2">
        <f t="shared" ref="CI2:CI10" si="30">1/(1.6/T2+1.37/AX2)</f>
        <v>5.3821262177055865E-2</v>
      </c>
      <c r="CJ2">
        <f t="shared" ref="CJ2:CJ10" si="31">U2*BK2*0.001</f>
        <v>5.6629188809161102</v>
      </c>
      <c r="CK2">
        <f t="shared" ref="CK2:CK10" si="32">U2/BC2</f>
        <v>1.1581542681008541</v>
      </c>
      <c r="CL2">
        <f t="shared" ref="CL2:CL10" si="33">(1-BV2*BK2/CA2/T2)*100</f>
        <v>49.51801535822554</v>
      </c>
      <c r="CM2">
        <f t="shared" ref="CM2:CM10" si="34">(BC2-S2/(AX2/1.35))</f>
        <v>50.289257256915747</v>
      </c>
      <c r="CN2">
        <f t="shared" ref="CN2:CN10" si="35">S2*CL2/100/CM2</f>
        <v>-4.8024616245501469E-3</v>
      </c>
      <c r="CO2">
        <f t="shared" ref="CO2:CO10" si="36">(Y2-X2)</f>
        <v>0</v>
      </c>
      <c r="CP2">
        <f t="shared" ref="CP2:CP10" si="37">BI2*AJ2</f>
        <v>1751.086573469172</v>
      </c>
      <c r="CQ2">
        <f t="shared" ref="CQ2:CQ10" si="38">(AA2-Z2)</f>
        <v>277.708251953125</v>
      </c>
      <c r="CR2">
        <f t="shared" ref="CR2:CR10" si="39">(AA2-AB2)/(AA2-X2)</f>
        <v>6.8853439750120413E-2</v>
      </c>
      <c r="CS2">
        <v>-9999</v>
      </c>
    </row>
    <row r="3" spans="1:97" x14ac:dyDescent="0.2">
      <c r="A3" t="s">
        <v>132</v>
      </c>
      <c r="B3" t="s">
        <v>133</v>
      </c>
      <c r="C3" t="s">
        <v>134</v>
      </c>
      <c r="D3">
        <v>2</v>
      </c>
      <c r="E3">
        <v>1</v>
      </c>
      <c r="F3" t="s">
        <v>135</v>
      </c>
      <c r="H3" t="s">
        <v>136</v>
      </c>
      <c r="I3">
        <v>1</v>
      </c>
      <c r="J3" s="7">
        <v>20130403</v>
      </c>
      <c r="K3" t="s">
        <v>137</v>
      </c>
      <c r="L3" t="s">
        <v>138</v>
      </c>
      <c r="M3" t="s">
        <v>139</v>
      </c>
      <c r="O3" s="1">
        <v>2</v>
      </c>
      <c r="P3" s="1" t="s">
        <v>71</v>
      </c>
      <c r="Q3" s="1">
        <v>1925.4999993452802</v>
      </c>
      <c r="R3" s="1">
        <v>0</v>
      </c>
      <c r="S3">
        <f t="shared" si="0"/>
        <v>1.1801796553640176</v>
      </c>
      <c r="T3">
        <f t="shared" si="1"/>
        <v>0.10110927658426988</v>
      </c>
      <c r="U3">
        <f t="shared" si="2"/>
        <v>79.163867011771259</v>
      </c>
      <c r="V3" s="1">
        <v>2</v>
      </c>
      <c r="W3" s="1">
        <v>2</v>
      </c>
      <c r="X3" s="1">
        <v>0</v>
      </c>
      <c r="Y3" s="1">
        <v>0</v>
      </c>
      <c r="Z3" s="1">
        <v>530.9658203125</v>
      </c>
      <c r="AA3" s="1">
        <v>809.92413330078125</v>
      </c>
      <c r="AB3" s="1">
        <v>745.655029296875</v>
      </c>
      <c r="AC3">
        <v>-9999</v>
      </c>
      <c r="AD3">
        <f t="shared" si="3"/>
        <v>0.34442523875836234</v>
      </c>
      <c r="AE3">
        <f t="shared" si="4"/>
        <v>7.9352005158782754E-2</v>
      </c>
      <c r="AF3" s="1">
        <v>-1</v>
      </c>
      <c r="AG3" s="1">
        <v>0.87</v>
      </c>
      <c r="AH3" s="1">
        <v>0.92</v>
      </c>
      <c r="AI3" s="1">
        <v>9.9507522583007812</v>
      </c>
      <c r="AJ3">
        <f t="shared" si="5"/>
        <v>0.87497537612915044</v>
      </c>
      <c r="AK3">
        <f t="shared" si="6"/>
        <v>1.2464241714446162E-3</v>
      </c>
      <c r="AL3">
        <f t="shared" si="7"/>
        <v>0.23038963533811638</v>
      </c>
      <c r="AM3">
        <f t="shared" si="8"/>
        <v>1.5253790400747458</v>
      </c>
      <c r="AN3">
        <f t="shared" si="9"/>
        <v>-1</v>
      </c>
      <c r="AO3" s="1">
        <v>1998.1429443359375</v>
      </c>
      <c r="AP3" s="1">
        <v>0.5</v>
      </c>
      <c r="AQ3">
        <f t="shared" si="10"/>
        <v>69.366581897555719</v>
      </c>
      <c r="AR3">
        <f t="shared" si="11"/>
        <v>1.2512003568511454</v>
      </c>
      <c r="AS3">
        <f t="shared" si="12"/>
        <v>1.1949360633820683</v>
      </c>
      <c r="AT3">
        <f t="shared" si="13"/>
        <v>20.635540008544922</v>
      </c>
      <c r="AU3" s="1">
        <v>2</v>
      </c>
      <c r="AV3">
        <f t="shared" si="14"/>
        <v>4.644859790802002</v>
      </c>
      <c r="AW3" s="1">
        <v>1</v>
      </c>
      <c r="AX3">
        <f t="shared" si="15"/>
        <v>9.2897195816040039</v>
      </c>
      <c r="AY3" s="1">
        <v>16.359634399414062</v>
      </c>
      <c r="AZ3" s="1">
        <v>20.635540008544922</v>
      </c>
      <c r="BA3" s="1">
        <v>14.994983673095703</v>
      </c>
      <c r="BB3" s="1">
        <v>100.67131042480469</v>
      </c>
      <c r="BC3" s="1">
        <v>99.801856994628906</v>
      </c>
      <c r="BD3" s="1">
        <v>11.970451354980469</v>
      </c>
      <c r="BE3" s="1">
        <v>12.793363571166992</v>
      </c>
      <c r="BF3" s="1">
        <v>62.514003753662109</v>
      </c>
      <c r="BG3" s="1">
        <v>66.714393615722656</v>
      </c>
      <c r="BH3" s="1">
        <v>300.20050048828125</v>
      </c>
      <c r="BI3" s="1">
        <v>1999.0819091796875</v>
      </c>
      <c r="BJ3" s="1">
        <v>72.640640258789062</v>
      </c>
      <c r="BK3" s="1">
        <v>97.366004943847656</v>
      </c>
      <c r="BL3" s="1">
        <v>0.33366227149963379</v>
      </c>
      <c r="BM3" s="1">
        <v>9.4717159867286682E-2</v>
      </c>
      <c r="BN3" s="1">
        <v>1</v>
      </c>
      <c r="BO3" s="1">
        <v>-1.355140209197998</v>
      </c>
      <c r="BP3" s="1">
        <v>7.355140209197998</v>
      </c>
      <c r="BQ3" s="1">
        <v>1</v>
      </c>
      <c r="BR3" s="1">
        <v>0</v>
      </c>
      <c r="BS3" s="1">
        <v>0.15999999642372131</v>
      </c>
      <c r="BT3" s="1">
        <v>111115</v>
      </c>
      <c r="BU3">
        <f t="shared" si="16"/>
        <v>1.501002502441406</v>
      </c>
      <c r="BV3">
        <f t="shared" si="17"/>
        <v>1.2512003568511455E-3</v>
      </c>
      <c r="BW3">
        <f t="shared" si="18"/>
        <v>293.7855400085449</v>
      </c>
      <c r="BX3">
        <f t="shared" si="19"/>
        <v>289.50963439941404</v>
      </c>
      <c r="BY3">
        <f t="shared" si="20"/>
        <v>319.85309831947598</v>
      </c>
      <c r="BZ3">
        <f t="shared" si="21"/>
        <v>0.87700457968388268</v>
      </c>
      <c r="CA3">
        <f t="shared" si="22"/>
        <v>2.440574764100754</v>
      </c>
      <c r="CB3">
        <f t="shared" si="23"/>
        <v>25.065984431714828</v>
      </c>
      <c r="CC3">
        <f t="shared" si="24"/>
        <v>12.272620860547836</v>
      </c>
      <c r="CD3">
        <f t="shared" si="25"/>
        <v>18.497587203979492</v>
      </c>
      <c r="CE3">
        <f t="shared" si="26"/>
        <v>2.1369865319305106</v>
      </c>
      <c r="CF3">
        <f t="shared" si="27"/>
        <v>0.10002065214378927</v>
      </c>
      <c r="CG3">
        <f t="shared" si="28"/>
        <v>1.2456387007186858</v>
      </c>
      <c r="CH3">
        <f t="shared" si="29"/>
        <v>0.89134783121182481</v>
      </c>
      <c r="CI3">
        <f t="shared" si="30"/>
        <v>6.26098106117777E-2</v>
      </c>
      <c r="CJ3">
        <f t="shared" si="31"/>
        <v>7.7078694668422187</v>
      </c>
      <c r="CK3">
        <f t="shared" si="32"/>
        <v>0.79321036096584518</v>
      </c>
      <c r="CL3">
        <f t="shared" si="33"/>
        <v>50.631368256765455</v>
      </c>
      <c r="CM3">
        <f t="shared" si="34"/>
        <v>99.63035100666599</v>
      </c>
      <c r="CN3">
        <f t="shared" si="35"/>
        <v>5.9975810720450176E-3</v>
      </c>
      <c r="CO3">
        <f t="shared" si="36"/>
        <v>0</v>
      </c>
      <c r="CP3">
        <f t="shared" si="37"/>
        <v>1749.1474453974772</v>
      </c>
      <c r="CQ3">
        <f t="shared" si="38"/>
        <v>278.95831298828125</v>
      </c>
      <c r="CR3">
        <f t="shared" si="39"/>
        <v>7.9352005158782754E-2</v>
      </c>
      <c r="CS3">
        <v>-9999</v>
      </c>
    </row>
    <row r="4" spans="1:97" x14ac:dyDescent="0.2">
      <c r="A4" t="s">
        <v>132</v>
      </c>
      <c r="B4" t="s">
        <v>133</v>
      </c>
      <c r="C4" t="s">
        <v>134</v>
      </c>
      <c r="D4">
        <v>2</v>
      </c>
      <c r="E4">
        <v>1</v>
      </c>
      <c r="F4" t="s">
        <v>135</v>
      </c>
      <c r="H4" t="s">
        <v>136</v>
      </c>
      <c r="I4">
        <v>1</v>
      </c>
      <c r="J4" s="7">
        <v>20130403</v>
      </c>
      <c r="K4" t="s">
        <v>137</v>
      </c>
      <c r="L4" t="s">
        <v>138</v>
      </c>
      <c r="M4" t="s">
        <v>139</v>
      </c>
      <c r="O4" s="1">
        <v>3</v>
      </c>
      <c r="P4" s="1" t="s">
        <v>72</v>
      </c>
      <c r="Q4" s="1">
        <v>2046.9999990351498</v>
      </c>
      <c r="R4" s="1">
        <v>0</v>
      </c>
      <c r="S4">
        <f t="shared" si="0"/>
        <v>3.4675382839979578</v>
      </c>
      <c r="T4">
        <f t="shared" si="1"/>
        <v>0.11076644436855607</v>
      </c>
      <c r="U4">
        <f t="shared" si="2"/>
        <v>93.498281096717051</v>
      </c>
      <c r="V4" s="1">
        <v>3</v>
      </c>
      <c r="W4" s="1">
        <v>3</v>
      </c>
      <c r="X4" s="1">
        <v>0</v>
      </c>
      <c r="Y4" s="1">
        <v>0</v>
      </c>
      <c r="Z4" s="1">
        <v>528.25634765625</v>
      </c>
      <c r="AA4" s="1">
        <v>795.82476806640625</v>
      </c>
      <c r="AB4" s="1">
        <v>739.8197021484375</v>
      </c>
      <c r="AC4">
        <v>-9999</v>
      </c>
      <c r="AD4">
        <f t="shared" si="3"/>
        <v>0.33621524630385652</v>
      </c>
      <c r="AE4">
        <f t="shared" si="4"/>
        <v>7.0373615103790671E-2</v>
      </c>
      <c r="AF4" s="1">
        <v>-1</v>
      </c>
      <c r="AG4" s="1">
        <v>0.87</v>
      </c>
      <c r="AH4" s="1">
        <v>0.92</v>
      </c>
      <c r="AI4" s="1">
        <v>9.9507522583007812</v>
      </c>
      <c r="AJ4">
        <f t="shared" si="5"/>
        <v>0.87497537612915044</v>
      </c>
      <c r="AK4">
        <f t="shared" si="6"/>
        <v>2.5538075362072313E-3</v>
      </c>
      <c r="AL4">
        <f t="shared" si="7"/>
        <v>0.20931119536497789</v>
      </c>
      <c r="AM4">
        <f t="shared" si="8"/>
        <v>1.5065124566837576</v>
      </c>
      <c r="AN4">
        <f t="shared" si="9"/>
        <v>-1</v>
      </c>
      <c r="AO4" s="1">
        <v>1999.229248046875</v>
      </c>
      <c r="AP4" s="1">
        <v>0.5</v>
      </c>
      <c r="AQ4">
        <f t="shared" si="10"/>
        <v>61.55145074974984</v>
      </c>
      <c r="AR4">
        <f t="shared" si="11"/>
        <v>1.3367211672215826</v>
      </c>
      <c r="AS4">
        <f t="shared" si="12"/>
        <v>1.1666245593300995</v>
      </c>
      <c r="AT4">
        <f t="shared" si="13"/>
        <v>20.473772048950195</v>
      </c>
      <c r="AU4" s="1">
        <v>2</v>
      </c>
      <c r="AV4">
        <f t="shared" si="14"/>
        <v>4.644859790802002</v>
      </c>
      <c r="AW4" s="1">
        <v>1</v>
      </c>
      <c r="AX4">
        <f t="shared" si="15"/>
        <v>9.2897195816040039</v>
      </c>
      <c r="AY4" s="1">
        <v>16.304208755493164</v>
      </c>
      <c r="AZ4" s="1">
        <v>20.473772048950195</v>
      </c>
      <c r="BA4" s="1">
        <v>14.992888450622559</v>
      </c>
      <c r="BB4" s="1">
        <v>148.87931823730469</v>
      </c>
      <c r="BC4" s="1">
        <v>146.43765258789062</v>
      </c>
      <c r="BD4" s="1">
        <v>11.95589542388916</v>
      </c>
      <c r="BE4" s="1">
        <v>12.835415840148926</v>
      </c>
      <c r="BF4" s="1">
        <v>62.569473266601562</v>
      </c>
      <c r="BG4" s="1">
        <v>67.17236328125</v>
      </c>
      <c r="BH4" s="1">
        <v>300.06439208984375</v>
      </c>
      <c r="BI4" s="1">
        <v>1999.3291015625</v>
      </c>
      <c r="BJ4" s="1">
        <v>70.732948303222656</v>
      </c>
      <c r="BK4" s="1">
        <v>97.365463256835938</v>
      </c>
      <c r="BL4" s="1">
        <v>0.42095780372619629</v>
      </c>
      <c r="BM4" s="1">
        <v>8.3146229386329651E-2</v>
      </c>
      <c r="BN4" s="1">
        <v>1</v>
      </c>
      <c r="BO4" s="1">
        <v>-1.355140209197998</v>
      </c>
      <c r="BP4" s="1">
        <v>7.355140209197998</v>
      </c>
      <c r="BQ4" s="1">
        <v>1</v>
      </c>
      <c r="BR4" s="1">
        <v>0</v>
      </c>
      <c r="BS4" s="1">
        <v>0.15999999642372131</v>
      </c>
      <c r="BT4" s="1">
        <v>111115</v>
      </c>
      <c r="BU4">
        <f t="shared" si="16"/>
        <v>1.5003219604492186</v>
      </c>
      <c r="BV4">
        <f t="shared" si="17"/>
        <v>1.3367211672215826E-3</v>
      </c>
      <c r="BW4">
        <f t="shared" si="18"/>
        <v>293.62377204895017</v>
      </c>
      <c r="BX4">
        <f t="shared" si="19"/>
        <v>289.45420875549314</v>
      </c>
      <c r="BY4">
        <f t="shared" si="20"/>
        <v>319.89264909984195</v>
      </c>
      <c r="BZ4">
        <f t="shared" si="21"/>
        <v>0.86687313120736831</v>
      </c>
      <c r="CA4">
        <f t="shared" si="22"/>
        <v>2.4163507687003296</v>
      </c>
      <c r="CB4">
        <f t="shared" si="23"/>
        <v>24.817329347330766</v>
      </c>
      <c r="CC4">
        <f t="shared" si="24"/>
        <v>11.98191350718184</v>
      </c>
      <c r="CD4">
        <f t="shared" si="25"/>
        <v>18.38899040222168</v>
      </c>
      <c r="CE4">
        <f t="shared" si="26"/>
        <v>2.1224918723259059</v>
      </c>
      <c r="CF4">
        <f t="shared" si="27"/>
        <v>0.10946127725654145</v>
      </c>
      <c r="CG4">
        <f t="shared" si="28"/>
        <v>1.2497262093702302</v>
      </c>
      <c r="CH4">
        <f t="shared" si="29"/>
        <v>0.8727656629556757</v>
      </c>
      <c r="CI4">
        <f t="shared" si="30"/>
        <v>6.8529374310185603E-2</v>
      </c>
      <c r="CJ4">
        <f t="shared" si="31"/>
        <v>9.1035034526997229</v>
      </c>
      <c r="CK4">
        <f t="shared" si="32"/>
        <v>0.63848524914451343</v>
      </c>
      <c r="CL4">
        <f t="shared" si="33"/>
        <v>51.372990024978279</v>
      </c>
      <c r="CM4">
        <f t="shared" si="34"/>
        <v>145.93374322418205</v>
      </c>
      <c r="CN4">
        <f t="shared" si="35"/>
        <v>1.2206759433382295E-2</v>
      </c>
      <c r="CO4">
        <f t="shared" si="36"/>
        <v>0</v>
      </c>
      <c r="CP4">
        <f t="shared" si="37"/>
        <v>1749.3637326456048</v>
      </c>
      <c r="CQ4">
        <f t="shared" si="38"/>
        <v>267.56842041015625</v>
      </c>
      <c r="CR4">
        <f t="shared" si="39"/>
        <v>7.0373615103790671E-2</v>
      </c>
      <c r="CS4">
        <v>-9999</v>
      </c>
    </row>
    <row r="5" spans="1:97" x14ac:dyDescent="0.2">
      <c r="A5" t="s">
        <v>132</v>
      </c>
      <c r="B5" t="s">
        <v>133</v>
      </c>
      <c r="C5" t="s">
        <v>134</v>
      </c>
      <c r="D5">
        <v>2</v>
      </c>
      <c r="E5">
        <v>1</v>
      </c>
      <c r="F5" t="s">
        <v>135</v>
      </c>
      <c r="H5" t="s">
        <v>136</v>
      </c>
      <c r="I5">
        <v>1</v>
      </c>
      <c r="J5" s="7">
        <v>20130403</v>
      </c>
      <c r="K5" t="s">
        <v>137</v>
      </c>
      <c r="L5" t="s">
        <v>138</v>
      </c>
      <c r="M5" t="s">
        <v>139</v>
      </c>
      <c r="O5" s="1">
        <v>4</v>
      </c>
      <c r="P5" s="1" t="s">
        <v>73</v>
      </c>
      <c r="Q5" s="1">
        <v>2160.9999993797392</v>
      </c>
      <c r="R5" s="1">
        <v>0</v>
      </c>
      <c r="S5">
        <f t="shared" si="0"/>
        <v>6.1884785130536235</v>
      </c>
      <c r="T5">
        <f t="shared" si="1"/>
        <v>0.10730244176299956</v>
      </c>
      <c r="U5">
        <f t="shared" si="2"/>
        <v>148.26629545831264</v>
      </c>
      <c r="V5" s="1">
        <v>4</v>
      </c>
      <c r="W5" s="1">
        <v>4</v>
      </c>
      <c r="X5" s="1">
        <v>0</v>
      </c>
      <c r="Y5" s="1">
        <v>0</v>
      </c>
      <c r="Z5" s="1">
        <v>527.637451171875</v>
      </c>
      <c r="AA5" s="1">
        <v>825.15386962890625</v>
      </c>
      <c r="AB5" s="1">
        <v>735.9805908203125</v>
      </c>
      <c r="AC5">
        <v>-9999</v>
      </c>
      <c r="AD5">
        <f t="shared" si="3"/>
        <v>0.36055871445023013</v>
      </c>
      <c r="AE5">
        <f t="shared" si="4"/>
        <v>0.10806866705805714</v>
      </c>
      <c r="AF5" s="1">
        <v>-1</v>
      </c>
      <c r="AG5" s="1">
        <v>0.87</v>
      </c>
      <c r="AH5" s="1">
        <v>0.92</v>
      </c>
      <c r="AI5" s="1">
        <v>9.9507522583007812</v>
      </c>
      <c r="AJ5">
        <f t="shared" si="5"/>
        <v>0.87497537612915044</v>
      </c>
      <c r="AK5">
        <f t="shared" si="6"/>
        <v>4.1106989107565703E-3</v>
      </c>
      <c r="AL5">
        <f t="shared" si="7"/>
        <v>0.29972557236021102</v>
      </c>
      <c r="AM5">
        <f t="shared" si="8"/>
        <v>1.5638652407941318</v>
      </c>
      <c r="AN5">
        <f t="shared" si="9"/>
        <v>-1</v>
      </c>
      <c r="AO5" s="1">
        <v>1998.4541015625</v>
      </c>
      <c r="AP5" s="1">
        <v>0.5</v>
      </c>
      <c r="AQ5">
        <f t="shared" si="10"/>
        <v>94.48433452096846</v>
      </c>
      <c r="AR5">
        <f t="shared" si="11"/>
        <v>1.2985422801954161</v>
      </c>
      <c r="AS5">
        <f t="shared" si="12"/>
        <v>1.1693772740373114</v>
      </c>
      <c r="AT5">
        <f t="shared" si="13"/>
        <v>20.523672103881836</v>
      </c>
      <c r="AU5" s="1">
        <v>2</v>
      </c>
      <c r="AV5">
        <f t="shared" si="14"/>
        <v>4.644859790802002</v>
      </c>
      <c r="AW5" s="1">
        <v>1</v>
      </c>
      <c r="AX5">
        <f t="shared" si="15"/>
        <v>9.2897195816040039</v>
      </c>
      <c r="AY5" s="1">
        <v>16.311113357543945</v>
      </c>
      <c r="AZ5" s="1">
        <v>20.523672103881836</v>
      </c>
      <c r="BA5" s="1">
        <v>14.99530029296875</v>
      </c>
      <c r="BB5" s="1">
        <v>249.63908386230469</v>
      </c>
      <c r="BC5" s="1">
        <v>245.30409240722656</v>
      </c>
      <c r="BD5" s="1">
        <v>12.029788017272949</v>
      </c>
      <c r="BE5" s="1">
        <v>12.883734703063965</v>
      </c>
      <c r="BF5" s="1">
        <v>63.041542053222656</v>
      </c>
      <c r="BG5" s="1">
        <v>67.394554138183594</v>
      </c>
      <c r="BH5" s="1">
        <v>300.20895385742188</v>
      </c>
      <c r="BI5" s="1">
        <v>1998.59814453125</v>
      </c>
      <c r="BJ5" s="1">
        <v>63.906856536865234</v>
      </c>
      <c r="BK5" s="1">
        <v>97.364875793457031</v>
      </c>
      <c r="BL5" s="1">
        <v>0.94715714454650879</v>
      </c>
      <c r="BM5" s="1">
        <v>9.6780911087989807E-2</v>
      </c>
      <c r="BN5" s="1">
        <v>1</v>
      </c>
      <c r="BO5" s="1">
        <v>-1.355140209197998</v>
      </c>
      <c r="BP5" s="1">
        <v>7.355140209197998</v>
      </c>
      <c r="BQ5" s="1">
        <v>1</v>
      </c>
      <c r="BR5" s="1">
        <v>0</v>
      </c>
      <c r="BS5" s="1">
        <v>0.15999999642372131</v>
      </c>
      <c r="BT5" s="1">
        <v>111115</v>
      </c>
      <c r="BU5">
        <f t="shared" si="16"/>
        <v>1.5010447692871092</v>
      </c>
      <c r="BV5">
        <f t="shared" si="17"/>
        <v>1.2985422801954161E-3</v>
      </c>
      <c r="BW5">
        <f t="shared" si="18"/>
        <v>293.67367210388181</v>
      </c>
      <c r="BX5">
        <f t="shared" si="19"/>
        <v>289.46111335754392</v>
      </c>
      <c r="BY5">
        <f t="shared" si="20"/>
        <v>319.77569597745605</v>
      </c>
      <c r="BZ5">
        <f t="shared" si="21"/>
        <v>0.87123743740488646</v>
      </c>
      <c r="CA5">
        <f t="shared" si="22"/>
        <v>2.4238005031569863</v>
      </c>
      <c r="CB5">
        <f t="shared" si="23"/>
        <v>24.893992658077906</v>
      </c>
      <c r="CC5">
        <f t="shared" si="24"/>
        <v>12.010257955013941</v>
      </c>
      <c r="CD5">
        <f t="shared" si="25"/>
        <v>18.417392730712891</v>
      </c>
      <c r="CE5">
        <f t="shared" si="26"/>
        <v>2.1262744440122883</v>
      </c>
      <c r="CF5">
        <f t="shared" si="27"/>
        <v>0.10607717976194528</v>
      </c>
      <c r="CG5">
        <f t="shared" si="28"/>
        <v>1.2544232291196749</v>
      </c>
      <c r="CH5">
        <f t="shared" si="29"/>
        <v>0.87185121489261341</v>
      </c>
      <c r="CI5">
        <f t="shared" si="30"/>
        <v>6.6407241405988041E-2</v>
      </c>
      <c r="CJ5">
        <f t="shared" si="31"/>
        <v>14.435929441654613</v>
      </c>
      <c r="CK5">
        <f t="shared" si="32"/>
        <v>0.60441835276101885</v>
      </c>
      <c r="CL5">
        <f t="shared" si="33"/>
        <v>51.387054880750618</v>
      </c>
      <c r="CM5">
        <f t="shared" si="34"/>
        <v>244.40477075179507</v>
      </c>
      <c r="CN5">
        <f t="shared" si="35"/>
        <v>1.3011517082928992E-2</v>
      </c>
      <c r="CO5">
        <f t="shared" si="36"/>
        <v>0</v>
      </c>
      <c r="CP5">
        <f t="shared" si="37"/>
        <v>1748.7241632422526</v>
      </c>
      <c r="CQ5">
        <f t="shared" si="38"/>
        <v>297.51641845703125</v>
      </c>
      <c r="CR5">
        <f t="shared" si="39"/>
        <v>0.10806866705805714</v>
      </c>
      <c r="CS5">
        <v>-9999</v>
      </c>
    </row>
    <row r="6" spans="1:97" x14ac:dyDescent="0.2">
      <c r="A6" t="s">
        <v>132</v>
      </c>
      <c r="B6" t="s">
        <v>133</v>
      </c>
      <c r="C6" t="s">
        <v>134</v>
      </c>
      <c r="D6">
        <v>2</v>
      </c>
      <c r="E6">
        <v>1</v>
      </c>
      <c r="F6" t="s">
        <v>135</v>
      </c>
      <c r="H6" t="s">
        <v>136</v>
      </c>
      <c r="I6">
        <v>1</v>
      </c>
      <c r="J6" s="7">
        <v>20130403</v>
      </c>
      <c r="K6" t="s">
        <v>137</v>
      </c>
      <c r="L6" t="s">
        <v>138</v>
      </c>
      <c r="M6" t="s">
        <v>139</v>
      </c>
      <c r="O6" s="1">
        <v>5</v>
      </c>
      <c r="P6" s="1" t="s">
        <v>74</v>
      </c>
      <c r="Q6" s="1">
        <v>2289.9999991729856</v>
      </c>
      <c r="R6" s="1">
        <v>0</v>
      </c>
      <c r="S6">
        <f t="shared" si="0"/>
        <v>11.071797164197838</v>
      </c>
      <c r="T6">
        <f t="shared" si="1"/>
        <v>0.10709393774061694</v>
      </c>
      <c r="U6">
        <f t="shared" si="2"/>
        <v>218.79966418477036</v>
      </c>
      <c r="V6" s="1">
        <v>5</v>
      </c>
      <c r="W6" s="1">
        <v>5</v>
      </c>
      <c r="X6" s="1">
        <v>0</v>
      </c>
      <c r="Y6" s="1">
        <v>0</v>
      </c>
      <c r="Z6" s="1">
        <v>529.8564453125</v>
      </c>
      <c r="AA6" s="1">
        <v>831.1632080078125</v>
      </c>
      <c r="AB6" s="1">
        <v>738.30035400390625</v>
      </c>
      <c r="AC6">
        <v>-9999</v>
      </c>
      <c r="AD6">
        <f t="shared" si="3"/>
        <v>0.36251215139503667</v>
      </c>
      <c r="AE6">
        <f t="shared" si="4"/>
        <v>0.11172637709323797</v>
      </c>
      <c r="AF6" s="1">
        <v>-1</v>
      </c>
      <c r="AG6" s="1">
        <v>0.87</v>
      </c>
      <c r="AH6" s="1">
        <v>0.92</v>
      </c>
      <c r="AI6" s="1">
        <v>9.9197111129760742</v>
      </c>
      <c r="AJ6">
        <f t="shared" si="5"/>
        <v>0.87495985555648814</v>
      </c>
      <c r="AK6">
        <f t="shared" si="6"/>
        <v>6.8978804682651197E-3</v>
      </c>
      <c r="AL6">
        <f t="shared" si="7"/>
        <v>0.30820036421755009</v>
      </c>
      <c r="AM6">
        <f t="shared" si="8"/>
        <v>1.5686573511767081</v>
      </c>
      <c r="AN6">
        <f t="shared" si="9"/>
        <v>-1</v>
      </c>
      <c r="AO6" s="1">
        <v>1999.943115234375</v>
      </c>
      <c r="AP6" s="1">
        <v>0.5</v>
      </c>
      <c r="AQ6">
        <f t="shared" si="10"/>
        <v>97.753314347079709</v>
      </c>
      <c r="AR6">
        <f t="shared" si="11"/>
        <v>1.3280148613672911</v>
      </c>
      <c r="AS6">
        <f t="shared" si="12"/>
        <v>1.1979844935354458</v>
      </c>
      <c r="AT6">
        <f t="shared" si="13"/>
        <v>20.736125946044922</v>
      </c>
      <c r="AU6" s="1">
        <v>2</v>
      </c>
      <c r="AV6">
        <f t="shared" si="14"/>
        <v>4.644859790802002</v>
      </c>
      <c r="AW6" s="1">
        <v>1</v>
      </c>
      <c r="AX6">
        <f t="shared" si="15"/>
        <v>9.2897195816040039</v>
      </c>
      <c r="AY6" s="1">
        <v>16.420846939086914</v>
      </c>
      <c r="AZ6" s="1">
        <v>20.736125946044922</v>
      </c>
      <c r="BA6" s="1">
        <v>14.997051239013672</v>
      </c>
      <c r="BB6" s="1">
        <v>399.69073486328125</v>
      </c>
      <c r="BC6" s="1">
        <v>391.96566772460938</v>
      </c>
      <c r="BD6" s="1">
        <v>12.044602394104004</v>
      </c>
      <c r="BE6" s="1">
        <v>12.91815185546875</v>
      </c>
      <c r="BF6" s="1">
        <v>62.569660186767578</v>
      </c>
      <c r="BG6" s="1">
        <v>67.104850769042969</v>
      </c>
      <c r="BH6" s="1">
        <v>300.12252807617188</v>
      </c>
      <c r="BI6" s="1">
        <v>2000.1756591796875</v>
      </c>
      <c r="BJ6" s="1">
        <v>66.600379943847656</v>
      </c>
      <c r="BK6" s="1">
        <v>97.363739013671875</v>
      </c>
      <c r="BL6" s="1">
        <v>1.0566847324371338</v>
      </c>
      <c r="BM6" s="1">
        <v>8.707059919834137E-2</v>
      </c>
      <c r="BN6" s="1">
        <v>1</v>
      </c>
      <c r="BO6" s="1">
        <v>-1.355140209197998</v>
      </c>
      <c r="BP6" s="1">
        <v>7.355140209197998</v>
      </c>
      <c r="BQ6" s="1">
        <v>1</v>
      </c>
      <c r="BR6" s="1">
        <v>0</v>
      </c>
      <c r="BS6" s="1">
        <v>0.15999999642372131</v>
      </c>
      <c r="BT6" s="1">
        <v>111115</v>
      </c>
      <c r="BU6">
        <f t="shared" si="16"/>
        <v>1.5006126403808593</v>
      </c>
      <c r="BV6">
        <f t="shared" si="17"/>
        <v>1.3280148613672911E-3</v>
      </c>
      <c r="BW6">
        <f t="shared" si="18"/>
        <v>293.8861259460449</v>
      </c>
      <c r="BX6">
        <f t="shared" si="19"/>
        <v>289.57084693908689</v>
      </c>
      <c r="BY6">
        <f t="shared" si="20"/>
        <v>320.02809831556442</v>
      </c>
      <c r="BZ6">
        <f t="shared" si="21"/>
        <v>0.86225900756972418</v>
      </c>
      <c r="CA6">
        <f t="shared" si="22"/>
        <v>2.4557440593302862</v>
      </c>
      <c r="CB6">
        <f t="shared" si="23"/>
        <v>25.222368041817386</v>
      </c>
      <c r="CC6">
        <f t="shared" si="24"/>
        <v>12.304216186348636</v>
      </c>
      <c r="CD6">
        <f t="shared" si="25"/>
        <v>18.578486442565918</v>
      </c>
      <c r="CE6">
        <f t="shared" si="26"/>
        <v>2.1478406831150125</v>
      </c>
      <c r="CF6">
        <f t="shared" si="27"/>
        <v>0.10587340575100362</v>
      </c>
      <c r="CG6">
        <f t="shared" si="28"/>
        <v>1.2577595657948404</v>
      </c>
      <c r="CH6">
        <f t="shared" si="29"/>
        <v>0.89008111732017214</v>
      </c>
      <c r="CI6">
        <f t="shared" si="30"/>
        <v>6.6279463915381767E-2</v>
      </c>
      <c r="CJ6">
        <f t="shared" si="31"/>
        <v>21.30315339996503</v>
      </c>
      <c r="CK6">
        <f t="shared" si="32"/>
        <v>0.55821129808362835</v>
      </c>
      <c r="CL6">
        <f t="shared" si="33"/>
        <v>50.835436343650166</v>
      </c>
      <c r="CM6">
        <f t="shared" si="34"/>
        <v>390.35669276682211</v>
      </c>
      <c r="CN6">
        <f t="shared" si="35"/>
        <v>1.4418598435216159E-2</v>
      </c>
      <c r="CO6">
        <f t="shared" si="36"/>
        <v>0</v>
      </c>
      <c r="CP6">
        <f t="shared" si="37"/>
        <v>1750.0734058434628</v>
      </c>
      <c r="CQ6">
        <f t="shared" si="38"/>
        <v>301.3067626953125</v>
      </c>
      <c r="CR6">
        <f t="shared" si="39"/>
        <v>0.11172637709323797</v>
      </c>
      <c r="CS6">
        <v>-9999</v>
      </c>
    </row>
    <row r="7" spans="1:97" x14ac:dyDescent="0.2">
      <c r="A7" t="s">
        <v>132</v>
      </c>
      <c r="B7" t="s">
        <v>133</v>
      </c>
      <c r="C7" t="s">
        <v>134</v>
      </c>
      <c r="D7">
        <v>2</v>
      </c>
      <c r="E7">
        <v>1</v>
      </c>
      <c r="F7" t="s">
        <v>135</v>
      </c>
      <c r="H7" t="s">
        <v>136</v>
      </c>
      <c r="I7">
        <v>1</v>
      </c>
      <c r="J7" s="7">
        <v>20130403</v>
      </c>
      <c r="K7" t="s">
        <v>137</v>
      </c>
      <c r="L7" t="s">
        <v>138</v>
      </c>
      <c r="M7" t="s">
        <v>139</v>
      </c>
      <c r="O7" s="1">
        <v>6</v>
      </c>
      <c r="P7" s="1" t="s">
        <v>75</v>
      </c>
      <c r="Q7" s="1">
        <v>2462.9999991729856</v>
      </c>
      <c r="R7" s="1">
        <v>0</v>
      </c>
      <c r="S7">
        <f t="shared" si="0"/>
        <v>15.794971106085701</v>
      </c>
      <c r="T7">
        <f t="shared" si="1"/>
        <v>8.3732532831745074E-2</v>
      </c>
      <c r="U7">
        <f t="shared" si="2"/>
        <v>570.25765143781496</v>
      </c>
      <c r="V7" s="1">
        <v>6</v>
      </c>
      <c r="W7" s="1">
        <v>6</v>
      </c>
      <c r="X7" s="1">
        <v>0</v>
      </c>
      <c r="Y7" s="1">
        <v>0</v>
      </c>
      <c r="Z7" s="1">
        <v>544.862548828125</v>
      </c>
      <c r="AA7" s="1">
        <v>886.11651611328125</v>
      </c>
      <c r="AB7" s="1">
        <v>764.4349365234375</v>
      </c>
      <c r="AC7">
        <v>-9999</v>
      </c>
      <c r="AD7">
        <f t="shared" si="3"/>
        <v>0.38511184599286974</v>
      </c>
      <c r="AE7">
        <f t="shared" si="4"/>
        <v>0.13732006725658183</v>
      </c>
      <c r="AF7" s="1">
        <v>-1</v>
      </c>
      <c r="AG7" s="1">
        <v>0.87</v>
      </c>
      <c r="AH7" s="1">
        <v>0.92</v>
      </c>
      <c r="AI7" s="1">
        <v>9.9197111129760742</v>
      </c>
      <c r="AJ7">
        <f t="shared" si="5"/>
        <v>0.87495985555648814</v>
      </c>
      <c r="AK7">
        <f t="shared" si="6"/>
        <v>9.5951034804693507E-3</v>
      </c>
      <c r="AL7">
        <f t="shared" si="7"/>
        <v>0.35657191199235216</v>
      </c>
      <c r="AM7">
        <f t="shared" si="8"/>
        <v>1.6263120268022011</v>
      </c>
      <c r="AN7">
        <f t="shared" si="9"/>
        <v>-1</v>
      </c>
      <c r="AO7" s="1">
        <v>2000.5859375</v>
      </c>
      <c r="AP7" s="1">
        <v>0.5</v>
      </c>
      <c r="AQ7">
        <f t="shared" si="10"/>
        <v>120.18474627419283</v>
      </c>
      <c r="AR7">
        <f t="shared" si="11"/>
        <v>1.0619207579764514</v>
      </c>
      <c r="AS7">
        <f t="shared" si="12"/>
        <v>1.222101558857992</v>
      </c>
      <c r="AT7">
        <f t="shared" si="13"/>
        <v>20.836935043334961</v>
      </c>
      <c r="AU7" s="1">
        <v>2</v>
      </c>
      <c r="AV7">
        <f t="shared" si="14"/>
        <v>4.644859790802002</v>
      </c>
      <c r="AW7" s="1">
        <v>1</v>
      </c>
      <c r="AX7">
        <f t="shared" si="15"/>
        <v>9.2897195816040039</v>
      </c>
      <c r="AY7" s="1">
        <v>16.232908248901367</v>
      </c>
      <c r="AZ7" s="1">
        <v>20.836935043334961</v>
      </c>
      <c r="BA7" s="1">
        <v>14.596643447875977</v>
      </c>
      <c r="BB7" s="1">
        <v>900.48052978515625</v>
      </c>
      <c r="BC7" s="1">
        <v>889.32763671875</v>
      </c>
      <c r="BD7" s="1">
        <v>12.129232406616211</v>
      </c>
      <c r="BE7" s="1">
        <v>12.827679634094238</v>
      </c>
      <c r="BF7" s="1">
        <v>63.763191223144531</v>
      </c>
      <c r="BG7" s="1">
        <v>67.433563232421875</v>
      </c>
      <c r="BH7" s="1">
        <v>300.1798095703125</v>
      </c>
      <c r="BI7" s="1">
        <v>2000.513427734375</v>
      </c>
      <c r="BJ7" s="1">
        <v>65.974052429199219</v>
      </c>
      <c r="BK7" s="1">
        <v>97.361976623535156</v>
      </c>
      <c r="BL7" s="1">
        <v>1.9037916660308838</v>
      </c>
      <c r="BM7" s="1">
        <v>9.0918675065040588E-2</v>
      </c>
      <c r="BN7" s="1">
        <v>1</v>
      </c>
      <c r="BO7" s="1">
        <v>-1.355140209197998</v>
      </c>
      <c r="BP7" s="1">
        <v>7.355140209197998</v>
      </c>
      <c r="BQ7" s="1">
        <v>1</v>
      </c>
      <c r="BR7" s="1">
        <v>0</v>
      </c>
      <c r="BS7" s="1">
        <v>0.15999999642372131</v>
      </c>
      <c r="BT7" s="1">
        <v>111115</v>
      </c>
      <c r="BU7">
        <f t="shared" si="16"/>
        <v>1.5008990478515625</v>
      </c>
      <c r="BV7">
        <f t="shared" si="17"/>
        <v>1.0619207579764514E-3</v>
      </c>
      <c r="BW7">
        <f t="shared" si="18"/>
        <v>293.98693504333494</v>
      </c>
      <c r="BX7">
        <f t="shared" si="19"/>
        <v>289.38290824890134</v>
      </c>
      <c r="BY7">
        <f t="shared" si="20"/>
        <v>320.08214128310647</v>
      </c>
      <c r="BZ7">
        <f t="shared" si="21"/>
        <v>0.89714704055448569</v>
      </c>
      <c r="CA7">
        <f t="shared" si="22"/>
        <v>2.4710298035268732</v>
      </c>
      <c r="CB7">
        <f t="shared" si="23"/>
        <v>25.379823717851217</v>
      </c>
      <c r="CC7">
        <f t="shared" si="24"/>
        <v>12.552144083756978</v>
      </c>
      <c r="CD7">
        <f t="shared" si="25"/>
        <v>18.534921646118164</v>
      </c>
      <c r="CE7">
        <f t="shared" si="26"/>
        <v>2.1419896561683935</v>
      </c>
      <c r="CF7">
        <f t="shared" si="27"/>
        <v>8.2984554715590658E-2</v>
      </c>
      <c r="CG7">
        <f t="shared" si="28"/>
        <v>1.2489282446688812</v>
      </c>
      <c r="CH7">
        <f t="shared" si="29"/>
        <v>0.89306141149951235</v>
      </c>
      <c r="CI7">
        <f t="shared" si="30"/>
        <v>5.1932033184699036E-2</v>
      </c>
      <c r="CJ7">
        <f t="shared" si="31"/>
        <v>55.521412128680595</v>
      </c>
      <c r="CK7">
        <f t="shared" si="32"/>
        <v>0.64122335559235411</v>
      </c>
      <c r="CL7">
        <f t="shared" si="33"/>
        <v>50.030007919854704</v>
      </c>
      <c r="CM7">
        <f t="shared" si="34"/>
        <v>887.0322809972015</v>
      </c>
      <c r="CN7">
        <f t="shared" si="35"/>
        <v>8.9086107288336332E-3</v>
      </c>
      <c r="CO7">
        <f t="shared" si="36"/>
        <v>0</v>
      </c>
      <c r="CP7">
        <f t="shared" si="37"/>
        <v>1750.3689397692838</v>
      </c>
      <c r="CQ7">
        <f t="shared" si="38"/>
        <v>341.25396728515625</v>
      </c>
      <c r="CR7">
        <f t="shared" si="39"/>
        <v>0.13732006725658183</v>
      </c>
      <c r="CS7">
        <v>-9999</v>
      </c>
    </row>
    <row r="8" spans="1:97" x14ac:dyDescent="0.2">
      <c r="A8" t="s">
        <v>132</v>
      </c>
      <c r="B8" t="s">
        <v>133</v>
      </c>
      <c r="C8" t="s">
        <v>134</v>
      </c>
      <c r="D8">
        <v>2</v>
      </c>
      <c r="E8">
        <v>1</v>
      </c>
      <c r="F8" t="s">
        <v>135</v>
      </c>
      <c r="H8" t="s">
        <v>136</v>
      </c>
      <c r="I8">
        <v>1</v>
      </c>
      <c r="J8" s="7">
        <v>20130403</v>
      </c>
      <c r="K8" t="s">
        <v>137</v>
      </c>
      <c r="L8" t="s">
        <v>138</v>
      </c>
      <c r="M8" t="s">
        <v>139</v>
      </c>
      <c r="O8" s="1">
        <v>7</v>
      </c>
      <c r="P8" s="1" t="s">
        <v>76</v>
      </c>
      <c r="Q8" s="1">
        <v>2603.9999985527247</v>
      </c>
      <c r="R8" s="1">
        <v>0</v>
      </c>
      <c r="S8">
        <f t="shared" si="0"/>
        <v>18.364687418079832</v>
      </c>
      <c r="T8">
        <f t="shared" si="1"/>
        <v>6.515175366509475E-2</v>
      </c>
      <c r="U8">
        <f t="shared" si="2"/>
        <v>713.07934188987178</v>
      </c>
      <c r="V8" s="1">
        <v>7</v>
      </c>
      <c r="W8" s="1">
        <v>7</v>
      </c>
      <c r="X8" s="1">
        <v>0</v>
      </c>
      <c r="Y8" s="1">
        <v>0</v>
      </c>
      <c r="Z8" s="1">
        <v>544.742919921875</v>
      </c>
      <c r="AA8" s="1">
        <v>878.1285400390625</v>
      </c>
      <c r="AB8" s="1">
        <v>766.54425048828125</v>
      </c>
      <c r="AC8">
        <v>-9999</v>
      </c>
      <c r="AD8">
        <f t="shared" si="3"/>
        <v>0.37965469167231169</v>
      </c>
      <c r="AE8">
        <f t="shared" si="4"/>
        <v>0.12707056480115947</v>
      </c>
      <c r="AF8" s="1">
        <v>-1</v>
      </c>
      <c r="AG8" s="1">
        <v>0.87</v>
      </c>
      <c r="AH8" s="1">
        <v>0.92</v>
      </c>
      <c r="AI8" s="1">
        <v>9.9197111129760742</v>
      </c>
      <c r="AJ8">
        <f t="shared" si="5"/>
        <v>0.87495985555648814</v>
      </c>
      <c r="AK8">
        <f t="shared" si="6"/>
        <v>1.1064168728636626E-2</v>
      </c>
      <c r="AL8">
        <f t="shared" si="7"/>
        <v>0.33470036743503978</v>
      </c>
      <c r="AM8">
        <f t="shared" si="8"/>
        <v>1.6120054211351666</v>
      </c>
      <c r="AN8">
        <f t="shared" si="9"/>
        <v>-1</v>
      </c>
      <c r="AO8" s="1">
        <v>2000.5067138671875</v>
      </c>
      <c r="AP8" s="1">
        <v>0.5</v>
      </c>
      <c r="AQ8">
        <f t="shared" si="10"/>
        <v>111.20981166405231</v>
      </c>
      <c r="AR8">
        <f t="shared" si="11"/>
        <v>0.83181065947881572</v>
      </c>
      <c r="AS8">
        <f t="shared" si="12"/>
        <v>1.2279588435856335</v>
      </c>
      <c r="AT8">
        <f t="shared" si="13"/>
        <v>20.801031112670898</v>
      </c>
      <c r="AU8" s="1">
        <v>2</v>
      </c>
      <c r="AV8">
        <f t="shared" si="14"/>
        <v>4.644859790802002</v>
      </c>
      <c r="AW8" s="1">
        <v>1</v>
      </c>
      <c r="AX8">
        <f t="shared" si="15"/>
        <v>9.2897195816040039</v>
      </c>
      <c r="AY8" s="1">
        <v>16.176141738891602</v>
      </c>
      <c r="AZ8" s="1">
        <v>20.801031112670898</v>
      </c>
      <c r="BA8" s="1">
        <v>14.604713439941406</v>
      </c>
      <c r="BB8" s="1">
        <v>1199.2003173828125</v>
      </c>
      <c r="BC8" s="1">
        <v>1186.3050537109375</v>
      </c>
      <c r="BD8" s="1">
        <v>12.164266586303711</v>
      </c>
      <c r="BE8" s="1">
        <v>12.711515426635742</v>
      </c>
      <c r="BF8" s="1">
        <v>64.179939270019531</v>
      </c>
      <c r="BG8" s="1">
        <v>67.0687255859375</v>
      </c>
      <c r="BH8" s="1">
        <v>300.13296508789062</v>
      </c>
      <c r="BI8" s="1">
        <v>2000.3388671875</v>
      </c>
      <c r="BJ8" s="1">
        <v>60.627490997314453</v>
      </c>
      <c r="BK8" s="1">
        <v>97.361900329589844</v>
      </c>
      <c r="BL8" s="1">
        <v>1.5312330722808838</v>
      </c>
      <c r="BM8" s="1">
        <v>0.10368455946445465</v>
      </c>
      <c r="BN8" s="1">
        <v>1</v>
      </c>
      <c r="BO8" s="1">
        <v>-1.355140209197998</v>
      </c>
      <c r="BP8" s="1">
        <v>7.355140209197998</v>
      </c>
      <c r="BQ8" s="1">
        <v>1</v>
      </c>
      <c r="BR8" s="1">
        <v>0</v>
      </c>
      <c r="BS8" s="1">
        <v>0.15999999642372131</v>
      </c>
      <c r="BT8" s="1">
        <v>111115</v>
      </c>
      <c r="BU8">
        <f t="shared" si="16"/>
        <v>1.500664825439453</v>
      </c>
      <c r="BV8">
        <f t="shared" si="17"/>
        <v>8.3181065947881573E-4</v>
      </c>
      <c r="BW8">
        <f t="shared" si="18"/>
        <v>293.95103111267088</v>
      </c>
      <c r="BX8">
        <f t="shared" si="19"/>
        <v>289.32614173889158</v>
      </c>
      <c r="BY8">
        <f t="shared" si="20"/>
        <v>320.05421159623074</v>
      </c>
      <c r="BZ8">
        <f t="shared" si="21"/>
        <v>0.93689195631635824</v>
      </c>
      <c r="CA8">
        <f t="shared" si="22"/>
        <v>2.4655761415917863</v>
      </c>
      <c r="CB8">
        <f t="shared" si="23"/>
        <v>25.32382927249067</v>
      </c>
      <c r="CC8">
        <f t="shared" si="24"/>
        <v>12.612313845854928</v>
      </c>
      <c r="CD8">
        <f t="shared" si="25"/>
        <v>18.48858642578125</v>
      </c>
      <c r="CE8">
        <f t="shared" si="26"/>
        <v>2.1357818874259222</v>
      </c>
      <c r="CF8">
        <f t="shared" si="27"/>
        <v>6.469800600213825E-2</v>
      </c>
      <c r="CG8">
        <f t="shared" si="28"/>
        <v>1.2376172980061528</v>
      </c>
      <c r="CH8">
        <f t="shared" si="29"/>
        <v>0.8981645894197694</v>
      </c>
      <c r="CI8">
        <f t="shared" si="30"/>
        <v>4.0476776795840629E-2</v>
      </c>
      <c r="CJ8">
        <f t="shared" si="31"/>
        <v>69.426759812171227</v>
      </c>
      <c r="CK8">
        <f t="shared" si="32"/>
        <v>0.60109272877094655</v>
      </c>
      <c r="CL8">
        <f t="shared" si="33"/>
        <v>49.58392933346849</v>
      </c>
      <c r="CM8">
        <f t="shared" si="34"/>
        <v>1183.6362618495014</v>
      </c>
      <c r="CN8">
        <f t="shared" si="35"/>
        <v>7.6931857574763099E-3</v>
      </c>
      <c r="CO8">
        <f t="shared" si="36"/>
        <v>0</v>
      </c>
      <c r="CP8">
        <f t="shared" si="37"/>
        <v>1750.2162062984041</v>
      </c>
      <c r="CQ8">
        <f t="shared" si="38"/>
        <v>333.3856201171875</v>
      </c>
      <c r="CR8">
        <f t="shared" si="39"/>
        <v>0.12707056480115947</v>
      </c>
      <c r="CS8">
        <v>-9999</v>
      </c>
    </row>
    <row r="9" spans="1:97" x14ac:dyDescent="0.2">
      <c r="A9" t="s">
        <v>132</v>
      </c>
      <c r="B9" t="s">
        <v>133</v>
      </c>
      <c r="C9" t="s">
        <v>134</v>
      </c>
      <c r="D9">
        <v>2</v>
      </c>
      <c r="E9">
        <v>1</v>
      </c>
      <c r="F9" t="s">
        <v>135</v>
      </c>
      <c r="H9" t="s">
        <v>136</v>
      </c>
      <c r="I9">
        <v>1</v>
      </c>
      <c r="J9" s="7">
        <v>20130403</v>
      </c>
      <c r="K9" t="s">
        <v>137</v>
      </c>
      <c r="L9" t="s">
        <v>138</v>
      </c>
      <c r="M9" t="s">
        <v>139</v>
      </c>
      <c r="O9" s="1">
        <v>8</v>
      </c>
      <c r="P9" s="1" t="s">
        <v>77</v>
      </c>
      <c r="Q9" s="1">
        <v>2723.4999976912513</v>
      </c>
      <c r="R9" s="1">
        <v>0</v>
      </c>
      <c r="S9">
        <f t="shared" si="0"/>
        <v>20.92981549008238</v>
      </c>
      <c r="T9">
        <f t="shared" si="1"/>
        <v>5.0957328252337501E-2</v>
      </c>
      <c r="U9">
        <f t="shared" si="2"/>
        <v>801.85172514223098</v>
      </c>
      <c r="V9" s="1">
        <v>7</v>
      </c>
      <c r="W9" s="1">
        <v>7</v>
      </c>
      <c r="X9" s="1">
        <v>0</v>
      </c>
      <c r="Y9" s="1">
        <v>0</v>
      </c>
      <c r="Z9" s="1">
        <v>544.742919921875</v>
      </c>
      <c r="AA9" s="1">
        <v>878.1285400390625</v>
      </c>
      <c r="AB9" s="1">
        <v>766.54425048828125</v>
      </c>
      <c r="AC9">
        <v>-9999</v>
      </c>
      <c r="AD9">
        <f t="shared" si="3"/>
        <v>0.37965469167231169</v>
      </c>
      <c r="AE9">
        <f t="shared" si="4"/>
        <v>0.12707056480115947</v>
      </c>
      <c r="AF9" s="1">
        <v>-1</v>
      </c>
      <c r="AG9" s="1">
        <v>0.87</v>
      </c>
      <c r="AH9" s="1">
        <v>0.92</v>
      </c>
      <c r="AI9" s="1">
        <v>9.9197111129760742</v>
      </c>
      <c r="AJ9">
        <f t="shared" si="5"/>
        <v>0.87495985555648814</v>
      </c>
      <c r="AK9">
        <f t="shared" si="6"/>
        <v>1.2540273072438109E-2</v>
      </c>
      <c r="AL9">
        <f t="shared" si="7"/>
        <v>0.33470036743503978</v>
      </c>
      <c r="AM9">
        <f t="shared" si="8"/>
        <v>1.6120054211351666</v>
      </c>
      <c r="AN9">
        <f t="shared" si="9"/>
        <v>-1</v>
      </c>
      <c r="AO9" s="1">
        <v>2000.5067138671875</v>
      </c>
      <c r="AP9" s="1">
        <v>0.5</v>
      </c>
      <c r="AQ9">
        <f t="shared" si="10"/>
        <v>111.20981166405231</v>
      </c>
      <c r="AR9">
        <f t="shared" si="11"/>
        <v>0.66565695068002595</v>
      </c>
      <c r="AS9">
        <f t="shared" si="12"/>
        <v>1.2543654959036554</v>
      </c>
      <c r="AT9">
        <f t="shared" si="13"/>
        <v>20.927879333496094</v>
      </c>
      <c r="AU9" s="1">
        <v>2</v>
      </c>
      <c r="AV9">
        <f t="shared" si="14"/>
        <v>4.644859790802002</v>
      </c>
      <c r="AW9" s="1">
        <v>1</v>
      </c>
      <c r="AX9">
        <f t="shared" si="15"/>
        <v>9.2897195816040039</v>
      </c>
      <c r="AY9" s="1">
        <v>16.210088729858398</v>
      </c>
      <c r="AZ9" s="1">
        <v>20.927879333496094</v>
      </c>
      <c r="BA9" s="1">
        <v>14.605977058410645</v>
      </c>
      <c r="BB9" s="1">
        <v>1500.709228515625</v>
      </c>
      <c r="BC9" s="1">
        <v>1486.132568359375</v>
      </c>
      <c r="BD9" s="1">
        <v>12.202107429504395</v>
      </c>
      <c r="BE9" s="1">
        <v>12.639188766479492</v>
      </c>
      <c r="BF9" s="1">
        <v>64.238388061523438</v>
      </c>
      <c r="BG9" s="1">
        <v>66.539375305175781</v>
      </c>
      <c r="BH9" s="1">
        <v>300.74200439453125</v>
      </c>
      <c r="BI9" s="1">
        <v>1998.664306640625</v>
      </c>
      <c r="BJ9" s="1">
        <v>58.404705047607422</v>
      </c>
      <c r="BK9" s="1">
        <v>97.357963562011719</v>
      </c>
      <c r="BL9" s="1">
        <v>9.9348306655883789E-2</v>
      </c>
      <c r="BM9" s="1">
        <v>9.6611157059669495E-2</v>
      </c>
      <c r="BN9" s="1">
        <v>0.66666668653488159</v>
      </c>
      <c r="BO9" s="1">
        <v>-1.355140209197998</v>
      </c>
      <c r="BP9" s="1">
        <v>7.355140209197998</v>
      </c>
      <c r="BQ9" s="1">
        <v>1</v>
      </c>
      <c r="BR9" s="1">
        <v>0</v>
      </c>
      <c r="BS9" s="1">
        <v>0.15999999642372131</v>
      </c>
      <c r="BT9" s="1">
        <v>111115</v>
      </c>
      <c r="BU9">
        <f t="shared" si="16"/>
        <v>1.503710021972656</v>
      </c>
      <c r="BV9">
        <f t="shared" si="17"/>
        <v>6.6565695068002595E-4</v>
      </c>
      <c r="BW9">
        <f t="shared" si="18"/>
        <v>294.07787933349607</v>
      </c>
      <c r="BX9">
        <f t="shared" si="19"/>
        <v>289.36008872985838</v>
      </c>
      <c r="BY9">
        <f t="shared" si="20"/>
        <v>319.78628191471944</v>
      </c>
      <c r="BZ9">
        <f t="shared" si="21"/>
        <v>0.9609653539566283</v>
      </c>
      <c r="CA9">
        <f t="shared" si="22"/>
        <v>2.4848911752839538</v>
      </c>
      <c r="CB9">
        <f t="shared" si="23"/>
        <v>25.523245190941296</v>
      </c>
      <c r="CC9">
        <f t="shared" si="24"/>
        <v>12.884056424461804</v>
      </c>
      <c r="CD9">
        <f t="shared" si="25"/>
        <v>18.568984031677246</v>
      </c>
      <c r="CE9">
        <f t="shared" si="26"/>
        <v>2.1465632556602707</v>
      </c>
      <c r="CF9">
        <f t="shared" si="27"/>
        <v>5.0679334555769701E-2</v>
      </c>
      <c r="CG9">
        <f t="shared" si="28"/>
        <v>1.2305256793802983</v>
      </c>
      <c r="CH9">
        <f t="shared" si="29"/>
        <v>0.9160375762799724</v>
      </c>
      <c r="CI9">
        <f t="shared" si="30"/>
        <v>3.1699443333980733E-2</v>
      </c>
      <c r="CJ9">
        <f t="shared" si="31"/>
        <v>78.066651038533564</v>
      </c>
      <c r="CK9">
        <f t="shared" si="32"/>
        <v>0.53955598727470189</v>
      </c>
      <c r="CL9">
        <f t="shared" si="33"/>
        <v>48.81909874209498</v>
      </c>
      <c r="CM9">
        <f t="shared" si="34"/>
        <v>1483.0910071299527</v>
      </c>
      <c r="CN9">
        <f t="shared" si="35"/>
        <v>6.8894944689974107E-3</v>
      </c>
      <c r="CO9">
        <f t="shared" si="36"/>
        <v>0</v>
      </c>
      <c r="CP9">
        <f t="shared" si="37"/>
        <v>1748.7510330441899</v>
      </c>
      <c r="CQ9">
        <f t="shared" si="38"/>
        <v>333.3856201171875</v>
      </c>
      <c r="CR9">
        <f t="shared" si="39"/>
        <v>0.12707056480115947</v>
      </c>
      <c r="CS9">
        <v>-9999</v>
      </c>
    </row>
    <row r="10" spans="1:97" x14ac:dyDescent="0.2">
      <c r="A10" t="s">
        <v>132</v>
      </c>
      <c r="B10" t="s">
        <v>133</v>
      </c>
      <c r="C10" t="s">
        <v>134</v>
      </c>
      <c r="D10">
        <v>2</v>
      </c>
      <c r="E10">
        <v>1</v>
      </c>
      <c r="F10" t="s">
        <v>135</v>
      </c>
      <c r="H10" t="s">
        <v>136</v>
      </c>
      <c r="I10">
        <v>1</v>
      </c>
      <c r="J10" s="7">
        <v>20130403</v>
      </c>
      <c r="K10" t="s">
        <v>137</v>
      </c>
      <c r="L10" t="s">
        <v>138</v>
      </c>
      <c r="M10" t="s">
        <v>139</v>
      </c>
      <c r="O10" s="1">
        <v>9</v>
      </c>
      <c r="P10" s="1" t="s">
        <v>78</v>
      </c>
      <c r="Q10" s="1">
        <v>2757.4999991385266</v>
      </c>
      <c r="R10" s="1">
        <v>0</v>
      </c>
      <c r="S10">
        <f t="shared" si="0"/>
        <v>21.075446190524076</v>
      </c>
      <c r="T10">
        <f t="shared" si="1"/>
        <v>4.7835545283074508E-2</v>
      </c>
      <c r="U10">
        <f t="shared" si="2"/>
        <v>754.47834414922272</v>
      </c>
      <c r="V10" s="1">
        <v>8</v>
      </c>
      <c r="W10" s="1">
        <v>8</v>
      </c>
      <c r="X10" s="1">
        <v>0</v>
      </c>
      <c r="Y10" s="1">
        <v>0</v>
      </c>
      <c r="Z10" s="1">
        <v>546.69287109375</v>
      </c>
      <c r="AA10" s="1">
        <v>900.38372802734375</v>
      </c>
      <c r="AB10" s="1">
        <v>771.78753662109375</v>
      </c>
      <c r="AC10">
        <v>-9999</v>
      </c>
      <c r="AD10">
        <f t="shared" si="3"/>
        <v>0.3928223555400065</v>
      </c>
      <c r="AE10">
        <f t="shared" si="4"/>
        <v>0.14282376213971812</v>
      </c>
      <c r="AF10" s="1">
        <v>-1</v>
      </c>
      <c r="AG10" s="1">
        <v>0.87</v>
      </c>
      <c r="AH10" s="1">
        <v>0.92</v>
      </c>
      <c r="AI10" s="1">
        <v>9.9197111129760742</v>
      </c>
      <c r="AJ10">
        <f t="shared" si="5"/>
        <v>0.87495985555648814</v>
      </c>
      <c r="AK10">
        <f t="shared" si="6"/>
        <v>1.2619858833314969E-2</v>
      </c>
      <c r="AL10">
        <f t="shared" si="7"/>
        <v>0.36358358969509419</v>
      </c>
      <c r="AM10">
        <f t="shared" si="8"/>
        <v>1.6469644578060372</v>
      </c>
      <c r="AN10">
        <f t="shared" si="9"/>
        <v>-1</v>
      </c>
      <c r="AO10" s="1">
        <v>1999.2630615234375</v>
      </c>
      <c r="AP10" s="1">
        <v>0.5</v>
      </c>
      <c r="AQ10">
        <f t="shared" si="10"/>
        <v>124.91901251196144</v>
      </c>
      <c r="AR10">
        <f t="shared" si="11"/>
        <v>0.62573120520660319</v>
      </c>
      <c r="AS10">
        <f t="shared" si="12"/>
        <v>1.2556429426354667</v>
      </c>
      <c r="AT10">
        <f t="shared" si="13"/>
        <v>20.933248519897461</v>
      </c>
      <c r="AU10" s="1">
        <v>2</v>
      </c>
      <c r="AV10">
        <f t="shared" si="14"/>
        <v>4.644859790802002</v>
      </c>
      <c r="AW10" s="1">
        <v>1</v>
      </c>
      <c r="AX10">
        <f t="shared" si="15"/>
        <v>9.2897195816040039</v>
      </c>
      <c r="AY10" s="1">
        <v>16.21714973449707</v>
      </c>
      <c r="AZ10" s="1">
        <v>20.933248519897461</v>
      </c>
      <c r="BA10" s="1">
        <v>14.601256370544434</v>
      </c>
      <c r="BB10" s="1">
        <v>1500.731201171875</v>
      </c>
      <c r="BC10" s="1">
        <v>1486.0665283203125</v>
      </c>
      <c r="BD10" s="1">
        <v>12.222915649414062</v>
      </c>
      <c r="BE10" s="1">
        <v>12.6346435546875</v>
      </c>
      <c r="BF10" s="1">
        <v>64.317390441894531</v>
      </c>
      <c r="BG10" s="1">
        <v>66.484779357910156</v>
      </c>
      <c r="BH10" s="1">
        <v>300.1134033203125</v>
      </c>
      <c r="BI10" s="1">
        <v>1999.2489013671875</v>
      </c>
      <c r="BJ10" s="1">
        <v>64.887252807617188</v>
      </c>
      <c r="BK10" s="1">
        <v>97.356819152832031</v>
      </c>
      <c r="BL10" s="1">
        <v>0.31992936134338379</v>
      </c>
      <c r="BM10" s="1">
        <v>0.10084833204746246</v>
      </c>
      <c r="BN10" s="1">
        <v>1</v>
      </c>
      <c r="BO10" s="1">
        <v>-1.355140209197998</v>
      </c>
      <c r="BP10" s="1">
        <v>7.355140209197998</v>
      </c>
      <c r="BQ10" s="1">
        <v>1</v>
      </c>
      <c r="BR10" s="1">
        <v>0</v>
      </c>
      <c r="BS10" s="1">
        <v>0.15999999642372131</v>
      </c>
      <c r="BT10" s="1">
        <v>111115</v>
      </c>
      <c r="BU10">
        <f t="shared" si="16"/>
        <v>1.5005670166015623</v>
      </c>
      <c r="BV10">
        <f t="shared" si="17"/>
        <v>6.2573120520660315E-4</v>
      </c>
      <c r="BW10">
        <f t="shared" si="18"/>
        <v>294.08324851989744</v>
      </c>
      <c r="BX10">
        <f t="shared" si="19"/>
        <v>289.36714973449705</v>
      </c>
      <c r="BY10">
        <f t="shared" si="20"/>
        <v>319.87981706887876</v>
      </c>
      <c r="BZ10">
        <f t="shared" si="21"/>
        <v>0.96844840669502297</v>
      </c>
      <c r="CA10">
        <f t="shared" si="22"/>
        <v>2.4857116502496726</v>
      </c>
      <c r="CB10">
        <f t="shared" si="23"/>
        <v>25.531972715209289</v>
      </c>
      <c r="CC10">
        <f t="shared" si="24"/>
        <v>12.897329160521789</v>
      </c>
      <c r="CD10">
        <f t="shared" si="25"/>
        <v>18.575199127197266</v>
      </c>
      <c r="CE10">
        <f t="shared" si="26"/>
        <v>2.1473986875606488</v>
      </c>
      <c r="CF10">
        <f t="shared" si="27"/>
        <v>4.7590487624893707E-2</v>
      </c>
      <c r="CG10">
        <f t="shared" si="28"/>
        <v>1.2300687076142058</v>
      </c>
      <c r="CH10">
        <f t="shared" si="29"/>
        <v>0.91732997994644294</v>
      </c>
      <c r="CI10">
        <f t="shared" si="30"/>
        <v>2.9765975016234465E-2</v>
      </c>
      <c r="CJ10">
        <f t="shared" si="31"/>
        <v>73.453611706064038</v>
      </c>
      <c r="CK10">
        <f t="shared" si="32"/>
        <v>0.50770159328062026</v>
      </c>
      <c r="CL10">
        <f t="shared" si="33"/>
        <v>48.766654816951501</v>
      </c>
      <c r="CM10">
        <f t="shared" si="34"/>
        <v>1483.0038037561019</v>
      </c>
      <c r="CN10">
        <f t="shared" si="35"/>
        <v>6.9303868734753018E-3</v>
      </c>
      <c r="CO10">
        <f t="shared" si="36"/>
        <v>0</v>
      </c>
      <c r="CP10">
        <f t="shared" si="37"/>
        <v>1749.2625299617021</v>
      </c>
      <c r="CQ10">
        <f t="shared" si="38"/>
        <v>353.69085693359375</v>
      </c>
      <c r="CR10">
        <f t="shared" si="39"/>
        <v>0.14282376213971812</v>
      </c>
      <c r="CS10">
        <v>-9999</v>
      </c>
    </row>
    <row r="11" spans="1:97" x14ac:dyDescent="0.2">
      <c r="A11" t="s">
        <v>132</v>
      </c>
      <c r="B11" t="s">
        <v>133</v>
      </c>
      <c r="C11" t="s">
        <v>134</v>
      </c>
      <c r="D11">
        <v>2</v>
      </c>
      <c r="E11">
        <v>1</v>
      </c>
      <c r="F11" t="s">
        <v>135</v>
      </c>
      <c r="H11" t="s">
        <v>136</v>
      </c>
      <c r="I11">
        <v>2</v>
      </c>
      <c r="J11" s="7">
        <v>20130403</v>
      </c>
      <c r="K11" t="s">
        <v>137</v>
      </c>
      <c r="L11" t="s">
        <v>138</v>
      </c>
      <c r="M11" t="s">
        <v>139</v>
      </c>
      <c r="O11" s="1">
        <v>10</v>
      </c>
      <c r="P11" s="1" t="s">
        <v>79</v>
      </c>
      <c r="Q11" s="1">
        <v>4063.9999990351498</v>
      </c>
      <c r="R11" s="1">
        <v>0</v>
      </c>
      <c r="S11">
        <f>(BB11-BC11*(1000-BD11)/(1000-BE11))*BU11</f>
        <v>-0.50557489083457874</v>
      </c>
      <c r="T11">
        <f>IF(CF11&lt;&gt;0,1/(1/CF11-1/AX11),0)</f>
        <v>0.15017345956221456</v>
      </c>
      <c r="U11">
        <f>((CI11-BV11/2)*BC11-S11)/(CI11+BV11/2)</f>
        <v>53.90850334840222</v>
      </c>
      <c r="V11" s="1">
        <v>9</v>
      </c>
      <c r="W11" s="1">
        <v>9</v>
      </c>
      <c r="X11" s="1">
        <v>0</v>
      </c>
      <c r="Y11" s="1">
        <v>0</v>
      </c>
      <c r="Z11" s="1">
        <v>526.897705078125</v>
      </c>
      <c r="AA11" s="1">
        <v>764.4471435546875</v>
      </c>
      <c r="AB11" s="1">
        <v>693.78753662109375</v>
      </c>
      <c r="AC11">
        <v>-9999</v>
      </c>
      <c r="AD11">
        <f>CQ11/AA11</f>
        <v>0.31074671477213589</v>
      </c>
      <c r="AE11">
        <f>(AA11-AB11)/AA11</f>
        <v>9.2432298988031805E-2</v>
      </c>
      <c r="AF11" s="1">
        <v>-1</v>
      </c>
      <c r="AG11" s="1">
        <v>0.87</v>
      </c>
      <c r="AH11" s="1">
        <v>0.92</v>
      </c>
      <c r="AI11" s="1">
        <v>10.018994331359863</v>
      </c>
      <c r="AJ11">
        <f>(AI11*AH11+(100-AI11)*AG11)/100</f>
        <v>0.87500949716567999</v>
      </c>
      <c r="AK11">
        <f>(S11-AF11)/CP11</f>
        <v>2.8230577406293306E-4</v>
      </c>
      <c r="AL11">
        <f>(AA11-AB11)/(AA11-Z11)</f>
        <v>0.29745221620704981</v>
      </c>
      <c r="AM11">
        <f>(Y11-AA11)/(Y11-Z11)</f>
        <v>1.450845460489034</v>
      </c>
      <c r="AN11">
        <f>(Y11-AA11)/AA11</f>
        <v>-1</v>
      </c>
      <c r="AO11" s="1">
        <v>2001.5006103515625</v>
      </c>
      <c r="AP11" s="1">
        <v>0.5</v>
      </c>
      <c r="AQ11">
        <f>AE11*AP11*AJ11*AO11</f>
        <v>80.939823496334611</v>
      </c>
      <c r="AR11">
        <f>BV11*1000</f>
        <v>2.8398851824278832</v>
      </c>
      <c r="AS11">
        <f>(CA11-CG11)</f>
        <v>1.8256541073958525</v>
      </c>
      <c r="AT11">
        <f>(AZ11+BZ11*R11)</f>
        <v>25.377588272094727</v>
      </c>
      <c r="AU11" s="1">
        <v>2</v>
      </c>
      <c r="AV11">
        <f>(AU11*BO11+BP11)</f>
        <v>4.644859790802002</v>
      </c>
      <c r="AW11" s="1">
        <v>1</v>
      </c>
      <c r="AX11">
        <f>AV11*(AW11+1)*(AW11+1)/(AW11*AW11+1)</f>
        <v>9.2897195816040039</v>
      </c>
      <c r="AY11" s="1">
        <v>23.637418746948242</v>
      </c>
      <c r="AZ11" s="1">
        <v>25.377588272094727</v>
      </c>
      <c r="BA11" s="1">
        <v>23.957695007324219</v>
      </c>
      <c r="BB11" s="1">
        <v>49.799541473388672</v>
      </c>
      <c r="BC11" s="1">
        <v>50.041759490966797</v>
      </c>
      <c r="BD11" s="1">
        <v>12.78742790222168</v>
      </c>
      <c r="BE11" s="1">
        <v>14.652251243591309</v>
      </c>
      <c r="BF11" s="1">
        <v>42.478298187255859</v>
      </c>
      <c r="BG11" s="1">
        <v>48.674030303955078</v>
      </c>
      <c r="BH11" s="1">
        <v>300.11148071289062</v>
      </c>
      <c r="BI11" s="1">
        <v>2001.55712890625</v>
      </c>
      <c r="BJ11" s="1">
        <v>75.605194091796875</v>
      </c>
      <c r="BK11" s="1">
        <v>97.344131469726562</v>
      </c>
      <c r="BL11" s="1">
        <v>0.12878251075744629</v>
      </c>
      <c r="BM11" s="1">
        <v>3.8045063614845276E-2</v>
      </c>
      <c r="BN11" s="1">
        <v>1</v>
      </c>
      <c r="BO11" s="1">
        <v>-1.355140209197998</v>
      </c>
      <c r="BP11" s="1">
        <v>7.355140209197998</v>
      </c>
      <c r="BQ11" s="1">
        <v>1</v>
      </c>
      <c r="BR11" s="1">
        <v>0</v>
      </c>
      <c r="BS11" s="1">
        <v>0.15999999642372131</v>
      </c>
      <c r="BT11" s="1">
        <v>111115</v>
      </c>
      <c r="BU11">
        <f>BH11*0.000001/(AU11*0.0001)</f>
        <v>1.5005574035644529</v>
      </c>
      <c r="BV11">
        <f>(BE11-BD11)/(1000-BE11)*BU11</f>
        <v>2.839885182427883E-3</v>
      </c>
      <c r="BW11">
        <f>(AZ11+273.15)</f>
        <v>298.5275882720947</v>
      </c>
      <c r="BX11">
        <f>(AY11+273.15)</f>
        <v>296.78741874694822</v>
      </c>
      <c r="BY11">
        <f>(BI11*BQ11+BJ11*BR11)*BS11</f>
        <v>320.2491334668739</v>
      </c>
      <c r="BZ11">
        <f>((BY11+0.00000010773*(BX11^4-BW11^4))-BV11*44100)/(AV11*51.4+0.00000043092*BW11^3)</f>
        <v>0.70034732438069702</v>
      </c>
      <c r="CA11">
        <f>0.61365*EXP(17.502*AT11/(240.97+AT11))</f>
        <v>3.2519647787794694</v>
      </c>
      <c r="CB11">
        <f>CA11*1000/BK11</f>
        <v>33.406890889881851</v>
      </c>
      <c r="CC11">
        <f>(CB11-BE11)</f>
        <v>18.754639646290542</v>
      </c>
      <c r="CD11">
        <f>IF(R11,AZ11,(AY11+AZ11)/2)</f>
        <v>24.507503509521484</v>
      </c>
      <c r="CE11">
        <f>0.61365*EXP(17.502*CD11/(240.97+CD11))</f>
        <v>3.0875044428141956</v>
      </c>
      <c r="CF11">
        <f>IF(CC11&lt;&gt;0,(1000-(CB11+BE11)/2)/CC11*BV11,0)</f>
        <v>0.14778444224405879</v>
      </c>
      <c r="CG11">
        <f>BE11*BK11/1000</f>
        <v>1.4263106713836169</v>
      </c>
      <c r="CH11">
        <f>(CE11-CG11)</f>
        <v>1.6611937714305787</v>
      </c>
      <c r="CI11">
        <f>1/(1.6/T11+1.37/AX11)</f>
        <v>9.2576984268747123E-2</v>
      </c>
      <c r="CJ11">
        <f>U11*BK11*0.001</f>
        <v>5.2476764372830607</v>
      </c>
      <c r="CK11">
        <f>U11/BC11</f>
        <v>1.0772703417459457</v>
      </c>
      <c r="CL11">
        <f>(1-BV11*BK11/CA11/T11)*100</f>
        <v>43.392817765184191</v>
      </c>
      <c r="CM11">
        <f>(BC11-S11/(AX11/1.35))</f>
        <v>50.115230611018497</v>
      </c>
      <c r="CN11">
        <f>S11*CL11/100/CM11</f>
        <v>-4.3775752076085101E-3</v>
      </c>
      <c r="CO11">
        <f>(Y11-X11)</f>
        <v>0</v>
      </c>
      <c r="CP11">
        <f>BI11*AJ11</f>
        <v>1751.3814969126399</v>
      </c>
      <c r="CQ11">
        <f>(AA11-Z11)</f>
        <v>237.5494384765625</v>
      </c>
      <c r="CR11">
        <f>(AA11-AB11)/(AA11-X11)</f>
        <v>9.2432298988031805E-2</v>
      </c>
      <c r="CS11">
        <v>-9999</v>
      </c>
    </row>
    <row r="12" spans="1:97" x14ac:dyDescent="0.2">
      <c r="A12" t="s">
        <v>132</v>
      </c>
      <c r="B12" t="s">
        <v>133</v>
      </c>
      <c r="C12" t="s">
        <v>134</v>
      </c>
      <c r="D12">
        <v>2</v>
      </c>
      <c r="E12">
        <v>1</v>
      </c>
      <c r="F12" t="s">
        <v>135</v>
      </c>
      <c r="H12" t="s">
        <v>136</v>
      </c>
      <c r="I12">
        <v>2</v>
      </c>
      <c r="J12" s="7">
        <v>20130403</v>
      </c>
      <c r="K12" t="s">
        <v>137</v>
      </c>
      <c r="L12" t="s">
        <v>138</v>
      </c>
      <c r="M12" t="s">
        <v>139</v>
      </c>
      <c r="O12" s="1">
        <v>11</v>
      </c>
      <c r="P12" s="1" t="s">
        <v>80</v>
      </c>
      <c r="Q12" s="1">
        <v>4175.9999990351498</v>
      </c>
      <c r="R12" s="1">
        <v>0</v>
      </c>
      <c r="S12">
        <f>(BB12-BC12*(1000-BD12)/(1000-BE12))*BU12</f>
        <v>1.2408507480032192</v>
      </c>
      <c r="T12">
        <f>IF(CF12&lt;&gt;0,1/(1/CF12-1/AX12),0)</f>
        <v>0.14323763133410713</v>
      </c>
      <c r="U12">
        <f>((CI12-BV12/2)*BC12-S12)/(CI12+BV12/2)</f>
        <v>81.774322172838382</v>
      </c>
      <c r="V12" s="1">
        <v>10</v>
      </c>
      <c r="W12" s="1">
        <v>10</v>
      </c>
      <c r="X12" s="1">
        <v>0</v>
      </c>
      <c r="Y12" s="1">
        <v>0</v>
      </c>
      <c r="Z12" s="1">
        <v>524.29833984375</v>
      </c>
      <c r="AA12" s="1">
        <v>755.085693359375</v>
      </c>
      <c r="AB12" s="1">
        <v>684.58837890625</v>
      </c>
      <c r="AC12">
        <v>-9999</v>
      </c>
      <c r="AD12">
        <f>CQ12/AA12</f>
        <v>0.30564392299482257</v>
      </c>
      <c r="AE12">
        <f>(AA12-AB12)/AA12</f>
        <v>9.3363329583802029E-2</v>
      </c>
      <c r="AF12" s="1">
        <v>-1</v>
      </c>
      <c r="AG12" s="1">
        <v>0.87</v>
      </c>
      <c r="AH12" s="1">
        <v>0.92</v>
      </c>
      <c r="AI12" s="1">
        <v>10.018994331359863</v>
      </c>
      <c r="AJ12">
        <f>(AI12*AH12+(100-AI12)*AG12)/100</f>
        <v>0.87500949716567999</v>
      </c>
      <c r="AK12">
        <f>(S12-AF12)/CP12</f>
        <v>1.2795556868591081E-3</v>
      </c>
      <c r="AL12">
        <f>(AA12-AB12)/(AA12-Z12)</f>
        <v>0.30546437393222292</v>
      </c>
      <c r="AM12">
        <f>(Y12-AA12)/(Y12-Z12)</f>
        <v>1.4401832620419963</v>
      </c>
      <c r="AN12">
        <f>(Y12-AA12)/AA12</f>
        <v>-1</v>
      </c>
      <c r="AO12" s="1">
        <v>2001.4368896484375</v>
      </c>
      <c r="AP12" s="1">
        <v>0.5</v>
      </c>
      <c r="AQ12">
        <f>AE12*AP12*AJ12*AO12</f>
        <v>81.752492560669367</v>
      </c>
      <c r="AR12">
        <f>BV12*1000</f>
        <v>2.736247139057189</v>
      </c>
      <c r="AS12">
        <f>(CA12-CG12)</f>
        <v>1.8427488641519292</v>
      </c>
      <c r="AT12">
        <f>(AZ12+BZ12*R12)</f>
        <v>25.463769912719727</v>
      </c>
      <c r="AU12" s="1">
        <v>2</v>
      </c>
      <c r="AV12">
        <f>(AU12*BO12+BP12)</f>
        <v>4.644859790802002</v>
      </c>
      <c r="AW12" s="1">
        <v>1</v>
      </c>
      <c r="AX12">
        <f>AV12*(AW12+1)*(AW12+1)/(AW12*AW12+1)</f>
        <v>9.2897195816040039</v>
      </c>
      <c r="AY12" s="1">
        <v>23.664867401123047</v>
      </c>
      <c r="AZ12" s="1">
        <v>25.463769912719727</v>
      </c>
      <c r="BA12" s="1">
        <v>23.955938339233398</v>
      </c>
      <c r="BB12" s="1">
        <v>99.617630004882812</v>
      </c>
      <c r="BC12" s="1">
        <v>98.61102294921875</v>
      </c>
      <c r="BD12" s="1">
        <v>12.851202964782715</v>
      </c>
      <c r="BE12" s="1">
        <v>14.647738456726074</v>
      </c>
      <c r="BF12" s="1">
        <v>42.620944976806641</v>
      </c>
      <c r="BG12" s="1">
        <v>48.580371856689453</v>
      </c>
      <c r="BH12" s="1">
        <v>300.15185546875</v>
      </c>
      <c r="BI12" s="1">
        <v>2001.4326171875</v>
      </c>
      <c r="BJ12" s="1">
        <v>63.883892059326172</v>
      </c>
      <c r="BK12" s="1">
        <v>97.347091674804688</v>
      </c>
      <c r="BL12" s="1">
        <v>0.59145188331604004</v>
      </c>
      <c r="BM12" s="1">
        <v>4.6458378434181213E-2</v>
      </c>
      <c r="BN12" s="1">
        <v>1</v>
      </c>
      <c r="BO12" s="1">
        <v>-1.355140209197998</v>
      </c>
      <c r="BP12" s="1">
        <v>7.355140209197998</v>
      </c>
      <c r="BQ12" s="1">
        <v>1</v>
      </c>
      <c r="BR12" s="1">
        <v>0</v>
      </c>
      <c r="BS12" s="1">
        <v>0.15999999642372131</v>
      </c>
      <c r="BT12" s="1">
        <v>111115</v>
      </c>
      <c r="BU12">
        <f>BH12*0.000001/(AU12*0.0001)</f>
        <v>1.5007592773437499</v>
      </c>
      <c r="BV12">
        <f>(BE12-BD12)/(1000-BE12)*BU12</f>
        <v>2.7362471390571892E-3</v>
      </c>
      <c r="BW12">
        <f>(AZ12+273.15)</f>
        <v>298.6137699127197</v>
      </c>
      <c r="BX12">
        <f>(AY12+273.15)</f>
        <v>296.81486740112302</v>
      </c>
      <c r="BY12">
        <f>(BI12*BQ12+BJ12*BR12)*BS12</f>
        <v>320.22921159231919</v>
      </c>
      <c r="BZ12">
        <f>((BY12+0.00000010773*(BX12^4-BW12^4))-BV12*44100)/(AV12*51.4+0.00000043092*BW12^3)</f>
        <v>0.71579119866260166</v>
      </c>
      <c r="CA12">
        <f>0.61365*EXP(17.502*AT12/(240.97+AT12))</f>
        <v>3.2686636025274045</v>
      </c>
      <c r="CB12">
        <f>CA12*1000/BK12</f>
        <v>33.577414037664546</v>
      </c>
      <c r="CC12">
        <f>(CB12-BE12)</f>
        <v>18.929675580938472</v>
      </c>
      <c r="CD12">
        <f>IF(R12,AZ12,(AY12+AZ12)/2)</f>
        <v>24.564318656921387</v>
      </c>
      <c r="CE12">
        <f>0.61365*EXP(17.502*CD12/(240.97+CD12))</f>
        <v>3.0980170956000603</v>
      </c>
      <c r="CF12">
        <f>IF(CC12&lt;&gt;0,(1000-(CB12+BE12)/2)/CC12*BV12,0)</f>
        <v>0.14106259559854112</v>
      </c>
      <c r="CG12">
        <f>BE12*BK12/1000</f>
        <v>1.4259147383754753</v>
      </c>
      <c r="CH12">
        <f>(CE12-CG12)</f>
        <v>1.672102357224585</v>
      </c>
      <c r="CI12">
        <f>1/(1.6/T12+1.37/AX12)</f>
        <v>8.835698929502947E-2</v>
      </c>
      <c r="CJ12">
        <f>U12*BK12*0.001</f>
        <v>7.9604924372043113</v>
      </c>
      <c r="CK12">
        <f>U12/BC12</f>
        <v>0.82926147328325872</v>
      </c>
      <c r="CL12">
        <f>(1-BV12*BK12/CA12/T12)*100</f>
        <v>43.108033724675856</v>
      </c>
      <c r="CM12">
        <f>(BC12-S12/(AX12/1.35))</f>
        <v>98.43070012083956</v>
      </c>
      <c r="CN12">
        <f>S12*CL12/100/CM12</f>
        <v>5.4343447548928997E-3</v>
      </c>
      <c r="CO12">
        <f>(Y12-X12)</f>
        <v>0</v>
      </c>
      <c r="CP12">
        <f>BI12*AJ12</f>
        <v>1751.2725479762253</v>
      </c>
      <c r="CQ12">
        <f>(AA12-Z12)</f>
        <v>230.787353515625</v>
      </c>
      <c r="CR12">
        <f>(AA12-AB12)/(AA12-X12)</f>
        <v>9.3363329583802029E-2</v>
      </c>
      <c r="CS12">
        <v>-9999</v>
      </c>
    </row>
    <row r="13" spans="1:97" x14ac:dyDescent="0.2">
      <c r="A13" t="s">
        <v>132</v>
      </c>
      <c r="B13" t="s">
        <v>133</v>
      </c>
      <c r="C13" t="s">
        <v>134</v>
      </c>
      <c r="D13">
        <v>2</v>
      </c>
      <c r="E13">
        <v>1</v>
      </c>
      <c r="F13" t="s">
        <v>135</v>
      </c>
      <c r="H13" t="s">
        <v>136</v>
      </c>
      <c r="I13">
        <v>2</v>
      </c>
      <c r="J13" s="7">
        <v>20130403</v>
      </c>
      <c r="K13" t="s">
        <v>137</v>
      </c>
      <c r="L13" t="s">
        <v>138</v>
      </c>
      <c r="M13" t="s">
        <v>139</v>
      </c>
      <c r="O13" s="1">
        <v>12</v>
      </c>
      <c r="P13" s="1" t="s">
        <v>81</v>
      </c>
      <c r="Q13" s="1">
        <v>4295.9999990351498</v>
      </c>
      <c r="R13" s="1">
        <v>0</v>
      </c>
      <c r="S13">
        <f>(BB13-BC13*(1000-BD13)/(1000-BE13))*BU13</f>
        <v>3.1974272632011522</v>
      </c>
      <c r="T13">
        <f>IF(CF13&lt;&gt;0,1/(1/CF13-1/AX13),0)</f>
        <v>0.12698537535892176</v>
      </c>
      <c r="U13">
        <f>((CI13-BV13/2)*BC13-S13)/(CI13+BV13/2)</f>
        <v>102.63136262656785</v>
      </c>
      <c r="V13" s="1">
        <v>11</v>
      </c>
      <c r="W13" s="1">
        <v>11</v>
      </c>
      <c r="X13" s="1">
        <v>0</v>
      </c>
      <c r="Y13" s="1">
        <v>0</v>
      </c>
      <c r="Z13" s="1">
        <v>521.285888671875</v>
      </c>
      <c r="AA13" s="1">
        <v>755.2939453125</v>
      </c>
      <c r="AB13" s="1">
        <v>677.16973876953125</v>
      </c>
      <c r="AC13">
        <v>-9999</v>
      </c>
      <c r="AD13">
        <f>CQ13/AA13</f>
        <v>0.30982382169607497</v>
      </c>
      <c r="AE13">
        <f>(AA13-AB13)/AA13</f>
        <v>0.10343549955328341</v>
      </c>
      <c r="AF13" s="1">
        <v>-1</v>
      </c>
      <c r="AG13" s="1">
        <v>0.87</v>
      </c>
      <c r="AH13" s="1">
        <v>0.92</v>
      </c>
      <c r="AI13" s="1">
        <v>10.018994331359863</v>
      </c>
      <c r="AJ13">
        <f>(AI13*AH13+(100-AI13)*AG13)/100</f>
        <v>0.87500949716567999</v>
      </c>
      <c r="AK13">
        <f>(S13-AF13)/CP13</f>
        <v>2.3982255706432353E-3</v>
      </c>
      <c r="AL13">
        <f>(AA13-AB13)/(AA13-Z13)</f>
        <v>0.33385263594982562</v>
      </c>
      <c r="AM13">
        <f>(Y13-AA13)/(Y13-Z13)</f>
        <v>1.4489054120318268</v>
      </c>
      <c r="AN13">
        <f>(Y13-AA13)/AA13</f>
        <v>-1</v>
      </c>
      <c r="AO13" s="1">
        <v>2000.12548828125</v>
      </c>
      <c r="AP13" s="1">
        <v>0.5</v>
      </c>
      <c r="AQ13">
        <f>AE13*AP13*AJ13*AO13</f>
        <v>90.512723239924156</v>
      </c>
      <c r="AR13">
        <f>BV13*1000</f>
        <v>2.4805005798306619</v>
      </c>
      <c r="AS13">
        <f>(CA13-CG13)</f>
        <v>1.880987505459037</v>
      </c>
      <c r="AT13">
        <f>(AZ13+BZ13*R13)</f>
        <v>25.604465484619141</v>
      </c>
      <c r="AU13" s="1">
        <v>2</v>
      </c>
      <c r="AV13">
        <f>(AU13*BO13+BP13)</f>
        <v>4.644859790802002</v>
      </c>
      <c r="AW13" s="1">
        <v>1</v>
      </c>
      <c r="AX13">
        <f>AV13*(AW13+1)*(AW13+1)/(AW13*AW13+1)</f>
        <v>9.2897195816040039</v>
      </c>
      <c r="AY13" s="1">
        <v>23.698394775390625</v>
      </c>
      <c r="AZ13" s="1">
        <v>25.604465484619141</v>
      </c>
      <c r="BA13" s="1">
        <v>23.957910537719727</v>
      </c>
      <c r="BB13" s="1">
        <v>149.71633911132812</v>
      </c>
      <c r="BC13" s="1">
        <v>147.34214782714844</v>
      </c>
      <c r="BD13" s="1">
        <v>12.907116889953613</v>
      </c>
      <c r="BE13" s="1">
        <v>14.536004066467285</v>
      </c>
      <c r="BF13" s="1">
        <v>42.722202301025391</v>
      </c>
      <c r="BG13" s="1">
        <v>48.116535186767578</v>
      </c>
      <c r="BH13" s="1">
        <v>300.13668823242188</v>
      </c>
      <c r="BI13" s="1">
        <v>2000.2320556640625</v>
      </c>
      <c r="BJ13" s="1">
        <v>74.953041076660156</v>
      </c>
      <c r="BK13" s="1">
        <v>97.351287841796875</v>
      </c>
      <c r="BL13" s="1">
        <v>0.65064072608947754</v>
      </c>
      <c r="BM13" s="1">
        <v>4.4014111161231995E-2</v>
      </c>
      <c r="BN13" s="1">
        <v>1</v>
      </c>
      <c r="BO13" s="1">
        <v>-1.355140209197998</v>
      </c>
      <c r="BP13" s="1">
        <v>7.355140209197998</v>
      </c>
      <c r="BQ13" s="1">
        <v>1</v>
      </c>
      <c r="BR13" s="1">
        <v>0</v>
      </c>
      <c r="BS13" s="1">
        <v>0.15999999642372131</v>
      </c>
      <c r="BT13" s="1">
        <v>111115</v>
      </c>
      <c r="BU13">
        <f>BH13*0.000001/(AU13*0.0001)</f>
        <v>1.5006834411621091</v>
      </c>
      <c r="BV13">
        <f>(BE13-BD13)/(1000-BE13)*BU13</f>
        <v>2.4805005798306618E-3</v>
      </c>
      <c r="BW13">
        <f>(AZ13+273.15)</f>
        <v>298.75446548461912</v>
      </c>
      <c r="BX13">
        <f>(AY13+273.15)</f>
        <v>296.8483947753906</v>
      </c>
      <c r="BY13">
        <f>(BI13*BQ13+BJ13*BR13)*BS13</f>
        <v>320.03712175286273</v>
      </c>
      <c r="BZ13">
        <f>((BY13+0.00000010773*(BX13^4-BW13^4))-BV13*44100)/(AV13*51.4+0.00000043092*BW13^3)</f>
        <v>0.75510224203042153</v>
      </c>
      <c r="CA13">
        <f>0.61365*EXP(17.502*AT13/(240.97+AT13))</f>
        <v>3.2960862214032236</v>
      </c>
      <c r="CB13">
        <f>CA13*1000/BK13</f>
        <v>33.857654012339417</v>
      </c>
      <c r="CC13">
        <f>(CB13-BE13)</f>
        <v>19.321649945872132</v>
      </c>
      <c r="CD13">
        <f>IF(R13,AZ13,(AY13+AZ13)/2)</f>
        <v>24.651430130004883</v>
      </c>
      <c r="CE13">
        <f>0.61365*EXP(17.502*CD13/(240.97+CD13))</f>
        <v>3.1141963176266776</v>
      </c>
      <c r="CF13">
        <f>IF(CC13&lt;&gt;0,(1000-(CB13+BE13)/2)/CC13*BV13,0)</f>
        <v>0.12527296261701856</v>
      </c>
      <c r="CG13">
        <f>BE13*BK13/1000</f>
        <v>1.4150987159441866</v>
      </c>
      <c r="CH13">
        <f>(CE13-CG13)</f>
        <v>1.699097601682491</v>
      </c>
      <c r="CI13">
        <f>1/(1.6/T13+1.37/AX13)</f>
        <v>7.8447671323092341E-2</v>
      </c>
      <c r="CJ13">
        <f>U13*BK13*0.001</f>
        <v>9.9912953246548408</v>
      </c>
      <c r="CK13">
        <f>U13/BC13</f>
        <v>0.69655128651285736</v>
      </c>
      <c r="CL13">
        <f>(1-BV13*BK13/CA13/T13)*100</f>
        <v>42.306250682052436</v>
      </c>
      <c r="CM13">
        <f>(BC13-S13/(AX13/1.35))</f>
        <v>146.87749151891396</v>
      </c>
      <c r="CN13">
        <f>S13*CL13/100/CM13</f>
        <v>9.2097950431838261E-3</v>
      </c>
      <c r="CO13">
        <f>(Y13-X13)</f>
        <v>0</v>
      </c>
      <c r="CP13">
        <f>BI13*AJ13</f>
        <v>1750.2220452412857</v>
      </c>
      <c r="CQ13">
        <f>(AA13-Z13)</f>
        <v>234.008056640625</v>
      </c>
      <c r="CR13">
        <f>(AA13-AB13)/(AA13-X13)</f>
        <v>0.10343549955328341</v>
      </c>
      <c r="CS13">
        <v>-9999</v>
      </c>
    </row>
    <row r="14" spans="1:97" x14ac:dyDescent="0.2">
      <c r="A14" t="s">
        <v>132</v>
      </c>
      <c r="B14" t="s">
        <v>133</v>
      </c>
      <c r="C14" t="s">
        <v>134</v>
      </c>
      <c r="D14">
        <v>2</v>
      </c>
      <c r="E14">
        <v>1</v>
      </c>
      <c r="F14" t="s">
        <v>135</v>
      </c>
      <c r="H14" t="s">
        <v>136</v>
      </c>
      <c r="I14">
        <v>2</v>
      </c>
      <c r="J14" s="7">
        <v>20130403</v>
      </c>
      <c r="K14" t="s">
        <v>137</v>
      </c>
      <c r="L14" t="s">
        <v>138</v>
      </c>
      <c r="M14" t="s">
        <v>139</v>
      </c>
      <c r="O14" s="1">
        <v>13</v>
      </c>
      <c r="P14" s="1" t="s">
        <v>82</v>
      </c>
      <c r="Q14" s="1">
        <v>4406.4999990006909</v>
      </c>
      <c r="R14" s="1">
        <v>0</v>
      </c>
      <c r="S14">
        <f>(BB14-BC14*(1000-BD14)/(1000-BE14))*BU14</f>
        <v>6.4598730503763564</v>
      </c>
      <c r="T14">
        <f>IF(CF14&lt;&gt;0,1/(1/CF14-1/AX14),0)</f>
        <v>0.10577815189901785</v>
      </c>
      <c r="U14">
        <f>((CI14-BV14/2)*BC14-S14)/(CI14+BV14/2)</f>
        <v>140.51734464989511</v>
      </c>
      <c r="V14" s="1">
        <v>12</v>
      </c>
      <c r="W14" s="1">
        <v>12</v>
      </c>
      <c r="X14" s="1">
        <v>0</v>
      </c>
      <c r="Y14" s="1">
        <v>0</v>
      </c>
      <c r="Z14" s="1">
        <v>517.869384765625</v>
      </c>
      <c r="AA14" s="1">
        <v>773.26983642578125</v>
      </c>
      <c r="AB14" s="1">
        <v>672.71441650390625</v>
      </c>
      <c r="AC14">
        <v>-9999</v>
      </c>
      <c r="AD14">
        <f>CQ14/AA14</f>
        <v>0.33028632390560042</v>
      </c>
      <c r="AE14">
        <f>(AA14-AB14)/AA14</f>
        <v>0.13003923751463484</v>
      </c>
      <c r="AF14" s="1">
        <v>-1</v>
      </c>
      <c r="AG14" s="1">
        <v>0.87</v>
      </c>
      <c r="AH14" s="1">
        <v>0.92</v>
      </c>
      <c r="AI14" s="1">
        <v>10.018994331359863</v>
      </c>
      <c r="AJ14">
        <f>(AI14*AH14+(100-AI14)*AG14)/100</f>
        <v>0.87500949716567999</v>
      </c>
      <c r="AK14">
        <f>(S14-AF14)/CP14</f>
        <v>4.263282692446046E-3</v>
      </c>
      <c r="AL14">
        <f>(AA14-AB14)/(AA14-Z14)</f>
        <v>0.39371668792378312</v>
      </c>
      <c r="AM14">
        <f>(Y14-AA14)/(Y14-Z14)</f>
        <v>1.4931754206241488</v>
      </c>
      <c r="AN14">
        <f>(Y14-AA14)/AA14</f>
        <v>-1</v>
      </c>
      <c r="AO14" s="1">
        <v>1999.71630859375</v>
      </c>
      <c r="AP14" s="1">
        <v>0.5</v>
      </c>
      <c r="AQ14">
        <f>AE14*AP14*AJ14*AO14</f>
        <v>113.76942783561482</v>
      </c>
      <c r="AR14">
        <f>BV14*1000</f>
        <v>2.129966248150347</v>
      </c>
      <c r="AS14">
        <f>(CA14-CG14)</f>
        <v>1.9344085009545706</v>
      </c>
      <c r="AT14">
        <f>(AZ14+BZ14*R14)</f>
        <v>25.795438766479492</v>
      </c>
      <c r="AU14" s="1">
        <v>2</v>
      </c>
      <c r="AV14">
        <f>(AU14*BO14+BP14)</f>
        <v>4.644859790802002</v>
      </c>
      <c r="AW14" s="1">
        <v>1</v>
      </c>
      <c r="AX14">
        <f>AV14*(AW14+1)*(AW14+1)/(AW14*AW14+1)</f>
        <v>9.2897195816040039</v>
      </c>
      <c r="AY14" s="1">
        <v>23.730922698974609</v>
      </c>
      <c r="AZ14" s="1">
        <v>25.795438766479492</v>
      </c>
      <c r="BA14" s="1">
        <v>23.956195831298828</v>
      </c>
      <c r="BB14" s="1">
        <v>250.11375427246094</v>
      </c>
      <c r="BC14" s="1">
        <v>245.46034240722656</v>
      </c>
      <c r="BD14" s="1">
        <v>12.973862648010254</v>
      </c>
      <c r="BE14" s="1">
        <v>14.37291431427002</v>
      </c>
      <c r="BF14" s="1">
        <v>42.857822418212891</v>
      </c>
      <c r="BG14" s="1">
        <v>47.483860015869141</v>
      </c>
      <c r="BH14" s="1">
        <v>300.11077880859375</v>
      </c>
      <c r="BI14" s="1">
        <v>1999.74462890625</v>
      </c>
      <c r="BJ14" s="1">
        <v>78.456535339355469</v>
      </c>
      <c r="BK14" s="1">
        <v>97.35125732421875</v>
      </c>
      <c r="BL14" s="1">
        <v>0.91478562355041504</v>
      </c>
      <c r="BM14" s="1">
        <v>4.7073498368263245E-2</v>
      </c>
      <c r="BN14" s="1">
        <v>1</v>
      </c>
      <c r="BO14" s="1">
        <v>-1.355140209197998</v>
      </c>
      <c r="BP14" s="1">
        <v>7.355140209197998</v>
      </c>
      <c r="BQ14" s="1">
        <v>1</v>
      </c>
      <c r="BR14" s="1">
        <v>0</v>
      </c>
      <c r="BS14" s="1">
        <v>0.15999999642372131</v>
      </c>
      <c r="BT14" s="1">
        <v>111115</v>
      </c>
      <c r="BU14">
        <f>BH14*0.000001/(AU14*0.0001)</f>
        <v>1.5005538940429688</v>
      </c>
      <c r="BV14">
        <f>(BE14-BD14)/(1000-BE14)*BU14</f>
        <v>2.1299662481503471E-3</v>
      </c>
      <c r="BW14">
        <f>(AZ14+273.15)</f>
        <v>298.94543876647947</v>
      </c>
      <c r="BX14">
        <f>(AY14+273.15)</f>
        <v>296.88092269897459</v>
      </c>
      <c r="BY14">
        <f>(BI14*BQ14+BJ14*BR14)*BS14</f>
        <v>319.95913347335591</v>
      </c>
      <c r="BZ14">
        <f>((BY14+0.00000010773*(BX14^4-BW14^4))-BV14*44100)/(AV14*51.4+0.00000043092*BW14^3)</f>
        <v>0.80918296247245547</v>
      </c>
      <c r="CA14">
        <f>0.61365*EXP(17.502*AT14/(240.97+AT14))</f>
        <v>3.3336297808620183</v>
      </c>
      <c r="CB14">
        <f>CA14*1000/BK14</f>
        <v>34.243315109528517</v>
      </c>
      <c r="CC14">
        <f>(CB14-BE14)</f>
        <v>19.870400795258497</v>
      </c>
      <c r="CD14">
        <f>IF(R14,AZ14,(AY14+AZ14)/2)</f>
        <v>24.763180732727051</v>
      </c>
      <c r="CE14">
        <f>0.61365*EXP(17.502*CD14/(240.97+CD14))</f>
        <v>3.1350598747259353</v>
      </c>
      <c r="CF14">
        <f>IF(CC14&lt;&gt;0,(1000-(CB14+BE14)/2)/CC14*BV14,0)</f>
        <v>0.10458726050225095</v>
      </c>
      <c r="CG14">
        <f>BE14*BK14/1000</f>
        <v>1.3992212799074477</v>
      </c>
      <c r="CH14">
        <f>(CE14-CG14)</f>
        <v>1.7358385948184876</v>
      </c>
      <c r="CI14">
        <f>1/(1.6/T14+1.37/AX14)</f>
        <v>6.5472998867918714E-2</v>
      </c>
      <c r="CJ14">
        <f>U14*BK14*0.001</f>
        <v>13.679540177527873</v>
      </c>
      <c r="CK14">
        <f>U14/BC14</f>
        <v>0.57246455077770708</v>
      </c>
      <c r="CL14">
        <f>(1-BV14*BK14/CA14/T14)*100</f>
        <v>41.196802190364025</v>
      </c>
      <c r="CM14">
        <f>(BC14-S14/(AX14/1.35))</f>
        <v>244.52158117321929</v>
      </c>
      <c r="CN14">
        <f>S14*CL14/100/CM14</f>
        <v>1.0883542914876468E-2</v>
      </c>
      <c r="CO14">
        <f>(Y14-X14)</f>
        <v>0</v>
      </c>
      <c r="CP14">
        <f>BI14*AJ14</f>
        <v>1749.7955421990271</v>
      </c>
      <c r="CQ14">
        <f>(AA14-Z14)</f>
        <v>255.40045166015625</v>
      </c>
      <c r="CR14">
        <f>(AA14-AB14)/(AA14-X14)</f>
        <v>0.13003923751463484</v>
      </c>
      <c r="CS14">
        <v>-9999</v>
      </c>
    </row>
    <row r="15" spans="1:97" x14ac:dyDescent="0.2">
      <c r="A15" t="s">
        <v>132</v>
      </c>
      <c r="B15" t="s">
        <v>133</v>
      </c>
      <c r="C15" t="s">
        <v>134</v>
      </c>
      <c r="D15">
        <v>2</v>
      </c>
      <c r="E15">
        <v>1</v>
      </c>
      <c r="F15" t="s">
        <v>135</v>
      </c>
      <c r="H15" t="s">
        <v>136</v>
      </c>
      <c r="I15">
        <v>2</v>
      </c>
      <c r="J15" s="7">
        <v>20130403</v>
      </c>
      <c r="K15" t="s">
        <v>137</v>
      </c>
      <c r="L15" t="s">
        <v>138</v>
      </c>
      <c r="M15" t="s">
        <v>139</v>
      </c>
      <c r="O15" s="1">
        <v>14</v>
      </c>
      <c r="P15" s="1" t="s">
        <v>83</v>
      </c>
      <c r="Q15" s="1">
        <v>5083.4999979669228</v>
      </c>
      <c r="R15" s="1">
        <v>0</v>
      </c>
      <c r="S15">
        <f t="shared" ref="S15:S22" si="40">(BB15-BC15*(1000-BD15)/(1000-BE15))*BU15</f>
        <v>-0.36483816190188978</v>
      </c>
      <c r="T15">
        <f t="shared" ref="T15:T22" si="41">IF(CF15&lt;&gt;0,1/(1/CF15-1/AX15),0)</f>
        <v>0.10172235480022497</v>
      </c>
      <c r="U15">
        <f t="shared" ref="U15:U22" si="42">((CI15-BV15/2)*BC15-S15)/(CI15+BV15/2)</f>
        <v>54.661925932376015</v>
      </c>
      <c r="V15" s="1">
        <v>13</v>
      </c>
      <c r="W15" s="1">
        <v>13</v>
      </c>
      <c r="X15" s="1">
        <v>0</v>
      </c>
      <c r="Y15" s="1">
        <v>0</v>
      </c>
      <c r="Z15" s="1">
        <v>523.759033203125</v>
      </c>
      <c r="AA15" s="1">
        <v>751.446533203125</v>
      </c>
      <c r="AB15" s="1">
        <v>691.0947265625</v>
      </c>
      <c r="AC15">
        <v>-9999</v>
      </c>
      <c r="AD15">
        <f t="shared" ref="AD15:AD22" si="43">CQ15/AA15</f>
        <v>0.30299893597147431</v>
      </c>
      <c r="AE15">
        <f t="shared" ref="AE15:AE22" si="44">(AA15-AB15)/AA15</f>
        <v>8.0314172697515368E-2</v>
      </c>
      <c r="AF15" s="1">
        <v>-1</v>
      </c>
      <c r="AG15" s="1">
        <v>0.87</v>
      </c>
      <c r="AH15" s="1">
        <v>0.92</v>
      </c>
      <c r="AI15" s="1">
        <v>10.049882888793945</v>
      </c>
      <c r="AJ15">
        <f t="shared" ref="AJ15:AJ22" si="45">(AI15*AH15+(100-AI15)*AG15)/100</f>
        <v>0.87502494144439691</v>
      </c>
      <c r="AK15">
        <f t="shared" ref="AK15:AK22" si="46">(S15-AF15)/CP15</f>
        <v>3.6265163854488414E-4</v>
      </c>
      <c r="AL15">
        <f t="shared" ref="AL15:AL22" si="47">(AA15-AB15)/(AA15-Z15)</f>
        <v>0.26506420704090033</v>
      </c>
      <c r="AM15">
        <f t="shared" ref="AM15:AM22" si="48">(Y15-AA15)/(Y15-Z15)</f>
        <v>1.4347180393387085</v>
      </c>
      <c r="AN15">
        <f t="shared" ref="AN15:AN22" si="49">(Y15-AA15)/AA15</f>
        <v>-1</v>
      </c>
      <c r="AO15" s="1">
        <v>2001.59130859375</v>
      </c>
      <c r="AP15" s="1">
        <v>0.5</v>
      </c>
      <c r="AQ15">
        <f t="shared" ref="AQ15:AQ22" si="50">AE15*AP15*AJ15*AO15</f>
        <v>70.332820382645536</v>
      </c>
      <c r="AR15">
        <f t="shared" ref="AR15:AR22" si="51">BV15*1000</f>
        <v>1.8083653780543882</v>
      </c>
      <c r="AS15">
        <f t="shared" ref="AS15:AS22" si="52">(CA15-CG15)</f>
        <v>1.7089465420702417</v>
      </c>
      <c r="AT15">
        <f t="shared" ref="AT15:AT22" si="53">(AZ15+BZ15*R15)</f>
        <v>24.672040939331055</v>
      </c>
      <c r="AU15" s="1">
        <v>2</v>
      </c>
      <c r="AV15">
        <f t="shared" ref="AV15:AV22" si="54">(AU15*BO15+BP15)</f>
        <v>4.644859790802002</v>
      </c>
      <c r="AW15" s="1">
        <v>1</v>
      </c>
      <c r="AX15">
        <f t="shared" ref="AX15:AX22" si="55">AV15*(AW15+1)*(AW15+1)/(AW15*AW15+1)</f>
        <v>9.2897195816040039</v>
      </c>
      <c r="AY15" s="1">
        <v>22.072515487670898</v>
      </c>
      <c r="AZ15" s="1">
        <v>24.672040939331055</v>
      </c>
      <c r="BA15" s="1">
        <v>22.004482269287109</v>
      </c>
      <c r="BB15" s="1">
        <v>50.195003509521484</v>
      </c>
      <c r="BC15" s="1">
        <v>50.377422332763672</v>
      </c>
      <c r="BD15" s="1">
        <v>13.286465644836426</v>
      </c>
      <c r="BE15" s="1">
        <v>14.474119186401367</v>
      </c>
      <c r="BF15" s="1">
        <v>48.529811859130859</v>
      </c>
      <c r="BG15" s="1">
        <v>52.865100860595703</v>
      </c>
      <c r="BH15" s="1">
        <v>300.11965942382812</v>
      </c>
      <c r="BI15" s="1">
        <v>2001.5863037109375</v>
      </c>
      <c r="BJ15" s="1">
        <v>90.651649475097656</v>
      </c>
      <c r="BK15" s="1">
        <v>97.352287292480469</v>
      </c>
      <c r="BL15" s="1">
        <v>2.2794961929321289E-2</v>
      </c>
      <c r="BM15" s="1">
        <v>4.2451038956642151E-2</v>
      </c>
      <c r="BN15" s="1">
        <v>1</v>
      </c>
      <c r="BO15" s="1">
        <v>-1.355140209197998</v>
      </c>
      <c r="BP15" s="1">
        <v>7.355140209197998</v>
      </c>
      <c r="BQ15" s="1">
        <v>1</v>
      </c>
      <c r="BR15" s="1">
        <v>0</v>
      </c>
      <c r="BS15" s="1">
        <v>0.15999999642372131</v>
      </c>
      <c r="BT15" s="1">
        <v>111115</v>
      </c>
      <c r="BU15">
        <f t="shared" ref="BU15:BU22" si="56">BH15*0.000001/(AU15*0.0001)</f>
        <v>1.5005982971191405</v>
      </c>
      <c r="BV15">
        <f t="shared" ref="BV15:BV22" si="57">(BE15-BD15)/(1000-BE15)*BU15</f>
        <v>1.8083653780543883E-3</v>
      </c>
      <c r="BW15">
        <f t="shared" ref="BW15:BW22" si="58">(AZ15+273.15)</f>
        <v>297.82204093933103</v>
      </c>
      <c r="BX15">
        <f t="shared" ref="BX15:BX22" si="59">(AY15+273.15)</f>
        <v>295.22251548767088</v>
      </c>
      <c r="BY15">
        <f t="shared" ref="BY15:BY22" si="60">(BI15*BQ15+BJ15*BR15)*BS15</f>
        <v>320.25380143551956</v>
      </c>
      <c r="BZ15">
        <f t="shared" ref="BZ15:BZ22" si="61">((BY15+0.00000010773*(BX15^4-BW15^4))-BV15*44100)/(AV15*51.4+0.00000043092*BW15^3)</f>
        <v>0.84475970886193485</v>
      </c>
      <c r="CA15">
        <f t="shared" ref="CA15:CA22" si="62">0.61365*EXP(17.502*AT15/(240.97+AT15))</f>
        <v>3.1180351514103912</v>
      </c>
      <c r="CB15">
        <f t="shared" ref="CB15:CB22" si="63">CA15*1000/BK15</f>
        <v>32.028370756638914</v>
      </c>
      <c r="CC15">
        <f t="shared" ref="CC15:CC22" si="64">(CB15-BE15)</f>
        <v>17.554251570237547</v>
      </c>
      <c r="CD15">
        <f t="shared" ref="CD15:CD22" si="65">IF(R15,AZ15,(AY15+AZ15)/2)</f>
        <v>23.372278213500977</v>
      </c>
      <c r="CE15">
        <f t="shared" ref="CE15:CE22" si="66">0.61365*EXP(17.502*CD15/(240.97+CD15))</f>
        <v>2.883886763068026</v>
      </c>
      <c r="CF15">
        <f t="shared" ref="CF15:CF22" si="67">IF(CC15&lt;&gt;0,(1000-(CB15+BE15)/2)/CC15*BV15,0)</f>
        <v>0.10062056047128462</v>
      </c>
      <c r="CG15">
        <f t="shared" ref="CG15:CG22" si="68">BE15*BK15/1000</f>
        <v>1.4090886093401496</v>
      </c>
      <c r="CH15">
        <f t="shared" ref="CH15:CH22" si="69">(CE15-CG15)</f>
        <v>1.4747981537278765</v>
      </c>
      <c r="CI15">
        <f t="shared" ref="CI15:CI22" si="70">1/(1.6/T15+1.37/AX15)</f>
        <v>6.2985920132794124E-2</v>
      </c>
      <c r="CJ15">
        <f t="shared" ref="CJ15:CJ22" si="71">U15*BK15*0.001</f>
        <v>5.3214635173289579</v>
      </c>
      <c r="CK15">
        <f t="shared" ref="CK15:CK22" si="72">U15/BC15</f>
        <v>1.0850480910140941</v>
      </c>
      <c r="CL15">
        <f t="shared" ref="CL15:CL22" si="73">(1-BV15*BK15/CA15/T15)*100</f>
        <v>44.494639044286544</v>
      </c>
      <c r="CM15">
        <f t="shared" ref="CM15:CM22" si="74">(BC15-S15/(AX15/1.35))</f>
        <v>50.430441319423174</v>
      </c>
      <c r="CN15">
        <f t="shared" ref="CN15:CN22" si="75">S15*CL15/100/CM15</f>
        <v>-3.2189570225222919E-3</v>
      </c>
      <c r="CO15">
        <f t="shared" ref="CO15:CO22" si="76">(Y15-X15)</f>
        <v>0</v>
      </c>
      <c r="CP15">
        <f t="shared" ref="CP15:CP22" si="77">BI15*AJ15</f>
        <v>1751.43793820057</v>
      </c>
      <c r="CQ15">
        <f t="shared" ref="CQ15:CQ22" si="78">(AA15-Z15)</f>
        <v>227.6875</v>
      </c>
      <c r="CR15">
        <f t="shared" ref="CR15:CR22" si="79">(AA15-AB15)/(AA15-X15)</f>
        <v>8.0314172697515368E-2</v>
      </c>
      <c r="CS15">
        <v>-9999</v>
      </c>
    </row>
    <row r="16" spans="1:97" x14ac:dyDescent="0.2">
      <c r="A16" t="s">
        <v>132</v>
      </c>
      <c r="B16" t="s">
        <v>133</v>
      </c>
      <c r="C16" t="s">
        <v>134</v>
      </c>
      <c r="D16">
        <v>2</v>
      </c>
      <c r="E16">
        <v>1</v>
      </c>
      <c r="F16" t="s">
        <v>135</v>
      </c>
      <c r="H16" t="s">
        <v>136</v>
      </c>
      <c r="I16">
        <v>2</v>
      </c>
      <c r="J16" s="7">
        <v>20130403</v>
      </c>
      <c r="K16" t="s">
        <v>137</v>
      </c>
      <c r="L16" t="s">
        <v>138</v>
      </c>
      <c r="M16" t="s">
        <v>139</v>
      </c>
      <c r="O16" s="1">
        <v>15</v>
      </c>
      <c r="P16" s="1" t="s">
        <v>84</v>
      </c>
      <c r="Q16" s="1">
        <v>5215.4999979669228</v>
      </c>
      <c r="R16" s="1">
        <v>0</v>
      </c>
      <c r="S16">
        <f t="shared" si="40"/>
        <v>1.2546709410323253</v>
      </c>
      <c r="T16">
        <f t="shared" si="41"/>
        <v>0.10567945356008127</v>
      </c>
      <c r="U16">
        <f t="shared" si="42"/>
        <v>77.4073435153323</v>
      </c>
      <c r="V16" s="1">
        <v>14</v>
      </c>
      <c r="W16" s="1">
        <v>14</v>
      </c>
      <c r="X16" s="1">
        <v>0</v>
      </c>
      <c r="Y16" s="1">
        <v>0</v>
      </c>
      <c r="Z16" s="1">
        <v>522.3359375</v>
      </c>
      <c r="AA16" s="1">
        <v>751.80706787109375</v>
      </c>
      <c r="AB16" s="1">
        <v>682.88775634765625</v>
      </c>
      <c r="AC16">
        <v>-9999</v>
      </c>
      <c r="AD16">
        <f t="shared" si="43"/>
        <v>0.30522608815170027</v>
      </c>
      <c r="AE16">
        <f t="shared" si="44"/>
        <v>9.1671539772295058E-2</v>
      </c>
      <c r="AF16" s="1">
        <v>-1</v>
      </c>
      <c r="AG16" s="1">
        <v>0.87</v>
      </c>
      <c r="AH16" s="1">
        <v>0.92</v>
      </c>
      <c r="AI16" s="1">
        <v>10.049882888793945</v>
      </c>
      <c r="AJ16">
        <f t="shared" si="45"/>
        <v>0.87502494144439691</v>
      </c>
      <c r="AK16">
        <f t="shared" si="46"/>
        <v>1.2880585404168583E-3</v>
      </c>
      <c r="AL16">
        <f t="shared" si="47"/>
        <v>0.3003397918160044</v>
      </c>
      <c r="AM16">
        <f t="shared" si="48"/>
        <v>1.439317140362554</v>
      </c>
      <c r="AN16">
        <f t="shared" si="49"/>
        <v>-1</v>
      </c>
      <c r="AO16" s="1">
        <v>2000.1524658203125</v>
      </c>
      <c r="AP16" s="1">
        <v>0.5</v>
      </c>
      <c r="AQ16">
        <f t="shared" si="50"/>
        <v>80.220998735394119</v>
      </c>
      <c r="AR16">
        <f t="shared" si="51"/>
        <v>1.863805961386648</v>
      </c>
      <c r="AS16">
        <f t="shared" si="52"/>
        <v>1.6960966416486225</v>
      </c>
      <c r="AT16">
        <f t="shared" si="53"/>
        <v>24.632211685180664</v>
      </c>
      <c r="AU16" s="1">
        <v>2</v>
      </c>
      <c r="AV16">
        <f t="shared" si="54"/>
        <v>4.644859790802002</v>
      </c>
      <c r="AW16" s="1">
        <v>1</v>
      </c>
      <c r="AX16">
        <f t="shared" si="55"/>
        <v>9.2897195816040039</v>
      </c>
      <c r="AY16" s="1">
        <v>22.066011428833008</v>
      </c>
      <c r="AZ16" s="1">
        <v>24.632211685180664</v>
      </c>
      <c r="BA16" s="1">
        <v>22.007329940795898</v>
      </c>
      <c r="BB16" s="1">
        <v>100.06218719482422</v>
      </c>
      <c r="BC16" s="1">
        <v>99.102912902832031</v>
      </c>
      <c r="BD16" s="1">
        <v>13.306052207946777</v>
      </c>
      <c r="BE16" s="1">
        <v>14.530137062072754</v>
      </c>
      <c r="BF16" s="1">
        <v>48.620868682861328</v>
      </c>
      <c r="BG16" s="1">
        <v>53.093772888183594</v>
      </c>
      <c r="BH16" s="1">
        <v>300.09759521484375</v>
      </c>
      <c r="BI16" s="1">
        <v>2000.4473876953125</v>
      </c>
      <c r="BJ16" s="1">
        <v>91.612800598144531</v>
      </c>
      <c r="BK16" s="1">
        <v>97.351036071777344</v>
      </c>
      <c r="BL16" s="1">
        <v>0.27249741554260254</v>
      </c>
      <c r="BM16" s="1">
        <v>3.3454075455665588E-2</v>
      </c>
      <c r="BN16" s="1">
        <v>1</v>
      </c>
      <c r="BO16" s="1">
        <v>-1.355140209197998</v>
      </c>
      <c r="BP16" s="1">
        <v>7.355140209197998</v>
      </c>
      <c r="BQ16" s="1">
        <v>1</v>
      </c>
      <c r="BR16" s="1">
        <v>0</v>
      </c>
      <c r="BS16" s="1">
        <v>0.15999999642372131</v>
      </c>
      <c r="BT16" s="1">
        <v>111115</v>
      </c>
      <c r="BU16">
        <f t="shared" si="56"/>
        <v>1.5004879760742187</v>
      </c>
      <c r="BV16">
        <f t="shared" si="57"/>
        <v>1.8638059613866481E-3</v>
      </c>
      <c r="BW16">
        <f t="shared" si="58"/>
        <v>297.78221168518064</v>
      </c>
      <c r="BX16">
        <f t="shared" si="59"/>
        <v>295.21601142883299</v>
      </c>
      <c r="BY16">
        <f t="shared" si="60"/>
        <v>320.07157487709264</v>
      </c>
      <c r="BZ16">
        <f t="shared" si="61"/>
        <v>0.83579571017182497</v>
      </c>
      <c r="CA16">
        <f t="shared" si="62"/>
        <v>3.1106205389063359</v>
      </c>
      <c r="CB16">
        <f t="shared" si="63"/>
        <v>31.952618733434559</v>
      </c>
      <c r="CC16">
        <f t="shared" si="64"/>
        <v>17.422481671361805</v>
      </c>
      <c r="CD16">
        <f t="shared" si="65"/>
        <v>23.349111557006836</v>
      </c>
      <c r="CE16">
        <f t="shared" si="66"/>
        <v>2.879856871034109</v>
      </c>
      <c r="CF16">
        <f t="shared" si="67"/>
        <v>0.10449077100780665</v>
      </c>
      <c r="CG16">
        <f t="shared" si="68"/>
        <v>1.4145238972577134</v>
      </c>
      <c r="CH16">
        <f t="shared" si="69"/>
        <v>1.4653329737763956</v>
      </c>
      <c r="CI16">
        <f t="shared" si="70"/>
        <v>6.5412497352064503E-2</v>
      </c>
      <c r="CJ16">
        <f t="shared" si="71"/>
        <v>7.5356850907815751</v>
      </c>
      <c r="CK16">
        <f t="shared" si="72"/>
        <v>0.78108040670033885</v>
      </c>
      <c r="CL16">
        <f t="shared" si="73"/>
        <v>44.804498941586459</v>
      </c>
      <c r="CM16">
        <f t="shared" si="74"/>
        <v>98.92058169729728</v>
      </c>
      <c r="CN16">
        <f t="shared" si="75"/>
        <v>5.6828318116388535E-3</v>
      </c>
      <c r="CO16">
        <f t="shared" si="76"/>
        <v>0</v>
      </c>
      <c r="CP16">
        <f t="shared" si="77"/>
        <v>1750.4413582806876</v>
      </c>
      <c r="CQ16">
        <f t="shared" si="78"/>
        <v>229.47113037109375</v>
      </c>
      <c r="CR16">
        <f t="shared" si="79"/>
        <v>9.1671539772295058E-2</v>
      </c>
      <c r="CS16">
        <v>-9999</v>
      </c>
    </row>
    <row r="17" spans="1:97" x14ac:dyDescent="0.2">
      <c r="A17" t="s">
        <v>132</v>
      </c>
      <c r="B17" t="s">
        <v>133</v>
      </c>
      <c r="C17" t="s">
        <v>134</v>
      </c>
      <c r="D17">
        <v>2</v>
      </c>
      <c r="E17">
        <v>1</v>
      </c>
      <c r="F17" t="s">
        <v>135</v>
      </c>
      <c r="H17" t="s">
        <v>136</v>
      </c>
      <c r="I17">
        <v>2</v>
      </c>
      <c r="J17" s="7">
        <v>20130403</v>
      </c>
      <c r="K17" t="s">
        <v>137</v>
      </c>
      <c r="L17" t="s">
        <v>138</v>
      </c>
      <c r="M17" t="s">
        <v>139</v>
      </c>
      <c r="O17" s="1">
        <v>16</v>
      </c>
      <c r="P17" s="1" t="s">
        <v>85</v>
      </c>
      <c r="Q17" s="1">
        <v>5351.4999979669228</v>
      </c>
      <c r="R17" s="1">
        <v>0</v>
      </c>
      <c r="S17">
        <f t="shared" si="40"/>
        <v>3.0028062505313495</v>
      </c>
      <c r="T17">
        <f t="shared" si="41"/>
        <v>0.10512709984869002</v>
      </c>
      <c r="U17">
        <f t="shared" si="42"/>
        <v>98.35226834003808</v>
      </c>
      <c r="V17" s="1">
        <v>15</v>
      </c>
      <c r="W17" s="1">
        <v>15</v>
      </c>
      <c r="X17" s="1">
        <v>0</v>
      </c>
      <c r="Y17" s="1">
        <v>0</v>
      </c>
      <c r="Z17" s="1">
        <v>522.0341796875</v>
      </c>
      <c r="AA17" s="1">
        <v>754.31170654296875</v>
      </c>
      <c r="AB17" s="1">
        <v>679.2833251953125</v>
      </c>
      <c r="AC17">
        <v>-9999</v>
      </c>
      <c r="AD17">
        <f t="shared" si="43"/>
        <v>0.30793307970786116</v>
      </c>
      <c r="AE17">
        <f t="shared" si="44"/>
        <v>9.9466017426023234E-2</v>
      </c>
      <c r="AF17" s="1">
        <v>-1</v>
      </c>
      <c r="AG17" s="1">
        <v>0.87</v>
      </c>
      <c r="AH17" s="1">
        <v>0.92</v>
      </c>
      <c r="AI17" s="1">
        <v>10.049882888793945</v>
      </c>
      <c r="AJ17">
        <f t="shared" si="45"/>
        <v>0.87502494144439691</v>
      </c>
      <c r="AK17">
        <f t="shared" si="46"/>
        <v>2.2864813358290941E-3</v>
      </c>
      <c r="AL17">
        <f t="shared" si="47"/>
        <v>0.32301179698000465</v>
      </c>
      <c r="AM17">
        <f t="shared" si="48"/>
        <v>1.4449469707031726</v>
      </c>
      <c r="AN17">
        <f t="shared" si="49"/>
        <v>-1</v>
      </c>
      <c r="AO17" s="1">
        <v>2000.726318359375</v>
      </c>
      <c r="AP17" s="1">
        <v>0.5</v>
      </c>
      <c r="AQ17">
        <f t="shared" si="50"/>
        <v>87.06685372248144</v>
      </c>
      <c r="AR17">
        <f t="shared" si="51"/>
        <v>1.8600257642574061</v>
      </c>
      <c r="AS17">
        <f t="shared" si="52"/>
        <v>1.7013325679078735</v>
      </c>
      <c r="AT17">
        <f t="shared" si="53"/>
        <v>24.68238639831543</v>
      </c>
      <c r="AU17" s="1">
        <v>2</v>
      </c>
      <c r="AV17">
        <f t="shared" si="54"/>
        <v>4.644859790802002</v>
      </c>
      <c r="AW17" s="1">
        <v>1</v>
      </c>
      <c r="AX17">
        <f t="shared" si="55"/>
        <v>9.2897195816040039</v>
      </c>
      <c r="AY17" s="1">
        <v>22.078134536743164</v>
      </c>
      <c r="AZ17" s="1">
        <v>24.68238639831543</v>
      </c>
      <c r="BA17" s="1">
        <v>22.005182266235352</v>
      </c>
      <c r="BB17" s="1">
        <v>150.20216369628906</v>
      </c>
      <c r="BC17" s="1">
        <v>148.01786804199219</v>
      </c>
      <c r="BD17" s="1">
        <v>13.350980758666992</v>
      </c>
      <c r="BE17" s="1">
        <v>14.572301864624023</v>
      </c>
      <c r="BF17" s="1">
        <v>48.748458862304688</v>
      </c>
      <c r="BG17" s="1">
        <v>53.208877563476562</v>
      </c>
      <c r="BH17" s="1">
        <v>300.15380859375</v>
      </c>
      <c r="BI17" s="1">
        <v>2000.6746826171875</v>
      </c>
      <c r="BJ17" s="1">
        <v>101.00493621826172</v>
      </c>
      <c r="BK17" s="1">
        <v>97.3511962890625</v>
      </c>
      <c r="BL17" s="1">
        <v>0.58267807960510254</v>
      </c>
      <c r="BM17" s="1">
        <v>3.1602039933204651E-2</v>
      </c>
      <c r="BN17" s="1">
        <v>1</v>
      </c>
      <c r="BO17" s="1">
        <v>-1.355140209197998</v>
      </c>
      <c r="BP17" s="1">
        <v>7.355140209197998</v>
      </c>
      <c r="BQ17" s="1">
        <v>1</v>
      </c>
      <c r="BR17" s="1">
        <v>0</v>
      </c>
      <c r="BS17" s="1">
        <v>0.15999999642372131</v>
      </c>
      <c r="BT17" s="1">
        <v>111115</v>
      </c>
      <c r="BU17">
        <f t="shared" si="56"/>
        <v>1.5007690429687499</v>
      </c>
      <c r="BV17">
        <f t="shared" si="57"/>
        <v>1.860025764257406E-3</v>
      </c>
      <c r="BW17">
        <f t="shared" si="58"/>
        <v>297.83238639831541</v>
      </c>
      <c r="BX17">
        <f t="shared" si="59"/>
        <v>295.22813453674314</v>
      </c>
      <c r="BY17">
        <f t="shared" si="60"/>
        <v>320.10794206377977</v>
      </c>
      <c r="BZ17">
        <f t="shared" si="61"/>
        <v>0.83484267078437091</v>
      </c>
      <c r="CA17">
        <f t="shared" si="62"/>
        <v>3.1199635871143583</v>
      </c>
      <c r="CB17">
        <f t="shared" si="63"/>
        <v>32.048538754986922</v>
      </c>
      <c r="CC17">
        <f t="shared" si="64"/>
        <v>17.476236890362898</v>
      </c>
      <c r="CD17">
        <f t="shared" si="65"/>
        <v>23.380260467529297</v>
      </c>
      <c r="CE17">
        <f t="shared" si="66"/>
        <v>2.8852764361685219</v>
      </c>
      <c r="CF17">
        <f t="shared" si="67"/>
        <v>0.10395074141546357</v>
      </c>
      <c r="CG17">
        <f t="shared" si="68"/>
        <v>1.4186310192064848</v>
      </c>
      <c r="CH17">
        <f t="shared" si="69"/>
        <v>1.4666454169620371</v>
      </c>
      <c r="CI17">
        <f t="shared" si="70"/>
        <v>6.5073887570742076E-2</v>
      </c>
      <c r="CJ17">
        <f t="shared" si="71"/>
        <v>9.5747109806455946</v>
      </c>
      <c r="CK17">
        <f t="shared" si="72"/>
        <v>0.66446213312662938</v>
      </c>
      <c r="CL17">
        <f t="shared" si="73"/>
        <v>44.792759021962695</v>
      </c>
      <c r="CM17">
        <f t="shared" si="74"/>
        <v>147.5814944353825</v>
      </c>
      <c r="CN17">
        <f t="shared" si="75"/>
        <v>9.1138782192360639E-3</v>
      </c>
      <c r="CO17">
        <f t="shared" si="76"/>
        <v>0</v>
      </c>
      <c r="CP17">
        <f t="shared" si="77"/>
        <v>1750.640247006392</v>
      </c>
      <c r="CQ17">
        <f t="shared" si="78"/>
        <v>232.27752685546875</v>
      </c>
      <c r="CR17">
        <f t="shared" si="79"/>
        <v>9.9466017426023234E-2</v>
      </c>
      <c r="CS17">
        <v>-9999</v>
      </c>
    </row>
    <row r="18" spans="1:97" x14ac:dyDescent="0.2">
      <c r="A18" t="s">
        <v>132</v>
      </c>
      <c r="B18" t="s">
        <v>133</v>
      </c>
      <c r="C18" t="s">
        <v>134</v>
      </c>
      <c r="D18">
        <v>2</v>
      </c>
      <c r="E18">
        <v>1</v>
      </c>
      <c r="F18" t="s">
        <v>135</v>
      </c>
      <c r="H18" t="s">
        <v>136</v>
      </c>
      <c r="I18">
        <v>2</v>
      </c>
      <c r="J18" s="7">
        <v>20130403</v>
      </c>
      <c r="K18" t="s">
        <v>137</v>
      </c>
      <c r="L18" t="s">
        <v>138</v>
      </c>
      <c r="M18" t="s">
        <v>139</v>
      </c>
      <c r="O18" s="1">
        <v>17</v>
      </c>
      <c r="P18" s="1" t="s">
        <v>86</v>
      </c>
      <c r="Q18" s="1">
        <v>5482.4999978290871</v>
      </c>
      <c r="R18" s="1">
        <v>0</v>
      </c>
      <c r="S18">
        <f t="shared" si="40"/>
        <v>6.195471226713841</v>
      </c>
      <c r="T18">
        <f t="shared" si="41"/>
        <v>9.8689305066885349E-2</v>
      </c>
      <c r="U18">
        <f t="shared" si="42"/>
        <v>138.63342024722979</v>
      </c>
      <c r="V18" s="1">
        <v>16</v>
      </c>
      <c r="W18" s="1">
        <v>16</v>
      </c>
      <c r="X18" s="1">
        <v>0</v>
      </c>
      <c r="Y18" s="1">
        <v>0</v>
      </c>
      <c r="Z18" s="1">
        <v>520.73095703125</v>
      </c>
      <c r="AA18" s="1">
        <v>776.774658203125</v>
      </c>
      <c r="AB18" s="1">
        <v>676.825439453125</v>
      </c>
      <c r="AC18">
        <v>-9999</v>
      </c>
      <c r="AD18">
        <f t="shared" si="43"/>
        <v>0.32962416895032137</v>
      </c>
      <c r="AE18">
        <f t="shared" si="44"/>
        <v>0.12867209002570662</v>
      </c>
      <c r="AF18" s="1">
        <v>-1</v>
      </c>
      <c r="AG18" s="1">
        <v>0.87</v>
      </c>
      <c r="AH18" s="1">
        <v>0.92</v>
      </c>
      <c r="AI18" s="1">
        <v>10.049882888793945</v>
      </c>
      <c r="AJ18">
        <f t="shared" si="45"/>
        <v>0.87502494144439691</v>
      </c>
      <c r="AK18">
        <f t="shared" si="46"/>
        <v>4.111489301130913E-3</v>
      </c>
      <c r="AL18">
        <f t="shared" si="47"/>
        <v>0.39035999828367923</v>
      </c>
      <c r="AM18">
        <f t="shared" si="48"/>
        <v>1.4917005561405663</v>
      </c>
      <c r="AN18">
        <f t="shared" si="49"/>
        <v>-1</v>
      </c>
      <c r="AO18" s="1">
        <v>1999.933837890625</v>
      </c>
      <c r="AP18" s="1">
        <v>0.5</v>
      </c>
      <c r="AQ18">
        <f t="shared" si="50"/>
        <v>112.5875634017151</v>
      </c>
      <c r="AR18">
        <f t="shared" si="51"/>
        <v>1.7554044890782345</v>
      </c>
      <c r="AS18">
        <f t="shared" si="52"/>
        <v>1.7091971453636858</v>
      </c>
      <c r="AT18">
        <f t="shared" si="53"/>
        <v>24.721723556518555</v>
      </c>
      <c r="AU18" s="1">
        <v>2</v>
      </c>
      <c r="AV18">
        <f t="shared" si="54"/>
        <v>4.644859790802002</v>
      </c>
      <c r="AW18" s="1">
        <v>1</v>
      </c>
      <c r="AX18">
        <f t="shared" si="55"/>
        <v>9.2897195816040039</v>
      </c>
      <c r="AY18" s="1">
        <v>22.090505599975586</v>
      </c>
      <c r="AZ18" s="1">
        <v>24.721723556518555</v>
      </c>
      <c r="BA18" s="1">
        <v>22.002830505371094</v>
      </c>
      <c r="BB18" s="1">
        <v>249.92253112792969</v>
      </c>
      <c r="BC18" s="1">
        <v>245.50709533691406</v>
      </c>
      <c r="BD18" s="1">
        <v>13.413845062255859</v>
      </c>
      <c r="BE18" s="1">
        <v>14.566496849060059</v>
      </c>
      <c r="BF18" s="1">
        <v>48.940967559814453</v>
      </c>
      <c r="BG18" s="1">
        <v>53.148891448974609</v>
      </c>
      <c r="BH18" s="1">
        <v>300.14865112304688</v>
      </c>
      <c r="BI18" s="1">
        <v>2000.04443359375</v>
      </c>
      <c r="BJ18" s="1">
        <v>92.540756225585938</v>
      </c>
      <c r="BK18" s="1">
        <v>97.3541259765625</v>
      </c>
      <c r="BL18" s="1">
        <v>0.99567246437072754</v>
      </c>
      <c r="BM18" s="1">
        <v>3.8765087723731995E-2</v>
      </c>
      <c r="BN18" s="1">
        <v>1</v>
      </c>
      <c r="BO18" s="1">
        <v>-1.355140209197998</v>
      </c>
      <c r="BP18" s="1">
        <v>7.355140209197998</v>
      </c>
      <c r="BQ18" s="1">
        <v>1</v>
      </c>
      <c r="BR18" s="1">
        <v>0</v>
      </c>
      <c r="BS18" s="1">
        <v>0.15999999642372131</v>
      </c>
      <c r="BT18" s="1">
        <v>111115</v>
      </c>
      <c r="BU18">
        <f t="shared" si="56"/>
        <v>1.500743255615234</v>
      </c>
      <c r="BV18">
        <f t="shared" si="57"/>
        <v>1.7554044890782346E-3</v>
      </c>
      <c r="BW18">
        <f t="shared" si="58"/>
        <v>297.87172355651853</v>
      </c>
      <c r="BX18">
        <f t="shared" si="59"/>
        <v>295.24050559997556</v>
      </c>
      <c r="BY18">
        <f t="shared" si="60"/>
        <v>320.00710222228372</v>
      </c>
      <c r="BZ18">
        <f t="shared" si="61"/>
        <v>0.85162744368149856</v>
      </c>
      <c r="CA18">
        <f t="shared" si="62"/>
        <v>3.1273057146442795</v>
      </c>
      <c r="CB18">
        <f t="shared" si="63"/>
        <v>32.122991021429975</v>
      </c>
      <c r="CC18">
        <f t="shared" si="64"/>
        <v>17.556494172369916</v>
      </c>
      <c r="CD18">
        <f t="shared" si="65"/>
        <v>23.40611457824707</v>
      </c>
      <c r="CE18">
        <f t="shared" si="66"/>
        <v>2.889781537540018</v>
      </c>
      <c r="CF18">
        <f t="shared" si="67"/>
        <v>9.7651900427595265E-2</v>
      </c>
      <c r="CG18">
        <f t="shared" si="68"/>
        <v>1.4181085692805937</v>
      </c>
      <c r="CH18">
        <f t="shared" si="69"/>
        <v>1.4716729682594243</v>
      </c>
      <c r="CI18">
        <f t="shared" si="70"/>
        <v>6.1124801911963136E-2</v>
      </c>
      <c r="CJ18">
        <f t="shared" si="71"/>
        <v>13.496535459310541</v>
      </c>
      <c r="CK18">
        <f t="shared" si="72"/>
        <v>0.56468192928184213</v>
      </c>
      <c r="CL18">
        <f t="shared" si="73"/>
        <v>44.627881776861713</v>
      </c>
      <c r="CM18">
        <f t="shared" si="74"/>
        <v>244.60675748682155</v>
      </c>
      <c r="CN18">
        <f t="shared" si="75"/>
        <v>1.1303479932382079E-2</v>
      </c>
      <c r="CO18">
        <f t="shared" si="76"/>
        <v>0</v>
      </c>
      <c r="CP18">
        <f t="shared" si="77"/>
        <v>1750.0887633915631</v>
      </c>
      <c r="CQ18">
        <f t="shared" si="78"/>
        <v>256.043701171875</v>
      </c>
      <c r="CR18">
        <f t="shared" si="79"/>
        <v>0.12867209002570662</v>
      </c>
      <c r="CS18">
        <v>-9999</v>
      </c>
    </row>
    <row r="19" spans="1:97" s="4" customFormat="1" x14ac:dyDescent="0.2">
      <c r="A19" s="4" t="s">
        <v>132</v>
      </c>
      <c r="B19" s="4" t="s">
        <v>133</v>
      </c>
      <c r="C19" s="4" t="s">
        <v>134</v>
      </c>
      <c r="D19" s="4">
        <v>2</v>
      </c>
      <c r="E19" s="4">
        <v>1</v>
      </c>
      <c r="F19" s="4" t="s">
        <v>135</v>
      </c>
      <c r="H19" s="4" t="s">
        <v>136</v>
      </c>
      <c r="I19" s="4">
        <v>2</v>
      </c>
      <c r="J19" s="8">
        <v>20130403</v>
      </c>
      <c r="K19" s="4" t="s">
        <v>137</v>
      </c>
      <c r="L19" s="4" t="s">
        <v>138</v>
      </c>
      <c r="M19" s="4" t="s">
        <v>139</v>
      </c>
      <c r="N19" s="4">
        <v>1</v>
      </c>
      <c r="O19" s="3">
        <v>18</v>
      </c>
      <c r="P19" s="3" t="s">
        <v>87</v>
      </c>
      <c r="Q19" s="3">
        <v>5630.4999998277053</v>
      </c>
      <c r="R19" s="3">
        <v>0</v>
      </c>
      <c r="S19" s="4">
        <f t="shared" si="40"/>
        <v>6.0973724385482333</v>
      </c>
      <c r="T19" s="4">
        <f t="shared" si="41"/>
        <v>4.4977853406174675E-2</v>
      </c>
      <c r="U19" s="4">
        <f t="shared" si="42"/>
        <v>166.60310209742866</v>
      </c>
      <c r="V19" s="3">
        <v>17</v>
      </c>
      <c r="W19" s="3">
        <v>17</v>
      </c>
      <c r="X19" s="3">
        <v>0</v>
      </c>
      <c r="Y19" s="3">
        <v>0</v>
      </c>
      <c r="Z19" s="3">
        <v>521.62255859375</v>
      </c>
      <c r="AA19" s="3">
        <v>801.05816650390625</v>
      </c>
      <c r="AB19" s="3">
        <v>684.37957763671875</v>
      </c>
      <c r="AC19">
        <v>-9999</v>
      </c>
      <c r="AD19" s="4">
        <f t="shared" si="43"/>
        <v>0.34883310550307411</v>
      </c>
      <c r="AE19" s="4">
        <f t="shared" si="44"/>
        <v>0.14565557626909048</v>
      </c>
      <c r="AF19" s="3">
        <v>-1</v>
      </c>
      <c r="AG19" s="3">
        <v>0.87</v>
      </c>
      <c r="AH19" s="3">
        <v>0.92</v>
      </c>
      <c r="AI19" s="3">
        <v>10.049882888793945</v>
      </c>
      <c r="AJ19" s="4">
        <f t="shared" si="45"/>
        <v>0.87502494144439691</v>
      </c>
      <c r="AK19" s="4">
        <f t="shared" si="46"/>
        <v>4.0541378740285997E-3</v>
      </c>
      <c r="AL19" s="4">
        <f t="shared" si="47"/>
        <v>0.41755089746723273</v>
      </c>
      <c r="AM19" s="4">
        <f t="shared" si="48"/>
        <v>1.5357046072997511</v>
      </c>
      <c r="AN19" s="4">
        <f t="shared" si="49"/>
        <v>-1</v>
      </c>
      <c r="AO19" s="3">
        <v>2000.86572265625</v>
      </c>
      <c r="AP19" s="3">
        <v>0.5</v>
      </c>
      <c r="AQ19" s="4">
        <f t="shared" si="50"/>
        <v>127.50743125135416</v>
      </c>
      <c r="AR19" s="4">
        <f t="shared" si="51"/>
        <v>0.81456233815792278</v>
      </c>
      <c r="AS19" s="4">
        <f t="shared" si="52"/>
        <v>1.7302646776632684</v>
      </c>
      <c r="AT19" s="4">
        <f t="shared" si="53"/>
        <v>24.772903442382812</v>
      </c>
      <c r="AU19" s="3">
        <v>2</v>
      </c>
      <c r="AV19" s="4">
        <f t="shared" si="54"/>
        <v>4.644859790802002</v>
      </c>
      <c r="AW19" s="3">
        <v>1</v>
      </c>
      <c r="AX19" s="4">
        <f t="shared" si="55"/>
        <v>9.2897195816040039</v>
      </c>
      <c r="AY19" s="3">
        <v>22.072963714599609</v>
      </c>
      <c r="AZ19" s="3">
        <v>24.772903442382812</v>
      </c>
      <c r="BA19" s="3">
        <v>22.00590705871582</v>
      </c>
      <c r="BB19" s="3">
        <v>396.81338500976562</v>
      </c>
      <c r="BC19" s="3">
        <v>392.53909301757812</v>
      </c>
      <c r="BD19" s="3">
        <v>13.914076805114746</v>
      </c>
      <c r="BE19" s="3">
        <v>14.448798179626465</v>
      </c>
      <c r="BF19" s="3">
        <v>50.921371459960938</v>
      </c>
      <c r="BG19" s="3">
        <v>52.776241302490234</v>
      </c>
      <c r="BH19" s="3">
        <v>300.265869140625</v>
      </c>
      <c r="BI19" s="3">
        <v>2000.6846923828125</v>
      </c>
      <c r="BJ19" s="3">
        <v>95.715705871582031</v>
      </c>
      <c r="BK19" s="3">
        <v>97.351776123046875</v>
      </c>
      <c r="BL19" s="3">
        <v>0.77451157569885254</v>
      </c>
      <c r="BM19" s="3">
        <v>4.2044773697853088E-2</v>
      </c>
      <c r="BN19" s="3">
        <v>1</v>
      </c>
      <c r="BO19" s="3">
        <v>-1.355140209197998</v>
      </c>
      <c r="BP19" s="3">
        <v>7.355140209197998</v>
      </c>
      <c r="BQ19" s="3">
        <v>1</v>
      </c>
      <c r="BR19" s="3">
        <v>0</v>
      </c>
      <c r="BS19" s="3">
        <v>0.15999999642372131</v>
      </c>
      <c r="BT19" s="3">
        <v>111115</v>
      </c>
      <c r="BU19" s="4">
        <f t="shared" si="56"/>
        <v>1.5013293457031249</v>
      </c>
      <c r="BV19" s="4">
        <f t="shared" si="57"/>
        <v>8.1456233815792279E-4</v>
      </c>
      <c r="BW19" s="4">
        <f t="shared" si="58"/>
        <v>297.92290344238279</v>
      </c>
      <c r="BX19" s="4">
        <f t="shared" si="59"/>
        <v>295.22296371459959</v>
      </c>
      <c r="BY19" s="4">
        <f t="shared" si="60"/>
        <v>320.10954362624398</v>
      </c>
      <c r="BZ19" s="4">
        <f t="shared" si="61"/>
        <v>1.0147797612228378</v>
      </c>
      <c r="CA19" s="4">
        <f t="shared" si="62"/>
        <v>3.1368808432933513</v>
      </c>
      <c r="CB19" s="4">
        <f t="shared" si="63"/>
        <v>32.22212237122946</v>
      </c>
      <c r="CC19" s="4">
        <f t="shared" si="64"/>
        <v>17.773324191602995</v>
      </c>
      <c r="CD19" s="4">
        <f t="shared" si="65"/>
        <v>23.422933578491211</v>
      </c>
      <c r="CE19" s="4">
        <f t="shared" si="66"/>
        <v>2.8927155649427481</v>
      </c>
      <c r="CF19" s="4">
        <f t="shared" si="67"/>
        <v>4.4761134298660812E-2</v>
      </c>
      <c r="CG19" s="4">
        <f t="shared" si="68"/>
        <v>1.4066161656300828</v>
      </c>
      <c r="CH19" s="4">
        <f t="shared" si="69"/>
        <v>1.4860993993126652</v>
      </c>
      <c r="CI19" s="4">
        <f t="shared" si="70"/>
        <v>2.7995099407121343E-2</v>
      </c>
      <c r="CJ19" s="4">
        <f t="shared" si="71"/>
        <v>16.219107896793997</v>
      </c>
      <c r="CK19" s="4">
        <f t="shared" si="72"/>
        <v>0.42442422948678915</v>
      </c>
      <c r="CL19" s="4">
        <f t="shared" si="73"/>
        <v>43.795452068106464</v>
      </c>
      <c r="CM19" s="4">
        <f t="shared" si="74"/>
        <v>391.65301107293681</v>
      </c>
      <c r="CN19" s="4">
        <f t="shared" si="75"/>
        <v>6.8182083329905189E-3</v>
      </c>
      <c r="CO19" s="4">
        <f t="shared" si="76"/>
        <v>0</v>
      </c>
      <c r="CP19" s="4">
        <f t="shared" si="77"/>
        <v>1750.6490058009717</v>
      </c>
      <c r="CQ19" s="4">
        <f t="shared" si="78"/>
        <v>279.43560791015625</v>
      </c>
      <c r="CR19" s="4">
        <f t="shared" si="79"/>
        <v>0.14565557626909048</v>
      </c>
      <c r="CS19">
        <v>-9999</v>
      </c>
    </row>
    <row r="20" spans="1:97" x14ac:dyDescent="0.2">
      <c r="A20" t="s">
        <v>132</v>
      </c>
      <c r="B20" t="s">
        <v>133</v>
      </c>
      <c r="C20" t="s">
        <v>134</v>
      </c>
      <c r="D20">
        <v>2</v>
      </c>
      <c r="E20">
        <v>1</v>
      </c>
      <c r="F20" t="s">
        <v>135</v>
      </c>
      <c r="H20" t="s">
        <v>136</v>
      </c>
      <c r="I20">
        <v>2</v>
      </c>
      <c r="J20" s="7">
        <v>20130403</v>
      </c>
      <c r="K20" t="s">
        <v>137</v>
      </c>
      <c r="L20" t="s">
        <v>138</v>
      </c>
      <c r="M20" t="s">
        <v>139</v>
      </c>
      <c r="O20" s="1">
        <v>19</v>
      </c>
      <c r="P20" s="1" t="s">
        <v>88</v>
      </c>
      <c r="Q20" s="1">
        <v>5822.9999980013818</v>
      </c>
      <c r="R20" s="1">
        <v>0</v>
      </c>
      <c r="S20">
        <f t="shared" si="40"/>
        <v>18.884417462056149</v>
      </c>
      <c r="T20">
        <f t="shared" si="41"/>
        <v>6.0180086651500687E-2</v>
      </c>
      <c r="U20">
        <f t="shared" si="42"/>
        <v>364.11773474887616</v>
      </c>
      <c r="V20" s="1">
        <v>18</v>
      </c>
      <c r="W20" s="1">
        <v>18</v>
      </c>
      <c r="X20" s="1">
        <v>0</v>
      </c>
      <c r="Y20" s="1">
        <v>0</v>
      </c>
      <c r="Z20" s="1">
        <v>534.74462890625</v>
      </c>
      <c r="AA20" s="1">
        <v>868.77783203125</v>
      </c>
      <c r="AB20" s="1">
        <v>716.62823486328125</v>
      </c>
      <c r="AC20">
        <v>-9999</v>
      </c>
      <c r="AD20">
        <f t="shared" si="43"/>
        <v>0.38448633334026505</v>
      </c>
      <c r="AE20">
        <f t="shared" si="44"/>
        <v>0.17513061631905902</v>
      </c>
      <c r="AF20" s="1">
        <v>-1</v>
      </c>
      <c r="AG20" s="1">
        <v>0.87</v>
      </c>
      <c r="AH20" s="1">
        <v>0.92</v>
      </c>
      <c r="AI20" s="1">
        <v>10.049882888793945</v>
      </c>
      <c r="AJ20">
        <f t="shared" si="45"/>
        <v>0.87502494144439691</v>
      </c>
      <c r="AK20">
        <f t="shared" si="46"/>
        <v>1.1355945055377093E-2</v>
      </c>
      <c r="AL20">
        <f t="shared" si="47"/>
        <v>0.45549243531647421</v>
      </c>
      <c r="AM20">
        <f t="shared" si="48"/>
        <v>1.6246592954252221</v>
      </c>
      <c r="AN20">
        <f t="shared" si="49"/>
        <v>-1</v>
      </c>
      <c r="AO20" s="1">
        <v>2001.1275634765625</v>
      </c>
      <c r="AP20" s="1">
        <v>0.5</v>
      </c>
      <c r="AQ20">
        <f t="shared" si="50"/>
        <v>153.33005326519313</v>
      </c>
      <c r="AR20">
        <f t="shared" si="51"/>
        <v>1.1008308240198705</v>
      </c>
      <c r="AS20">
        <f t="shared" si="52"/>
        <v>1.7505250332900091</v>
      </c>
      <c r="AT20">
        <f t="shared" si="53"/>
        <v>24.764249801635742</v>
      </c>
      <c r="AU20" s="1">
        <v>2</v>
      </c>
      <c r="AV20">
        <f t="shared" si="54"/>
        <v>4.644859790802002</v>
      </c>
      <c r="AW20" s="1">
        <v>1</v>
      </c>
      <c r="AX20">
        <f t="shared" si="55"/>
        <v>9.2897195816040039</v>
      </c>
      <c r="AY20" s="1">
        <v>22.028232574462891</v>
      </c>
      <c r="AZ20" s="1">
        <v>24.764249801635742</v>
      </c>
      <c r="BA20" s="1">
        <v>22.006996154785156</v>
      </c>
      <c r="BB20" s="1">
        <v>900.628662109375</v>
      </c>
      <c r="BC20" s="1">
        <v>887.396240234375</v>
      </c>
      <c r="BD20" s="1">
        <v>13.502544403076172</v>
      </c>
      <c r="BE20" s="1">
        <v>14.225530624389648</v>
      </c>
      <c r="BF20" s="1">
        <v>49.449275970458984</v>
      </c>
      <c r="BG20" s="1">
        <v>52.096378326416016</v>
      </c>
      <c r="BH20" s="1">
        <v>300.19131469726562</v>
      </c>
      <c r="BI20" s="1">
        <v>2001.1016845703125</v>
      </c>
      <c r="BJ20" s="1">
        <v>88.422653198242188</v>
      </c>
      <c r="BK20" s="1">
        <v>97.341537475585938</v>
      </c>
      <c r="BL20" s="1">
        <v>0.90952134132385254</v>
      </c>
      <c r="BM20" s="1">
        <v>5.5788174271583557E-2</v>
      </c>
      <c r="BN20" s="1">
        <v>1</v>
      </c>
      <c r="BO20" s="1">
        <v>-1.355140209197998</v>
      </c>
      <c r="BP20" s="1">
        <v>7.355140209197998</v>
      </c>
      <c r="BQ20" s="1">
        <v>1</v>
      </c>
      <c r="BR20" s="1">
        <v>0</v>
      </c>
      <c r="BS20" s="1">
        <v>0.15999999642372131</v>
      </c>
      <c r="BT20" s="1">
        <v>111115</v>
      </c>
      <c r="BU20">
        <f t="shared" si="56"/>
        <v>1.5009565734863279</v>
      </c>
      <c r="BV20">
        <f t="shared" si="57"/>
        <v>1.1008308240198705E-3</v>
      </c>
      <c r="BW20">
        <f t="shared" si="58"/>
        <v>297.91424980163572</v>
      </c>
      <c r="BX20">
        <f t="shared" si="59"/>
        <v>295.17823257446287</v>
      </c>
      <c r="BY20">
        <f t="shared" si="60"/>
        <v>320.1762623747527</v>
      </c>
      <c r="BZ20">
        <f t="shared" si="61"/>
        <v>0.96299280613423532</v>
      </c>
      <c r="CA20">
        <f t="shared" si="62"/>
        <v>3.1352600556741295</v>
      </c>
      <c r="CB20">
        <f t="shared" si="63"/>
        <v>32.208861057495405</v>
      </c>
      <c r="CC20">
        <f t="shared" si="64"/>
        <v>17.983330433105756</v>
      </c>
      <c r="CD20">
        <f t="shared" si="65"/>
        <v>23.396241188049316</v>
      </c>
      <c r="CE20">
        <f t="shared" si="66"/>
        <v>2.8880603650669801</v>
      </c>
      <c r="CF20">
        <f t="shared" si="67"/>
        <v>5.9792741015945026E-2</v>
      </c>
      <c r="CG20">
        <f t="shared" si="68"/>
        <v>1.3847350223841204</v>
      </c>
      <c r="CH20">
        <f t="shared" si="69"/>
        <v>1.5033253426828597</v>
      </c>
      <c r="CI20">
        <f t="shared" si="70"/>
        <v>3.7405071748690753E-2</v>
      </c>
      <c r="CJ20">
        <f t="shared" si="71"/>
        <v>35.443780122583185</v>
      </c>
      <c r="CK20">
        <f t="shared" si="72"/>
        <v>0.41032147561579374</v>
      </c>
      <c r="CL20">
        <f t="shared" si="73"/>
        <v>43.2073145378547</v>
      </c>
      <c r="CM20">
        <f t="shared" si="74"/>
        <v>884.65192019868084</v>
      </c>
      <c r="CN20">
        <f t="shared" si="75"/>
        <v>9.2233447587381674E-3</v>
      </c>
      <c r="CO20">
        <f t="shared" si="76"/>
        <v>0</v>
      </c>
      <c r="CP20">
        <f t="shared" si="77"/>
        <v>1751.0138843654217</v>
      </c>
      <c r="CQ20">
        <f t="shared" si="78"/>
        <v>334.033203125</v>
      </c>
      <c r="CR20">
        <f t="shared" si="79"/>
        <v>0.17513061631905902</v>
      </c>
      <c r="CS20">
        <v>-9999</v>
      </c>
    </row>
    <row r="21" spans="1:97" x14ac:dyDescent="0.2">
      <c r="A21" t="s">
        <v>132</v>
      </c>
      <c r="B21" t="s">
        <v>133</v>
      </c>
      <c r="C21" t="s">
        <v>134</v>
      </c>
      <c r="D21">
        <v>2</v>
      </c>
      <c r="E21">
        <v>1</v>
      </c>
      <c r="F21" t="s">
        <v>135</v>
      </c>
      <c r="H21" t="s">
        <v>136</v>
      </c>
      <c r="I21">
        <v>2</v>
      </c>
      <c r="J21" s="7">
        <v>20130403</v>
      </c>
      <c r="K21" t="s">
        <v>137</v>
      </c>
      <c r="L21" t="s">
        <v>138</v>
      </c>
      <c r="M21" t="s">
        <v>139</v>
      </c>
      <c r="O21" s="1">
        <v>20</v>
      </c>
      <c r="P21" s="1" t="s">
        <v>89</v>
      </c>
      <c r="Q21" s="1">
        <v>5975.4999979669228</v>
      </c>
      <c r="R21" s="1">
        <v>0</v>
      </c>
      <c r="S21">
        <f t="shared" si="40"/>
        <v>19.958885271732662</v>
      </c>
      <c r="T21">
        <f t="shared" si="41"/>
        <v>4.5994467159364401E-2</v>
      </c>
      <c r="U21">
        <f t="shared" si="42"/>
        <v>464.87386911246983</v>
      </c>
      <c r="V21" s="1">
        <v>19</v>
      </c>
      <c r="W21" s="1">
        <v>19</v>
      </c>
      <c r="X21" s="1">
        <v>0</v>
      </c>
      <c r="Y21" s="1">
        <v>0</v>
      </c>
      <c r="Z21" s="1">
        <v>538.469970703125</v>
      </c>
      <c r="AA21" s="1">
        <v>882.58319091796875</v>
      </c>
      <c r="AB21" s="1">
        <v>722.9193115234375</v>
      </c>
      <c r="AC21">
        <v>-9999</v>
      </c>
      <c r="AD21">
        <f t="shared" si="43"/>
        <v>0.38989324038330475</v>
      </c>
      <c r="AE21">
        <f t="shared" si="44"/>
        <v>0.18090518949093731</v>
      </c>
      <c r="AF21" s="1">
        <v>-1</v>
      </c>
      <c r="AG21" s="1">
        <v>0.87</v>
      </c>
      <c r="AH21" s="1">
        <v>0.92</v>
      </c>
      <c r="AI21" s="1">
        <v>10.049882888793945</v>
      </c>
      <c r="AJ21">
        <f t="shared" si="45"/>
        <v>0.87502494144439691</v>
      </c>
      <c r="AK21">
        <f t="shared" si="46"/>
        <v>1.1969363786421447E-2</v>
      </c>
      <c r="AL21">
        <f t="shared" si="47"/>
        <v>0.46398647309989038</v>
      </c>
      <c r="AM21">
        <f t="shared" si="48"/>
        <v>1.6390574014099737</v>
      </c>
      <c r="AN21">
        <f t="shared" si="49"/>
        <v>-1</v>
      </c>
      <c r="AO21" s="1">
        <v>2001.02294921875</v>
      </c>
      <c r="AP21" s="1">
        <v>0.5</v>
      </c>
      <c r="AQ21">
        <f t="shared" si="50"/>
        <v>158.37751750882487</v>
      </c>
      <c r="AR21">
        <f t="shared" si="51"/>
        <v>0.86114857478165907</v>
      </c>
      <c r="AS21">
        <f t="shared" si="52"/>
        <v>1.7888800783290595</v>
      </c>
      <c r="AT21">
        <f t="shared" si="53"/>
        <v>24.899272918701172</v>
      </c>
      <c r="AU21" s="1">
        <v>2</v>
      </c>
      <c r="AV21">
        <f t="shared" si="54"/>
        <v>4.644859790802002</v>
      </c>
      <c r="AW21" s="1">
        <v>1</v>
      </c>
      <c r="AX21">
        <f t="shared" si="55"/>
        <v>9.2897195816040039</v>
      </c>
      <c r="AY21" s="1">
        <v>22.040124893188477</v>
      </c>
      <c r="AZ21" s="1">
        <v>24.899272918701172</v>
      </c>
      <c r="BA21" s="1">
        <v>22.004520416259766</v>
      </c>
      <c r="BB21" s="1">
        <v>1200.9503173828125</v>
      </c>
      <c r="BC21" s="1">
        <v>1186.9696044921875</v>
      </c>
      <c r="BD21" s="1">
        <v>13.526553153991699</v>
      </c>
      <c r="BE21" s="1">
        <v>14.092292785644531</v>
      </c>
      <c r="BF21" s="1">
        <v>49.498424530029297</v>
      </c>
      <c r="BG21" s="1">
        <v>51.570583343505859</v>
      </c>
      <c r="BH21" s="1">
        <v>300.14266967773438</v>
      </c>
      <c r="BI21" s="1">
        <v>2001.1363525390625</v>
      </c>
      <c r="BJ21" s="1">
        <v>121.17447662353516</v>
      </c>
      <c r="BK21" s="1">
        <v>97.34063720703125</v>
      </c>
      <c r="BL21" s="1">
        <v>1.3338377475738525</v>
      </c>
      <c r="BM21" s="1">
        <v>5.4274693131446838E-2</v>
      </c>
      <c r="BN21" s="1">
        <v>1</v>
      </c>
      <c r="BO21" s="1">
        <v>-1.355140209197998</v>
      </c>
      <c r="BP21" s="1">
        <v>7.355140209197998</v>
      </c>
      <c r="BQ21" s="1">
        <v>1</v>
      </c>
      <c r="BR21" s="1">
        <v>0</v>
      </c>
      <c r="BS21" s="1">
        <v>0.15999999642372131</v>
      </c>
      <c r="BT21" s="1">
        <v>111115</v>
      </c>
      <c r="BU21">
        <f t="shared" si="56"/>
        <v>1.5007133483886719</v>
      </c>
      <c r="BV21">
        <f t="shared" si="57"/>
        <v>8.6114857478165907E-4</v>
      </c>
      <c r="BW21">
        <f t="shared" si="58"/>
        <v>298.04927291870115</v>
      </c>
      <c r="BX21">
        <f t="shared" si="59"/>
        <v>295.19012489318845</v>
      </c>
      <c r="BY21">
        <f t="shared" si="60"/>
        <v>320.18180924962871</v>
      </c>
      <c r="BZ21">
        <f t="shared" si="61"/>
        <v>0.99958185010167355</v>
      </c>
      <c r="CA21">
        <f t="shared" si="62"/>
        <v>3.1606328377917476</v>
      </c>
      <c r="CB21">
        <f t="shared" si="63"/>
        <v>32.46981865415038</v>
      </c>
      <c r="CC21">
        <f t="shared" si="64"/>
        <v>18.377525868505849</v>
      </c>
      <c r="CD21">
        <f t="shared" si="65"/>
        <v>23.469698905944824</v>
      </c>
      <c r="CE21">
        <f t="shared" si="66"/>
        <v>2.9008873433425153</v>
      </c>
      <c r="CF21">
        <f t="shared" si="67"/>
        <v>4.5767865209237819E-2</v>
      </c>
      <c r="CG21">
        <f t="shared" si="68"/>
        <v>1.3717527594626882</v>
      </c>
      <c r="CH21">
        <f t="shared" si="69"/>
        <v>1.5291345838798271</v>
      </c>
      <c r="CI21">
        <f t="shared" si="70"/>
        <v>2.86251885802811E-2</v>
      </c>
      <c r="CJ21">
        <f t="shared" si="71"/>
        <v>45.251118640305862</v>
      </c>
      <c r="CK21">
        <f t="shared" si="72"/>
        <v>0.39164766086099856</v>
      </c>
      <c r="CL21">
        <f t="shared" si="73"/>
        <v>42.337610931885209</v>
      </c>
      <c r="CM21">
        <f t="shared" si="74"/>
        <v>1184.0691407182114</v>
      </c>
      <c r="CN21">
        <f t="shared" si="75"/>
        <v>7.1365048729857064E-3</v>
      </c>
      <c r="CO21">
        <f t="shared" si="76"/>
        <v>0</v>
      </c>
      <c r="CP21">
        <f t="shared" si="77"/>
        <v>1751.0442197027471</v>
      </c>
      <c r="CQ21">
        <f t="shared" si="78"/>
        <v>344.11322021484375</v>
      </c>
      <c r="CR21">
        <f t="shared" si="79"/>
        <v>0.18090518949093731</v>
      </c>
      <c r="CS21">
        <v>-9999</v>
      </c>
    </row>
    <row r="22" spans="1:97" s="4" customFormat="1" x14ac:dyDescent="0.2">
      <c r="A22" s="4" t="s">
        <v>132</v>
      </c>
      <c r="B22" s="4" t="s">
        <v>133</v>
      </c>
      <c r="C22" s="4" t="s">
        <v>134</v>
      </c>
      <c r="D22" s="4">
        <v>2</v>
      </c>
      <c r="E22" s="4">
        <v>1</v>
      </c>
      <c r="F22" s="4" t="s">
        <v>135</v>
      </c>
      <c r="H22" s="4" t="s">
        <v>136</v>
      </c>
      <c r="I22" s="4">
        <v>2</v>
      </c>
      <c r="J22" s="8">
        <v>20130403</v>
      </c>
      <c r="K22" s="4" t="s">
        <v>137</v>
      </c>
      <c r="L22" s="4" t="s">
        <v>138</v>
      </c>
      <c r="M22" s="4" t="s">
        <v>139</v>
      </c>
      <c r="N22" s="4">
        <v>1</v>
      </c>
      <c r="O22" s="3">
        <v>21</v>
      </c>
      <c r="P22" s="3" t="s">
        <v>90</v>
      </c>
      <c r="Q22" s="3">
        <v>6149.9999976567924</v>
      </c>
      <c r="R22" s="3">
        <v>0</v>
      </c>
      <c r="S22" s="4">
        <f t="shared" si="40"/>
        <v>22.959206714325369</v>
      </c>
      <c r="T22" s="4">
        <f t="shared" si="41"/>
        <v>3.8808028507834824E-2</v>
      </c>
      <c r="U22" s="4">
        <f t="shared" si="42"/>
        <v>504.67863341701576</v>
      </c>
      <c r="V22" s="3">
        <v>20</v>
      </c>
      <c r="W22" s="3">
        <v>20</v>
      </c>
      <c r="X22" s="3">
        <v>0</v>
      </c>
      <c r="Y22" s="3">
        <v>0</v>
      </c>
      <c r="Z22" s="3">
        <v>542.151611328125</v>
      </c>
      <c r="AA22" s="3">
        <v>903.3138427734375</v>
      </c>
      <c r="AB22" s="3">
        <v>728.8160400390625</v>
      </c>
      <c r="AC22">
        <v>-9999</v>
      </c>
      <c r="AD22" s="4">
        <f t="shared" si="43"/>
        <v>0.39981921492140415</v>
      </c>
      <c r="AE22" s="4">
        <f t="shared" si="44"/>
        <v>0.19317516733565795</v>
      </c>
      <c r="AF22" s="3">
        <v>-1</v>
      </c>
      <c r="AG22" s="3">
        <v>0.87</v>
      </c>
      <c r="AH22" s="3">
        <v>0.92</v>
      </c>
      <c r="AI22" s="3">
        <v>10.049882888793945</v>
      </c>
      <c r="AJ22" s="4">
        <f t="shared" si="45"/>
        <v>0.87502494144439691</v>
      </c>
      <c r="AK22" s="4">
        <f t="shared" si="46"/>
        <v>1.3689825497319931E-2</v>
      </c>
      <c r="AL22" s="4">
        <f t="shared" si="47"/>
        <v>0.48315628695742402</v>
      </c>
      <c r="AM22" s="4">
        <f t="shared" si="48"/>
        <v>1.6661646371585295</v>
      </c>
      <c r="AN22" s="4">
        <f t="shared" si="49"/>
        <v>-1</v>
      </c>
      <c r="AO22" s="3">
        <v>2000.1551513671875</v>
      </c>
      <c r="AP22" s="3">
        <v>0.5</v>
      </c>
      <c r="AQ22" s="4">
        <f t="shared" si="50"/>
        <v>169.04620234386255</v>
      </c>
      <c r="AR22" s="4">
        <f t="shared" si="51"/>
        <v>0.73682312328566013</v>
      </c>
      <c r="AS22" s="4">
        <f t="shared" si="52"/>
        <v>1.8123965294205093</v>
      </c>
      <c r="AT22" s="4">
        <f t="shared" si="53"/>
        <v>25.005149841308594</v>
      </c>
      <c r="AU22" s="3">
        <v>2</v>
      </c>
      <c r="AV22" s="4">
        <f t="shared" si="54"/>
        <v>4.644859790802002</v>
      </c>
      <c r="AW22" s="3">
        <v>1</v>
      </c>
      <c r="AX22" s="4">
        <f t="shared" si="55"/>
        <v>9.2897195816040039</v>
      </c>
      <c r="AY22" s="3">
        <v>22.081798553466797</v>
      </c>
      <c r="AZ22" s="3">
        <v>25.005149841308594</v>
      </c>
      <c r="BA22" s="3">
        <v>22.007209777832031</v>
      </c>
      <c r="BB22" s="3">
        <v>1500.9986572265625</v>
      </c>
      <c r="BC22" s="3">
        <v>1484.9691162109375</v>
      </c>
      <c r="BD22" s="3">
        <v>13.573046684265137</v>
      </c>
      <c r="BE22" s="3">
        <v>14.057174682617188</v>
      </c>
      <c r="BF22" s="3">
        <v>49.541507720947266</v>
      </c>
      <c r="BG22" s="3">
        <v>51.307361602783203</v>
      </c>
      <c r="BH22" s="3">
        <v>300.11297607421875</v>
      </c>
      <c r="BI22" s="3">
        <v>2000.1109619140625</v>
      </c>
      <c r="BJ22" s="3">
        <v>130.28070068359375</v>
      </c>
      <c r="BK22" s="3">
        <v>97.335166931152344</v>
      </c>
      <c r="BL22" s="3">
        <v>0.46689438819885254</v>
      </c>
      <c r="BM22" s="3">
        <v>5.8087483048439026E-2</v>
      </c>
      <c r="BN22" s="3">
        <v>1</v>
      </c>
      <c r="BO22" s="3">
        <v>-1.355140209197998</v>
      </c>
      <c r="BP22" s="3">
        <v>7.355140209197998</v>
      </c>
      <c r="BQ22" s="3">
        <v>1</v>
      </c>
      <c r="BR22" s="3">
        <v>0</v>
      </c>
      <c r="BS22" s="3">
        <v>0.15999999642372131</v>
      </c>
      <c r="BT22" s="3">
        <v>111115</v>
      </c>
      <c r="BU22" s="4">
        <f t="shared" si="56"/>
        <v>1.5005648803710936</v>
      </c>
      <c r="BV22" s="4">
        <f t="shared" si="57"/>
        <v>7.3682312328566017E-4</v>
      </c>
      <c r="BW22" s="4">
        <f t="shared" si="58"/>
        <v>298.15514984130857</v>
      </c>
      <c r="BX22" s="4">
        <f t="shared" si="59"/>
        <v>295.23179855346677</v>
      </c>
      <c r="BY22" s="4">
        <f t="shared" si="60"/>
        <v>320.0177467532958</v>
      </c>
      <c r="BZ22" s="4">
        <f t="shared" si="61"/>
        <v>1.0178093152769478</v>
      </c>
      <c r="CA22" s="4">
        <f t="shared" si="62"/>
        <v>3.1806539737334218</v>
      </c>
      <c r="CB22" s="4">
        <f t="shared" si="63"/>
        <v>32.677336198366824</v>
      </c>
      <c r="CC22" s="4">
        <f t="shared" si="64"/>
        <v>18.620161515749636</v>
      </c>
      <c r="CD22" s="4">
        <f t="shared" si="65"/>
        <v>23.543474197387695</v>
      </c>
      <c r="CE22" s="4">
        <f t="shared" si="66"/>
        <v>2.9138198967083646</v>
      </c>
      <c r="CF22" s="4">
        <f t="shared" si="67"/>
        <v>3.8646581477862763E-2</v>
      </c>
      <c r="CG22" s="4">
        <f t="shared" si="68"/>
        <v>1.3682574443129125</v>
      </c>
      <c r="CH22" s="4">
        <f t="shared" si="69"/>
        <v>1.5455624523954521</v>
      </c>
      <c r="CI22" s="4">
        <f t="shared" si="70"/>
        <v>2.4168566730710123E-2</v>
      </c>
      <c r="CJ22" s="4">
        <f t="shared" si="71"/>
        <v>49.122979030231072</v>
      </c>
      <c r="CK22" s="4">
        <f t="shared" si="72"/>
        <v>0.33985799967662556</v>
      </c>
      <c r="CL22" s="4">
        <f t="shared" si="73"/>
        <v>41.897473207818081</v>
      </c>
      <c r="CM22" s="4">
        <f t="shared" si="74"/>
        <v>1481.6326399274426</v>
      </c>
      <c r="CN22" s="4">
        <f t="shared" si="75"/>
        <v>6.4923836196893658E-3</v>
      </c>
      <c r="CO22" s="4">
        <f t="shared" si="76"/>
        <v>0</v>
      </c>
      <c r="CP22" s="4">
        <f t="shared" si="77"/>
        <v>1750.1469773311489</v>
      </c>
      <c r="CQ22" s="4">
        <f t="shared" si="78"/>
        <v>361.1622314453125</v>
      </c>
      <c r="CR22" s="4">
        <f t="shared" si="79"/>
        <v>0.19317516733565795</v>
      </c>
      <c r="CS22">
        <v>-9999</v>
      </c>
    </row>
    <row r="23" spans="1:97" x14ac:dyDescent="0.2">
      <c r="A23" t="s">
        <v>132</v>
      </c>
      <c r="B23" t="s">
        <v>133</v>
      </c>
      <c r="C23" t="s">
        <v>134</v>
      </c>
      <c r="D23">
        <v>2</v>
      </c>
      <c r="E23">
        <v>1</v>
      </c>
      <c r="F23" t="s">
        <v>135</v>
      </c>
      <c r="H23" t="s">
        <v>136</v>
      </c>
      <c r="I23">
        <v>3</v>
      </c>
      <c r="J23" s="7">
        <v>20130403</v>
      </c>
      <c r="K23" t="s">
        <v>137</v>
      </c>
      <c r="L23" t="s">
        <v>138</v>
      </c>
      <c r="M23" t="s">
        <v>139</v>
      </c>
      <c r="O23" s="1">
        <v>22</v>
      </c>
      <c r="P23" s="1" t="s">
        <v>91</v>
      </c>
      <c r="Q23" s="1">
        <v>7442.9999980013818</v>
      </c>
      <c r="R23" s="1">
        <v>0</v>
      </c>
      <c r="S23">
        <f t="shared" ref="S23:S30" si="80">(BB23-BC23*(1000-BD23)/(1000-BE23))*BU23</f>
        <v>-1.0911692958742649</v>
      </c>
      <c r="T23">
        <f t="shared" ref="T23:T30" si="81">IF(CF23&lt;&gt;0,1/(1/CF23-1/AX23),0)</f>
        <v>0.1305781238856086</v>
      </c>
      <c r="U23">
        <f t="shared" ref="U23:U30" si="82">((CI23-BV23/2)*BC23-S23)/(CI23+BV23/2)</f>
        <v>61.745043939838347</v>
      </c>
      <c r="V23" s="1">
        <v>21</v>
      </c>
      <c r="W23" s="1">
        <v>21</v>
      </c>
      <c r="X23" s="1">
        <v>0</v>
      </c>
      <c r="Y23" s="1">
        <v>0</v>
      </c>
      <c r="Z23" s="1">
        <v>527.023681640625</v>
      </c>
      <c r="AA23" s="1">
        <v>745.8380126953125</v>
      </c>
      <c r="AB23" s="1">
        <v>675.67706298828125</v>
      </c>
      <c r="AC23">
        <v>-9999</v>
      </c>
      <c r="AD23">
        <f t="shared" ref="AD23:AD30" si="83">CQ23/AA23</f>
        <v>0.29338050264283977</v>
      </c>
      <c r="AE23">
        <f t="shared" ref="AE23:AE30" si="84">(AA23-AB23)/AA23</f>
        <v>9.4069956897856841E-2</v>
      </c>
      <c r="AF23" s="1">
        <v>-1</v>
      </c>
      <c r="AG23" s="1">
        <v>0.87</v>
      </c>
      <c r="AH23" s="1">
        <v>0.92</v>
      </c>
      <c r="AI23" s="1">
        <v>9.9882955551147461</v>
      </c>
      <c r="AJ23">
        <f t="shared" ref="AJ23:AJ30" si="85">(AI23*AH23+(100-AI23)*AG23)/100</f>
        <v>0.87499414777755746</v>
      </c>
      <c r="AK23">
        <f t="shared" ref="AK23:AK30" si="86">(S23-AF23)/CP23</f>
        <v>-5.2064602583649728E-5</v>
      </c>
      <c r="AL23">
        <f t="shared" ref="AL23:AL30" si="87">(AA23-AB23)/(AA23-Z23)</f>
        <v>0.32064147429857404</v>
      </c>
      <c r="AM23">
        <f t="shared" ref="AM23:AM30" si="88">(Y23-AA23)/(Y23-Z23)</f>
        <v>1.4151888020923811</v>
      </c>
      <c r="AN23">
        <f t="shared" ref="AN23:AN30" si="89">(Y23-AA23)/AA23</f>
        <v>-1</v>
      </c>
      <c r="AO23" s="1">
        <v>2001.271728515625</v>
      </c>
      <c r="AP23" s="1">
        <v>0.5</v>
      </c>
      <c r="AQ23">
        <f t="shared" ref="AQ23:AQ30" si="90">AE23*AP23*AJ23*AO23</f>
        <v>82.363000175166533</v>
      </c>
      <c r="AR23">
        <f t="shared" ref="AR23:AR30" si="91">BV23*1000</f>
        <v>3.0327693818606809</v>
      </c>
      <c r="AS23">
        <f t="shared" ref="AS23:AS30" si="92">(CA23-CG23)</f>
        <v>2.2288414193810611</v>
      </c>
      <c r="AT23">
        <f t="shared" ref="AT23:AT30" si="93">(AZ23+BZ23*R23)</f>
        <v>27.942955017089844</v>
      </c>
      <c r="AU23" s="1">
        <v>2</v>
      </c>
      <c r="AV23">
        <f t="shared" ref="AV23:AV30" si="94">(AU23*BO23+BP23)</f>
        <v>4.644859790802002</v>
      </c>
      <c r="AW23" s="1">
        <v>1</v>
      </c>
      <c r="AX23">
        <f t="shared" ref="AX23:AX30" si="95">AV23*(AW23+1)*(AW23+1)/(AW23*AW23+1)</f>
        <v>9.2897195816040039</v>
      </c>
      <c r="AY23" s="1">
        <v>27.623821258544922</v>
      </c>
      <c r="AZ23" s="1">
        <v>27.942955017089844</v>
      </c>
      <c r="BA23" s="1">
        <v>29.035516738891602</v>
      </c>
      <c r="BB23" s="1">
        <v>49.695659637451172</v>
      </c>
      <c r="BC23" s="1">
        <v>50.321121215820312</v>
      </c>
      <c r="BD23" s="1">
        <v>13.975893974304199</v>
      </c>
      <c r="BE23" s="1">
        <v>15.964689254760742</v>
      </c>
      <c r="BF23" s="1">
        <v>36.630123138427734</v>
      </c>
      <c r="BG23" s="1">
        <v>41.844593048095703</v>
      </c>
      <c r="BH23" s="1">
        <v>300.1165771484375</v>
      </c>
      <c r="BI23" s="1">
        <v>2001.2479248046875</v>
      </c>
      <c r="BJ23" s="1">
        <v>135.92044067382812</v>
      </c>
      <c r="BK23" s="1">
        <v>97.302032470703125</v>
      </c>
      <c r="BL23" s="1">
        <v>0.52371430397033691</v>
      </c>
      <c r="BM23" s="1">
        <v>1.3038069009780884E-3</v>
      </c>
      <c r="BN23" s="1">
        <v>1</v>
      </c>
      <c r="BO23" s="1">
        <v>-1.355140209197998</v>
      </c>
      <c r="BP23" s="1">
        <v>7.355140209197998</v>
      </c>
      <c r="BQ23" s="1">
        <v>1</v>
      </c>
      <c r="BR23" s="1">
        <v>0</v>
      </c>
      <c r="BS23" s="1">
        <v>0.15999999642372131</v>
      </c>
      <c r="BT23" s="1">
        <v>111115</v>
      </c>
      <c r="BU23">
        <f t="shared" ref="BU23:BU30" si="96">BH23*0.000001/(AU23*0.0001)</f>
        <v>1.5005828857421875</v>
      </c>
      <c r="BV23">
        <f t="shared" ref="BV23:BV30" si="97">(BE23-BD23)/(1000-BE23)*BU23</f>
        <v>3.0327693818606809E-3</v>
      </c>
      <c r="BW23">
        <f t="shared" ref="BW23:BW30" si="98">(AZ23+273.15)</f>
        <v>301.09295501708982</v>
      </c>
      <c r="BX23">
        <f t="shared" ref="BX23:BX30" si="99">(AY23+273.15)</f>
        <v>300.7738212585449</v>
      </c>
      <c r="BY23">
        <f t="shared" ref="BY23:BY30" si="100">(BI23*BQ23+BJ23*BR23)*BS23</f>
        <v>320.1996608117297</v>
      </c>
      <c r="BZ23">
        <f t="shared" ref="BZ23:BZ30" si="101">((BY23+0.00000010773*(BX23^4-BW23^4))-BV23*44100)/(AV23*51.4+0.00000043092*BW23^3)</f>
        <v>0.729343990577759</v>
      </c>
      <c r="CA23">
        <f t="shared" ref="CA23:CA30" si="102">0.61365*EXP(17.502*AT23/(240.97+AT23))</f>
        <v>3.782238131632476</v>
      </c>
      <c r="CB23">
        <f t="shared" ref="CB23:CB30" si="103">CA23*1000/BK23</f>
        <v>38.871111276851053</v>
      </c>
      <c r="CC23">
        <f t="shared" ref="CC23:CC30" si="104">(CB23-BE23)</f>
        <v>22.906422022090311</v>
      </c>
      <c r="CD23">
        <f t="shared" ref="CD23:CD30" si="105">IF(R23,AZ23,(AY23+AZ23)/2)</f>
        <v>27.783388137817383</v>
      </c>
      <c r="CE23">
        <f t="shared" ref="CE23:CE30" si="106">0.61365*EXP(17.502*CD23/(240.97+CD23))</f>
        <v>3.7471826313769236</v>
      </c>
      <c r="CF23">
        <f t="shared" ref="CF23:CF30" si="107">IF(CC23&lt;&gt;0,(1000-(CB23+BE23)/2)/CC23*BV23,0)</f>
        <v>0.12876813369521906</v>
      </c>
      <c r="CG23">
        <f t="shared" ref="CG23:CG30" si="108">BE23*BK23/1000</f>
        <v>1.553396712251415</v>
      </c>
      <c r="CH23">
        <f t="shared" ref="CH23:CH30" si="109">(CE23-CG23)</f>
        <v>2.1937859191255087</v>
      </c>
      <c r="CI23">
        <f t="shared" ref="CI23:CI30" si="110">1/(1.6/T23+1.37/AX23)</f>
        <v>8.0640765953722757E-2</v>
      </c>
      <c r="CJ23">
        <f t="shared" ref="CJ23:CJ30" si="111">U23*BK23*0.001</f>
        <v>6.0079182703391414</v>
      </c>
      <c r="CK23">
        <f t="shared" ref="CK23:CK30" si="112">U23/BC23</f>
        <v>1.2270204329315799</v>
      </c>
      <c r="CL23">
        <f t="shared" ref="CL23:CL30" si="113">(1-BV23*BK23/CA23/T23)*100</f>
        <v>40.249436463978626</v>
      </c>
      <c r="CM23">
        <f t="shared" ref="CM23:CM30" si="114">(BC23-S23/(AX23/1.35))</f>
        <v>50.479692046348646</v>
      </c>
      <c r="CN23">
        <f t="shared" ref="CN23:CN30" si="115">S23*CL23/100/CM23</f>
        <v>-8.7003203596033654E-3</v>
      </c>
      <c r="CO23">
        <f t="shared" ref="CO23:CO30" si="116">(Y23-X23)</f>
        <v>0</v>
      </c>
      <c r="CP23">
        <f t="shared" ref="CP23:CP30" si="117">BI23*AJ23</f>
        <v>1751.080222456083</v>
      </c>
      <c r="CQ23">
        <f t="shared" ref="CQ23:CQ30" si="118">(AA23-Z23)</f>
        <v>218.8143310546875</v>
      </c>
      <c r="CR23">
        <f t="shared" ref="CR23:CR30" si="119">(AA23-AB23)/(AA23-X23)</f>
        <v>9.4069956897856841E-2</v>
      </c>
      <c r="CS23">
        <v>-9999</v>
      </c>
    </row>
    <row r="24" spans="1:97" x14ac:dyDescent="0.2">
      <c r="A24" t="s">
        <v>132</v>
      </c>
      <c r="B24" t="s">
        <v>133</v>
      </c>
      <c r="C24" t="s">
        <v>134</v>
      </c>
      <c r="D24">
        <v>2</v>
      </c>
      <c r="E24">
        <v>1</v>
      </c>
      <c r="F24" t="s">
        <v>135</v>
      </c>
      <c r="H24" t="s">
        <v>136</v>
      </c>
      <c r="I24">
        <v>3</v>
      </c>
      <c r="J24" s="7">
        <v>20130403</v>
      </c>
      <c r="K24" t="s">
        <v>137</v>
      </c>
      <c r="L24" t="s">
        <v>138</v>
      </c>
      <c r="M24" t="s">
        <v>139</v>
      </c>
      <c r="O24" s="1">
        <v>23</v>
      </c>
      <c r="P24" s="1" t="s">
        <v>92</v>
      </c>
      <c r="Q24" s="1">
        <v>7600.999995727092</v>
      </c>
      <c r="R24" s="1">
        <v>0</v>
      </c>
      <c r="S24">
        <f t="shared" si="80"/>
        <v>0.96662974520939848</v>
      </c>
      <c r="T24">
        <f t="shared" si="81"/>
        <v>0.11496671232064076</v>
      </c>
      <c r="U24">
        <f t="shared" si="82"/>
        <v>81.758446998489205</v>
      </c>
      <c r="V24" s="1">
        <v>22</v>
      </c>
      <c r="W24" s="1">
        <v>22</v>
      </c>
      <c r="X24" s="1">
        <v>0</v>
      </c>
      <c r="Y24" s="1">
        <v>0</v>
      </c>
      <c r="Z24" s="1">
        <v>522.829345703125</v>
      </c>
      <c r="AA24" s="1">
        <v>741.887939453125</v>
      </c>
      <c r="AB24" s="1">
        <v>667.15106201171875</v>
      </c>
      <c r="AC24">
        <v>-9999</v>
      </c>
      <c r="AD24">
        <f t="shared" si="83"/>
        <v>0.29527180872016434</v>
      </c>
      <c r="AE24">
        <f t="shared" si="84"/>
        <v>0.10073876857534275</v>
      </c>
      <c r="AF24" s="1">
        <v>-1</v>
      </c>
      <c r="AG24" s="1">
        <v>0.87</v>
      </c>
      <c r="AH24" s="1">
        <v>0.92</v>
      </c>
      <c r="AI24" s="1">
        <v>10.018994331359863</v>
      </c>
      <c r="AJ24">
        <f t="shared" si="85"/>
        <v>0.87500949716567999</v>
      </c>
      <c r="AK24">
        <f t="shared" si="86"/>
        <v>1.123269920591533E-3</v>
      </c>
      <c r="AL24">
        <f t="shared" si="87"/>
        <v>0.34117299925105654</v>
      </c>
      <c r="AM24">
        <f t="shared" si="88"/>
        <v>1.4189867985612015</v>
      </c>
      <c r="AN24">
        <f t="shared" si="89"/>
        <v>-1</v>
      </c>
      <c r="AO24" s="1">
        <v>1998.2552490234375</v>
      </c>
      <c r="AP24" s="1">
        <v>0.5</v>
      </c>
      <c r="AQ24">
        <f t="shared" si="90"/>
        <v>88.07048162319856</v>
      </c>
      <c r="AR24">
        <f t="shared" si="91"/>
        <v>2.707373207713216</v>
      </c>
      <c r="AS24">
        <f t="shared" si="92"/>
        <v>2.2562594664979079</v>
      </c>
      <c r="AT24">
        <f t="shared" si="93"/>
        <v>27.984489440917969</v>
      </c>
      <c r="AU24" s="1">
        <v>2</v>
      </c>
      <c r="AV24">
        <f t="shared" si="94"/>
        <v>4.644859790802002</v>
      </c>
      <c r="AW24" s="1">
        <v>1</v>
      </c>
      <c r="AX24">
        <f t="shared" si="95"/>
        <v>9.2897195816040039</v>
      </c>
      <c r="AY24" s="1">
        <v>27.584226608276367</v>
      </c>
      <c r="AZ24" s="1">
        <v>27.984489440917969</v>
      </c>
      <c r="BA24" s="1">
        <v>29.035957336425781</v>
      </c>
      <c r="BB24" s="1">
        <v>99.613479614257812</v>
      </c>
      <c r="BC24" s="1">
        <v>98.7911376953125</v>
      </c>
      <c r="BD24" s="1">
        <v>14.001481056213379</v>
      </c>
      <c r="BE24" s="1">
        <v>15.777083396911621</v>
      </c>
      <c r="BF24" s="1">
        <v>36.782466888427734</v>
      </c>
      <c r="BG24" s="1">
        <v>41.449394226074219</v>
      </c>
      <c r="BH24" s="1">
        <v>300.14138793945312</v>
      </c>
      <c r="BI24" s="1">
        <v>2000.9014892578125</v>
      </c>
      <c r="BJ24" s="1">
        <v>151.68101501464844</v>
      </c>
      <c r="BK24" s="1">
        <v>97.302536010742188</v>
      </c>
      <c r="BL24" s="1">
        <v>0.41514039039611816</v>
      </c>
      <c r="BM24" s="1">
        <v>-7.4442476034164429E-3</v>
      </c>
      <c r="BN24" s="1">
        <v>1</v>
      </c>
      <c r="BO24" s="1">
        <v>-1.355140209197998</v>
      </c>
      <c r="BP24" s="1">
        <v>7.355140209197998</v>
      </c>
      <c r="BQ24" s="1">
        <v>1</v>
      </c>
      <c r="BR24" s="1">
        <v>0</v>
      </c>
      <c r="BS24" s="1">
        <v>0.15999999642372131</v>
      </c>
      <c r="BT24" s="1">
        <v>111115</v>
      </c>
      <c r="BU24">
        <f t="shared" si="96"/>
        <v>1.5007069396972654</v>
      </c>
      <c r="BV24">
        <f t="shared" si="97"/>
        <v>2.7073732077132159E-3</v>
      </c>
      <c r="BW24">
        <f t="shared" si="98"/>
        <v>301.13448944091795</v>
      </c>
      <c r="BX24">
        <f t="shared" si="99"/>
        <v>300.73422660827634</v>
      </c>
      <c r="BY24">
        <f t="shared" si="100"/>
        <v>320.14423112546865</v>
      </c>
      <c r="BZ24">
        <f t="shared" si="101"/>
        <v>0.78258743818970578</v>
      </c>
      <c r="CA24">
        <f t="shared" si="102"/>
        <v>3.7914096918703835</v>
      </c>
      <c r="CB24">
        <f t="shared" si="103"/>
        <v>38.965168302004095</v>
      </c>
      <c r="CC24">
        <f t="shared" si="104"/>
        <v>23.188084905092474</v>
      </c>
      <c r="CD24">
        <f t="shared" si="105"/>
        <v>27.784358024597168</v>
      </c>
      <c r="CE24">
        <f t="shared" si="106"/>
        <v>3.747394847996024</v>
      </c>
      <c r="CF24">
        <f t="shared" si="107"/>
        <v>0.11356131244564915</v>
      </c>
      <c r="CG24">
        <f t="shared" si="108"/>
        <v>1.5351502253724756</v>
      </c>
      <c r="CH24">
        <f t="shared" si="109"/>
        <v>2.2122446226235484</v>
      </c>
      <c r="CI24">
        <f t="shared" si="110"/>
        <v>7.1100762697882972E-2</v>
      </c>
      <c r="CJ24">
        <f t="shared" si="111"/>
        <v>7.9553042332528525</v>
      </c>
      <c r="CK24">
        <f t="shared" si="112"/>
        <v>0.82758887999291186</v>
      </c>
      <c r="CL24">
        <f t="shared" si="113"/>
        <v>39.563478744083213</v>
      </c>
      <c r="CM24">
        <f t="shared" si="114"/>
        <v>98.650665192932905</v>
      </c>
      <c r="CN24">
        <f t="shared" si="115"/>
        <v>3.876632286583939E-3</v>
      </c>
      <c r="CO24">
        <f t="shared" si="116"/>
        <v>0</v>
      </c>
      <c r="CP24">
        <f t="shared" si="117"/>
        <v>1750.8078059935388</v>
      </c>
      <c r="CQ24">
        <f t="shared" si="118"/>
        <v>219.05859375</v>
      </c>
      <c r="CR24">
        <f t="shared" si="119"/>
        <v>0.10073876857534275</v>
      </c>
      <c r="CS24">
        <v>-9999</v>
      </c>
    </row>
    <row r="25" spans="1:97" x14ac:dyDescent="0.2">
      <c r="A25" t="s">
        <v>132</v>
      </c>
      <c r="B25" t="s">
        <v>133</v>
      </c>
      <c r="C25" t="s">
        <v>134</v>
      </c>
      <c r="D25">
        <v>2</v>
      </c>
      <c r="E25">
        <v>1</v>
      </c>
      <c r="F25" t="s">
        <v>135</v>
      </c>
      <c r="H25" t="s">
        <v>136</v>
      </c>
      <c r="I25">
        <v>3</v>
      </c>
      <c r="J25" s="7">
        <v>20130403</v>
      </c>
      <c r="K25" t="s">
        <v>137</v>
      </c>
      <c r="L25" t="s">
        <v>138</v>
      </c>
      <c r="M25" t="s">
        <v>139</v>
      </c>
      <c r="O25" s="1">
        <v>24</v>
      </c>
      <c r="P25" s="1" t="s">
        <v>93</v>
      </c>
      <c r="Q25" s="1">
        <v>7885.4999934183434</v>
      </c>
      <c r="R25" s="1">
        <v>0</v>
      </c>
      <c r="S25">
        <f t="shared" si="80"/>
        <v>2.1100034008999629</v>
      </c>
      <c r="T25">
        <f t="shared" si="81"/>
        <v>6.5128088686358387E-2</v>
      </c>
      <c r="U25">
        <f t="shared" si="82"/>
        <v>91.766609530942517</v>
      </c>
      <c r="V25" s="1">
        <v>23</v>
      </c>
      <c r="W25" s="1">
        <v>23</v>
      </c>
      <c r="X25" s="1">
        <v>0</v>
      </c>
      <c r="Y25" s="1">
        <v>0</v>
      </c>
      <c r="Z25" s="1">
        <v>521.449951171875</v>
      </c>
      <c r="AA25" s="1">
        <v>745.6494140625</v>
      </c>
      <c r="AB25" s="1">
        <v>664.4444580078125</v>
      </c>
      <c r="AC25">
        <v>-9999</v>
      </c>
      <c r="AD25">
        <f t="shared" si="83"/>
        <v>0.30067677740015325</v>
      </c>
      <c r="AE25">
        <f t="shared" si="84"/>
        <v>0.10890500887308541</v>
      </c>
      <c r="AF25" s="1">
        <v>-1</v>
      </c>
      <c r="AG25" s="1">
        <v>0.87</v>
      </c>
      <c r="AH25" s="1">
        <v>0.92</v>
      </c>
      <c r="AI25" s="1">
        <v>10.018994331359863</v>
      </c>
      <c r="AJ25">
        <f t="shared" si="85"/>
        <v>0.87500949716567999</v>
      </c>
      <c r="AK25">
        <f t="shared" si="86"/>
        <v>1.7772615399616926E-3</v>
      </c>
      <c r="AL25">
        <f t="shared" si="87"/>
        <v>0.36219960122876421</v>
      </c>
      <c r="AM25">
        <f t="shared" si="88"/>
        <v>1.4299539435889728</v>
      </c>
      <c r="AN25">
        <f t="shared" si="89"/>
        <v>-1</v>
      </c>
      <c r="AO25" s="1">
        <v>1998.087158203125</v>
      </c>
      <c r="AP25" s="1">
        <v>0.5</v>
      </c>
      <c r="AQ25">
        <f t="shared" si="90"/>
        <v>95.201776915519957</v>
      </c>
      <c r="AR25">
        <f t="shared" si="91"/>
        <v>1.6138949042172943</v>
      </c>
      <c r="AS25">
        <f t="shared" si="92"/>
        <v>2.3619197317759455</v>
      </c>
      <c r="AT25">
        <f t="shared" si="93"/>
        <v>28.184062957763672</v>
      </c>
      <c r="AU25" s="1">
        <v>2</v>
      </c>
      <c r="AV25">
        <f t="shared" si="94"/>
        <v>4.644859790802002</v>
      </c>
      <c r="AW25" s="1">
        <v>1</v>
      </c>
      <c r="AX25">
        <f t="shared" si="95"/>
        <v>9.2897195816040039</v>
      </c>
      <c r="AY25" s="1">
        <v>26.917337417602539</v>
      </c>
      <c r="AZ25" s="1">
        <v>28.184062957763672</v>
      </c>
      <c r="BA25" s="1">
        <v>28.05616569519043</v>
      </c>
      <c r="BB25" s="1">
        <v>150.27593994140625</v>
      </c>
      <c r="BC25" s="1">
        <v>148.71006774902344</v>
      </c>
      <c r="BD25" s="1">
        <v>14.087325096130371</v>
      </c>
      <c r="BE25" s="1">
        <v>15.146418571472168</v>
      </c>
      <c r="BF25" s="1">
        <v>38.484676361083984</v>
      </c>
      <c r="BG25" s="1">
        <v>41.380008697509766</v>
      </c>
      <c r="BH25" s="1">
        <v>300.1529541015625</v>
      </c>
      <c r="BI25" s="1">
        <v>1999.846923828125</v>
      </c>
      <c r="BJ25" s="1">
        <v>165.06768798828125</v>
      </c>
      <c r="BK25" s="1">
        <v>97.305549621582031</v>
      </c>
      <c r="BL25" s="1">
        <v>0.57412171363830566</v>
      </c>
      <c r="BM25" s="1">
        <v>-1.7393678426742554E-3</v>
      </c>
      <c r="BN25" s="1">
        <v>1</v>
      </c>
      <c r="BO25" s="1">
        <v>-1.355140209197998</v>
      </c>
      <c r="BP25" s="1">
        <v>7.355140209197998</v>
      </c>
      <c r="BQ25" s="1">
        <v>1</v>
      </c>
      <c r="BR25" s="1">
        <v>0</v>
      </c>
      <c r="BS25" s="1">
        <v>0.15999999642372131</v>
      </c>
      <c r="BT25" s="1">
        <v>111115</v>
      </c>
      <c r="BU25">
        <f t="shared" si="96"/>
        <v>1.5007647705078124</v>
      </c>
      <c r="BV25">
        <f t="shared" si="97"/>
        <v>1.6138949042172944E-3</v>
      </c>
      <c r="BW25">
        <f t="shared" si="98"/>
        <v>301.33406295776365</v>
      </c>
      <c r="BX25">
        <f t="shared" si="99"/>
        <v>300.06733741760252</v>
      </c>
      <c r="BY25">
        <f t="shared" si="100"/>
        <v>319.97550066049007</v>
      </c>
      <c r="BZ25">
        <f t="shared" si="101"/>
        <v>0.93383986374708983</v>
      </c>
      <c r="CA25">
        <f t="shared" si="102"/>
        <v>3.8357503156715822</v>
      </c>
      <c r="CB25">
        <f t="shared" si="103"/>
        <v>39.419645956357932</v>
      </c>
      <c r="CC25">
        <f t="shared" si="104"/>
        <v>24.273227384885764</v>
      </c>
      <c r="CD25">
        <f t="shared" si="105"/>
        <v>27.550700187683105</v>
      </c>
      <c r="CE25">
        <f t="shared" si="106"/>
        <v>3.6965712548601175</v>
      </c>
      <c r="CF25">
        <f t="shared" si="107"/>
        <v>6.4674669444759289E-2</v>
      </c>
      <c r="CG25">
        <f t="shared" si="108"/>
        <v>1.4738305838956367</v>
      </c>
      <c r="CH25">
        <f t="shared" si="109"/>
        <v>2.2227406709644808</v>
      </c>
      <c r="CI25">
        <f t="shared" si="110"/>
        <v>4.0462162204806008E-2</v>
      </c>
      <c r="CJ25">
        <f t="shared" si="111"/>
        <v>8.9294003773174708</v>
      </c>
      <c r="CK25">
        <f t="shared" si="112"/>
        <v>0.61708404091252345</v>
      </c>
      <c r="CL25">
        <f t="shared" si="113"/>
        <v>37.13713101276003</v>
      </c>
      <c r="CM25">
        <f t="shared" si="114"/>
        <v>148.40343797767321</v>
      </c>
      <c r="CN25">
        <f t="shared" si="115"/>
        <v>5.2801655948415465E-3</v>
      </c>
      <c r="CO25">
        <f t="shared" si="116"/>
        <v>0</v>
      </c>
      <c r="CP25">
        <f t="shared" si="117"/>
        <v>1749.8850512271797</v>
      </c>
      <c r="CQ25">
        <f t="shared" si="118"/>
        <v>224.199462890625</v>
      </c>
      <c r="CR25">
        <f t="shared" si="119"/>
        <v>0.10890500887308541</v>
      </c>
      <c r="CS25">
        <v>-9999</v>
      </c>
    </row>
    <row r="26" spans="1:97" x14ac:dyDescent="0.2">
      <c r="A26" t="s">
        <v>132</v>
      </c>
      <c r="B26" t="s">
        <v>133</v>
      </c>
      <c r="C26" t="s">
        <v>134</v>
      </c>
      <c r="D26">
        <v>2</v>
      </c>
      <c r="E26">
        <v>1</v>
      </c>
      <c r="F26" t="s">
        <v>135</v>
      </c>
      <c r="H26" t="s">
        <v>136</v>
      </c>
      <c r="I26">
        <v>3</v>
      </c>
      <c r="J26" s="7">
        <v>20130403</v>
      </c>
      <c r="K26" t="s">
        <v>137</v>
      </c>
      <c r="L26" t="s">
        <v>138</v>
      </c>
      <c r="M26" t="s">
        <v>139</v>
      </c>
      <c r="O26" s="1">
        <v>25</v>
      </c>
      <c r="P26" s="1" t="s">
        <v>94</v>
      </c>
      <c r="Q26" s="1">
        <v>8015.9999980013818</v>
      </c>
      <c r="R26" s="1">
        <v>0</v>
      </c>
      <c r="S26">
        <f t="shared" si="80"/>
        <v>4.3740857830887574</v>
      </c>
      <c r="T26">
        <f t="shared" si="81"/>
        <v>5.1913442132572922E-2</v>
      </c>
      <c r="U26">
        <f t="shared" si="82"/>
        <v>104.56618026079693</v>
      </c>
      <c r="V26" s="1">
        <v>24</v>
      </c>
      <c r="W26" s="1">
        <v>24</v>
      </c>
      <c r="X26" s="1">
        <v>0</v>
      </c>
      <c r="Y26" s="1">
        <v>0</v>
      </c>
      <c r="Z26" s="1">
        <v>519.60693359375</v>
      </c>
      <c r="AA26" s="1">
        <v>747.493896484375</v>
      </c>
      <c r="AB26" s="1">
        <v>661.19354248046875</v>
      </c>
      <c r="AC26">
        <v>-9999</v>
      </c>
      <c r="AD26">
        <f t="shared" si="83"/>
        <v>0.30486799151461508</v>
      </c>
      <c r="AE26">
        <f t="shared" si="84"/>
        <v>0.11545292130115768</v>
      </c>
      <c r="AF26" s="1">
        <v>-1</v>
      </c>
      <c r="AG26" s="1">
        <v>0.87</v>
      </c>
      <c r="AH26" s="1">
        <v>0.92</v>
      </c>
      <c r="AI26" s="1">
        <v>10.018994331359863</v>
      </c>
      <c r="AJ26">
        <f t="shared" si="85"/>
        <v>0.87500949716567999</v>
      </c>
      <c r="AK26">
        <f t="shared" si="86"/>
        <v>3.0712829850535208E-3</v>
      </c>
      <c r="AL26">
        <f t="shared" si="87"/>
        <v>0.3786980742962745</v>
      </c>
      <c r="AM26">
        <f t="shared" si="88"/>
        <v>1.4385756774154141</v>
      </c>
      <c r="AN26">
        <f t="shared" si="89"/>
        <v>-1</v>
      </c>
      <c r="AO26" s="1">
        <v>1999.90771484375</v>
      </c>
      <c r="AP26" s="1">
        <v>0.5</v>
      </c>
      <c r="AQ26">
        <f t="shared" si="90"/>
        <v>101.01774117992981</v>
      </c>
      <c r="AR26">
        <f t="shared" si="91"/>
        <v>1.2833363149264856</v>
      </c>
      <c r="AS26">
        <f t="shared" si="92"/>
        <v>2.3535242414034401</v>
      </c>
      <c r="AT26">
        <f t="shared" si="93"/>
        <v>28.04667854309082</v>
      </c>
      <c r="AU26" s="1">
        <v>2</v>
      </c>
      <c r="AV26">
        <f t="shared" si="94"/>
        <v>4.644859790802002</v>
      </c>
      <c r="AW26" s="1">
        <v>1</v>
      </c>
      <c r="AX26">
        <f t="shared" si="95"/>
        <v>9.2897195816040039</v>
      </c>
      <c r="AY26" s="1">
        <v>26.825340270996094</v>
      </c>
      <c r="AZ26" s="1">
        <v>28.04667854309082</v>
      </c>
      <c r="BA26" s="1">
        <v>28.057405471801758</v>
      </c>
      <c r="BB26" s="1">
        <v>250.13591003417969</v>
      </c>
      <c r="BC26" s="1">
        <v>247.00912475585938</v>
      </c>
      <c r="BD26" s="1">
        <v>14.076126098632812</v>
      </c>
      <c r="BE26" s="1">
        <v>14.918757438659668</v>
      </c>
      <c r="BF26" s="1">
        <v>38.661941528320312</v>
      </c>
      <c r="BG26" s="1">
        <v>40.978565216064453</v>
      </c>
      <c r="BH26" s="1">
        <v>300.05780029296875</v>
      </c>
      <c r="BI26" s="1">
        <v>1999.73291015625</v>
      </c>
      <c r="BJ26" s="1">
        <v>170.52146911621094</v>
      </c>
      <c r="BK26" s="1">
        <v>97.303962707519531</v>
      </c>
      <c r="BL26" s="1">
        <v>0.53934693336486816</v>
      </c>
      <c r="BM26" s="1">
        <v>3.6164671182632446E-3</v>
      </c>
      <c r="BN26" s="1">
        <v>1</v>
      </c>
      <c r="BO26" s="1">
        <v>-1.355140209197998</v>
      </c>
      <c r="BP26" s="1">
        <v>7.355140209197998</v>
      </c>
      <c r="BQ26" s="1">
        <v>1</v>
      </c>
      <c r="BR26" s="1">
        <v>0</v>
      </c>
      <c r="BS26" s="1">
        <v>0.15999999642372131</v>
      </c>
      <c r="BT26" s="1">
        <v>111115</v>
      </c>
      <c r="BU26">
        <f t="shared" si="96"/>
        <v>1.5002890014648436</v>
      </c>
      <c r="BV26">
        <f t="shared" si="97"/>
        <v>1.2833363149264857E-3</v>
      </c>
      <c r="BW26">
        <f t="shared" si="98"/>
        <v>301.1966785430908</v>
      </c>
      <c r="BX26">
        <f t="shared" si="99"/>
        <v>299.97534027099607</v>
      </c>
      <c r="BY26">
        <f t="shared" si="100"/>
        <v>319.95725847339781</v>
      </c>
      <c r="BZ26">
        <f t="shared" si="101"/>
        <v>0.99420461000456251</v>
      </c>
      <c r="CA26">
        <f t="shared" si="102"/>
        <v>3.8051784588573101</v>
      </c>
      <c r="CB26">
        <f t="shared" si="103"/>
        <v>39.106099617906416</v>
      </c>
      <c r="CC26">
        <f t="shared" si="104"/>
        <v>24.187342179246748</v>
      </c>
      <c r="CD26">
        <f t="shared" si="105"/>
        <v>27.436009407043457</v>
      </c>
      <c r="CE26">
        <f t="shared" si="106"/>
        <v>3.6718453776469007</v>
      </c>
      <c r="CF26">
        <f t="shared" si="107"/>
        <v>5.1624948090128291E-2</v>
      </c>
      <c r="CG26">
        <f t="shared" si="108"/>
        <v>1.45165421745387</v>
      </c>
      <c r="CH26">
        <f t="shared" si="109"/>
        <v>2.2201911601930306</v>
      </c>
      <c r="CI26">
        <f t="shared" si="110"/>
        <v>3.2291388510491043E-2</v>
      </c>
      <c r="CJ26">
        <f t="shared" si="111"/>
        <v>10.174703704564349</v>
      </c>
      <c r="CK26">
        <f t="shared" si="112"/>
        <v>0.42332922058708877</v>
      </c>
      <c r="CL26">
        <f t="shared" si="113"/>
        <v>36.785580272631556</v>
      </c>
      <c r="CM26">
        <f t="shared" si="114"/>
        <v>246.37347415787326</v>
      </c>
      <c r="CN26">
        <f t="shared" si="115"/>
        <v>6.530868805709294E-3</v>
      </c>
      <c r="CO26">
        <f t="shared" si="116"/>
        <v>0</v>
      </c>
      <c r="CP26">
        <f t="shared" si="117"/>
        <v>1749.7852881814822</v>
      </c>
      <c r="CQ26">
        <f t="shared" si="118"/>
        <v>227.886962890625</v>
      </c>
      <c r="CR26">
        <f t="shared" si="119"/>
        <v>0.11545292130115768</v>
      </c>
      <c r="CS26">
        <v>-9999</v>
      </c>
    </row>
    <row r="27" spans="1:97" x14ac:dyDescent="0.2">
      <c r="A27" t="s">
        <v>132</v>
      </c>
      <c r="B27" t="s">
        <v>133</v>
      </c>
      <c r="C27" t="s">
        <v>134</v>
      </c>
      <c r="D27">
        <v>2</v>
      </c>
      <c r="E27">
        <v>1</v>
      </c>
      <c r="F27" t="s">
        <v>135</v>
      </c>
      <c r="H27" t="s">
        <v>136</v>
      </c>
      <c r="I27">
        <v>3</v>
      </c>
      <c r="J27" s="7">
        <v>20130403</v>
      </c>
      <c r="K27" t="s">
        <v>137</v>
      </c>
      <c r="L27" t="s">
        <v>138</v>
      </c>
      <c r="M27" t="s">
        <v>139</v>
      </c>
      <c r="O27" s="1">
        <v>26</v>
      </c>
      <c r="P27" s="1" t="s">
        <v>95</v>
      </c>
      <c r="Q27" s="1">
        <v>8158.9999980013818</v>
      </c>
      <c r="R27" s="1">
        <v>0</v>
      </c>
      <c r="S27">
        <f t="shared" si="80"/>
        <v>7.3147731941298959</v>
      </c>
      <c r="T27">
        <f t="shared" si="81"/>
        <v>4.5977437334457236E-2</v>
      </c>
      <c r="U27">
        <f t="shared" si="82"/>
        <v>129.51669552753762</v>
      </c>
      <c r="V27" s="1">
        <v>25</v>
      </c>
      <c r="W27" s="1">
        <v>25</v>
      </c>
      <c r="X27" s="1">
        <v>0</v>
      </c>
      <c r="Y27" s="1">
        <v>0</v>
      </c>
      <c r="Z27" s="1">
        <v>513.881591796875</v>
      </c>
      <c r="AA27" s="1">
        <v>775.6004638671875</v>
      </c>
      <c r="AB27" s="1">
        <v>657.6544189453125</v>
      </c>
      <c r="AC27">
        <v>-9999</v>
      </c>
      <c r="AD27">
        <f t="shared" si="83"/>
        <v>0.33744032432029181</v>
      </c>
      <c r="AE27">
        <f t="shared" si="84"/>
        <v>0.15207062194598156</v>
      </c>
      <c r="AF27" s="1">
        <v>-1</v>
      </c>
      <c r="AG27" s="1">
        <v>0.87</v>
      </c>
      <c r="AH27" s="1">
        <v>0.92</v>
      </c>
      <c r="AI27" s="1">
        <v>10.018994331359863</v>
      </c>
      <c r="AJ27">
        <f t="shared" si="85"/>
        <v>0.87500949716567999</v>
      </c>
      <c r="AK27">
        <f t="shared" si="86"/>
        <v>4.7537452618326096E-3</v>
      </c>
      <c r="AL27">
        <f t="shared" si="87"/>
        <v>0.45065930472980192</v>
      </c>
      <c r="AM27">
        <f t="shared" si="88"/>
        <v>1.5092980099854669</v>
      </c>
      <c r="AN27">
        <f t="shared" si="89"/>
        <v>-1</v>
      </c>
      <c r="AO27" s="1">
        <v>1998.7320556640625</v>
      </c>
      <c r="AP27" s="1">
        <v>0.5</v>
      </c>
      <c r="AQ27">
        <f t="shared" si="90"/>
        <v>132.97888005287314</v>
      </c>
      <c r="AR27">
        <f t="shared" si="91"/>
        <v>1.1391952354637682</v>
      </c>
      <c r="AS27">
        <f t="shared" si="92"/>
        <v>2.3576516118303195</v>
      </c>
      <c r="AT27">
        <f t="shared" si="93"/>
        <v>28.002920150756836</v>
      </c>
      <c r="AU27" s="1">
        <v>2</v>
      </c>
      <c r="AV27">
        <f t="shared" si="94"/>
        <v>4.644859790802002</v>
      </c>
      <c r="AW27" s="1">
        <v>1</v>
      </c>
      <c r="AX27">
        <f t="shared" si="95"/>
        <v>9.2897195816040039</v>
      </c>
      <c r="AY27" s="1">
        <v>26.809030532836914</v>
      </c>
      <c r="AZ27" s="1">
        <v>28.002920150756836</v>
      </c>
      <c r="BA27" s="1">
        <v>28.060251235961914</v>
      </c>
      <c r="BB27" s="1">
        <v>400.7745361328125</v>
      </c>
      <c r="BC27" s="1">
        <v>395.60006713867188</v>
      </c>
      <c r="BD27" s="1">
        <v>14.029166221618652</v>
      </c>
      <c r="BE27" s="1">
        <v>14.777047157287598</v>
      </c>
      <c r="BF27" s="1">
        <v>38.571254730224609</v>
      </c>
      <c r="BG27" s="1">
        <v>40.626609802246094</v>
      </c>
      <c r="BH27" s="1">
        <v>300.14437866210938</v>
      </c>
      <c r="BI27" s="1">
        <v>1998.9490966796875</v>
      </c>
      <c r="BJ27" s="1">
        <v>155.23565673828125</v>
      </c>
      <c r="BK27" s="1">
        <v>97.301856994628906</v>
      </c>
      <c r="BL27" s="1">
        <v>0.42173218727111816</v>
      </c>
      <c r="BM27" s="1">
        <v>1.0885372757911682E-2</v>
      </c>
      <c r="BN27" s="1">
        <v>1</v>
      </c>
      <c r="BO27" s="1">
        <v>-1.355140209197998</v>
      </c>
      <c r="BP27" s="1">
        <v>7.355140209197998</v>
      </c>
      <c r="BQ27" s="1">
        <v>1</v>
      </c>
      <c r="BR27" s="1">
        <v>0</v>
      </c>
      <c r="BS27" s="1">
        <v>0.15999999642372131</v>
      </c>
      <c r="BT27" s="1">
        <v>111115</v>
      </c>
      <c r="BU27">
        <f t="shared" si="96"/>
        <v>1.5007218933105466</v>
      </c>
      <c r="BV27">
        <f t="shared" si="97"/>
        <v>1.1391952354637682E-3</v>
      </c>
      <c r="BW27">
        <f t="shared" si="98"/>
        <v>301.15292015075681</v>
      </c>
      <c r="BX27">
        <f t="shared" si="99"/>
        <v>299.95903053283689</v>
      </c>
      <c r="BY27">
        <f t="shared" si="100"/>
        <v>319.83184831995095</v>
      </c>
      <c r="BZ27">
        <f t="shared" si="101"/>
        <v>1.020397583964989</v>
      </c>
      <c r="CA27">
        <f t="shared" si="102"/>
        <v>3.7954857411316048</v>
      </c>
      <c r="CB27">
        <f t="shared" si="103"/>
        <v>39.007330983838436</v>
      </c>
      <c r="CC27">
        <f t="shared" si="104"/>
        <v>24.230283826550838</v>
      </c>
      <c r="CD27">
        <f t="shared" si="105"/>
        <v>27.405975341796875</v>
      </c>
      <c r="CE27">
        <f t="shared" si="106"/>
        <v>3.6653943113488898</v>
      </c>
      <c r="CF27">
        <f t="shared" si="107"/>
        <v>4.5751002742636653E-2</v>
      </c>
      <c r="CG27">
        <f t="shared" si="108"/>
        <v>1.4378341293012855</v>
      </c>
      <c r="CH27">
        <f t="shared" si="109"/>
        <v>2.2275601820476041</v>
      </c>
      <c r="CI27">
        <f t="shared" si="110"/>
        <v>2.8614634597696319E-2</v>
      </c>
      <c r="CJ27">
        <f t="shared" si="111"/>
        <v>12.602214986637359</v>
      </c>
      <c r="CK27">
        <f t="shared" si="112"/>
        <v>0.32739300694339218</v>
      </c>
      <c r="CL27">
        <f t="shared" si="113"/>
        <v>36.480486465605267</v>
      </c>
      <c r="CM27">
        <f t="shared" si="114"/>
        <v>394.53707016386221</v>
      </c>
      <c r="CN27">
        <f t="shared" si="115"/>
        <v>6.7635338904047495E-3</v>
      </c>
      <c r="CO27">
        <f t="shared" si="116"/>
        <v>0</v>
      </c>
      <c r="CP27">
        <f t="shared" si="117"/>
        <v>1749.0994439454837</v>
      </c>
      <c r="CQ27">
        <f t="shared" si="118"/>
        <v>261.7188720703125</v>
      </c>
      <c r="CR27">
        <f t="shared" si="119"/>
        <v>0.15207062194598156</v>
      </c>
      <c r="CS27">
        <v>-9999</v>
      </c>
    </row>
    <row r="28" spans="1:97" s="4" customFormat="1" x14ac:dyDescent="0.2">
      <c r="A28" s="4" t="s">
        <v>132</v>
      </c>
      <c r="B28" s="4" t="s">
        <v>133</v>
      </c>
      <c r="C28" s="4" t="s">
        <v>134</v>
      </c>
      <c r="D28" s="4">
        <v>2</v>
      </c>
      <c r="E28" s="4">
        <v>1</v>
      </c>
      <c r="F28" s="4" t="s">
        <v>135</v>
      </c>
      <c r="H28" s="4" t="s">
        <v>136</v>
      </c>
      <c r="I28" s="4">
        <v>3</v>
      </c>
      <c r="J28" s="8">
        <v>20130403</v>
      </c>
      <c r="K28" s="4" t="s">
        <v>137</v>
      </c>
      <c r="L28" s="4" t="s">
        <v>138</v>
      </c>
      <c r="M28" s="4" t="s">
        <v>139</v>
      </c>
      <c r="N28" s="4">
        <v>1</v>
      </c>
      <c r="O28" s="3">
        <v>27</v>
      </c>
      <c r="P28" s="3" t="s">
        <v>96</v>
      </c>
      <c r="Q28" s="3">
        <v>8358.9999980013818</v>
      </c>
      <c r="R28" s="3">
        <v>0</v>
      </c>
      <c r="S28" s="4">
        <f t="shared" si="80"/>
        <v>15.938019602054389</v>
      </c>
      <c r="T28" s="4">
        <f t="shared" si="81"/>
        <v>4.0218892446236963E-2</v>
      </c>
      <c r="U28" s="4">
        <f t="shared" si="82"/>
        <v>229.89438991050335</v>
      </c>
      <c r="V28" s="3">
        <v>26</v>
      </c>
      <c r="W28" s="3">
        <v>26</v>
      </c>
      <c r="X28" s="3">
        <v>0</v>
      </c>
      <c r="Y28" s="3">
        <v>0</v>
      </c>
      <c r="Z28" s="3">
        <v>524.664794921875</v>
      </c>
      <c r="AA28" s="3">
        <v>847.61456298828125</v>
      </c>
      <c r="AB28" s="3">
        <v>683.35845947265625</v>
      </c>
      <c r="AC28">
        <v>-9999</v>
      </c>
      <c r="AD28" s="4">
        <f t="shared" si="83"/>
        <v>0.38101016920691017</v>
      </c>
      <c r="AE28" s="4">
        <f t="shared" si="84"/>
        <v>0.1937863159600951</v>
      </c>
      <c r="AF28" s="3">
        <v>-1</v>
      </c>
      <c r="AG28" s="3">
        <v>0.87</v>
      </c>
      <c r="AH28" s="3">
        <v>0.92</v>
      </c>
      <c r="AI28" s="3">
        <v>10.018994331359863</v>
      </c>
      <c r="AJ28" s="4">
        <f t="shared" si="85"/>
        <v>0.87500949716567999</v>
      </c>
      <c r="AK28" s="4">
        <f t="shared" si="86"/>
        <v>9.6808638453150901E-3</v>
      </c>
      <c r="AL28" s="4">
        <f t="shared" si="87"/>
        <v>0.50861192593223969</v>
      </c>
      <c r="AM28" s="4">
        <f t="shared" si="88"/>
        <v>1.6155354260323394</v>
      </c>
      <c r="AN28" s="4">
        <f t="shared" si="89"/>
        <v>-1</v>
      </c>
      <c r="AO28" s="3">
        <v>1999.4755859375</v>
      </c>
      <c r="AP28" s="3">
        <v>0.5</v>
      </c>
      <c r="AQ28" s="4">
        <f t="shared" si="90"/>
        <v>169.52040578548198</v>
      </c>
      <c r="AR28" s="4">
        <f t="shared" si="91"/>
        <v>1.0020871952989299</v>
      </c>
      <c r="AS28" s="4">
        <f t="shared" si="92"/>
        <v>2.3695358680333349</v>
      </c>
      <c r="AT28" s="4">
        <f t="shared" si="93"/>
        <v>28.00262451171875</v>
      </c>
      <c r="AU28" s="3">
        <v>2</v>
      </c>
      <c r="AV28" s="4">
        <f t="shared" si="94"/>
        <v>4.644859790802002</v>
      </c>
      <c r="AW28" s="3">
        <v>1</v>
      </c>
      <c r="AX28" s="4">
        <f t="shared" si="95"/>
        <v>9.2897195816040039</v>
      </c>
      <c r="AY28" s="3">
        <v>26.793323516845703</v>
      </c>
      <c r="AZ28" s="3">
        <v>28.00262451171875</v>
      </c>
      <c r="BA28" s="3">
        <v>28.059877395629883</v>
      </c>
      <c r="BB28" s="3">
        <v>899.89111328125</v>
      </c>
      <c r="BC28" s="3">
        <v>888.67462158203125</v>
      </c>
      <c r="BD28" s="3">
        <v>13.996049880981445</v>
      </c>
      <c r="BE28" s="3">
        <v>14.654169082641602</v>
      </c>
      <c r="BF28" s="3">
        <v>38.515678405761719</v>
      </c>
      <c r="BG28" s="3">
        <v>40.326187133789062</v>
      </c>
      <c r="BH28" s="3">
        <v>300.06796264648438</v>
      </c>
      <c r="BI28" s="3">
        <v>1999.5660400390625</v>
      </c>
      <c r="BJ28" s="3">
        <v>198.37309265136719</v>
      </c>
      <c r="BK28" s="3">
        <v>97.30230712890625</v>
      </c>
      <c r="BL28" s="3">
        <v>-7.9732656478881836E-2</v>
      </c>
      <c r="BM28" s="3">
        <v>1.1736050248146057E-2</v>
      </c>
      <c r="BN28" s="3">
        <v>1</v>
      </c>
      <c r="BO28" s="3">
        <v>-1.355140209197998</v>
      </c>
      <c r="BP28" s="3">
        <v>7.355140209197998</v>
      </c>
      <c r="BQ28" s="3">
        <v>1</v>
      </c>
      <c r="BR28" s="3">
        <v>0</v>
      </c>
      <c r="BS28" s="3">
        <v>0.15999999642372131</v>
      </c>
      <c r="BT28" s="3">
        <v>111115</v>
      </c>
      <c r="BU28" s="4">
        <f t="shared" si="96"/>
        <v>1.5003398132324215</v>
      </c>
      <c r="BV28" s="4">
        <f t="shared" si="97"/>
        <v>1.0020871952989298E-3</v>
      </c>
      <c r="BW28" s="4">
        <f t="shared" si="98"/>
        <v>301.15262451171873</v>
      </c>
      <c r="BX28" s="4">
        <f t="shared" si="99"/>
        <v>299.94332351684568</v>
      </c>
      <c r="BY28" s="4">
        <f t="shared" si="100"/>
        <v>319.93055925524459</v>
      </c>
      <c r="BZ28" s="4">
        <f t="shared" si="101"/>
        <v>1.0442126246089238</v>
      </c>
      <c r="CA28" s="4">
        <f t="shared" si="102"/>
        <v>3.7954203288314505</v>
      </c>
      <c r="CB28" s="4">
        <f t="shared" si="103"/>
        <v>39.006478271920848</v>
      </c>
      <c r="CC28" s="4">
        <f t="shared" si="104"/>
        <v>24.352309189279246</v>
      </c>
      <c r="CD28" s="4">
        <f t="shared" si="105"/>
        <v>27.397974014282227</v>
      </c>
      <c r="CE28" s="4">
        <f t="shared" si="106"/>
        <v>3.6636773625407821</v>
      </c>
      <c r="CF28" s="4">
        <f t="shared" si="107"/>
        <v>4.0045519458397759E-2</v>
      </c>
      <c r="CG28" s="4">
        <f t="shared" si="108"/>
        <v>1.4258844607981154</v>
      </c>
      <c r="CH28" s="4">
        <f t="shared" si="109"/>
        <v>2.237792901742667</v>
      </c>
      <c r="CI28" s="4">
        <f t="shared" si="110"/>
        <v>2.5043968611398858E-2</v>
      </c>
      <c r="CJ28" s="4">
        <f t="shared" si="111"/>
        <v>22.369254534284323</v>
      </c>
      <c r="CK28" s="4">
        <f t="shared" si="112"/>
        <v>0.25869354691511509</v>
      </c>
      <c r="CL28" s="4">
        <f t="shared" si="113"/>
        <v>36.123859940458601</v>
      </c>
      <c r="CM28" s="4">
        <f t="shared" si="114"/>
        <v>886.35847777663787</v>
      </c>
      <c r="CN28" s="4">
        <f t="shared" si="115"/>
        <v>6.4955974616173699E-3</v>
      </c>
      <c r="CO28" s="4">
        <f t="shared" si="116"/>
        <v>0</v>
      </c>
      <c r="CP28" s="4">
        <f t="shared" si="117"/>
        <v>1749.63927524415</v>
      </c>
      <c r="CQ28" s="4">
        <f t="shared" si="118"/>
        <v>322.94976806640625</v>
      </c>
      <c r="CR28" s="4">
        <f t="shared" si="119"/>
        <v>0.1937863159600951</v>
      </c>
      <c r="CS28">
        <v>-9999</v>
      </c>
    </row>
    <row r="29" spans="1:97" s="4" customFormat="1" x14ac:dyDescent="0.2">
      <c r="A29" s="4" t="s">
        <v>132</v>
      </c>
      <c r="B29" s="4" t="s">
        <v>133</v>
      </c>
      <c r="C29" s="4" t="s">
        <v>134</v>
      </c>
      <c r="D29" s="4">
        <v>2</v>
      </c>
      <c r="E29" s="4">
        <v>1</v>
      </c>
      <c r="F29" s="4" t="s">
        <v>135</v>
      </c>
      <c r="H29" s="4" t="s">
        <v>136</v>
      </c>
      <c r="I29" s="4">
        <v>3</v>
      </c>
      <c r="J29" s="8">
        <v>20130403</v>
      </c>
      <c r="K29" s="4" t="s">
        <v>137</v>
      </c>
      <c r="L29" s="4" t="s">
        <v>138</v>
      </c>
      <c r="M29" s="4" t="s">
        <v>139</v>
      </c>
      <c r="N29" s="4">
        <v>1</v>
      </c>
      <c r="O29" s="3">
        <v>28</v>
      </c>
      <c r="P29" s="3" t="s">
        <v>97</v>
      </c>
      <c r="Q29" s="3">
        <v>8507.9999982770532</v>
      </c>
      <c r="R29" s="3">
        <v>0</v>
      </c>
      <c r="S29" s="4">
        <f t="shared" si="80"/>
        <v>20.355083138268274</v>
      </c>
      <c r="T29" s="4">
        <f t="shared" si="81"/>
        <v>3.6807981009010331E-2</v>
      </c>
      <c r="U29" s="4">
        <f t="shared" si="82"/>
        <v>268.45489471728024</v>
      </c>
      <c r="V29" s="3">
        <v>27</v>
      </c>
      <c r="W29" s="3">
        <v>27</v>
      </c>
      <c r="X29" s="3">
        <v>0</v>
      </c>
      <c r="Y29" s="3">
        <v>0</v>
      </c>
      <c r="Z29" s="3">
        <v>531.7998046875</v>
      </c>
      <c r="AA29" s="3">
        <v>878.068115234375</v>
      </c>
      <c r="AB29" s="3">
        <v>697.69970703125</v>
      </c>
      <c r="AC29">
        <v>-9999</v>
      </c>
      <c r="AD29" s="4">
        <f t="shared" si="83"/>
        <v>0.39435244776477124</v>
      </c>
      <c r="AE29" s="4">
        <f t="shared" si="84"/>
        <v>0.2054150527433522</v>
      </c>
      <c r="AF29" s="3">
        <v>-1</v>
      </c>
      <c r="AG29" s="3">
        <v>0.87</v>
      </c>
      <c r="AH29" s="3">
        <v>0.92</v>
      </c>
      <c r="AI29" s="3">
        <v>10.018994331359863</v>
      </c>
      <c r="AJ29" s="4">
        <f t="shared" si="85"/>
        <v>0.87500949716567999</v>
      </c>
      <c r="AK29" s="4">
        <f t="shared" si="86"/>
        <v>1.2209381394839153E-2</v>
      </c>
      <c r="AL29" s="4">
        <f t="shared" si="87"/>
        <v>0.52089204443300674</v>
      </c>
      <c r="AM29" s="4">
        <f t="shared" si="88"/>
        <v>1.6511253059792899</v>
      </c>
      <c r="AN29" s="4">
        <f t="shared" si="89"/>
        <v>-1</v>
      </c>
      <c r="AO29" s="3">
        <v>1999.0146484375</v>
      </c>
      <c r="AP29" s="3">
        <v>0.5</v>
      </c>
      <c r="AQ29" s="4">
        <f t="shared" si="90"/>
        <v>179.6515684061884</v>
      </c>
      <c r="AR29" s="4">
        <f t="shared" si="91"/>
        <v>0.92734573418563016</v>
      </c>
      <c r="AS29" s="4">
        <f t="shared" si="92"/>
        <v>2.3948938720848112</v>
      </c>
      <c r="AT29" s="4">
        <f t="shared" si="93"/>
        <v>28.089399337768555</v>
      </c>
      <c r="AU29" s="3">
        <v>2</v>
      </c>
      <c r="AV29" s="4">
        <f t="shared" si="94"/>
        <v>4.644859790802002</v>
      </c>
      <c r="AW29" s="3">
        <v>1</v>
      </c>
      <c r="AX29" s="4">
        <f t="shared" si="95"/>
        <v>9.2897195816040039</v>
      </c>
      <c r="AY29" s="3">
        <v>26.817001342773438</v>
      </c>
      <c r="AZ29" s="3">
        <v>28.089399337768555</v>
      </c>
      <c r="BA29" s="3">
        <v>28.058807373046875</v>
      </c>
      <c r="BB29" s="3">
        <v>1199.9718017578125</v>
      </c>
      <c r="BC29" s="3">
        <v>1185.6763916015625</v>
      </c>
      <c r="BD29" s="3">
        <v>13.982833862304688</v>
      </c>
      <c r="BE29" s="3">
        <v>14.591716766357422</v>
      </c>
      <c r="BF29" s="3">
        <v>38.422428131103516</v>
      </c>
      <c r="BG29" s="3">
        <v>40.096355438232422</v>
      </c>
      <c r="BH29" s="3">
        <v>300.160888671875</v>
      </c>
      <c r="BI29" s="3">
        <v>1998.9173583984375</v>
      </c>
      <c r="BJ29" s="3">
        <v>243.70137023925781</v>
      </c>
      <c r="BK29" s="3">
        <v>97.299606323242188</v>
      </c>
      <c r="BL29" s="3">
        <v>-0.86025023460388184</v>
      </c>
      <c r="BM29" s="3">
        <v>1.8256321549415588E-2</v>
      </c>
      <c r="BN29" s="3">
        <v>0.66666668653488159</v>
      </c>
      <c r="BO29" s="3">
        <v>-1.355140209197998</v>
      </c>
      <c r="BP29" s="3">
        <v>7.355140209197998</v>
      </c>
      <c r="BQ29" s="3">
        <v>1</v>
      </c>
      <c r="BR29" s="3">
        <v>0</v>
      </c>
      <c r="BS29" s="3">
        <v>0.15999999642372131</v>
      </c>
      <c r="BT29" s="3">
        <v>111115</v>
      </c>
      <c r="BU29" s="4">
        <f t="shared" si="96"/>
        <v>1.5008044433593748</v>
      </c>
      <c r="BV29" s="4">
        <f t="shared" si="97"/>
        <v>9.2734573418563014E-4</v>
      </c>
      <c r="BW29" s="4">
        <f t="shared" si="98"/>
        <v>301.23939933776853</v>
      </c>
      <c r="BX29" s="4">
        <f t="shared" si="99"/>
        <v>299.96700134277341</v>
      </c>
      <c r="BY29" s="4">
        <f t="shared" si="100"/>
        <v>319.82677019506446</v>
      </c>
      <c r="BZ29" s="4">
        <f t="shared" si="101"/>
        <v>1.0539334435353345</v>
      </c>
      <c r="CA29" s="4">
        <f t="shared" si="102"/>
        <v>3.8146621690316409</v>
      </c>
      <c r="CB29" s="4">
        <f t="shared" si="103"/>
        <v>39.205319663461204</v>
      </c>
      <c r="CC29" s="4">
        <f t="shared" si="104"/>
        <v>24.613602897103782</v>
      </c>
      <c r="CD29" s="4">
        <f t="shared" si="105"/>
        <v>27.453200340270996</v>
      </c>
      <c r="CE29" s="4">
        <f t="shared" si="106"/>
        <v>3.6755423035733625</v>
      </c>
      <c r="CF29" s="4">
        <f t="shared" si="107"/>
        <v>3.6662714996889084E-2</v>
      </c>
      <c r="CG29" s="4">
        <f t="shared" si="108"/>
        <v>1.4197682969468297</v>
      </c>
      <c r="CH29" s="4">
        <f t="shared" si="109"/>
        <v>2.2557740066265328</v>
      </c>
      <c r="CI29" s="4">
        <f t="shared" si="110"/>
        <v>2.292720398765161E-2</v>
      </c>
      <c r="CJ29" s="4">
        <f t="shared" si="111"/>
        <v>26.120555571538798</v>
      </c>
      <c r="CK29" s="4">
        <f t="shared" si="112"/>
        <v>0.22641497850409462</v>
      </c>
      <c r="CL29" s="4">
        <f t="shared" si="113"/>
        <v>35.737934109007533</v>
      </c>
      <c r="CM29" s="4">
        <f t="shared" si="114"/>
        <v>1182.7183515880536</v>
      </c>
      <c r="CN29" s="4">
        <f t="shared" si="115"/>
        <v>6.150649636932121E-3</v>
      </c>
      <c r="CO29" s="4">
        <f t="shared" si="116"/>
        <v>0</v>
      </c>
      <c r="CP29" s="4">
        <f t="shared" si="117"/>
        <v>1749.0716726479661</v>
      </c>
      <c r="CQ29" s="4">
        <f t="shared" si="118"/>
        <v>346.268310546875</v>
      </c>
      <c r="CR29" s="4">
        <f t="shared" si="119"/>
        <v>0.2054150527433522</v>
      </c>
      <c r="CS29">
        <v>-9999</v>
      </c>
    </row>
    <row r="30" spans="1:97" s="4" customFormat="1" x14ac:dyDescent="0.2">
      <c r="A30" s="4" t="s">
        <v>132</v>
      </c>
      <c r="B30" s="4" t="s">
        <v>133</v>
      </c>
      <c r="C30" s="4" t="s">
        <v>134</v>
      </c>
      <c r="D30" s="4">
        <v>2</v>
      </c>
      <c r="E30" s="4">
        <v>1</v>
      </c>
      <c r="F30" s="4" t="s">
        <v>135</v>
      </c>
      <c r="H30" s="4" t="s">
        <v>136</v>
      </c>
      <c r="I30" s="4">
        <v>3</v>
      </c>
      <c r="J30" s="8">
        <v>20130403</v>
      </c>
      <c r="K30" s="4" t="s">
        <v>137</v>
      </c>
      <c r="L30" s="4" t="s">
        <v>138</v>
      </c>
      <c r="M30" s="4" t="s">
        <v>139</v>
      </c>
      <c r="N30" s="4">
        <v>1</v>
      </c>
      <c r="O30" s="3">
        <v>29</v>
      </c>
      <c r="P30" s="3" t="s">
        <v>98</v>
      </c>
      <c r="Q30" s="3">
        <v>8712.4999999655411</v>
      </c>
      <c r="R30" s="3">
        <v>0</v>
      </c>
      <c r="S30" s="4">
        <f t="shared" si="80"/>
        <v>-493.50437807430757</v>
      </c>
      <c r="T30" s="4">
        <f t="shared" si="81"/>
        <v>-0.19184485919635105</v>
      </c>
      <c r="U30" s="4">
        <f t="shared" si="82"/>
        <v>-3621.3313884730087</v>
      </c>
      <c r="V30" s="3">
        <v>28</v>
      </c>
      <c r="W30" s="3">
        <v>28</v>
      </c>
      <c r="X30" s="3">
        <v>0</v>
      </c>
      <c r="Y30" s="3">
        <v>0</v>
      </c>
      <c r="Z30" s="3">
        <v>-4.31201171875</v>
      </c>
      <c r="AA30" s="3">
        <v>0.2879464328289032</v>
      </c>
      <c r="AB30" s="3">
        <v>0.37867432832717896</v>
      </c>
      <c r="AC30">
        <v>-9999</v>
      </c>
      <c r="AD30" s="4">
        <f t="shared" si="83"/>
        <v>15.975048228196606</v>
      </c>
      <c r="AE30" s="4">
        <f t="shared" si="84"/>
        <v>-0.31508602001743141</v>
      </c>
      <c r="AF30" s="3">
        <v>-1</v>
      </c>
      <c r="AG30" s="3">
        <v>0.87</v>
      </c>
      <c r="AH30" s="3">
        <v>0.92</v>
      </c>
      <c r="AI30" s="3">
        <v>9.9882955551147461</v>
      </c>
      <c r="AJ30" s="4">
        <f t="shared" si="85"/>
        <v>0.87499414777755746</v>
      </c>
      <c r="AK30" s="4">
        <f t="shared" si="86"/>
        <v>-0.28111769324318742</v>
      </c>
      <c r="AL30" s="4">
        <f t="shared" si="87"/>
        <v>-1.9723634978534327E-2</v>
      </c>
      <c r="AM30" s="4">
        <f t="shared" si="88"/>
        <v>-6.6777748208990351E-2</v>
      </c>
      <c r="AN30" s="4">
        <f t="shared" si="89"/>
        <v>-1</v>
      </c>
      <c r="AO30" s="3">
        <v>2002.5711669921875</v>
      </c>
      <c r="AP30" s="3">
        <v>0.5</v>
      </c>
      <c r="AQ30" s="4">
        <f t="shared" si="90"/>
        <v>-276.05285690500489</v>
      </c>
      <c r="AR30" s="4">
        <f t="shared" si="91"/>
        <v>-3.1380102815636022</v>
      </c>
      <c r="AS30" s="4">
        <f t="shared" si="92"/>
        <v>1.5276634914732254</v>
      </c>
      <c r="AT30" s="4">
        <f t="shared" si="93"/>
        <v>22.239860534667969</v>
      </c>
      <c r="AU30" s="3">
        <v>2</v>
      </c>
      <c r="AV30" s="4">
        <f t="shared" si="94"/>
        <v>4.644859790802002</v>
      </c>
      <c r="AW30" s="3">
        <v>1</v>
      </c>
      <c r="AX30" s="4">
        <f t="shared" si="95"/>
        <v>9.2897195816040039</v>
      </c>
      <c r="AY30" s="3">
        <v>26.651710510253906</v>
      </c>
      <c r="AZ30" s="3">
        <v>22.239860534667969</v>
      </c>
      <c r="BA30" s="3">
        <v>28.059362411499023</v>
      </c>
      <c r="BB30" s="3">
        <v>50.402099609375</v>
      </c>
      <c r="BC30" s="3">
        <v>380.087646484375</v>
      </c>
      <c r="BD30" s="3">
        <v>14.039447784423828</v>
      </c>
      <c r="BE30" s="3">
        <v>11.973194122314453</v>
      </c>
      <c r="BF30" s="3">
        <v>38.955718994140625</v>
      </c>
      <c r="BG30" s="3">
        <v>33.238117218017578</v>
      </c>
      <c r="BH30" s="3">
        <v>300.10238647460938</v>
      </c>
      <c r="BI30" s="3">
        <v>2002.242919921875</v>
      </c>
      <c r="BJ30" s="3">
        <v>202.05987548828125</v>
      </c>
      <c r="BK30" s="3">
        <v>97.293113708496094</v>
      </c>
      <c r="BL30" s="3">
        <v>-0.86025023460388184</v>
      </c>
      <c r="BM30" s="3">
        <v>1.8256321549415588E-2</v>
      </c>
      <c r="BN30" s="3">
        <v>0.3333333432674408</v>
      </c>
      <c r="BO30" s="3">
        <v>-1.355140209197998</v>
      </c>
      <c r="BP30" s="3">
        <v>7.355140209197998</v>
      </c>
      <c r="BQ30" s="3">
        <v>1</v>
      </c>
      <c r="BR30" s="3">
        <v>0</v>
      </c>
      <c r="BS30" s="3">
        <v>0.15999999642372131</v>
      </c>
      <c r="BT30" s="3">
        <v>111115</v>
      </c>
      <c r="BU30" s="4">
        <f t="shared" si="96"/>
        <v>1.5005119323730467</v>
      </c>
      <c r="BV30" s="4">
        <f t="shared" si="97"/>
        <v>-3.1380102815636024E-3</v>
      </c>
      <c r="BW30" s="4">
        <f t="shared" si="98"/>
        <v>295.38986053466795</v>
      </c>
      <c r="BX30" s="4">
        <f t="shared" si="99"/>
        <v>299.80171051025388</v>
      </c>
      <c r="BY30" s="4">
        <f t="shared" si="100"/>
        <v>320.35886002692132</v>
      </c>
      <c r="BZ30" s="4">
        <f t="shared" si="101"/>
        <v>2.0366211531818696</v>
      </c>
      <c r="CA30" s="4">
        <f t="shared" si="102"/>
        <v>2.6925728286694626</v>
      </c>
      <c r="CB30" s="4">
        <f t="shared" si="103"/>
        <v>27.674855146858501</v>
      </c>
      <c r="CC30" s="4">
        <f t="shared" si="104"/>
        <v>15.701661024544048</v>
      </c>
      <c r="CD30" s="4">
        <f t="shared" si="105"/>
        <v>24.445785522460938</v>
      </c>
      <c r="CE30" s="4">
        <f t="shared" si="106"/>
        <v>3.0761199519678328</v>
      </c>
      <c r="CF30" s="4">
        <f t="shared" si="107"/>
        <v>-0.1958902490399175</v>
      </c>
      <c r="CG30" s="4">
        <f t="shared" si="108"/>
        <v>1.1649093371962371</v>
      </c>
      <c r="CH30" s="4">
        <f t="shared" si="109"/>
        <v>1.9112106147715957</v>
      </c>
      <c r="CI30" s="4">
        <f t="shared" si="110"/>
        <v>-0.12206141014316496</v>
      </c>
      <c r="CJ30" s="4">
        <f t="shared" si="111"/>
        <v>-352.33060655485048</v>
      </c>
      <c r="CK30" s="4">
        <f t="shared" si="112"/>
        <v>-9.5276219102845214</v>
      </c>
      <c r="CL30" s="4">
        <f t="shared" si="113"/>
        <v>40.895732444647471</v>
      </c>
      <c r="CM30" s="4">
        <f t="shared" si="114"/>
        <v>451.80465629806423</v>
      </c>
      <c r="CN30" s="4">
        <f t="shared" si="115"/>
        <v>-0.44670241274969136</v>
      </c>
      <c r="CO30" s="4">
        <f t="shared" si="116"/>
        <v>0</v>
      </c>
      <c r="CP30" s="4">
        <f t="shared" si="117"/>
        <v>1751.9508373606893</v>
      </c>
      <c r="CQ30" s="4">
        <f t="shared" si="118"/>
        <v>4.5999581515789032</v>
      </c>
      <c r="CR30" s="4">
        <f t="shared" si="119"/>
        <v>-0.31508602001743141</v>
      </c>
      <c r="CS30">
        <v>-9999</v>
      </c>
    </row>
    <row r="31" spans="1:97" x14ac:dyDescent="0.2">
      <c r="A31" t="s">
        <v>132</v>
      </c>
      <c r="B31" t="s">
        <v>133</v>
      </c>
      <c r="C31" t="s">
        <v>134</v>
      </c>
      <c r="D31">
        <v>2</v>
      </c>
      <c r="E31">
        <v>2</v>
      </c>
      <c r="F31" t="s">
        <v>135</v>
      </c>
      <c r="H31" t="s">
        <v>140</v>
      </c>
      <c r="I31">
        <v>1</v>
      </c>
      <c r="J31" s="7">
        <v>20130403</v>
      </c>
      <c r="K31" t="s">
        <v>137</v>
      </c>
      <c r="L31" t="s">
        <v>138</v>
      </c>
      <c r="M31" t="s">
        <v>139</v>
      </c>
      <c r="O31" s="1">
        <v>30</v>
      </c>
      <c r="P31" s="1" t="s">
        <v>99</v>
      </c>
      <c r="Q31" s="1">
        <v>9426.4999979669228</v>
      </c>
      <c r="R31" s="1">
        <v>0</v>
      </c>
      <c r="S31">
        <f t="shared" ref="S31:S38" si="120">(BB31-BC31*(1000-BD31)/(1000-BE31))*BU31</f>
        <v>-0.82229792277831826</v>
      </c>
      <c r="T31">
        <f t="shared" ref="T31:T38" si="121">IF(CF31&lt;&gt;0,1/(1/CF31-1/AX31),0)</f>
        <v>8.261086392756288E-2</v>
      </c>
      <c r="U31">
        <f t="shared" ref="U31:U38" si="122">((CI31-BV31/2)*BC31-S31)/(CI31+BV31/2)</f>
        <v>64.212600338224775</v>
      </c>
      <c r="V31" s="1">
        <v>29</v>
      </c>
      <c r="W31" s="1">
        <v>29</v>
      </c>
      <c r="X31" s="1">
        <v>0</v>
      </c>
      <c r="Y31" s="1">
        <v>0</v>
      </c>
      <c r="Z31" s="1">
        <v>569.84521484375</v>
      </c>
      <c r="AA31" s="1">
        <v>840.8612060546875</v>
      </c>
      <c r="AB31" s="1">
        <v>783.135009765625</v>
      </c>
      <c r="AC31">
        <v>-9999</v>
      </c>
      <c r="AD31">
        <f t="shared" ref="AD31:AD38" si="123">CQ31/AA31</f>
        <v>0.32230764038044024</v>
      </c>
      <c r="AE31">
        <f t="shared" ref="AE31:AE38" si="124">(AA31-AB31)/AA31</f>
        <v>6.8651277848710904E-2</v>
      </c>
      <c r="AF31" s="1">
        <v>-1</v>
      </c>
      <c r="AG31" s="1">
        <v>0.87</v>
      </c>
      <c r="AH31" s="1">
        <v>0.92</v>
      </c>
      <c r="AI31" s="1">
        <v>9.9882955551147461</v>
      </c>
      <c r="AJ31">
        <f t="shared" ref="AJ31:AJ38" si="125">(AI31*AH31+(100-AI31)*AG31)/100</f>
        <v>0.87499414777755746</v>
      </c>
      <c r="AK31">
        <f t="shared" ref="AK31:AK38" si="126">(S31-AF31)/CP31</f>
        <v>1.0161842517241301E-4</v>
      </c>
      <c r="AL31">
        <f t="shared" ref="AL31:AL38" si="127">(AA31-AB31)/(AA31-Z31)</f>
        <v>0.21299922573252505</v>
      </c>
      <c r="AM31">
        <f t="shared" ref="AM31:AM38" si="128">(Y31-AA31)/(Y31-Z31)</f>
        <v>1.4755958006688699</v>
      </c>
      <c r="AN31">
        <f t="shared" ref="AN31:AN38" si="129">(Y31-AA31)/AA31</f>
        <v>-1</v>
      </c>
      <c r="AO31" s="1">
        <v>1998.6446533203125</v>
      </c>
      <c r="AP31" s="1">
        <v>0.5</v>
      </c>
      <c r="AQ31">
        <f t="shared" ref="AQ31:AQ38" si="130">AE31*AP31*AJ31*AO31</f>
        <v>60.028758879185631</v>
      </c>
      <c r="AR31">
        <f t="shared" ref="AR31:AR38" si="131">BV31*1000</f>
        <v>1.9526266956640375</v>
      </c>
      <c r="AS31">
        <f t="shared" ref="AS31:AS38" si="132">(CA31-CG31)</f>
        <v>2.2564308204059453</v>
      </c>
      <c r="AT31">
        <f t="shared" ref="AT31:AT38" si="133">(AZ31+BZ31*R31)</f>
        <v>28.017372131347656</v>
      </c>
      <c r="AU31" s="1">
        <v>2</v>
      </c>
      <c r="AV31">
        <f t="shared" ref="AV31:AV38" si="134">(AU31*BO31+BP31)</f>
        <v>4.644859790802002</v>
      </c>
      <c r="AW31" s="1">
        <v>1</v>
      </c>
      <c r="AX31">
        <f t="shared" ref="AX31:AX38" si="135">AV31*(AW31+1)*(AW31+1)/(AW31*AW31+1)</f>
        <v>9.2897195816040039</v>
      </c>
      <c r="AY31" s="1">
        <v>27.03529167175293</v>
      </c>
      <c r="AZ31" s="1">
        <v>28.017372131347656</v>
      </c>
      <c r="BA31" s="1">
        <v>28.058408737182617</v>
      </c>
      <c r="BB31" s="1">
        <v>49.865402221679688</v>
      </c>
      <c r="BC31" s="1">
        <v>50.347873687744141</v>
      </c>
      <c r="BD31" s="1">
        <v>14.571005821228027</v>
      </c>
      <c r="BE31" s="1">
        <v>15.851626396179199</v>
      </c>
      <c r="BF31" s="1">
        <v>39.525337219238281</v>
      </c>
      <c r="BG31" s="1">
        <v>43.001556396484375</v>
      </c>
      <c r="BH31" s="1">
        <v>300.11611938476562</v>
      </c>
      <c r="BI31" s="1">
        <v>1998.5494384765625</v>
      </c>
      <c r="BJ31" s="1">
        <v>350.87173461914062</v>
      </c>
      <c r="BK31" s="1">
        <v>97.2930908203125</v>
      </c>
      <c r="BL31" s="1">
        <v>1.0204832553863525</v>
      </c>
      <c r="BM31" s="1">
        <v>8.4935575723648071E-3</v>
      </c>
      <c r="BN31" s="1">
        <v>1</v>
      </c>
      <c r="BO31" s="1">
        <v>-1.355140209197998</v>
      </c>
      <c r="BP31" s="1">
        <v>7.355140209197998</v>
      </c>
      <c r="BQ31" s="1">
        <v>1</v>
      </c>
      <c r="BR31" s="1">
        <v>0</v>
      </c>
      <c r="BS31" s="1">
        <v>0.15999999642372131</v>
      </c>
      <c r="BT31" s="1">
        <v>111115</v>
      </c>
      <c r="BU31">
        <f t="shared" ref="BU31:BU38" si="136">BH31*0.000001/(AU31*0.0001)</f>
        <v>1.5005805969238279</v>
      </c>
      <c r="BV31">
        <f t="shared" ref="BV31:BV38" si="137">(BE31-BD31)/(1000-BE31)*BU31</f>
        <v>1.9526266956640375E-3</v>
      </c>
      <c r="BW31">
        <f t="shared" ref="BW31:BW38" si="138">(AZ31+273.15)</f>
        <v>301.16737213134763</v>
      </c>
      <c r="BX31">
        <f t="shared" ref="BX31:BX38" si="139">(AY31+273.15)</f>
        <v>300.18529167175291</v>
      </c>
      <c r="BY31">
        <f t="shared" ref="BY31:BY38" si="140">(BI31*BQ31+BJ31*BR31)*BS31</f>
        <v>319.76790300888024</v>
      </c>
      <c r="BZ31">
        <f t="shared" ref="BZ31:BZ38" si="141">((BY31+0.00000010773*(BX31^4-BW31^4))-BV31*44100)/(AV31*51.4+0.00000043092*BW31^3)</f>
        <v>0.88677912290957217</v>
      </c>
      <c r="CA31">
        <f t="shared" ref="CA31:CA38" si="142">0.61365*EXP(17.502*AT31/(240.97+AT31))</f>
        <v>3.7986845470190711</v>
      </c>
      <c r="CB31">
        <f t="shared" ref="CB31:CB38" si="143">CA31*1000/BK31</f>
        <v>39.043723608644939</v>
      </c>
      <c r="CC31">
        <f t="shared" ref="CC31:CC38" si="144">(CB31-BE31)</f>
        <v>23.19209721246574</v>
      </c>
      <c r="CD31">
        <f t="shared" ref="CD31:CD38" si="145">IF(R31,AZ31,(AY31+AZ31)/2)</f>
        <v>27.526331901550293</v>
      </c>
      <c r="CE31">
        <f t="shared" ref="CE31:CE38" si="146">0.61365*EXP(17.502*CD31/(240.97+CD31))</f>
        <v>3.6913056399376507</v>
      </c>
      <c r="CF31">
        <f t="shared" ref="CF31:CF38" si="147">IF(CC31&lt;&gt;0,(1000-(CB31+BE31)/2)/CC31*BV31,0)</f>
        <v>8.1882704066094061E-2</v>
      </c>
      <c r="CG31">
        <f t="shared" ref="CG31:CG38" si="148">BE31*BK31/1000</f>
        <v>1.5422537266131258</v>
      </c>
      <c r="CH31">
        <f t="shared" ref="CH31:CH38" si="149">(CE31-CG31)</f>
        <v>2.1490519133245249</v>
      </c>
      <c r="CI31">
        <f t="shared" ref="CI31:CI38" si="150">1/(1.6/T31+1.37/AX31)</f>
        <v>5.1241616280128598E-2</v>
      </c>
      <c r="CJ31">
        <f t="shared" ref="CJ31:CJ38" si="151">U31*BK31*0.001</f>
        <v>6.2474423565153323</v>
      </c>
      <c r="CK31">
        <f t="shared" ref="CK31:CK38" si="152">U31/BC31</f>
        <v>1.2753785936714868</v>
      </c>
      <c r="CL31">
        <f t="shared" ref="CL31:CL38" si="153">(1-BV31*BK31/CA31/T31)*100</f>
        <v>39.461615294250905</v>
      </c>
      <c r="CM31">
        <f t="shared" ref="CM31:CM38" si="154">(BC31-S31/(AX31/1.35))</f>
        <v>50.467371610797599</v>
      </c>
      <c r="CN31">
        <f t="shared" ref="CN31:CN38" si="155">S31*CL31/100/CM31</f>
        <v>-6.4297393048694182E-3</v>
      </c>
      <c r="CO31">
        <f t="shared" ref="CO31:CO38" si="156">(Y31-X31)</f>
        <v>0</v>
      </c>
      <c r="CP31">
        <f t="shared" ref="CP31:CP38" si="157">BI31*AJ31</f>
        <v>1748.7190627111158</v>
      </c>
      <c r="CQ31">
        <f t="shared" ref="CQ31:CQ38" si="158">(AA31-Z31)</f>
        <v>271.0159912109375</v>
      </c>
      <c r="CR31">
        <f t="shared" ref="CR31:CR38" si="159">(AA31-AB31)/(AA31-X31)</f>
        <v>6.8651277848710904E-2</v>
      </c>
      <c r="CS31">
        <v>-9999</v>
      </c>
    </row>
    <row r="32" spans="1:97" x14ac:dyDescent="0.2">
      <c r="A32" t="s">
        <v>132</v>
      </c>
      <c r="B32" t="s">
        <v>133</v>
      </c>
      <c r="C32" t="s">
        <v>134</v>
      </c>
      <c r="D32">
        <v>2</v>
      </c>
      <c r="E32">
        <v>2</v>
      </c>
      <c r="F32" t="s">
        <v>135</v>
      </c>
      <c r="H32" t="s">
        <v>140</v>
      </c>
      <c r="I32">
        <v>1</v>
      </c>
      <c r="J32" s="7">
        <v>20130403</v>
      </c>
      <c r="K32" t="s">
        <v>137</v>
      </c>
      <c r="L32" t="s">
        <v>138</v>
      </c>
      <c r="M32" t="s">
        <v>139</v>
      </c>
      <c r="O32" s="1">
        <v>31</v>
      </c>
      <c r="P32" s="1" t="s">
        <v>100</v>
      </c>
      <c r="Q32" s="1">
        <v>9656.9999977257103</v>
      </c>
      <c r="R32" s="1">
        <v>0</v>
      </c>
      <c r="S32">
        <f t="shared" si="120"/>
        <v>0.46534127092593158</v>
      </c>
      <c r="T32">
        <f t="shared" si="121"/>
        <v>7.521674040020894E-2</v>
      </c>
      <c r="U32">
        <f t="shared" si="122"/>
        <v>85.92490799944504</v>
      </c>
      <c r="V32" s="1">
        <v>30</v>
      </c>
      <c r="W32" s="1">
        <v>30</v>
      </c>
      <c r="X32" s="1">
        <v>0</v>
      </c>
      <c r="Y32" s="1">
        <v>0</v>
      </c>
      <c r="Z32" s="1">
        <v>556.061767578125</v>
      </c>
      <c r="AA32" s="1">
        <v>827.5865478515625</v>
      </c>
      <c r="AB32" s="1">
        <v>758.74102783203125</v>
      </c>
      <c r="AC32">
        <v>-9999</v>
      </c>
      <c r="AD32">
        <f t="shared" si="123"/>
        <v>0.32809230766053815</v>
      </c>
      <c r="AE32">
        <f t="shared" si="124"/>
        <v>8.318830241774243E-2</v>
      </c>
      <c r="AF32" s="1">
        <v>-1</v>
      </c>
      <c r="AG32" s="1">
        <v>0.87</v>
      </c>
      <c r="AH32" s="1">
        <v>0.92</v>
      </c>
      <c r="AI32" s="1">
        <v>9.9882955551147461</v>
      </c>
      <c r="AJ32">
        <f t="shared" si="125"/>
        <v>0.87499414777755746</v>
      </c>
      <c r="AK32">
        <f t="shared" si="126"/>
        <v>8.3713081453182822E-4</v>
      </c>
      <c r="AL32">
        <f t="shared" si="127"/>
        <v>0.25355151728766989</v>
      </c>
      <c r="AM32">
        <f t="shared" si="128"/>
        <v>1.4882996747933925</v>
      </c>
      <c r="AN32">
        <f t="shared" si="129"/>
        <v>-1</v>
      </c>
      <c r="AO32" s="1">
        <v>2000.5455322265625</v>
      </c>
      <c r="AP32" s="1">
        <v>0.5</v>
      </c>
      <c r="AQ32">
        <f t="shared" si="130"/>
        <v>72.809132227462612</v>
      </c>
      <c r="AR32">
        <f t="shared" si="131"/>
        <v>1.748470085515538</v>
      </c>
      <c r="AS32">
        <f t="shared" si="132"/>
        <v>2.2171409571519058</v>
      </c>
      <c r="AT32">
        <f t="shared" si="133"/>
        <v>27.948171615600586</v>
      </c>
      <c r="AU32" s="1">
        <v>2</v>
      </c>
      <c r="AV32">
        <f t="shared" si="134"/>
        <v>4.644859790802002</v>
      </c>
      <c r="AW32" s="1">
        <v>1</v>
      </c>
      <c r="AX32">
        <f t="shared" si="135"/>
        <v>9.2897195816040039</v>
      </c>
      <c r="AY32" s="1">
        <v>26.954750061035156</v>
      </c>
      <c r="AZ32" s="1">
        <v>27.948171615600586</v>
      </c>
      <c r="BA32" s="1">
        <v>28.054035186767578</v>
      </c>
      <c r="BB32" s="1">
        <v>99.787612915039062</v>
      </c>
      <c r="BC32" s="1">
        <v>99.361801147460938</v>
      </c>
      <c r="BD32" s="1">
        <v>14.952997207641602</v>
      </c>
      <c r="BE32" s="1">
        <v>16.099241256713867</v>
      </c>
      <c r="BF32" s="1">
        <v>40.750396728515625</v>
      </c>
      <c r="BG32" s="1">
        <v>43.872417449951172</v>
      </c>
      <c r="BH32" s="1">
        <v>300.1666259765625</v>
      </c>
      <c r="BI32" s="1">
        <v>2000.508056640625</v>
      </c>
      <c r="BJ32" s="1">
        <v>404.07351684570312</v>
      </c>
      <c r="BK32" s="1">
        <v>97.287071228027344</v>
      </c>
      <c r="BL32" s="1">
        <v>0.99787735939025879</v>
      </c>
      <c r="BM32" s="1">
        <v>2.607358992099762E-2</v>
      </c>
      <c r="BN32" s="1">
        <v>1</v>
      </c>
      <c r="BO32" s="1">
        <v>-1.355140209197998</v>
      </c>
      <c r="BP32" s="1">
        <v>7.355140209197998</v>
      </c>
      <c r="BQ32" s="1">
        <v>1</v>
      </c>
      <c r="BR32" s="1">
        <v>0</v>
      </c>
      <c r="BS32" s="1">
        <v>0.15999999642372131</v>
      </c>
      <c r="BT32" s="1">
        <v>111115</v>
      </c>
      <c r="BU32">
        <f t="shared" si="136"/>
        <v>1.5008331298828124</v>
      </c>
      <c r="BV32">
        <f t="shared" si="137"/>
        <v>1.748470085515538E-3</v>
      </c>
      <c r="BW32">
        <f t="shared" si="138"/>
        <v>301.09817161560056</v>
      </c>
      <c r="BX32">
        <f t="shared" si="139"/>
        <v>300.10475006103513</v>
      </c>
      <c r="BY32">
        <f t="shared" si="140"/>
        <v>320.08128190812567</v>
      </c>
      <c r="BZ32">
        <f t="shared" si="141"/>
        <v>0.92350326174348363</v>
      </c>
      <c r="CA32">
        <f t="shared" si="142"/>
        <v>3.7833889880110245</v>
      </c>
      <c r="CB32">
        <f t="shared" si="143"/>
        <v>38.888918540299024</v>
      </c>
      <c r="CC32">
        <f t="shared" si="144"/>
        <v>22.789677283585156</v>
      </c>
      <c r="CD32">
        <f t="shared" si="145"/>
        <v>27.451460838317871</v>
      </c>
      <c r="CE32">
        <f t="shared" si="146"/>
        <v>3.675168074427964</v>
      </c>
      <c r="CF32">
        <f t="shared" si="147"/>
        <v>7.4612619043490355E-2</v>
      </c>
      <c r="CG32">
        <f t="shared" si="148"/>
        <v>1.5662480308591185</v>
      </c>
      <c r="CH32">
        <f t="shared" si="149"/>
        <v>2.1089200435688458</v>
      </c>
      <c r="CI32">
        <f t="shared" si="150"/>
        <v>4.668678972951832E-2</v>
      </c>
      <c r="CJ32">
        <f t="shared" si="151"/>
        <v>8.3593826448037056</v>
      </c>
      <c r="CK32">
        <f t="shared" si="152"/>
        <v>0.86476801957248683</v>
      </c>
      <c r="CL32">
        <f t="shared" si="153"/>
        <v>40.225241320338071</v>
      </c>
      <c r="CM32">
        <f t="shared" si="154"/>
        <v>99.294176854797243</v>
      </c>
      <c r="CN32">
        <f t="shared" si="155"/>
        <v>1.8851523334224673E-3</v>
      </c>
      <c r="CO32">
        <f t="shared" si="156"/>
        <v>0</v>
      </c>
      <c r="CP32">
        <f t="shared" si="157"/>
        <v>1750.4328421424013</v>
      </c>
      <c r="CQ32">
        <f t="shared" si="158"/>
        <v>271.5247802734375</v>
      </c>
      <c r="CR32">
        <f t="shared" si="159"/>
        <v>8.318830241774243E-2</v>
      </c>
      <c r="CS32">
        <v>-9999</v>
      </c>
    </row>
    <row r="33" spans="1:97" x14ac:dyDescent="0.2">
      <c r="A33" t="s">
        <v>132</v>
      </c>
      <c r="B33" t="s">
        <v>133</v>
      </c>
      <c r="C33" t="s">
        <v>134</v>
      </c>
      <c r="D33">
        <v>2</v>
      </c>
      <c r="E33">
        <v>2</v>
      </c>
      <c r="F33" t="s">
        <v>135</v>
      </c>
      <c r="H33" t="s">
        <v>140</v>
      </c>
      <c r="I33">
        <v>1</v>
      </c>
      <c r="J33" s="7">
        <v>20130403</v>
      </c>
      <c r="K33" t="s">
        <v>137</v>
      </c>
      <c r="L33" t="s">
        <v>138</v>
      </c>
      <c r="M33" t="s">
        <v>139</v>
      </c>
      <c r="O33" s="1">
        <v>32</v>
      </c>
      <c r="P33" s="1" t="s">
        <v>101</v>
      </c>
      <c r="Q33" s="1">
        <v>9804.4999976223335</v>
      </c>
      <c r="R33" s="1">
        <v>0</v>
      </c>
      <c r="S33">
        <f t="shared" si="120"/>
        <v>5.6457040715514752</v>
      </c>
      <c r="T33">
        <f t="shared" si="121"/>
        <v>8.8244931456991679E-2</v>
      </c>
      <c r="U33">
        <f t="shared" si="122"/>
        <v>135.6613527180628</v>
      </c>
      <c r="V33" s="1">
        <v>31</v>
      </c>
      <c r="W33" s="1">
        <v>31</v>
      </c>
      <c r="X33" s="1">
        <v>0</v>
      </c>
      <c r="Y33" s="1">
        <v>0</v>
      </c>
      <c r="Z33" s="1">
        <v>545.54248046875</v>
      </c>
      <c r="AA33" s="1">
        <v>815.14141845703125</v>
      </c>
      <c r="AB33" s="1">
        <v>740.7900390625</v>
      </c>
      <c r="AC33">
        <v>-9999</v>
      </c>
      <c r="AD33">
        <f t="shared" si="123"/>
        <v>0.33073885326376984</v>
      </c>
      <c r="AE33">
        <f t="shared" si="124"/>
        <v>9.1212859156721351E-2</v>
      </c>
      <c r="AF33" s="1">
        <v>-1</v>
      </c>
      <c r="AG33" s="1">
        <v>0.87</v>
      </c>
      <c r="AH33" s="1">
        <v>0.92</v>
      </c>
      <c r="AI33" s="1">
        <v>9.9882955551147461</v>
      </c>
      <c r="AJ33">
        <f t="shared" si="125"/>
        <v>0.87499414777755746</v>
      </c>
      <c r="AK33">
        <f t="shared" si="126"/>
        <v>3.7977372438156632E-3</v>
      </c>
      <c r="AL33">
        <f t="shared" si="127"/>
        <v>0.27578513457557874</v>
      </c>
      <c r="AM33">
        <f t="shared" si="128"/>
        <v>1.4941850500012979</v>
      </c>
      <c r="AN33">
        <f t="shared" si="129"/>
        <v>-1</v>
      </c>
      <c r="AO33" s="1">
        <v>1999.8040771484375</v>
      </c>
      <c r="AP33" s="1">
        <v>0.5</v>
      </c>
      <c r="AQ33">
        <f t="shared" si="130"/>
        <v>79.80289959246538</v>
      </c>
      <c r="AR33">
        <f t="shared" si="131"/>
        <v>1.9944845237303879</v>
      </c>
      <c r="AS33">
        <f t="shared" si="132"/>
        <v>2.1583331060381297</v>
      </c>
      <c r="AT33">
        <f t="shared" si="133"/>
        <v>27.853927612304688</v>
      </c>
      <c r="AU33" s="1">
        <v>2</v>
      </c>
      <c r="AV33">
        <f t="shared" si="134"/>
        <v>4.644859790802002</v>
      </c>
      <c r="AW33" s="1">
        <v>1</v>
      </c>
      <c r="AX33">
        <f t="shared" si="135"/>
        <v>9.2897195816040039</v>
      </c>
      <c r="AY33" s="1">
        <v>26.975183486938477</v>
      </c>
      <c r="AZ33" s="1">
        <v>27.853927612304688</v>
      </c>
      <c r="BA33" s="1">
        <v>28.054691314697266</v>
      </c>
      <c r="BB33" s="1">
        <v>249.90110778808594</v>
      </c>
      <c r="BC33" s="1">
        <v>245.81185913085938</v>
      </c>
      <c r="BD33" s="1">
        <v>15.184538841247559</v>
      </c>
      <c r="BE33" s="1">
        <v>16.491819381713867</v>
      </c>
      <c r="BF33" s="1">
        <v>41.328636169433594</v>
      </c>
      <c r="BG33" s="1">
        <v>44.885936737060547</v>
      </c>
      <c r="BH33" s="1">
        <v>300.1026611328125</v>
      </c>
      <c r="BI33" s="1">
        <v>1999.9122314453125</v>
      </c>
      <c r="BJ33" s="1">
        <v>364.01947021484375</v>
      </c>
      <c r="BK33" s="1">
        <v>97.279220581054688</v>
      </c>
      <c r="BL33" s="1">
        <v>1.0411207675933838</v>
      </c>
      <c r="BM33" s="1">
        <v>-2.4775117635726929E-3</v>
      </c>
      <c r="BN33" s="1">
        <v>1</v>
      </c>
      <c r="BO33" s="1">
        <v>-1.355140209197998</v>
      </c>
      <c r="BP33" s="1">
        <v>7.355140209197998</v>
      </c>
      <c r="BQ33" s="1">
        <v>1</v>
      </c>
      <c r="BR33" s="1">
        <v>0</v>
      </c>
      <c r="BS33" s="1">
        <v>0.15999999642372131</v>
      </c>
      <c r="BT33" s="1">
        <v>111115</v>
      </c>
      <c r="BU33">
        <f t="shared" si="136"/>
        <v>1.5005133056640625</v>
      </c>
      <c r="BV33">
        <f t="shared" si="137"/>
        <v>1.994484523730388E-3</v>
      </c>
      <c r="BW33">
        <f t="shared" si="138"/>
        <v>301.00392761230466</v>
      </c>
      <c r="BX33">
        <f t="shared" si="139"/>
        <v>300.12518348693845</v>
      </c>
      <c r="BY33">
        <f t="shared" si="140"/>
        <v>319.98594987900651</v>
      </c>
      <c r="BZ33">
        <f t="shared" si="141"/>
        <v>0.88522636724202886</v>
      </c>
      <c r="CA33">
        <f t="shared" si="142"/>
        <v>3.7626444414547859</v>
      </c>
      <c r="CB33">
        <f t="shared" si="143"/>
        <v>38.678809502998504</v>
      </c>
      <c r="CC33">
        <f t="shared" si="144"/>
        <v>22.186990121284637</v>
      </c>
      <c r="CD33">
        <f t="shared" si="145"/>
        <v>27.414555549621582</v>
      </c>
      <c r="CE33">
        <f t="shared" si="146"/>
        <v>3.6672362582590892</v>
      </c>
      <c r="CF33">
        <f t="shared" si="147"/>
        <v>8.7414562786156599E-2</v>
      </c>
      <c r="CG33">
        <f t="shared" si="148"/>
        <v>1.6043113354166563</v>
      </c>
      <c r="CH33">
        <f t="shared" si="149"/>
        <v>2.0629249228424329</v>
      </c>
      <c r="CI33">
        <f t="shared" si="150"/>
        <v>5.4708103270931473E-2</v>
      </c>
      <c r="CJ33">
        <f t="shared" si="151"/>
        <v>13.197030655384696</v>
      </c>
      <c r="CK33">
        <f t="shared" si="152"/>
        <v>0.55189099987988244</v>
      </c>
      <c r="CL33">
        <f t="shared" si="153"/>
        <v>41.565705879606774</v>
      </c>
      <c r="CM33">
        <f t="shared" si="154"/>
        <v>244.9914145060628</v>
      </c>
      <c r="CN33">
        <f t="shared" si="155"/>
        <v>9.5786081073302165E-3</v>
      </c>
      <c r="CO33">
        <f t="shared" si="156"/>
        <v>0</v>
      </c>
      <c r="CP33">
        <f t="shared" si="157"/>
        <v>1749.9114985834044</v>
      </c>
      <c r="CQ33">
        <f t="shared" si="158"/>
        <v>269.59893798828125</v>
      </c>
      <c r="CR33">
        <f t="shared" si="159"/>
        <v>9.1212859156721351E-2</v>
      </c>
      <c r="CS33">
        <v>-9999</v>
      </c>
    </row>
    <row r="34" spans="1:97" x14ac:dyDescent="0.2">
      <c r="A34" t="s">
        <v>132</v>
      </c>
      <c r="B34" t="s">
        <v>133</v>
      </c>
      <c r="C34" t="s">
        <v>134</v>
      </c>
      <c r="D34">
        <v>2</v>
      </c>
      <c r="E34">
        <v>2</v>
      </c>
      <c r="F34" t="s">
        <v>135</v>
      </c>
      <c r="H34" t="s">
        <v>140</v>
      </c>
      <c r="I34">
        <v>1</v>
      </c>
      <c r="J34" s="7">
        <v>20130403</v>
      </c>
      <c r="K34" t="s">
        <v>137</v>
      </c>
      <c r="L34" t="s">
        <v>138</v>
      </c>
      <c r="M34" t="s">
        <v>139</v>
      </c>
      <c r="O34" s="1">
        <v>33</v>
      </c>
      <c r="P34" s="1" t="s">
        <v>102</v>
      </c>
      <c r="Q34" s="1">
        <v>9951.4999979669228</v>
      </c>
      <c r="R34" s="1">
        <v>0</v>
      </c>
      <c r="S34">
        <f t="shared" si="120"/>
        <v>9.2808286402920022</v>
      </c>
      <c r="T34">
        <f t="shared" si="121"/>
        <v>0.10001434799518633</v>
      </c>
      <c r="U34">
        <f t="shared" si="122"/>
        <v>231.96959826732635</v>
      </c>
      <c r="V34" s="1">
        <v>32</v>
      </c>
      <c r="W34" s="1">
        <v>32</v>
      </c>
      <c r="X34" s="1">
        <v>0</v>
      </c>
      <c r="Y34" s="1">
        <v>0</v>
      </c>
      <c r="Z34" s="1">
        <v>537.719970703125</v>
      </c>
      <c r="AA34" s="1">
        <v>834.7542724609375</v>
      </c>
      <c r="AB34" s="1">
        <v>733.0760498046875</v>
      </c>
      <c r="AC34">
        <v>-9999</v>
      </c>
      <c r="AD34">
        <f t="shared" si="123"/>
        <v>0.35583441925026182</v>
      </c>
      <c r="AE34">
        <f t="shared" si="124"/>
        <v>0.12180617220022441</v>
      </c>
      <c r="AF34" s="1">
        <v>-1</v>
      </c>
      <c r="AG34" s="1">
        <v>0.87</v>
      </c>
      <c r="AH34" s="1">
        <v>0.92</v>
      </c>
      <c r="AI34" s="1">
        <v>9.9882955551147461</v>
      </c>
      <c r="AJ34">
        <f t="shared" si="125"/>
        <v>0.87499414777755746</v>
      </c>
      <c r="AK34">
        <f t="shared" si="126"/>
        <v>5.8716910058491788E-3</v>
      </c>
      <c r="AL34">
        <f t="shared" si="127"/>
        <v>0.34231138307774817</v>
      </c>
      <c r="AM34">
        <f t="shared" si="128"/>
        <v>1.5523958899451125</v>
      </c>
      <c r="AN34">
        <f t="shared" si="129"/>
        <v>-1</v>
      </c>
      <c r="AO34" s="1">
        <v>2001.1920166015625</v>
      </c>
      <c r="AP34" s="1">
        <v>0.5</v>
      </c>
      <c r="AQ34">
        <f t="shared" si="130"/>
        <v>106.64321021702813</v>
      </c>
      <c r="AR34">
        <f t="shared" si="131"/>
        <v>2.1976151031829354</v>
      </c>
      <c r="AS34">
        <f t="shared" si="132"/>
        <v>2.1011281202091618</v>
      </c>
      <c r="AT34">
        <f t="shared" si="133"/>
        <v>27.672111511230469</v>
      </c>
      <c r="AU34" s="1">
        <v>2</v>
      </c>
      <c r="AV34">
        <f t="shared" si="134"/>
        <v>4.644859790802002</v>
      </c>
      <c r="AW34" s="1">
        <v>1</v>
      </c>
      <c r="AX34">
        <f t="shared" si="135"/>
        <v>9.2897195816040039</v>
      </c>
      <c r="AY34" s="1">
        <v>26.903692245483398</v>
      </c>
      <c r="AZ34" s="1">
        <v>27.672111511230469</v>
      </c>
      <c r="BA34" s="1">
        <v>28.052524566650391</v>
      </c>
      <c r="BB34" s="1">
        <v>399.65463256835938</v>
      </c>
      <c r="BC34" s="1">
        <v>392.8956298828125</v>
      </c>
      <c r="BD34" s="1">
        <v>15.231898307800293</v>
      </c>
      <c r="BE34" s="1">
        <v>16.671731948852539</v>
      </c>
      <c r="BF34" s="1">
        <v>41.631778717041016</v>
      </c>
      <c r="BG34" s="1">
        <v>45.567890167236328</v>
      </c>
      <c r="BH34" s="1">
        <v>300.17037963867188</v>
      </c>
      <c r="BI34" s="1">
        <v>2001.0584716796875</v>
      </c>
      <c r="BJ34" s="1">
        <v>352.25674438476562</v>
      </c>
      <c r="BK34" s="1">
        <v>97.277000427246094</v>
      </c>
      <c r="BL34" s="1">
        <v>1.7394850254058838</v>
      </c>
      <c r="BM34" s="1">
        <v>1.884092390537262E-2</v>
      </c>
      <c r="BN34" s="1">
        <v>1</v>
      </c>
      <c r="BO34" s="1">
        <v>-1.355140209197998</v>
      </c>
      <c r="BP34" s="1">
        <v>7.355140209197998</v>
      </c>
      <c r="BQ34" s="1">
        <v>1</v>
      </c>
      <c r="BR34" s="1">
        <v>0</v>
      </c>
      <c r="BS34" s="1">
        <v>0.15999999642372131</v>
      </c>
      <c r="BT34" s="1">
        <v>111115</v>
      </c>
      <c r="BU34">
        <f t="shared" si="136"/>
        <v>1.5008518981933592</v>
      </c>
      <c r="BV34">
        <f t="shared" si="137"/>
        <v>2.1976151031829353E-3</v>
      </c>
      <c r="BW34">
        <f t="shared" si="138"/>
        <v>300.82211151123045</v>
      </c>
      <c r="BX34">
        <f t="shared" si="139"/>
        <v>300.05369224548338</v>
      </c>
      <c r="BY34">
        <f t="shared" si="140"/>
        <v>320.16934831240724</v>
      </c>
      <c r="BZ34">
        <f t="shared" si="141"/>
        <v>0.85546877523714626</v>
      </c>
      <c r="CA34">
        <f t="shared" si="142"/>
        <v>3.7229041961206226</v>
      </c>
      <c r="CB34">
        <f t="shared" si="143"/>
        <v>38.271165638017379</v>
      </c>
      <c r="CC34">
        <f t="shared" si="144"/>
        <v>21.59943368916484</v>
      </c>
      <c r="CD34">
        <f t="shared" si="145"/>
        <v>27.287901878356934</v>
      </c>
      <c r="CE34">
        <f t="shared" si="146"/>
        <v>3.6401288985622555</v>
      </c>
      <c r="CF34">
        <f t="shared" si="147"/>
        <v>9.8949049459583494E-2</v>
      </c>
      <c r="CG34">
        <f t="shared" si="148"/>
        <v>1.6217760759114608</v>
      </c>
      <c r="CH34">
        <f t="shared" si="149"/>
        <v>2.0183528226507947</v>
      </c>
      <c r="CI34">
        <f t="shared" si="150"/>
        <v>6.1937992080276463E-2</v>
      </c>
      <c r="CJ34">
        <f t="shared" si="151"/>
        <v>22.565306709758811</v>
      </c>
      <c r="CK34">
        <f t="shared" si="152"/>
        <v>0.59041022761315787</v>
      </c>
      <c r="CL34">
        <f t="shared" si="153"/>
        <v>42.586022712470161</v>
      </c>
      <c r="CM34">
        <f t="shared" si="154"/>
        <v>391.54692193158382</v>
      </c>
      <c r="CN34">
        <f t="shared" si="155"/>
        <v>1.0094156207798745E-2</v>
      </c>
      <c r="CO34">
        <f t="shared" si="156"/>
        <v>0</v>
      </c>
      <c r="CP34">
        <f t="shared" si="157"/>
        <v>1750.9144520804298</v>
      </c>
      <c r="CQ34">
        <f t="shared" si="158"/>
        <v>297.0343017578125</v>
      </c>
      <c r="CR34">
        <f t="shared" si="159"/>
        <v>0.12180617220022441</v>
      </c>
      <c r="CS34">
        <v>-9999</v>
      </c>
    </row>
    <row r="35" spans="1:97" x14ac:dyDescent="0.2">
      <c r="A35" t="s">
        <v>132</v>
      </c>
      <c r="B35" t="s">
        <v>133</v>
      </c>
      <c r="C35" t="s">
        <v>134</v>
      </c>
      <c r="D35">
        <v>2</v>
      </c>
      <c r="E35">
        <v>2</v>
      </c>
      <c r="F35" t="s">
        <v>135</v>
      </c>
      <c r="H35" t="s">
        <v>140</v>
      </c>
      <c r="I35">
        <v>1</v>
      </c>
      <c r="J35" s="7">
        <v>20130403</v>
      </c>
      <c r="K35" t="s">
        <v>137</v>
      </c>
      <c r="L35" t="s">
        <v>138</v>
      </c>
      <c r="M35" t="s">
        <v>139</v>
      </c>
      <c r="O35" s="1">
        <v>34</v>
      </c>
      <c r="P35" s="1" t="s">
        <v>103</v>
      </c>
      <c r="Q35" s="1">
        <v>10114.499997898005</v>
      </c>
      <c r="R35" s="1">
        <v>0</v>
      </c>
      <c r="S35">
        <f t="shared" si="120"/>
        <v>15.680810148530091</v>
      </c>
      <c r="T35">
        <f t="shared" si="121"/>
        <v>9.8013665851521672E-2</v>
      </c>
      <c r="U35">
        <f t="shared" si="122"/>
        <v>314.55479048615325</v>
      </c>
      <c r="V35" s="1">
        <v>33</v>
      </c>
      <c r="W35" s="1">
        <v>33</v>
      </c>
      <c r="X35" s="1">
        <v>0</v>
      </c>
      <c r="Y35" s="1">
        <v>0</v>
      </c>
      <c r="Z35" s="1">
        <v>548.351806640625</v>
      </c>
      <c r="AA35" s="1">
        <v>888.83599853515625</v>
      </c>
      <c r="AB35" s="1">
        <v>749.8392333984375</v>
      </c>
      <c r="AC35">
        <v>-9999</v>
      </c>
      <c r="AD35">
        <f t="shared" si="123"/>
        <v>0.38306750902941072</v>
      </c>
      <c r="AE35">
        <f t="shared" si="124"/>
        <v>0.15638066568612433</v>
      </c>
      <c r="AF35" s="1">
        <v>-1</v>
      </c>
      <c r="AG35" s="1">
        <v>0.87</v>
      </c>
      <c r="AH35" s="1">
        <v>0.92</v>
      </c>
      <c r="AI35" s="1">
        <v>10.018994331359863</v>
      </c>
      <c r="AJ35">
        <f t="shared" si="125"/>
        <v>0.87500949716567999</v>
      </c>
      <c r="AK35">
        <f t="shared" si="126"/>
        <v>9.5402452415105504E-3</v>
      </c>
      <c r="AL35">
        <f t="shared" si="127"/>
        <v>0.40823265351413007</v>
      </c>
      <c r="AM35">
        <f t="shared" si="128"/>
        <v>1.6209228961612145</v>
      </c>
      <c r="AN35">
        <f t="shared" si="129"/>
        <v>-1</v>
      </c>
      <c r="AO35" s="1">
        <v>1998.40087890625</v>
      </c>
      <c r="AP35" s="1">
        <v>0.5</v>
      </c>
      <c r="AQ35">
        <f t="shared" si="130"/>
        <v>136.72516012670954</v>
      </c>
      <c r="AR35">
        <f t="shared" si="131"/>
        <v>2.130583281925615</v>
      </c>
      <c r="AS35">
        <f t="shared" si="132"/>
        <v>2.078510780731011</v>
      </c>
      <c r="AT35">
        <f t="shared" si="133"/>
        <v>27.52227783203125</v>
      </c>
      <c r="AU35" s="1">
        <v>2</v>
      </c>
      <c r="AV35">
        <f t="shared" si="134"/>
        <v>4.644859790802002</v>
      </c>
      <c r="AW35" s="1">
        <v>1</v>
      </c>
      <c r="AX35">
        <f t="shared" si="135"/>
        <v>9.2897195816040039</v>
      </c>
      <c r="AY35" s="1">
        <v>26.824373245239258</v>
      </c>
      <c r="AZ35" s="1">
        <v>27.52227783203125</v>
      </c>
      <c r="BA35" s="1">
        <v>28.056142807006836</v>
      </c>
      <c r="BB35" s="1">
        <v>599.97930908203125</v>
      </c>
      <c r="BC35" s="1">
        <v>588.6943359375</v>
      </c>
      <c r="BD35" s="1">
        <v>15.175201416015625</v>
      </c>
      <c r="BE35" s="1">
        <v>16.57142448425293</v>
      </c>
      <c r="BF35" s="1">
        <v>41.669815063476562</v>
      </c>
      <c r="BG35" s="1">
        <v>45.505565643310547</v>
      </c>
      <c r="BH35" s="1">
        <v>300.13491821289062</v>
      </c>
      <c r="BI35" s="1">
        <v>1998.22705078125</v>
      </c>
      <c r="BJ35" s="1">
        <v>355.46005249023438</v>
      </c>
      <c r="BK35" s="1">
        <v>97.271026611328125</v>
      </c>
      <c r="BL35" s="1">
        <v>1.1056349277496338</v>
      </c>
      <c r="BM35" s="1">
        <v>1.8980160355567932E-2</v>
      </c>
      <c r="BN35" s="1">
        <v>1</v>
      </c>
      <c r="BO35" s="1">
        <v>-1.355140209197998</v>
      </c>
      <c r="BP35" s="1">
        <v>7.355140209197998</v>
      </c>
      <c r="BQ35" s="1">
        <v>1</v>
      </c>
      <c r="BR35" s="1">
        <v>0</v>
      </c>
      <c r="BS35" s="1">
        <v>0.15999999642372131</v>
      </c>
      <c r="BT35" s="1">
        <v>111115</v>
      </c>
      <c r="BU35">
        <f t="shared" si="136"/>
        <v>1.500674591064453</v>
      </c>
      <c r="BV35">
        <f t="shared" si="137"/>
        <v>2.1305832819256149E-3</v>
      </c>
      <c r="BW35">
        <f t="shared" si="138"/>
        <v>300.67227783203123</v>
      </c>
      <c r="BX35">
        <f t="shared" si="139"/>
        <v>299.97437324523924</v>
      </c>
      <c r="BY35">
        <f t="shared" si="140"/>
        <v>319.71632097878319</v>
      </c>
      <c r="BZ35">
        <f t="shared" si="141"/>
        <v>0.8688498841125093</v>
      </c>
      <c r="CA35">
        <f t="shared" si="142"/>
        <v>3.6904302527263924</v>
      </c>
      <c r="CB35">
        <f t="shared" si="143"/>
        <v>37.939665913802607</v>
      </c>
      <c r="CC35">
        <f t="shared" si="144"/>
        <v>21.368241429549677</v>
      </c>
      <c r="CD35">
        <f t="shared" si="145"/>
        <v>27.173325538635254</v>
      </c>
      <c r="CE35">
        <f t="shared" si="146"/>
        <v>3.6157572494299353</v>
      </c>
      <c r="CF35">
        <f t="shared" si="147"/>
        <v>9.6990343347523447E-2</v>
      </c>
      <c r="CG35">
        <f t="shared" si="148"/>
        <v>1.6119194719953811</v>
      </c>
      <c r="CH35">
        <f t="shared" si="149"/>
        <v>2.0038377774345539</v>
      </c>
      <c r="CI35">
        <f t="shared" si="150"/>
        <v>6.0710080573070431E-2</v>
      </c>
      <c r="CJ35">
        <f t="shared" si="151"/>
        <v>30.597067396099355</v>
      </c>
      <c r="CK35">
        <f t="shared" si="152"/>
        <v>0.53432617112787817</v>
      </c>
      <c r="CL35">
        <f t="shared" si="153"/>
        <v>42.704781512577519</v>
      </c>
      <c r="CM35">
        <f t="shared" si="154"/>
        <v>586.41557030689523</v>
      </c>
      <c r="CN35">
        <f t="shared" si="155"/>
        <v>1.1419300667319131E-2</v>
      </c>
      <c r="CO35">
        <f t="shared" si="156"/>
        <v>0</v>
      </c>
      <c r="CP35">
        <f t="shared" si="157"/>
        <v>1748.4676469269614</v>
      </c>
      <c r="CQ35">
        <f t="shared" si="158"/>
        <v>340.48419189453125</v>
      </c>
      <c r="CR35">
        <f t="shared" si="159"/>
        <v>0.15638066568612433</v>
      </c>
      <c r="CS35">
        <v>-9999</v>
      </c>
    </row>
    <row r="36" spans="1:97" x14ac:dyDescent="0.2">
      <c r="A36" t="s">
        <v>132</v>
      </c>
      <c r="B36" t="s">
        <v>133</v>
      </c>
      <c r="C36" t="s">
        <v>134</v>
      </c>
      <c r="D36">
        <v>2</v>
      </c>
      <c r="E36">
        <v>2</v>
      </c>
      <c r="F36" t="s">
        <v>135</v>
      </c>
      <c r="H36" t="s">
        <v>140</v>
      </c>
      <c r="I36">
        <v>1</v>
      </c>
      <c r="J36" s="7">
        <v>20130403</v>
      </c>
      <c r="K36" t="s">
        <v>137</v>
      </c>
      <c r="L36" t="s">
        <v>138</v>
      </c>
      <c r="M36" t="s">
        <v>139</v>
      </c>
      <c r="O36" s="1">
        <v>35</v>
      </c>
      <c r="P36" s="1" t="s">
        <v>104</v>
      </c>
      <c r="Q36" s="1">
        <v>10356.499991764314</v>
      </c>
      <c r="R36" s="1">
        <v>0</v>
      </c>
      <c r="S36">
        <f t="shared" si="120"/>
        <v>21.751234921472221</v>
      </c>
      <c r="T36">
        <f t="shared" si="121"/>
        <v>8.3000956060986897E-2</v>
      </c>
      <c r="U36">
        <f t="shared" si="122"/>
        <v>438.88713591366439</v>
      </c>
      <c r="V36" s="1">
        <v>34</v>
      </c>
      <c r="W36" s="1">
        <v>34</v>
      </c>
      <c r="X36" s="1">
        <v>0</v>
      </c>
      <c r="Y36" s="1">
        <v>0</v>
      </c>
      <c r="Z36" s="1">
        <v>567.411865234375</v>
      </c>
      <c r="AA36" s="1">
        <v>964.39276123046875</v>
      </c>
      <c r="AB36" s="1">
        <v>785.99468994140625</v>
      </c>
      <c r="AC36">
        <v>-9999</v>
      </c>
      <c r="AD36">
        <f t="shared" si="123"/>
        <v>0.41163819551028752</v>
      </c>
      <c r="AE36">
        <f t="shared" si="124"/>
        <v>0.18498487178755302</v>
      </c>
      <c r="AF36" s="1">
        <v>-1</v>
      </c>
      <c r="AG36" s="1">
        <v>0.87</v>
      </c>
      <c r="AH36" s="1">
        <v>0.92</v>
      </c>
      <c r="AI36" s="1">
        <v>9.9882955551147461</v>
      </c>
      <c r="AJ36">
        <f t="shared" si="125"/>
        <v>0.87499414777755746</v>
      </c>
      <c r="AK36">
        <f t="shared" si="126"/>
        <v>1.3002968778048442E-2</v>
      </c>
      <c r="AL36">
        <f t="shared" si="127"/>
        <v>0.44938704378061034</v>
      </c>
      <c r="AM36">
        <f t="shared" si="128"/>
        <v>1.6996344636397707</v>
      </c>
      <c r="AN36">
        <f t="shared" si="129"/>
        <v>-1</v>
      </c>
      <c r="AO36" s="1">
        <v>2001.0408935546875</v>
      </c>
      <c r="AP36" s="1">
        <v>0.5</v>
      </c>
      <c r="AQ36">
        <f t="shared" si="130"/>
        <v>161.94492011090105</v>
      </c>
      <c r="AR36">
        <f t="shared" si="131"/>
        <v>1.8733733539882291</v>
      </c>
      <c r="AS36">
        <f t="shared" si="132"/>
        <v>2.1542743354259053</v>
      </c>
      <c r="AT36">
        <f t="shared" si="133"/>
        <v>27.798053741455078</v>
      </c>
      <c r="AU36" s="1">
        <v>2</v>
      </c>
      <c r="AV36">
        <f t="shared" si="134"/>
        <v>4.644859790802002</v>
      </c>
      <c r="AW36" s="1">
        <v>1</v>
      </c>
      <c r="AX36">
        <f t="shared" si="135"/>
        <v>9.2897195816040039</v>
      </c>
      <c r="AY36" s="1">
        <v>27.110628128051758</v>
      </c>
      <c r="AZ36" s="1">
        <v>27.798053741455078</v>
      </c>
      <c r="BA36" s="1">
        <v>28.449756622314453</v>
      </c>
      <c r="BB36" s="1">
        <v>901.08587646484375</v>
      </c>
      <c r="BC36" s="1">
        <v>885.48736572265625</v>
      </c>
      <c r="BD36" s="1">
        <v>15.180623054504395</v>
      </c>
      <c r="BE36" s="1">
        <v>16.40839958190918</v>
      </c>
      <c r="BF36" s="1">
        <v>40.991649627685547</v>
      </c>
      <c r="BG36" s="1">
        <v>44.307895660400391</v>
      </c>
      <c r="BH36" s="1">
        <v>300.15792846679688</v>
      </c>
      <c r="BI36" s="1">
        <v>1999.665283203125</v>
      </c>
      <c r="BJ36" s="1">
        <v>403.7392578125</v>
      </c>
      <c r="BK36" s="1">
        <v>97.274467468261719</v>
      </c>
      <c r="BL36" s="1">
        <v>0.48557877540588379</v>
      </c>
      <c r="BM36" s="1">
        <v>1.575864851474762E-2</v>
      </c>
      <c r="BN36" s="1">
        <v>1</v>
      </c>
      <c r="BO36" s="1">
        <v>-1.355140209197998</v>
      </c>
      <c r="BP36" s="1">
        <v>7.355140209197998</v>
      </c>
      <c r="BQ36" s="1">
        <v>1</v>
      </c>
      <c r="BR36" s="1">
        <v>0</v>
      </c>
      <c r="BS36" s="1">
        <v>0.15999999642372131</v>
      </c>
      <c r="BT36" s="1">
        <v>111115</v>
      </c>
      <c r="BU36">
        <f t="shared" si="136"/>
        <v>1.5007896423339844</v>
      </c>
      <c r="BV36">
        <f t="shared" si="137"/>
        <v>1.8733733539882291E-3</v>
      </c>
      <c r="BW36">
        <f t="shared" si="138"/>
        <v>300.94805374145506</v>
      </c>
      <c r="BX36">
        <f t="shared" si="139"/>
        <v>300.26062812805174</v>
      </c>
      <c r="BY36">
        <f t="shared" si="140"/>
        <v>319.94643816113967</v>
      </c>
      <c r="BZ36">
        <f t="shared" si="141"/>
        <v>0.91533779696447493</v>
      </c>
      <c r="CA36">
        <f t="shared" si="142"/>
        <v>3.7503926667625689</v>
      </c>
      <c r="CB36">
        <f t="shared" si="143"/>
        <v>38.554748891184936</v>
      </c>
      <c r="CC36">
        <f t="shared" si="144"/>
        <v>22.146349309275756</v>
      </c>
      <c r="CD36">
        <f t="shared" si="145"/>
        <v>27.454340934753418</v>
      </c>
      <c r="CE36">
        <f t="shared" si="146"/>
        <v>3.6757877043321683</v>
      </c>
      <c r="CF36">
        <f t="shared" si="147"/>
        <v>8.2265933750297782E-2</v>
      </c>
      <c r="CG36">
        <f t="shared" si="148"/>
        <v>1.5961183313366636</v>
      </c>
      <c r="CH36">
        <f t="shared" si="149"/>
        <v>2.0796693729955047</v>
      </c>
      <c r="CI36">
        <f t="shared" si="150"/>
        <v>5.1481744383201751E-2</v>
      </c>
      <c r="CJ36">
        <f t="shared" si="151"/>
        <v>42.692512424672309</v>
      </c>
      <c r="CK36">
        <f t="shared" si="152"/>
        <v>0.49564471826820888</v>
      </c>
      <c r="CL36">
        <f t="shared" si="153"/>
        <v>41.458564859307714</v>
      </c>
      <c r="CM36">
        <f t="shared" si="154"/>
        <v>882.32643423424668</v>
      </c>
      <c r="CN36">
        <f t="shared" si="155"/>
        <v>1.0220423516433885E-2</v>
      </c>
      <c r="CO36">
        <f t="shared" si="156"/>
        <v>0</v>
      </c>
      <c r="CP36">
        <f t="shared" si="157"/>
        <v>1749.6954203166865</v>
      </c>
      <c r="CQ36">
        <f t="shared" si="158"/>
        <v>396.98089599609375</v>
      </c>
      <c r="CR36">
        <f t="shared" si="159"/>
        <v>0.18498487178755302</v>
      </c>
      <c r="CS36">
        <v>-9999</v>
      </c>
    </row>
    <row r="37" spans="1:97" x14ac:dyDescent="0.2">
      <c r="A37" t="s">
        <v>132</v>
      </c>
      <c r="B37" t="s">
        <v>133</v>
      </c>
      <c r="C37" t="s">
        <v>134</v>
      </c>
      <c r="D37">
        <v>2</v>
      </c>
      <c r="E37">
        <v>2</v>
      </c>
      <c r="F37" t="s">
        <v>135</v>
      </c>
      <c r="H37" t="s">
        <v>140</v>
      </c>
      <c r="I37">
        <v>1</v>
      </c>
      <c r="J37" s="7">
        <v>20130403</v>
      </c>
      <c r="K37" t="s">
        <v>137</v>
      </c>
      <c r="L37" t="s">
        <v>138</v>
      </c>
      <c r="M37" t="s">
        <v>139</v>
      </c>
      <c r="O37" s="1">
        <v>36</v>
      </c>
      <c r="P37" s="1" t="s">
        <v>105</v>
      </c>
      <c r="Q37" s="1">
        <v>10514.499997966923</v>
      </c>
      <c r="R37" s="1">
        <v>0</v>
      </c>
      <c r="S37">
        <f t="shared" si="120"/>
        <v>24.391584573597122</v>
      </c>
      <c r="T37">
        <f t="shared" si="121"/>
        <v>7.8300242255620059E-2</v>
      </c>
      <c r="U37">
        <f t="shared" si="122"/>
        <v>550.17208623542683</v>
      </c>
      <c r="V37" s="1">
        <v>35</v>
      </c>
      <c r="W37" s="1">
        <v>35</v>
      </c>
      <c r="X37" s="1">
        <v>0</v>
      </c>
      <c r="Y37" s="1">
        <v>0</v>
      </c>
      <c r="Z37" s="1">
        <v>571.462646484375</v>
      </c>
      <c r="AA37" s="1">
        <v>981.977783203125</v>
      </c>
      <c r="AB37" s="1">
        <v>796.21929931640625</v>
      </c>
      <c r="AC37">
        <v>-9999</v>
      </c>
      <c r="AD37">
        <f t="shared" si="123"/>
        <v>0.41804931205234175</v>
      </c>
      <c r="AE37">
        <f t="shared" si="124"/>
        <v>0.18916770528228341</v>
      </c>
      <c r="AF37" s="1">
        <v>-1</v>
      </c>
      <c r="AG37" s="1">
        <v>0.87</v>
      </c>
      <c r="AH37" s="1">
        <v>0.92</v>
      </c>
      <c r="AI37" s="1">
        <v>9.9882955551147461</v>
      </c>
      <c r="AJ37">
        <f t="shared" si="125"/>
        <v>0.87499414777755746</v>
      </c>
      <c r="AK37">
        <f t="shared" si="126"/>
        <v>1.4503145607748841E-2</v>
      </c>
      <c r="AL37">
        <f t="shared" si="127"/>
        <v>0.45250093668040464</v>
      </c>
      <c r="AM37">
        <f t="shared" si="128"/>
        <v>1.7183586525632597</v>
      </c>
      <c r="AN37">
        <f t="shared" si="129"/>
        <v>-1</v>
      </c>
      <c r="AO37" s="1">
        <v>2000.7357177734375</v>
      </c>
      <c r="AP37" s="1">
        <v>0.5</v>
      </c>
      <c r="AQ37">
        <f t="shared" si="130"/>
        <v>165.58152330705374</v>
      </c>
      <c r="AR37">
        <f t="shared" si="131"/>
        <v>1.8039499829047851</v>
      </c>
      <c r="AS37">
        <f t="shared" si="132"/>
        <v>2.1974423606326665</v>
      </c>
      <c r="AT37">
        <f t="shared" si="133"/>
        <v>27.981660842895508</v>
      </c>
      <c r="AU37" s="1">
        <v>2</v>
      </c>
      <c r="AV37">
        <f t="shared" si="134"/>
        <v>4.644859790802002</v>
      </c>
      <c r="AW37" s="1">
        <v>1</v>
      </c>
      <c r="AX37">
        <f t="shared" si="135"/>
        <v>9.2897195816040039</v>
      </c>
      <c r="AY37" s="1">
        <v>27.192171096801758</v>
      </c>
      <c r="AZ37" s="1">
        <v>27.981660842895508</v>
      </c>
      <c r="BA37" s="1">
        <v>28.448745727539062</v>
      </c>
      <c r="BB37" s="1">
        <v>1100.049560546875</v>
      </c>
      <c r="BC37" s="1">
        <v>1082.5</v>
      </c>
      <c r="BD37" s="1">
        <v>15.197803497314453</v>
      </c>
      <c r="BE37" s="1">
        <v>16.379838943481445</v>
      </c>
      <c r="BF37" s="1">
        <v>40.842700958251953</v>
      </c>
      <c r="BG37" s="1">
        <v>44.019287109375</v>
      </c>
      <c r="BH37" s="1">
        <v>300.2281494140625</v>
      </c>
      <c r="BI37" s="1">
        <v>2000.886474609375</v>
      </c>
      <c r="BJ37" s="1">
        <v>410.32196044921875</v>
      </c>
      <c r="BK37" s="1">
        <v>97.274589538574219</v>
      </c>
      <c r="BL37" s="1">
        <v>0.32334733009338379</v>
      </c>
      <c r="BM37" s="1">
        <v>3.0737057328224182E-2</v>
      </c>
      <c r="BN37" s="1">
        <v>1</v>
      </c>
      <c r="BO37" s="1">
        <v>-1.355140209197998</v>
      </c>
      <c r="BP37" s="1">
        <v>7.355140209197998</v>
      </c>
      <c r="BQ37" s="1">
        <v>1</v>
      </c>
      <c r="BR37" s="1">
        <v>0</v>
      </c>
      <c r="BS37" s="1">
        <v>0.15999999642372131</v>
      </c>
      <c r="BT37" s="1">
        <v>111115</v>
      </c>
      <c r="BU37">
        <f t="shared" si="136"/>
        <v>1.5011407470703124</v>
      </c>
      <c r="BV37">
        <f t="shared" si="137"/>
        <v>1.8039499829047851E-3</v>
      </c>
      <c r="BW37">
        <f t="shared" si="138"/>
        <v>301.13166084289549</v>
      </c>
      <c r="BX37">
        <f t="shared" si="139"/>
        <v>300.34217109680174</v>
      </c>
      <c r="BY37">
        <f t="shared" si="140"/>
        <v>320.14182878177235</v>
      </c>
      <c r="BZ37">
        <f t="shared" si="141"/>
        <v>0.92344254497942613</v>
      </c>
      <c r="CA37">
        <f t="shared" si="142"/>
        <v>3.7907844705677771</v>
      </c>
      <c r="CB37">
        <f t="shared" si="143"/>
        <v>38.969935401932922</v>
      </c>
      <c r="CC37">
        <f t="shared" si="144"/>
        <v>22.590096458451477</v>
      </c>
      <c r="CD37">
        <f t="shared" si="145"/>
        <v>27.586915969848633</v>
      </c>
      <c r="CE37">
        <f t="shared" si="146"/>
        <v>3.7044090427197132</v>
      </c>
      <c r="CF37">
        <f t="shared" si="147"/>
        <v>7.7645789334665122E-2</v>
      </c>
      <c r="CG37">
        <f t="shared" si="148"/>
        <v>1.5933421099351108</v>
      </c>
      <c r="CH37">
        <f t="shared" si="149"/>
        <v>2.1110669327846026</v>
      </c>
      <c r="CI37">
        <f t="shared" si="150"/>
        <v>4.8586995526337481E-2</v>
      </c>
      <c r="CJ37">
        <f t="shared" si="151"/>
        <v>53.517763864132206</v>
      </c>
      <c r="CK37">
        <f t="shared" si="152"/>
        <v>0.5082421119957754</v>
      </c>
      <c r="CL37">
        <f t="shared" si="153"/>
        <v>40.880370960466387</v>
      </c>
      <c r="CM37">
        <f t="shared" si="154"/>
        <v>1078.9553677982312</v>
      </c>
      <c r="CN37">
        <f t="shared" si="155"/>
        <v>9.2416892805959709E-3</v>
      </c>
      <c r="CO37">
        <f t="shared" si="156"/>
        <v>0</v>
      </c>
      <c r="CP37">
        <f t="shared" si="157"/>
        <v>1750.7639556504714</v>
      </c>
      <c r="CQ37">
        <f t="shared" si="158"/>
        <v>410.51513671875</v>
      </c>
      <c r="CR37">
        <f t="shared" si="159"/>
        <v>0.18916770528228341</v>
      </c>
      <c r="CS37">
        <v>-9999</v>
      </c>
    </row>
    <row r="38" spans="1:97" x14ac:dyDescent="0.2">
      <c r="A38" t="s">
        <v>132</v>
      </c>
      <c r="B38" t="s">
        <v>133</v>
      </c>
      <c r="C38" t="s">
        <v>134</v>
      </c>
      <c r="D38">
        <v>2</v>
      </c>
      <c r="E38">
        <v>2</v>
      </c>
      <c r="F38" t="s">
        <v>135</v>
      </c>
      <c r="H38" t="s">
        <v>140</v>
      </c>
      <c r="I38">
        <v>1</v>
      </c>
      <c r="J38" s="7">
        <v>20130403</v>
      </c>
      <c r="K38" t="s">
        <v>137</v>
      </c>
      <c r="L38" t="s">
        <v>138</v>
      </c>
      <c r="M38" t="s">
        <v>139</v>
      </c>
      <c r="O38" s="1">
        <v>37</v>
      </c>
      <c r="P38" s="1" t="s">
        <v>106</v>
      </c>
      <c r="Q38" s="1">
        <v>10693.499997966923</v>
      </c>
      <c r="R38" s="1">
        <v>0</v>
      </c>
      <c r="S38">
        <f t="shared" si="120"/>
        <v>26.818682865883829</v>
      </c>
      <c r="T38">
        <f t="shared" si="121"/>
        <v>7.0405391542184226E-2</v>
      </c>
      <c r="U38">
        <f t="shared" si="122"/>
        <v>825.03971149611198</v>
      </c>
      <c r="V38" s="1">
        <v>36</v>
      </c>
      <c r="W38" s="1">
        <v>36</v>
      </c>
      <c r="X38" s="1">
        <v>0</v>
      </c>
      <c r="Y38" s="1">
        <v>0</v>
      </c>
      <c r="Z38" s="1">
        <v>572.11572265625</v>
      </c>
      <c r="AA38" s="1">
        <v>985.34881591796875</v>
      </c>
      <c r="AB38" s="1">
        <v>796.47076416015625</v>
      </c>
      <c r="AC38">
        <v>-9999</v>
      </c>
      <c r="AD38">
        <f t="shared" si="123"/>
        <v>0.419377469771193</v>
      </c>
      <c r="AE38">
        <f t="shared" si="124"/>
        <v>0.19168648574652247</v>
      </c>
      <c r="AF38" s="1">
        <v>-1</v>
      </c>
      <c r="AG38" s="1">
        <v>0.87</v>
      </c>
      <c r="AH38" s="1">
        <v>0.92</v>
      </c>
      <c r="AI38" s="1">
        <v>9.9882955551147461</v>
      </c>
      <c r="AJ38">
        <f t="shared" si="125"/>
        <v>0.87499414777755746</v>
      </c>
      <c r="AK38">
        <f t="shared" si="126"/>
        <v>1.5885752508894336E-2</v>
      </c>
      <c r="AL38">
        <f t="shared" si="127"/>
        <v>0.45707387631267882</v>
      </c>
      <c r="AM38">
        <f t="shared" si="128"/>
        <v>1.7222893496846017</v>
      </c>
      <c r="AN38">
        <f t="shared" si="129"/>
        <v>-1</v>
      </c>
      <c r="AO38" s="1">
        <v>2001.3016357421875</v>
      </c>
      <c r="AP38" s="1">
        <v>0.5</v>
      </c>
      <c r="AQ38">
        <f t="shared" si="130"/>
        <v>167.8337113729207</v>
      </c>
      <c r="AR38">
        <f t="shared" si="131"/>
        <v>1.6339398085403019</v>
      </c>
      <c r="AS38">
        <f t="shared" si="132"/>
        <v>2.2114539634948747</v>
      </c>
      <c r="AT38">
        <f t="shared" si="133"/>
        <v>28.038101196289062</v>
      </c>
      <c r="AU38" s="1">
        <v>2</v>
      </c>
      <c r="AV38">
        <f t="shared" si="134"/>
        <v>4.644859790802002</v>
      </c>
      <c r="AW38" s="1">
        <v>1</v>
      </c>
      <c r="AX38">
        <f t="shared" si="135"/>
        <v>9.2897195816040039</v>
      </c>
      <c r="AY38" s="1">
        <v>27.185283660888672</v>
      </c>
      <c r="AZ38" s="1">
        <v>28.038101196289062</v>
      </c>
      <c r="BA38" s="1">
        <v>28.449117660522461</v>
      </c>
      <c r="BB38" s="1">
        <v>1501.0552978515625</v>
      </c>
      <c r="BC38" s="1">
        <v>1481.566162109375</v>
      </c>
      <c r="BD38" s="1">
        <v>15.293587684631348</v>
      </c>
      <c r="BE38" s="1">
        <v>16.364843368530273</v>
      </c>
      <c r="BF38" s="1">
        <v>41.112491607666016</v>
      </c>
      <c r="BG38" s="1">
        <v>43.992500305175781</v>
      </c>
      <c r="BH38" s="1">
        <v>300.0592041015625</v>
      </c>
      <c r="BI38" s="1">
        <v>2001.3526611328125</v>
      </c>
      <c r="BJ38" s="1">
        <v>489.20538330078125</v>
      </c>
      <c r="BK38" s="1">
        <v>97.270889282226562</v>
      </c>
      <c r="BL38" s="1">
        <v>0.67307877540588379</v>
      </c>
      <c r="BM38" s="1">
        <v>1.517118513584137E-2</v>
      </c>
      <c r="BN38" s="1">
        <v>1</v>
      </c>
      <c r="BO38" s="1">
        <v>-1.355140209197998</v>
      </c>
      <c r="BP38" s="1">
        <v>7.355140209197998</v>
      </c>
      <c r="BQ38" s="1">
        <v>1</v>
      </c>
      <c r="BR38" s="1">
        <v>0</v>
      </c>
      <c r="BS38" s="1">
        <v>0.15999999642372131</v>
      </c>
      <c r="BT38" s="1">
        <v>111115</v>
      </c>
      <c r="BU38">
        <f t="shared" si="136"/>
        <v>1.5002960205078124</v>
      </c>
      <c r="BV38">
        <f t="shared" si="137"/>
        <v>1.6339398085403018E-3</v>
      </c>
      <c r="BW38">
        <f t="shared" si="138"/>
        <v>301.18810119628904</v>
      </c>
      <c r="BX38">
        <f t="shared" si="139"/>
        <v>300.33528366088865</v>
      </c>
      <c r="BY38">
        <f t="shared" si="140"/>
        <v>320.21641862385513</v>
      </c>
      <c r="BZ38">
        <f t="shared" si="141"/>
        <v>0.95067077782051534</v>
      </c>
      <c r="CA38">
        <f t="shared" si="142"/>
        <v>3.8032768309161624</v>
      </c>
      <c r="CB38">
        <f t="shared" si="143"/>
        <v>39.099846408118538</v>
      </c>
      <c r="CC38">
        <f t="shared" si="144"/>
        <v>22.735003039588264</v>
      </c>
      <c r="CD38">
        <f t="shared" si="145"/>
        <v>27.611692428588867</v>
      </c>
      <c r="CE38">
        <f t="shared" si="146"/>
        <v>3.7097794929652843</v>
      </c>
      <c r="CF38">
        <f t="shared" si="147"/>
        <v>6.9875813232874312E-2</v>
      </c>
      <c r="CG38">
        <f t="shared" si="148"/>
        <v>1.5918228674212878</v>
      </c>
      <c r="CH38">
        <f t="shared" si="149"/>
        <v>2.1179566255439966</v>
      </c>
      <c r="CI38">
        <f t="shared" si="150"/>
        <v>4.3719655801865452E-2</v>
      </c>
      <c r="CJ38">
        <f t="shared" si="151"/>
        <v>80.252346430378452</v>
      </c>
      <c r="CK38">
        <f t="shared" si="152"/>
        <v>0.55686997489296353</v>
      </c>
      <c r="CL38">
        <f t="shared" si="153"/>
        <v>40.645304080505376</v>
      </c>
      <c r="CM38">
        <f t="shared" si="154"/>
        <v>1477.6688192939214</v>
      </c>
      <c r="CN38">
        <f t="shared" si="155"/>
        <v>7.3768459203419545E-3</v>
      </c>
      <c r="CO38">
        <f t="shared" si="156"/>
        <v>0</v>
      </c>
      <c r="CP38">
        <f t="shared" si="157"/>
        <v>1751.1718661302521</v>
      </c>
      <c r="CQ38">
        <f t="shared" si="158"/>
        <v>413.23309326171875</v>
      </c>
      <c r="CR38">
        <f t="shared" si="159"/>
        <v>0.19168648574652247</v>
      </c>
      <c r="CS38">
        <v>-9999</v>
      </c>
    </row>
    <row r="39" spans="1:97" x14ac:dyDescent="0.2">
      <c r="A39" t="s">
        <v>132</v>
      </c>
      <c r="B39" t="s">
        <v>133</v>
      </c>
      <c r="C39" t="s">
        <v>134</v>
      </c>
      <c r="D39">
        <v>2</v>
      </c>
      <c r="E39">
        <v>2</v>
      </c>
      <c r="F39" t="s">
        <v>135</v>
      </c>
      <c r="H39" t="s">
        <v>140</v>
      </c>
      <c r="I39">
        <v>2</v>
      </c>
      <c r="J39" s="7">
        <v>20130403</v>
      </c>
      <c r="K39" t="s">
        <v>137</v>
      </c>
      <c r="L39" t="s">
        <v>138</v>
      </c>
      <c r="M39" t="s">
        <v>139</v>
      </c>
      <c r="O39" s="1">
        <v>38</v>
      </c>
      <c r="P39" s="1" t="s">
        <v>107</v>
      </c>
      <c r="Q39" s="1">
        <v>11354.999998001382</v>
      </c>
      <c r="R39" s="1">
        <v>0</v>
      </c>
      <c r="S39">
        <f t="shared" ref="S39:S46" si="160">(BB39-BC39*(1000-BD39)/(1000-BE39))*BU39</f>
        <v>-0.96111435043383309</v>
      </c>
      <c r="T39">
        <f t="shared" ref="T39:T46" si="161">IF(CF39&lt;&gt;0,1/(1/CF39-1/AX39),0)</f>
        <v>0.16499712778053333</v>
      </c>
      <c r="U39">
        <f t="shared" ref="U39:U46" si="162">((CI39-BV39/2)*BC39-S39)/(CI39+BV39/2)</f>
        <v>58.656456464164222</v>
      </c>
      <c r="V39" s="1">
        <v>37</v>
      </c>
      <c r="W39" s="1">
        <v>37</v>
      </c>
      <c r="X39" s="1">
        <v>0</v>
      </c>
      <c r="Y39" s="1">
        <v>0</v>
      </c>
      <c r="Z39" s="1">
        <v>548.26806640625</v>
      </c>
      <c r="AA39" s="1">
        <v>791.88665771484375</v>
      </c>
      <c r="AB39" s="1">
        <v>745.49041748046875</v>
      </c>
      <c r="AC39">
        <v>-9999</v>
      </c>
      <c r="AD39">
        <f t="shared" ref="AD39:AD46" si="163">CQ39/AA39</f>
        <v>0.30764325795260483</v>
      </c>
      <c r="AE39">
        <f t="shared" ref="AE39:AE46" si="164">(AA39-AB39)/AA39</f>
        <v>5.8589496088065372E-2</v>
      </c>
      <c r="AF39" s="1">
        <v>-1</v>
      </c>
      <c r="AG39" s="1">
        <v>0.87</v>
      </c>
      <c r="AH39" s="1">
        <v>0.92</v>
      </c>
      <c r="AI39" s="1">
        <v>10.018994331359863</v>
      </c>
      <c r="AJ39">
        <f t="shared" ref="AJ39:AJ46" si="165">(AI39*AH39+(100-AI39)*AG39)/100</f>
        <v>0.87500949716567999</v>
      </c>
      <c r="AK39">
        <f t="shared" ref="AK39:AK46" si="166">(S39-AF39)/CP39</f>
        <v>2.223483968736338E-5</v>
      </c>
      <c r="AL39">
        <f t="shared" ref="AL39:AL46" si="167">(AA39-AB39)/(AA39-Z39)</f>
        <v>0.19044622163340763</v>
      </c>
      <c r="AM39">
        <f t="shared" ref="AM39:AM46" si="168">(Y39-AA39)/(Y39-Z39)</f>
        <v>1.4443421133487642</v>
      </c>
      <c r="AN39">
        <f t="shared" ref="AN39:AN46" si="169">(Y39-AA39)/AA39</f>
        <v>-1</v>
      </c>
      <c r="AO39" s="1">
        <v>1998.734619140625</v>
      </c>
      <c r="AP39" s="1">
        <v>0.5</v>
      </c>
      <c r="AQ39">
        <f t="shared" ref="AQ39:AQ46" si="170">AE39*AP39*AJ39*AO39</f>
        <v>51.233929772384855</v>
      </c>
      <c r="AR39">
        <f t="shared" ref="AR39:AR46" si="171">BV39*1000</f>
        <v>2.4370733564943499</v>
      </c>
      <c r="AS39">
        <f t="shared" ref="AS39:AS46" si="172">(CA39-CG39)</f>
        <v>1.425700926015453</v>
      </c>
      <c r="AT39">
        <f t="shared" ref="AT39:AT46" si="173">(AZ39+BZ39*R39)</f>
        <v>24.756879806518555</v>
      </c>
      <c r="AU39" s="1">
        <v>2</v>
      </c>
      <c r="AV39">
        <f t="shared" ref="AV39:AV46" si="174">(AU39*BO39+BP39)</f>
        <v>4.644859790802002</v>
      </c>
      <c r="AW39" s="1">
        <v>1</v>
      </c>
      <c r="AX39">
        <f t="shared" ref="AX39:AX46" si="175">AV39*(AW39+1)*(AW39+1)/(AW39*AW39+1)</f>
        <v>9.2897195816040039</v>
      </c>
      <c r="AY39" s="1">
        <v>22.319049835205078</v>
      </c>
      <c r="AZ39" s="1">
        <v>24.756879806518555</v>
      </c>
      <c r="BA39" s="1">
        <v>21.999839782714844</v>
      </c>
      <c r="BB39" s="1">
        <v>49.94573974609375</v>
      </c>
      <c r="BC39" s="1">
        <v>50.504150390625</v>
      </c>
      <c r="BD39" s="1">
        <v>15.967494964599609</v>
      </c>
      <c r="BE39" s="1">
        <v>17.562883377075195</v>
      </c>
      <c r="BF39" s="1">
        <v>57.399337768554688</v>
      </c>
      <c r="BG39" s="1">
        <v>63.135086059570312</v>
      </c>
      <c r="BH39" s="1">
        <v>300.14901733398438</v>
      </c>
      <c r="BI39" s="1">
        <v>1998.6768798828125</v>
      </c>
      <c r="BJ39" s="1">
        <v>541.210205078125</v>
      </c>
      <c r="BK39" s="1">
        <v>97.260757446289062</v>
      </c>
      <c r="BL39" s="1">
        <v>0.88006424903869629</v>
      </c>
      <c r="BM39" s="1">
        <v>1.7076626420021057E-2</v>
      </c>
      <c r="BN39" s="1">
        <v>1</v>
      </c>
      <c r="BO39" s="1">
        <v>-1.355140209197998</v>
      </c>
      <c r="BP39" s="1">
        <v>7.355140209197998</v>
      </c>
      <c r="BQ39" s="1">
        <v>1</v>
      </c>
      <c r="BR39" s="1">
        <v>0</v>
      </c>
      <c r="BS39" s="1">
        <v>0.15999999642372131</v>
      </c>
      <c r="BT39" s="1">
        <v>111115</v>
      </c>
      <c r="BU39">
        <f t="shared" ref="BU39:BU46" si="176">BH39*0.000001/(AU39*0.0001)</f>
        <v>1.5007450866699219</v>
      </c>
      <c r="BV39">
        <f t="shared" ref="BV39:BV46" si="177">(BE39-BD39)/(1000-BE39)*BU39</f>
        <v>2.4370733564943498E-3</v>
      </c>
      <c r="BW39">
        <f t="shared" ref="BW39:BW46" si="178">(AZ39+273.15)</f>
        <v>297.90687980651853</v>
      </c>
      <c r="BX39">
        <f t="shared" ref="BX39:BX46" si="179">(AY39+273.15)</f>
        <v>295.46904983520506</v>
      </c>
      <c r="BY39">
        <f t="shared" ref="BY39:BY46" si="180">(BI39*BQ39+BJ39*BR39)*BS39</f>
        <v>319.78829363342447</v>
      </c>
      <c r="BZ39">
        <f t="shared" ref="BZ39:BZ46" si="181">((BY39+0.00000010773*(BX39^4-BW39^4))-BV39*44100)/(AV39*51.4+0.00000043092*BW39^3)</f>
        <v>0.7391025325322631</v>
      </c>
      <c r="CA39">
        <f t="shared" ref="CA39:CA46" si="182">0.61365*EXP(17.502*AT39/(240.97+AT39))</f>
        <v>3.1338802662106255</v>
      </c>
      <c r="CB39">
        <f t="shared" ref="CB39:CB46" si="183">CA39*1000/BK39</f>
        <v>32.221425665343688</v>
      </c>
      <c r="CC39">
        <f t="shared" ref="CC39:CC46" si="184">(CB39-BE39)</f>
        <v>14.658542288268492</v>
      </c>
      <c r="CD39">
        <f t="shared" ref="CD39:CD46" si="185">IF(R39,AZ39,(AY39+AZ39)/2)</f>
        <v>23.537964820861816</v>
      </c>
      <c r="CE39">
        <f t="shared" ref="CE39:CE46" si="186">0.61365*EXP(17.502*CD39/(240.97+CD39))</f>
        <v>2.9128523829488966</v>
      </c>
      <c r="CF39">
        <f t="shared" ref="CF39:CF46" si="187">IF(CC39&lt;&gt;0,(1000-(CB39+BE39)/2)/CC39*BV39,0)</f>
        <v>0.16211771287973531</v>
      </c>
      <c r="CG39">
        <f t="shared" ref="CG39:CG46" si="188">BE39*BK39/1000</f>
        <v>1.7081793401951726</v>
      </c>
      <c r="CH39">
        <f t="shared" ref="CH39:CH46" si="189">(CE39-CG39)</f>
        <v>1.204673042753724</v>
      </c>
      <c r="CI39">
        <f t="shared" ref="CI39:CI46" si="190">1/(1.6/T39+1.37/AX39)</f>
        <v>0.10157839262799477</v>
      </c>
      <c r="CJ39">
        <f t="shared" ref="CJ39:CJ46" si="191">U39*BK39*0.001</f>
        <v>5.7049713848198911</v>
      </c>
      <c r="CK39">
        <f t="shared" ref="CK39:CK46" si="192">U39/BC39</f>
        <v>1.1614185371001216</v>
      </c>
      <c r="CL39">
        <f t="shared" ref="CL39:CL46" si="193">(1-BV39*BK39/CA39/T39)*100</f>
        <v>54.159698512352627</v>
      </c>
      <c r="CM39">
        <f t="shared" ref="CM39:CM46" si="194">(BC39-S39/(AX39/1.35))</f>
        <v>50.643821385178491</v>
      </c>
      <c r="CN39">
        <f t="shared" ref="CN39:CN46" si="195">S39*CL39/100/CM39</f>
        <v>-1.0278383824848207E-2</v>
      </c>
      <c r="CO39">
        <f t="shared" ref="CO39:CO46" si="196">(Y39-X39)</f>
        <v>0</v>
      </c>
      <c r="CP39">
        <f t="shared" ref="CP39:CP46" si="197">BI39*AJ39</f>
        <v>1748.86125166293</v>
      </c>
      <c r="CQ39">
        <f t="shared" ref="CQ39:CQ46" si="198">(AA39-Z39)</f>
        <v>243.61859130859375</v>
      </c>
      <c r="CR39">
        <f t="shared" ref="CR39:CR46" si="199">(AA39-AB39)/(AA39-X39)</f>
        <v>5.8589496088065372E-2</v>
      </c>
      <c r="CS39">
        <v>-9999</v>
      </c>
    </row>
    <row r="40" spans="1:97" x14ac:dyDescent="0.2">
      <c r="A40" t="s">
        <v>132</v>
      </c>
      <c r="B40" t="s">
        <v>133</v>
      </c>
      <c r="C40" t="s">
        <v>134</v>
      </c>
      <c r="D40">
        <v>2</v>
      </c>
      <c r="E40">
        <v>2</v>
      </c>
      <c r="F40" t="s">
        <v>135</v>
      </c>
      <c r="H40" t="s">
        <v>140</v>
      </c>
      <c r="I40">
        <v>2</v>
      </c>
      <c r="J40" s="7">
        <v>20130403</v>
      </c>
      <c r="K40" t="s">
        <v>137</v>
      </c>
      <c r="L40" t="s">
        <v>138</v>
      </c>
      <c r="M40" t="s">
        <v>139</v>
      </c>
      <c r="O40" s="1">
        <v>39</v>
      </c>
      <c r="P40" s="1" t="s">
        <v>108</v>
      </c>
      <c r="Q40" s="1">
        <v>11482.999998001382</v>
      </c>
      <c r="R40" s="1">
        <v>0</v>
      </c>
      <c r="S40">
        <f t="shared" si="160"/>
        <v>0.83348064383435172</v>
      </c>
      <c r="T40">
        <f t="shared" si="161"/>
        <v>0.16541592978514491</v>
      </c>
      <c r="U40">
        <f t="shared" si="162"/>
        <v>88.918389610381169</v>
      </c>
      <c r="V40" s="1">
        <v>38</v>
      </c>
      <c r="W40" s="1">
        <v>38</v>
      </c>
      <c r="X40" s="1">
        <v>0</v>
      </c>
      <c r="Y40" s="1">
        <v>0</v>
      </c>
      <c r="Z40" s="1">
        <v>549.841552734375</v>
      </c>
      <c r="AA40" s="1">
        <v>798.6978759765625</v>
      </c>
      <c r="AB40" s="1">
        <v>737.006591796875</v>
      </c>
      <c r="AC40">
        <v>-9999</v>
      </c>
      <c r="AD40">
        <f t="shared" si="163"/>
        <v>0.31157754481056127</v>
      </c>
      <c r="AE40">
        <f t="shared" si="164"/>
        <v>7.7239825014255845E-2</v>
      </c>
      <c r="AF40" s="1">
        <v>-1</v>
      </c>
      <c r="AG40" s="1">
        <v>0.87</v>
      </c>
      <c r="AH40" s="1">
        <v>0.92</v>
      </c>
      <c r="AI40" s="1">
        <v>10.018994331359863</v>
      </c>
      <c r="AJ40">
        <f t="shared" si="165"/>
        <v>0.87500949716567999</v>
      </c>
      <c r="AK40">
        <f t="shared" si="166"/>
        <v>1.047793665483929E-3</v>
      </c>
      <c r="AL40">
        <f t="shared" si="167"/>
        <v>0.24789920294550608</v>
      </c>
      <c r="AM40">
        <f t="shared" si="168"/>
        <v>1.4525964289250588</v>
      </c>
      <c r="AN40">
        <f t="shared" si="169"/>
        <v>-1</v>
      </c>
      <c r="AO40" s="1">
        <v>1999.860595703125</v>
      </c>
      <c r="AP40" s="1">
        <v>0.5</v>
      </c>
      <c r="AQ40">
        <f t="shared" si="170"/>
        <v>67.580869586728568</v>
      </c>
      <c r="AR40">
        <f t="shared" si="171"/>
        <v>2.4402681005539808</v>
      </c>
      <c r="AS40">
        <f t="shared" si="172"/>
        <v>1.4240598707732937</v>
      </c>
      <c r="AT40">
        <f t="shared" si="173"/>
        <v>24.719802856445312</v>
      </c>
      <c r="AU40" s="1">
        <v>2</v>
      </c>
      <c r="AV40">
        <f t="shared" si="174"/>
        <v>4.644859790802002</v>
      </c>
      <c r="AW40" s="1">
        <v>1</v>
      </c>
      <c r="AX40">
        <f t="shared" si="175"/>
        <v>9.2897195816040039</v>
      </c>
      <c r="AY40" s="1">
        <v>22.304836273193359</v>
      </c>
      <c r="AZ40" s="1">
        <v>24.719802856445312</v>
      </c>
      <c r="BA40" s="1">
        <v>21.993961334228516</v>
      </c>
      <c r="BB40" s="1">
        <v>100.07606506347656</v>
      </c>
      <c r="BC40" s="1">
        <v>99.359123229980469</v>
      </c>
      <c r="BD40" s="1">
        <v>15.911502838134766</v>
      </c>
      <c r="BE40" s="1">
        <v>17.509075164794922</v>
      </c>
      <c r="BF40" s="1">
        <v>57.247966766357422</v>
      </c>
      <c r="BG40" s="1">
        <v>62.994583129882812</v>
      </c>
      <c r="BH40" s="1">
        <v>300.1480712890625</v>
      </c>
      <c r="BI40" s="1">
        <v>1999.8056640625</v>
      </c>
      <c r="BJ40" s="1">
        <v>568.10498046875</v>
      </c>
      <c r="BK40" s="1">
        <v>97.257392883300781</v>
      </c>
      <c r="BL40" s="1">
        <v>1.6242811679840088</v>
      </c>
      <c r="BM40" s="1">
        <v>2.487577497959137E-2</v>
      </c>
      <c r="BN40" s="1">
        <v>1</v>
      </c>
      <c r="BO40" s="1">
        <v>-1.355140209197998</v>
      </c>
      <c r="BP40" s="1">
        <v>7.355140209197998</v>
      </c>
      <c r="BQ40" s="1">
        <v>1</v>
      </c>
      <c r="BR40" s="1">
        <v>0</v>
      </c>
      <c r="BS40" s="1">
        <v>0.15999999642372131</v>
      </c>
      <c r="BT40" s="1">
        <v>111115</v>
      </c>
      <c r="BU40">
        <f t="shared" si="176"/>
        <v>1.5007403564453123</v>
      </c>
      <c r="BV40">
        <f t="shared" si="177"/>
        <v>2.4402681005539807E-3</v>
      </c>
      <c r="BW40">
        <f t="shared" si="178"/>
        <v>297.86980285644529</v>
      </c>
      <c r="BX40">
        <f t="shared" si="179"/>
        <v>295.45483627319334</v>
      </c>
      <c r="BY40">
        <f t="shared" si="180"/>
        <v>319.96889909813763</v>
      </c>
      <c r="BZ40">
        <f t="shared" si="181"/>
        <v>0.74033074799049592</v>
      </c>
      <c r="CA40">
        <f t="shared" si="182"/>
        <v>3.1269468730989978</v>
      </c>
      <c r="CB40">
        <f t="shared" si="183"/>
        <v>32.151251235482157</v>
      </c>
      <c r="CC40">
        <f t="shared" si="184"/>
        <v>14.642176070687235</v>
      </c>
      <c r="CD40">
        <f t="shared" si="185"/>
        <v>23.512319564819336</v>
      </c>
      <c r="CE40">
        <f t="shared" si="186"/>
        <v>2.9083524597948838</v>
      </c>
      <c r="CF40">
        <f t="shared" si="187"/>
        <v>0.16252200723969595</v>
      </c>
      <c r="CG40">
        <f t="shared" si="188"/>
        <v>1.7028870023257041</v>
      </c>
      <c r="CH40">
        <f t="shared" si="189"/>
        <v>1.2054654574691797</v>
      </c>
      <c r="CI40">
        <f t="shared" si="190"/>
        <v>0.10183235076091746</v>
      </c>
      <c r="CJ40">
        <f t="shared" si="191"/>
        <v>8.647970752887252</v>
      </c>
      <c r="CK40">
        <f t="shared" si="192"/>
        <v>0.89491922553067649</v>
      </c>
      <c r="CL40">
        <f t="shared" si="193"/>
        <v>54.115887773625701</v>
      </c>
      <c r="CM40">
        <f t="shared" si="194"/>
        <v>99.238000212294921</v>
      </c>
      <c r="CN40">
        <f t="shared" si="195"/>
        <v>4.5450880596887436E-3</v>
      </c>
      <c r="CO40">
        <f t="shared" si="196"/>
        <v>0</v>
      </c>
      <c r="CP40">
        <f t="shared" si="197"/>
        <v>1749.8489485404068</v>
      </c>
      <c r="CQ40">
        <f t="shared" si="198"/>
        <v>248.8563232421875</v>
      </c>
      <c r="CR40">
        <f t="shared" si="199"/>
        <v>7.7239825014255845E-2</v>
      </c>
      <c r="CS40">
        <v>-9999</v>
      </c>
    </row>
    <row r="41" spans="1:97" x14ac:dyDescent="0.2">
      <c r="A41" t="s">
        <v>132</v>
      </c>
      <c r="B41" t="s">
        <v>133</v>
      </c>
      <c r="C41" t="s">
        <v>134</v>
      </c>
      <c r="D41">
        <v>2</v>
      </c>
      <c r="E41">
        <v>2</v>
      </c>
      <c r="F41" t="s">
        <v>135</v>
      </c>
      <c r="H41" t="s">
        <v>140</v>
      </c>
      <c r="I41">
        <v>2</v>
      </c>
      <c r="J41" s="7">
        <v>20130403</v>
      </c>
      <c r="K41" t="s">
        <v>137</v>
      </c>
      <c r="L41" t="s">
        <v>138</v>
      </c>
      <c r="M41" t="s">
        <v>139</v>
      </c>
      <c r="O41" s="1">
        <v>40</v>
      </c>
      <c r="P41" s="1" t="s">
        <v>109</v>
      </c>
      <c r="Q41" s="1">
        <v>11635.999997794628</v>
      </c>
      <c r="R41" s="1">
        <v>0</v>
      </c>
      <c r="S41">
        <f t="shared" si="160"/>
        <v>6.3679731964140345</v>
      </c>
      <c r="T41">
        <f t="shared" si="161"/>
        <v>0.14498487330010829</v>
      </c>
      <c r="U41">
        <f t="shared" si="162"/>
        <v>168.72447160369239</v>
      </c>
      <c r="V41" s="1">
        <v>39</v>
      </c>
      <c r="W41" s="1">
        <v>39</v>
      </c>
      <c r="X41" s="1">
        <v>0</v>
      </c>
      <c r="Y41" s="1">
        <v>0</v>
      </c>
      <c r="Z41" s="1">
        <v>544.55322265625</v>
      </c>
      <c r="AA41" s="1">
        <v>794.15338134765625</v>
      </c>
      <c r="AB41" s="1">
        <v>725.301513671875</v>
      </c>
      <c r="AC41">
        <v>-9999</v>
      </c>
      <c r="AD41">
        <f t="shared" si="163"/>
        <v>0.31429716797004842</v>
      </c>
      <c r="AE41">
        <f t="shared" si="164"/>
        <v>8.6698450567498114E-2</v>
      </c>
      <c r="AF41" s="1">
        <v>-1</v>
      </c>
      <c r="AG41" s="1">
        <v>0.87</v>
      </c>
      <c r="AH41" s="1">
        <v>0.92</v>
      </c>
      <c r="AI41" s="1">
        <v>10.018994331359863</v>
      </c>
      <c r="AJ41">
        <f t="shared" si="165"/>
        <v>0.87500949716567999</v>
      </c>
      <c r="AK41">
        <f t="shared" si="166"/>
        <v>4.2091986056539323E-3</v>
      </c>
      <c r="AL41">
        <f t="shared" si="167"/>
        <v>0.27584865344940113</v>
      </c>
      <c r="AM41">
        <f t="shared" si="168"/>
        <v>1.4583576927042936</v>
      </c>
      <c r="AN41">
        <f t="shared" si="169"/>
        <v>-1</v>
      </c>
      <c r="AO41" s="1">
        <v>2000.4560546875</v>
      </c>
      <c r="AP41" s="1">
        <v>0.5</v>
      </c>
      <c r="AQ41">
        <f t="shared" si="170"/>
        <v>75.879266239081801</v>
      </c>
      <c r="AR41">
        <f t="shared" si="171"/>
        <v>2.2088407065766558</v>
      </c>
      <c r="AS41">
        <f t="shared" si="172"/>
        <v>1.4672946553240611</v>
      </c>
      <c r="AT41">
        <f t="shared" si="173"/>
        <v>24.861026763916016</v>
      </c>
      <c r="AU41" s="1">
        <v>2</v>
      </c>
      <c r="AV41">
        <f t="shared" si="174"/>
        <v>4.644859790802002</v>
      </c>
      <c r="AW41" s="1">
        <v>1</v>
      </c>
      <c r="AX41">
        <f t="shared" si="175"/>
        <v>9.2897195816040039</v>
      </c>
      <c r="AY41" s="1">
        <v>22.646749496459961</v>
      </c>
      <c r="AZ41" s="1">
        <v>24.861026763916016</v>
      </c>
      <c r="BA41" s="1">
        <v>22.585018157958984</v>
      </c>
      <c r="BB41" s="1">
        <v>249.65185546875</v>
      </c>
      <c r="BC41" s="1">
        <v>245.04866027832031</v>
      </c>
      <c r="BD41" s="1">
        <v>15.891908645629883</v>
      </c>
      <c r="BE41" s="1">
        <v>17.338005065917969</v>
      </c>
      <c r="BF41" s="1">
        <v>55.998020172119141</v>
      </c>
      <c r="BG41" s="1">
        <v>61.09490966796875</v>
      </c>
      <c r="BH41" s="1">
        <v>300.19351196289062</v>
      </c>
      <c r="BI41" s="1">
        <v>2000.487548828125</v>
      </c>
      <c r="BJ41" s="1">
        <v>576.4232177734375</v>
      </c>
      <c r="BK41" s="1">
        <v>97.250694274902344</v>
      </c>
      <c r="BL41" s="1">
        <v>2.1406996250152588</v>
      </c>
      <c r="BM41" s="1">
        <v>1.9720211625099182E-2</v>
      </c>
      <c r="BN41" s="1">
        <v>1</v>
      </c>
      <c r="BO41" s="1">
        <v>-1.355140209197998</v>
      </c>
      <c r="BP41" s="1">
        <v>7.355140209197998</v>
      </c>
      <c r="BQ41" s="1">
        <v>1</v>
      </c>
      <c r="BR41" s="1">
        <v>0</v>
      </c>
      <c r="BS41" s="1">
        <v>0.15999999642372131</v>
      </c>
      <c r="BT41" s="1">
        <v>111115</v>
      </c>
      <c r="BU41">
        <f t="shared" si="176"/>
        <v>1.500967559814453</v>
      </c>
      <c r="BV41">
        <f t="shared" si="177"/>
        <v>2.2088407065766558E-3</v>
      </c>
      <c r="BW41">
        <f t="shared" si="178"/>
        <v>298.01102676391599</v>
      </c>
      <c r="BX41">
        <f t="shared" si="179"/>
        <v>295.79674949645994</v>
      </c>
      <c r="BY41">
        <f t="shared" si="180"/>
        <v>320.07800065819902</v>
      </c>
      <c r="BZ41">
        <f t="shared" si="181"/>
        <v>0.79030127464432132</v>
      </c>
      <c r="CA41">
        <f t="shared" si="182"/>
        <v>3.1534276853263576</v>
      </c>
      <c r="CB41">
        <f t="shared" si="183"/>
        <v>32.425760133006769</v>
      </c>
      <c r="CC41">
        <f t="shared" si="184"/>
        <v>15.0877550670888</v>
      </c>
      <c r="CD41">
        <f t="shared" si="185"/>
        <v>23.753888130187988</v>
      </c>
      <c r="CE41">
        <f t="shared" si="186"/>
        <v>2.9509821266682588</v>
      </c>
      <c r="CF41">
        <f t="shared" si="187"/>
        <v>0.14275686355308095</v>
      </c>
      <c r="CG41">
        <f t="shared" si="188"/>
        <v>1.6861330300022965</v>
      </c>
      <c r="CH41">
        <f t="shared" si="189"/>
        <v>1.2648490966659622</v>
      </c>
      <c r="CI41">
        <f t="shared" si="190"/>
        <v>8.9420572736165466E-2</v>
      </c>
      <c r="CJ41">
        <f t="shared" si="191"/>
        <v>16.408572004625132</v>
      </c>
      <c r="CK41">
        <f t="shared" si="192"/>
        <v>0.68853456049120709</v>
      </c>
      <c r="CL41">
        <f t="shared" si="193"/>
        <v>53.01583227426967</v>
      </c>
      <c r="CM41">
        <f t="shared" si="194"/>
        <v>244.12325410866771</v>
      </c>
      <c r="CN41">
        <f t="shared" si="195"/>
        <v>1.3829219184414623E-2</v>
      </c>
      <c r="CO41">
        <f t="shared" si="196"/>
        <v>0</v>
      </c>
      <c r="CP41">
        <f t="shared" si="197"/>
        <v>1750.4456041863014</v>
      </c>
      <c r="CQ41">
        <f t="shared" si="198"/>
        <v>249.60015869140625</v>
      </c>
      <c r="CR41">
        <f t="shared" si="199"/>
        <v>8.6698450567498114E-2</v>
      </c>
      <c r="CS41">
        <v>-9999</v>
      </c>
    </row>
    <row r="42" spans="1:97" x14ac:dyDescent="0.2">
      <c r="A42" t="s">
        <v>132</v>
      </c>
      <c r="B42" t="s">
        <v>133</v>
      </c>
      <c r="C42" t="s">
        <v>134</v>
      </c>
      <c r="D42">
        <v>2</v>
      </c>
      <c r="E42">
        <v>2</v>
      </c>
      <c r="F42" t="s">
        <v>135</v>
      </c>
      <c r="H42" t="s">
        <v>140</v>
      </c>
      <c r="I42">
        <v>2</v>
      </c>
      <c r="J42" s="7">
        <v>20130403</v>
      </c>
      <c r="K42" t="s">
        <v>137</v>
      </c>
      <c r="L42" t="s">
        <v>138</v>
      </c>
      <c r="M42" t="s">
        <v>139</v>
      </c>
      <c r="O42" s="1">
        <v>41</v>
      </c>
      <c r="P42" s="1" t="s">
        <v>110</v>
      </c>
      <c r="Q42" s="1">
        <v>11786.499997622333</v>
      </c>
      <c r="R42" s="1">
        <v>0</v>
      </c>
      <c r="S42">
        <f t="shared" si="160"/>
        <v>9.6974718353400036</v>
      </c>
      <c r="T42">
        <f t="shared" si="161"/>
        <v>0.10619697894752347</v>
      </c>
      <c r="U42">
        <f t="shared" si="162"/>
        <v>237.225356489679</v>
      </c>
      <c r="V42" s="1">
        <v>40</v>
      </c>
      <c r="W42" s="1">
        <v>40</v>
      </c>
      <c r="X42" s="1">
        <v>0</v>
      </c>
      <c r="Y42" s="1">
        <v>0</v>
      </c>
      <c r="Z42" s="1">
        <v>539.6142578125</v>
      </c>
      <c r="AA42" s="1">
        <v>826.29229736328125</v>
      </c>
      <c r="AB42" s="1">
        <v>721.420166015625</v>
      </c>
      <c r="AC42">
        <v>-9999</v>
      </c>
      <c r="AD42">
        <f t="shared" si="163"/>
        <v>0.346945070728092</v>
      </c>
      <c r="AE42">
        <f t="shared" si="164"/>
        <v>0.12691892648921665</v>
      </c>
      <c r="AF42" s="1">
        <v>-1</v>
      </c>
      <c r="AG42" s="1">
        <v>0.87</v>
      </c>
      <c r="AH42" s="1">
        <v>0.92</v>
      </c>
      <c r="AI42" s="1">
        <v>10.018994331359863</v>
      </c>
      <c r="AJ42">
        <f t="shared" si="165"/>
        <v>0.87500949716567999</v>
      </c>
      <c r="AK42">
        <f t="shared" si="166"/>
        <v>6.1118260700911246E-3</v>
      </c>
      <c r="AL42">
        <f t="shared" si="167"/>
        <v>0.36581850326585452</v>
      </c>
      <c r="AM42">
        <f t="shared" si="168"/>
        <v>1.5312647607068852</v>
      </c>
      <c r="AN42">
        <f t="shared" si="169"/>
        <v>-1</v>
      </c>
      <c r="AO42" s="1">
        <v>2000.153564453125</v>
      </c>
      <c r="AP42" s="1">
        <v>0.5</v>
      </c>
      <c r="AQ42">
        <f t="shared" si="170"/>
        <v>111.06379311873603</v>
      </c>
      <c r="AR42">
        <f t="shared" si="171"/>
        <v>1.7263648215455292</v>
      </c>
      <c r="AS42">
        <f t="shared" si="172"/>
        <v>1.5589381463584191</v>
      </c>
      <c r="AT42">
        <f t="shared" si="173"/>
        <v>25.166015625</v>
      </c>
      <c r="AU42" s="1">
        <v>2</v>
      </c>
      <c r="AV42">
        <f t="shared" si="174"/>
        <v>4.644859790802002</v>
      </c>
      <c r="AW42" s="1">
        <v>1</v>
      </c>
      <c r="AX42">
        <f t="shared" si="175"/>
        <v>9.2897195816040039</v>
      </c>
      <c r="AY42" s="1">
        <v>22.687685012817383</v>
      </c>
      <c r="AZ42" s="1">
        <v>25.166015625</v>
      </c>
      <c r="BA42" s="1">
        <v>22.583854675292969</v>
      </c>
      <c r="BB42" s="1">
        <v>399.95111083984375</v>
      </c>
      <c r="BC42" s="1">
        <v>393.0377197265625</v>
      </c>
      <c r="BD42" s="1">
        <v>15.860760688781738</v>
      </c>
      <c r="BE42" s="1">
        <v>16.991470336914062</v>
      </c>
      <c r="BF42" s="1">
        <v>55.746570587158203</v>
      </c>
      <c r="BG42" s="1">
        <v>59.725360870361328</v>
      </c>
      <c r="BH42" s="1">
        <v>300.1710205078125</v>
      </c>
      <c r="BI42" s="1">
        <v>2000.3104248046875</v>
      </c>
      <c r="BJ42" s="1">
        <v>562.6959228515625</v>
      </c>
      <c r="BK42" s="1">
        <v>97.245697021484375</v>
      </c>
      <c r="BL42" s="1">
        <v>2.3493177890777588</v>
      </c>
      <c r="BM42" s="1">
        <v>2.6147976517677307E-2</v>
      </c>
      <c r="BN42" s="1">
        <v>1</v>
      </c>
      <c r="BO42" s="1">
        <v>-1.355140209197998</v>
      </c>
      <c r="BP42" s="1">
        <v>7.355140209197998</v>
      </c>
      <c r="BQ42" s="1">
        <v>1</v>
      </c>
      <c r="BR42" s="1">
        <v>0</v>
      </c>
      <c r="BS42" s="1">
        <v>0.15999999642372131</v>
      </c>
      <c r="BT42" s="1">
        <v>111115</v>
      </c>
      <c r="BU42">
        <f t="shared" si="176"/>
        <v>1.5008551025390622</v>
      </c>
      <c r="BV42">
        <f t="shared" si="177"/>
        <v>1.7263648215455291E-3</v>
      </c>
      <c r="BW42">
        <f t="shared" si="178"/>
        <v>298.31601562499998</v>
      </c>
      <c r="BX42">
        <f t="shared" si="179"/>
        <v>295.83768501281736</v>
      </c>
      <c r="BY42">
        <f t="shared" si="180"/>
        <v>320.04966081508246</v>
      </c>
      <c r="BZ42">
        <f t="shared" si="181"/>
        <v>0.86302342652920927</v>
      </c>
      <c r="CA42">
        <f t="shared" si="182"/>
        <v>3.2112855226915031</v>
      </c>
      <c r="CB42">
        <f t="shared" si="183"/>
        <v>33.022391952026808</v>
      </c>
      <c r="CC42">
        <f t="shared" si="184"/>
        <v>16.030921615112746</v>
      </c>
      <c r="CD42">
        <f t="shared" si="185"/>
        <v>23.926850318908691</v>
      </c>
      <c r="CE42">
        <f t="shared" si="186"/>
        <v>2.9818395233287101</v>
      </c>
      <c r="CF42">
        <f t="shared" si="187"/>
        <v>0.10499669175202726</v>
      </c>
      <c r="CG42">
        <f t="shared" si="188"/>
        <v>1.652347376333084</v>
      </c>
      <c r="CH42">
        <f t="shared" si="189"/>
        <v>1.329492146995626</v>
      </c>
      <c r="CI42">
        <f t="shared" si="190"/>
        <v>6.5729725319159119E-2</v>
      </c>
      <c r="CJ42">
        <f t="shared" si="191"/>
        <v>23.069145143008949</v>
      </c>
      <c r="CK42">
        <f t="shared" si="192"/>
        <v>0.60356893138581558</v>
      </c>
      <c r="CL42">
        <f t="shared" si="193"/>
        <v>50.772034495859828</v>
      </c>
      <c r="CM42">
        <f t="shared" si="194"/>
        <v>391.62846438115537</v>
      </c>
      <c r="CN42">
        <f t="shared" si="195"/>
        <v>1.2572129437131985E-2</v>
      </c>
      <c r="CO42">
        <f t="shared" si="196"/>
        <v>0</v>
      </c>
      <c r="CP42">
        <f t="shared" si="197"/>
        <v>1750.2906189836174</v>
      </c>
      <c r="CQ42">
        <f t="shared" si="198"/>
        <v>286.67803955078125</v>
      </c>
      <c r="CR42">
        <f t="shared" si="199"/>
        <v>0.12691892648921665</v>
      </c>
      <c r="CS42">
        <v>-9999</v>
      </c>
    </row>
    <row r="43" spans="1:97" x14ac:dyDescent="0.2">
      <c r="A43" t="s">
        <v>132</v>
      </c>
      <c r="B43" t="s">
        <v>133</v>
      </c>
      <c r="C43" t="s">
        <v>134</v>
      </c>
      <c r="D43">
        <v>2</v>
      </c>
      <c r="E43">
        <v>2</v>
      </c>
      <c r="F43" t="s">
        <v>135</v>
      </c>
      <c r="H43" t="s">
        <v>140</v>
      </c>
      <c r="I43">
        <v>2</v>
      </c>
      <c r="J43" s="7">
        <v>20130403</v>
      </c>
      <c r="K43" t="s">
        <v>137</v>
      </c>
      <c r="L43" t="s">
        <v>138</v>
      </c>
      <c r="M43" t="s">
        <v>139</v>
      </c>
      <c r="O43" s="1">
        <v>42</v>
      </c>
      <c r="P43" s="1" t="s">
        <v>111</v>
      </c>
      <c r="Q43" s="1">
        <v>11945.999998001382</v>
      </c>
      <c r="R43" s="1">
        <v>0</v>
      </c>
      <c r="S43">
        <f t="shared" si="160"/>
        <v>12.708185225720365</v>
      </c>
      <c r="T43">
        <f t="shared" si="161"/>
        <v>6.8350110600086195E-2</v>
      </c>
      <c r="U43">
        <f t="shared" si="162"/>
        <v>279.24181213275966</v>
      </c>
      <c r="V43" s="1">
        <v>41</v>
      </c>
      <c r="W43" s="1">
        <v>41</v>
      </c>
      <c r="X43" s="1">
        <v>0</v>
      </c>
      <c r="Y43" s="1">
        <v>0</v>
      </c>
      <c r="Z43" s="1">
        <v>541.11962890625</v>
      </c>
      <c r="AA43" s="1">
        <v>843.05316162109375</v>
      </c>
      <c r="AB43" s="1">
        <v>725.03271484375</v>
      </c>
      <c r="AC43">
        <v>-9999</v>
      </c>
      <c r="AD43">
        <f t="shared" si="163"/>
        <v>0.35814293387413493</v>
      </c>
      <c r="AE43">
        <f t="shared" si="164"/>
        <v>0.13999170176932149</v>
      </c>
      <c r="AF43" s="1">
        <v>-1</v>
      </c>
      <c r="AG43" s="1">
        <v>0.87</v>
      </c>
      <c r="AH43" s="1">
        <v>0.92</v>
      </c>
      <c r="AI43" s="1">
        <v>10.018994331359863</v>
      </c>
      <c r="AJ43">
        <f t="shared" si="165"/>
        <v>0.87500949716567999</v>
      </c>
      <c r="AK43">
        <f t="shared" si="166"/>
        <v>7.8311064850425938E-3</v>
      </c>
      <c r="AL43">
        <f t="shared" si="167"/>
        <v>0.39088221078380936</v>
      </c>
      <c r="AM43">
        <f t="shared" si="168"/>
        <v>1.5579792648164206</v>
      </c>
      <c r="AN43">
        <f t="shared" si="169"/>
        <v>-1</v>
      </c>
      <c r="AO43" s="1">
        <v>2000.728271484375</v>
      </c>
      <c r="AP43" s="1">
        <v>0.5</v>
      </c>
      <c r="AQ43">
        <f t="shared" si="170"/>
        <v>122.53867304111506</v>
      </c>
      <c r="AR43">
        <f t="shared" si="171"/>
        <v>1.1819984754237733</v>
      </c>
      <c r="AS43">
        <f t="shared" si="172"/>
        <v>1.6514828214650206</v>
      </c>
      <c r="AT43">
        <f t="shared" si="173"/>
        <v>25.447223663330078</v>
      </c>
      <c r="AU43" s="1">
        <v>2</v>
      </c>
      <c r="AV43">
        <f t="shared" si="174"/>
        <v>4.644859790802002</v>
      </c>
      <c r="AW43" s="1">
        <v>1</v>
      </c>
      <c r="AX43">
        <f t="shared" si="175"/>
        <v>9.2897195816040039</v>
      </c>
      <c r="AY43" s="1">
        <v>22.492536544799805</v>
      </c>
      <c r="AZ43" s="1">
        <v>25.447223663330078</v>
      </c>
      <c r="BA43" s="1">
        <v>21.894559860229492</v>
      </c>
      <c r="BB43" s="1">
        <v>599.647216796875</v>
      </c>
      <c r="BC43" s="1">
        <v>590.71173095703125</v>
      </c>
      <c r="BD43" s="1">
        <v>15.822938919067383</v>
      </c>
      <c r="BE43" s="1">
        <v>16.597675323486328</v>
      </c>
      <c r="BF43" s="1">
        <v>56.249900817871094</v>
      </c>
      <c r="BG43" s="1">
        <v>59.008548736572266</v>
      </c>
      <c r="BH43" s="1">
        <v>300.07110595703125</v>
      </c>
      <c r="BI43" s="1">
        <v>2000.525390625</v>
      </c>
      <c r="BJ43" s="1">
        <v>548.314208984375</v>
      </c>
      <c r="BK43" s="1">
        <v>97.24066162109375</v>
      </c>
      <c r="BL43" s="1">
        <v>2.3430922031402588</v>
      </c>
      <c r="BM43" s="1">
        <v>4.2421475052833557E-2</v>
      </c>
      <c r="BN43" s="1">
        <v>1</v>
      </c>
      <c r="BO43" s="1">
        <v>-1.355140209197998</v>
      </c>
      <c r="BP43" s="1">
        <v>7.355140209197998</v>
      </c>
      <c r="BQ43" s="1">
        <v>1</v>
      </c>
      <c r="BR43" s="1">
        <v>0</v>
      </c>
      <c r="BS43" s="1">
        <v>0.15999999642372131</v>
      </c>
      <c r="BT43" s="1">
        <v>111115</v>
      </c>
      <c r="BU43">
        <f t="shared" si="176"/>
        <v>1.5003555297851561</v>
      </c>
      <c r="BV43">
        <f t="shared" si="177"/>
        <v>1.1819984754237733E-3</v>
      </c>
      <c r="BW43">
        <f t="shared" si="178"/>
        <v>298.59722366333006</v>
      </c>
      <c r="BX43">
        <f t="shared" si="179"/>
        <v>295.64253654479978</v>
      </c>
      <c r="BY43">
        <f t="shared" si="180"/>
        <v>320.08405534556368</v>
      </c>
      <c r="BZ43">
        <f t="shared" si="181"/>
        <v>0.93742354640511605</v>
      </c>
      <c r="CA43">
        <f t="shared" si="182"/>
        <v>3.2654517512929324</v>
      </c>
      <c r="CB43">
        <f t="shared" si="183"/>
        <v>33.581134649381902</v>
      </c>
      <c r="CC43">
        <f t="shared" si="184"/>
        <v>16.983459325895573</v>
      </c>
      <c r="CD43">
        <f t="shared" si="185"/>
        <v>23.969880104064941</v>
      </c>
      <c r="CE43">
        <f t="shared" si="186"/>
        <v>2.9895599551688852</v>
      </c>
      <c r="CF43">
        <f t="shared" si="187"/>
        <v>6.785089037917505E-2</v>
      </c>
      <c r="CG43">
        <f t="shared" si="188"/>
        <v>1.6139689298279118</v>
      </c>
      <c r="CH43">
        <f t="shared" si="189"/>
        <v>1.3755910253409733</v>
      </c>
      <c r="CI43">
        <f t="shared" si="190"/>
        <v>4.2451377508436375E-2</v>
      </c>
      <c r="CJ43">
        <f t="shared" si="191"/>
        <v>27.153658564062713</v>
      </c>
      <c r="CK43">
        <f t="shared" si="192"/>
        <v>0.47272095253695223</v>
      </c>
      <c r="CL43">
        <f t="shared" si="193"/>
        <v>48.50295268711173</v>
      </c>
      <c r="CM43">
        <f t="shared" si="194"/>
        <v>588.86495292417271</v>
      </c>
      <c r="CN43">
        <f t="shared" si="195"/>
        <v>1.0467332173214564E-2</v>
      </c>
      <c r="CO43">
        <f t="shared" si="196"/>
        <v>0</v>
      </c>
      <c r="CP43">
        <f t="shared" si="197"/>
        <v>1750.4787161179568</v>
      </c>
      <c r="CQ43">
        <f t="shared" si="198"/>
        <v>301.93353271484375</v>
      </c>
      <c r="CR43">
        <f t="shared" si="199"/>
        <v>0.13999170176932149</v>
      </c>
      <c r="CS43">
        <v>-9999</v>
      </c>
    </row>
    <row r="44" spans="1:97" x14ac:dyDescent="0.2">
      <c r="A44" t="s">
        <v>132</v>
      </c>
      <c r="B44" t="s">
        <v>133</v>
      </c>
      <c r="C44" t="s">
        <v>134</v>
      </c>
      <c r="D44">
        <v>2</v>
      </c>
      <c r="E44">
        <v>2</v>
      </c>
      <c r="F44" t="s">
        <v>135</v>
      </c>
      <c r="H44" t="s">
        <v>140</v>
      </c>
      <c r="I44">
        <v>2</v>
      </c>
      <c r="J44" s="7">
        <v>20130403</v>
      </c>
      <c r="K44" t="s">
        <v>137</v>
      </c>
      <c r="L44" t="s">
        <v>138</v>
      </c>
      <c r="M44" t="s">
        <v>139</v>
      </c>
      <c r="O44" s="1">
        <v>43</v>
      </c>
      <c r="P44" s="1" t="s">
        <v>112</v>
      </c>
      <c r="Q44" s="1">
        <v>12099.999998001382</v>
      </c>
      <c r="R44" s="1">
        <v>0</v>
      </c>
      <c r="S44">
        <f t="shared" si="160"/>
        <v>16.795270755969575</v>
      </c>
      <c r="T44">
        <f t="shared" si="161"/>
        <v>5.4193502421551569E-2</v>
      </c>
      <c r="U44">
        <f t="shared" si="162"/>
        <v>373.00103436099783</v>
      </c>
      <c r="V44" s="1">
        <v>42</v>
      </c>
      <c r="W44" s="1">
        <v>42</v>
      </c>
      <c r="X44" s="1">
        <v>0</v>
      </c>
      <c r="Y44" s="1">
        <v>0</v>
      </c>
      <c r="Z44" s="1">
        <v>549.7724609375</v>
      </c>
      <c r="AA44" s="1">
        <v>867.18487548828125</v>
      </c>
      <c r="AB44" s="1">
        <v>741.6724853515625</v>
      </c>
      <c r="AC44">
        <v>-9999</v>
      </c>
      <c r="AD44">
        <f t="shared" si="163"/>
        <v>0.36602623445439764</v>
      </c>
      <c r="AE44">
        <f t="shared" si="164"/>
        <v>0.14473544648255904</v>
      </c>
      <c r="AF44" s="1">
        <v>-1</v>
      </c>
      <c r="AG44" s="1">
        <v>0.87</v>
      </c>
      <c r="AH44" s="1">
        <v>0.92</v>
      </c>
      <c r="AI44" s="1">
        <v>10.018994331359863</v>
      </c>
      <c r="AJ44">
        <f t="shared" si="165"/>
        <v>0.87500949716567999</v>
      </c>
      <c r="AK44">
        <f t="shared" si="166"/>
        <v>1.0165673539304297E-2</v>
      </c>
      <c r="AL44">
        <f t="shared" si="167"/>
        <v>0.39542369605911754</v>
      </c>
      <c r="AM44">
        <f t="shared" si="168"/>
        <v>1.5773523359273278</v>
      </c>
      <c r="AN44">
        <f t="shared" si="169"/>
        <v>-1</v>
      </c>
      <c r="AO44" s="1">
        <v>2000.66650390625</v>
      </c>
      <c r="AP44" s="1">
        <v>0.5</v>
      </c>
      <c r="AQ44">
        <f t="shared" si="170"/>
        <v>126.68709490578287</v>
      </c>
      <c r="AR44">
        <f t="shared" si="171"/>
        <v>0.94452196958366552</v>
      </c>
      <c r="AS44">
        <f t="shared" si="172"/>
        <v>1.6620592368436795</v>
      </c>
      <c r="AT44">
        <f t="shared" si="173"/>
        <v>25.401411056518555</v>
      </c>
      <c r="AU44" s="1">
        <v>2</v>
      </c>
      <c r="AV44">
        <f t="shared" si="174"/>
        <v>4.644859790802002</v>
      </c>
      <c r="AW44" s="1">
        <v>1</v>
      </c>
      <c r="AX44">
        <f t="shared" si="175"/>
        <v>9.2897195816040039</v>
      </c>
      <c r="AY44" s="1">
        <v>22.293813705444336</v>
      </c>
      <c r="AZ44" s="1">
        <v>25.401411056518555</v>
      </c>
      <c r="BA44" s="1">
        <v>21.996505737304688</v>
      </c>
      <c r="BB44" s="1">
        <v>900.7701416015625</v>
      </c>
      <c r="BC44" s="1">
        <v>889.02294921875</v>
      </c>
      <c r="BD44" s="1">
        <v>15.779562950134277</v>
      </c>
      <c r="BE44" s="1">
        <v>16.398420333862305</v>
      </c>
      <c r="BF44" s="1">
        <v>56.798023223876953</v>
      </c>
      <c r="BG44" s="1">
        <v>59.024894714355469</v>
      </c>
      <c r="BH44" s="1">
        <v>300.24148559570312</v>
      </c>
      <c r="BI44" s="1">
        <v>2000.578857421875</v>
      </c>
      <c r="BJ44" s="1">
        <v>647.63287353515625</v>
      </c>
      <c r="BK44" s="1">
        <v>97.235832214355469</v>
      </c>
      <c r="BL44" s="1">
        <v>2.7177870273590088</v>
      </c>
      <c r="BM44" s="1">
        <v>4.7002926468849182E-2</v>
      </c>
      <c r="BN44" s="1">
        <v>1</v>
      </c>
      <c r="BO44" s="1">
        <v>-1.355140209197998</v>
      </c>
      <c r="BP44" s="1">
        <v>7.355140209197998</v>
      </c>
      <c r="BQ44" s="1">
        <v>1</v>
      </c>
      <c r="BR44" s="1">
        <v>0</v>
      </c>
      <c r="BS44" s="1">
        <v>0.15999999642372131</v>
      </c>
      <c r="BT44" s="1">
        <v>111115</v>
      </c>
      <c r="BU44">
        <f t="shared" si="176"/>
        <v>1.5012074279785155</v>
      </c>
      <c r="BV44">
        <f t="shared" si="177"/>
        <v>9.4452196958366556E-4</v>
      </c>
      <c r="BW44">
        <f t="shared" si="178"/>
        <v>298.55141105651853</v>
      </c>
      <c r="BX44">
        <f t="shared" si="179"/>
        <v>295.44381370544431</v>
      </c>
      <c r="BY44">
        <f t="shared" si="180"/>
        <v>320.09261003287247</v>
      </c>
      <c r="BZ44">
        <f t="shared" si="181"/>
        <v>0.97259795817441308</v>
      </c>
      <c r="CA44">
        <f t="shared" si="182"/>
        <v>3.2565732850075895</v>
      </c>
      <c r="CB44">
        <f t="shared" si="183"/>
        <v>33.491493936396871</v>
      </c>
      <c r="CC44">
        <f t="shared" si="184"/>
        <v>17.093073602534567</v>
      </c>
      <c r="CD44">
        <f t="shared" si="185"/>
        <v>23.847612380981445</v>
      </c>
      <c r="CE44">
        <f t="shared" si="186"/>
        <v>2.96766820094886</v>
      </c>
      <c r="CF44">
        <f t="shared" si="187"/>
        <v>5.3879187029455752E-2</v>
      </c>
      <c r="CG44">
        <f t="shared" si="188"/>
        <v>1.59451404816391</v>
      </c>
      <c r="CH44">
        <f t="shared" si="189"/>
        <v>1.37315415278495</v>
      </c>
      <c r="CI44">
        <f t="shared" si="190"/>
        <v>3.3702590809694545E-2</v>
      </c>
      <c r="CJ44">
        <f t="shared" si="191"/>
        <v>36.269065992907024</v>
      </c>
      <c r="CK44">
        <f t="shared" si="192"/>
        <v>0.41956288607485481</v>
      </c>
      <c r="CL44">
        <f t="shared" si="193"/>
        <v>47.960834424674339</v>
      </c>
      <c r="CM44">
        <f t="shared" si="194"/>
        <v>886.58222801921477</v>
      </c>
      <c r="CN44">
        <f t="shared" si="195"/>
        <v>9.0856231310241647E-3</v>
      </c>
      <c r="CO44">
        <f t="shared" si="196"/>
        <v>0</v>
      </c>
      <c r="CP44">
        <f t="shared" si="197"/>
        <v>1750.5255000730056</v>
      </c>
      <c r="CQ44">
        <f t="shared" si="198"/>
        <v>317.41241455078125</v>
      </c>
      <c r="CR44">
        <f t="shared" si="199"/>
        <v>0.14473544648255904</v>
      </c>
      <c r="CS44">
        <v>-9999</v>
      </c>
    </row>
    <row r="45" spans="1:97" x14ac:dyDescent="0.2">
      <c r="A45" t="s">
        <v>132</v>
      </c>
      <c r="B45" t="s">
        <v>133</v>
      </c>
      <c r="C45" t="s">
        <v>134</v>
      </c>
      <c r="D45">
        <v>2</v>
      </c>
      <c r="E45">
        <v>2</v>
      </c>
      <c r="F45" t="s">
        <v>135</v>
      </c>
      <c r="H45" t="s">
        <v>140</v>
      </c>
      <c r="I45">
        <v>2</v>
      </c>
      <c r="J45" s="7">
        <v>20130403</v>
      </c>
      <c r="K45" t="s">
        <v>137</v>
      </c>
      <c r="L45" t="s">
        <v>138</v>
      </c>
      <c r="M45" t="s">
        <v>139</v>
      </c>
      <c r="O45" s="1">
        <v>44</v>
      </c>
      <c r="P45" s="1" t="s">
        <v>113</v>
      </c>
      <c r="Q45" s="1">
        <v>12247.499997966923</v>
      </c>
      <c r="R45" s="1">
        <v>0</v>
      </c>
      <c r="S45">
        <f t="shared" si="160"/>
        <v>18.28913658320705</v>
      </c>
      <c r="T45">
        <f t="shared" si="161"/>
        <v>4.7961887148264694E-2</v>
      </c>
      <c r="U45">
        <f t="shared" si="162"/>
        <v>452.35639518004541</v>
      </c>
      <c r="V45" s="1">
        <v>43</v>
      </c>
      <c r="W45" s="1">
        <v>43</v>
      </c>
      <c r="X45" s="1">
        <v>0</v>
      </c>
      <c r="Y45" s="1">
        <v>0</v>
      </c>
      <c r="Z45" s="1">
        <v>551.72802734375</v>
      </c>
      <c r="AA45" s="1">
        <v>893.676025390625</v>
      </c>
      <c r="AB45" s="1">
        <v>749.31793212890625</v>
      </c>
      <c r="AC45">
        <v>-9999</v>
      </c>
      <c r="AD45">
        <f t="shared" si="163"/>
        <v>0.38263082854595976</v>
      </c>
      <c r="AE45">
        <f t="shared" si="164"/>
        <v>0.16153291479271803</v>
      </c>
      <c r="AF45" s="1">
        <v>-1</v>
      </c>
      <c r="AG45" s="1">
        <v>0.87</v>
      </c>
      <c r="AH45" s="1">
        <v>0.92</v>
      </c>
      <c r="AI45" s="1">
        <v>10.018994331359863</v>
      </c>
      <c r="AJ45">
        <f t="shared" si="165"/>
        <v>0.87500949716567999</v>
      </c>
      <c r="AK45">
        <f t="shared" si="166"/>
        <v>1.101830728841487E-2</v>
      </c>
      <c r="AL45">
        <f t="shared" si="167"/>
        <v>0.4221638789706551</v>
      </c>
      <c r="AM45">
        <f t="shared" si="168"/>
        <v>1.6197763773088636</v>
      </c>
      <c r="AN45">
        <f t="shared" si="169"/>
        <v>-1</v>
      </c>
      <c r="AO45" s="1">
        <v>2000.7744140625</v>
      </c>
      <c r="AP45" s="1">
        <v>0.5</v>
      </c>
      <c r="AQ45">
        <f t="shared" si="170"/>
        <v>141.39756348783683</v>
      </c>
      <c r="AR45">
        <f t="shared" si="171"/>
        <v>0.83648818036562911</v>
      </c>
      <c r="AS45">
        <f t="shared" si="172"/>
        <v>1.6622637127504827</v>
      </c>
      <c r="AT45">
        <f t="shared" si="173"/>
        <v>25.33734130859375</v>
      </c>
      <c r="AU45" s="1">
        <v>2</v>
      </c>
      <c r="AV45">
        <f t="shared" si="174"/>
        <v>4.644859790802002</v>
      </c>
      <c r="AW45" s="1">
        <v>1</v>
      </c>
      <c r="AX45">
        <f t="shared" si="175"/>
        <v>9.2897195816040039</v>
      </c>
      <c r="AY45" s="1">
        <v>22.275697708129883</v>
      </c>
      <c r="AZ45" s="1">
        <v>25.33734130859375</v>
      </c>
      <c r="BA45" s="1">
        <v>21.999593734741211</v>
      </c>
      <c r="BB45" s="1">
        <v>1099.53759765625</v>
      </c>
      <c r="BC45" s="1">
        <v>1086.7452392578125</v>
      </c>
      <c r="BD45" s="1">
        <v>15.721138954162598</v>
      </c>
      <c r="BE45" s="1">
        <v>16.269449234008789</v>
      </c>
      <c r="BF45" s="1">
        <v>56.647544860839844</v>
      </c>
      <c r="BG45" s="1">
        <v>58.624183654785156</v>
      </c>
      <c r="BH45" s="1">
        <v>300.15084838867188</v>
      </c>
      <c r="BI45" s="1">
        <v>2000.714599609375</v>
      </c>
      <c r="BJ45" s="1">
        <v>698.72967529296875</v>
      </c>
      <c r="BK45" s="1">
        <v>97.233055114746094</v>
      </c>
      <c r="BL45" s="1">
        <v>2.2580702304840088</v>
      </c>
      <c r="BM45" s="1">
        <v>4.3497219681739807E-2</v>
      </c>
      <c r="BN45" s="1">
        <v>1</v>
      </c>
      <c r="BO45" s="1">
        <v>-1.355140209197998</v>
      </c>
      <c r="BP45" s="1">
        <v>7.355140209197998</v>
      </c>
      <c r="BQ45" s="1">
        <v>1</v>
      </c>
      <c r="BR45" s="1">
        <v>0</v>
      </c>
      <c r="BS45" s="1">
        <v>0.15999999642372131</v>
      </c>
      <c r="BT45" s="1">
        <v>111115</v>
      </c>
      <c r="BU45">
        <f t="shared" si="176"/>
        <v>1.5007542419433593</v>
      </c>
      <c r="BV45">
        <f t="shared" si="177"/>
        <v>8.3648818036562915E-4</v>
      </c>
      <c r="BW45">
        <f t="shared" si="178"/>
        <v>298.48734130859373</v>
      </c>
      <c r="BX45">
        <f t="shared" si="179"/>
        <v>295.42569770812986</v>
      </c>
      <c r="BY45">
        <f t="shared" si="180"/>
        <v>320.11432878238702</v>
      </c>
      <c r="BZ45">
        <f t="shared" si="181"/>
        <v>0.99388584208986896</v>
      </c>
      <c r="CA45">
        <f t="shared" si="182"/>
        <v>3.2441919668074228</v>
      </c>
      <c r="CB45">
        <f t="shared" si="183"/>
        <v>33.36511398288274</v>
      </c>
      <c r="CC45">
        <f t="shared" si="184"/>
        <v>17.095664748873951</v>
      </c>
      <c r="CD45">
        <f t="shared" si="185"/>
        <v>23.806519508361816</v>
      </c>
      <c r="CE45">
        <f t="shared" si="186"/>
        <v>2.9603421562958721</v>
      </c>
      <c r="CF45">
        <f t="shared" si="187"/>
        <v>4.7715536635396932E-2</v>
      </c>
      <c r="CG45">
        <f t="shared" si="188"/>
        <v>1.5819282540569402</v>
      </c>
      <c r="CH45">
        <f t="shared" si="189"/>
        <v>1.3784139022389319</v>
      </c>
      <c r="CI45">
        <f t="shared" si="190"/>
        <v>2.9844246037341246E-2</v>
      </c>
      <c r="CJ45">
        <f t="shared" si="191"/>
        <v>43.983994304049226</v>
      </c>
      <c r="CK45">
        <f t="shared" si="192"/>
        <v>0.41624879395743208</v>
      </c>
      <c r="CL45">
        <f t="shared" si="193"/>
        <v>47.727781438103321</v>
      </c>
      <c r="CM45">
        <f t="shared" si="194"/>
        <v>1084.0874265896859</v>
      </c>
      <c r="CN45">
        <f t="shared" si="195"/>
        <v>8.0519328250202825E-3</v>
      </c>
      <c r="CO45">
        <f t="shared" si="196"/>
        <v>0</v>
      </c>
      <c r="CP45">
        <f t="shared" si="197"/>
        <v>1750.6442757762341</v>
      </c>
      <c r="CQ45">
        <f t="shared" si="198"/>
        <v>341.947998046875</v>
      </c>
      <c r="CR45">
        <f t="shared" si="199"/>
        <v>0.16153291479271803</v>
      </c>
      <c r="CS45">
        <v>-9999</v>
      </c>
    </row>
    <row r="46" spans="1:97" x14ac:dyDescent="0.2">
      <c r="A46" t="s">
        <v>132</v>
      </c>
      <c r="B46" t="s">
        <v>133</v>
      </c>
      <c r="C46" t="s">
        <v>134</v>
      </c>
      <c r="D46">
        <v>2</v>
      </c>
      <c r="E46">
        <v>2</v>
      </c>
      <c r="F46" t="s">
        <v>135</v>
      </c>
      <c r="H46" t="s">
        <v>140</v>
      </c>
      <c r="I46">
        <v>2</v>
      </c>
      <c r="J46" s="7">
        <v>20130403</v>
      </c>
      <c r="K46" t="s">
        <v>137</v>
      </c>
      <c r="L46" t="s">
        <v>138</v>
      </c>
      <c r="M46" t="s">
        <v>139</v>
      </c>
      <c r="O46" s="1">
        <v>45</v>
      </c>
      <c r="P46" s="1" t="s">
        <v>114</v>
      </c>
      <c r="Q46" s="1">
        <v>12410.499997966923</v>
      </c>
      <c r="R46" s="1">
        <v>0</v>
      </c>
      <c r="S46">
        <f t="shared" si="160"/>
        <v>20.511420246403414</v>
      </c>
      <c r="T46">
        <f t="shared" si="161"/>
        <v>4.5925810857379977E-2</v>
      </c>
      <c r="U46">
        <f t="shared" si="162"/>
        <v>542.65403808684789</v>
      </c>
      <c r="V46" s="1">
        <v>44</v>
      </c>
      <c r="W46" s="1">
        <v>44</v>
      </c>
      <c r="X46" s="1">
        <v>0</v>
      </c>
      <c r="Y46" s="1">
        <v>0</v>
      </c>
      <c r="Z46" s="1">
        <v>553.833251953125</v>
      </c>
      <c r="AA46" s="1">
        <v>906.8868408203125</v>
      </c>
      <c r="AB46" s="1">
        <v>756.49365234375</v>
      </c>
      <c r="AC46">
        <v>-9999</v>
      </c>
      <c r="AD46">
        <f t="shared" si="163"/>
        <v>0.38930280270451112</v>
      </c>
      <c r="AE46">
        <f t="shared" si="164"/>
        <v>0.16583456910735009</v>
      </c>
      <c r="AF46" s="1">
        <v>-1</v>
      </c>
      <c r="AG46" s="1">
        <v>0.87</v>
      </c>
      <c r="AH46" s="1">
        <v>0.92</v>
      </c>
      <c r="AI46" s="1">
        <v>10.018994331359863</v>
      </c>
      <c r="AJ46">
        <f t="shared" si="165"/>
        <v>0.87500949716567999</v>
      </c>
      <c r="AK46">
        <f t="shared" si="166"/>
        <v>1.228643819402233E-2</v>
      </c>
      <c r="AL46">
        <f t="shared" si="167"/>
        <v>0.42597835914688226</v>
      </c>
      <c r="AM46">
        <f t="shared" si="168"/>
        <v>1.637472718768914</v>
      </c>
      <c r="AN46">
        <f t="shared" si="169"/>
        <v>-1</v>
      </c>
      <c r="AO46" s="1">
        <v>2001.100830078125</v>
      </c>
      <c r="AP46" s="1">
        <v>0.5</v>
      </c>
      <c r="AQ46">
        <f t="shared" si="170"/>
        <v>145.18669190491937</v>
      </c>
      <c r="AR46">
        <f t="shared" si="171"/>
        <v>0.805895593938872</v>
      </c>
      <c r="AS46">
        <f t="shared" si="172"/>
        <v>1.6721141384954905</v>
      </c>
      <c r="AT46">
        <f t="shared" si="173"/>
        <v>25.358989715576172</v>
      </c>
      <c r="AU46" s="1">
        <v>2</v>
      </c>
      <c r="AV46">
        <f t="shared" si="174"/>
        <v>4.644859790802002</v>
      </c>
      <c r="AW46" s="1">
        <v>1</v>
      </c>
      <c r="AX46">
        <f t="shared" si="175"/>
        <v>9.2897195816040039</v>
      </c>
      <c r="AY46" s="1">
        <v>22.267734527587891</v>
      </c>
      <c r="AZ46" s="1">
        <v>25.358989715576172</v>
      </c>
      <c r="BA46" s="1">
        <v>21.996974945068359</v>
      </c>
      <c r="BB46" s="1">
        <v>1300.410400390625</v>
      </c>
      <c r="BC46" s="1">
        <v>1286.0526123046875</v>
      </c>
      <c r="BD46" s="1">
        <v>15.682880401611328</v>
      </c>
      <c r="BE46" s="1">
        <v>16.211160659790039</v>
      </c>
      <c r="BF46" s="1">
        <v>56.536785125732422</v>
      </c>
      <c r="BG46" s="1">
        <v>58.442104339599609</v>
      </c>
      <c r="BH46" s="1">
        <v>300.15548706054688</v>
      </c>
      <c r="BI46" s="1">
        <v>2000.9227294921875</v>
      </c>
      <c r="BJ46" s="1">
        <v>947.249755859375</v>
      </c>
      <c r="BK46" s="1">
        <v>97.232810974121094</v>
      </c>
      <c r="BL46" s="1">
        <v>1.9666883945465088</v>
      </c>
      <c r="BM46" s="1">
        <v>5.701841413974762E-2</v>
      </c>
      <c r="BN46" s="1">
        <v>1</v>
      </c>
      <c r="BO46" s="1">
        <v>-1.355140209197998</v>
      </c>
      <c r="BP46" s="1">
        <v>7.355140209197998</v>
      </c>
      <c r="BQ46" s="1">
        <v>1</v>
      </c>
      <c r="BR46" s="1">
        <v>0</v>
      </c>
      <c r="BS46" s="1">
        <v>0.15999999642372131</v>
      </c>
      <c r="BT46" s="1">
        <v>111115</v>
      </c>
      <c r="BU46">
        <f t="shared" si="176"/>
        <v>1.5007774353027343</v>
      </c>
      <c r="BV46">
        <f t="shared" si="177"/>
        <v>8.0589559393887198E-4</v>
      </c>
      <c r="BW46">
        <f t="shared" si="178"/>
        <v>298.50898971557615</v>
      </c>
      <c r="BX46">
        <f t="shared" si="179"/>
        <v>295.41773452758787</v>
      </c>
      <c r="BY46">
        <f t="shared" si="180"/>
        <v>320.14762956289269</v>
      </c>
      <c r="BZ46">
        <f t="shared" si="181"/>
        <v>0.99805585492943016</v>
      </c>
      <c r="CA46">
        <f t="shared" si="182"/>
        <v>3.2483708585999636</v>
      </c>
      <c r="CB46">
        <f t="shared" si="183"/>
        <v>33.408175965050837</v>
      </c>
      <c r="CC46">
        <f t="shared" si="184"/>
        <v>17.197015305260798</v>
      </c>
      <c r="CD46">
        <f t="shared" si="185"/>
        <v>23.813362121582031</v>
      </c>
      <c r="CE46">
        <f t="shared" si="186"/>
        <v>2.9615609600521218</v>
      </c>
      <c r="CF46">
        <f t="shared" si="187"/>
        <v>4.5699883241854748E-2</v>
      </c>
      <c r="CG46">
        <f t="shared" si="188"/>
        <v>1.576256720104473</v>
      </c>
      <c r="CH46">
        <f t="shared" si="189"/>
        <v>1.3853042399476487</v>
      </c>
      <c r="CI46">
        <f t="shared" si="190"/>
        <v>2.8582639649044592E-2</v>
      </c>
      <c r="CJ46">
        <f t="shared" si="191"/>
        <v>52.76377750964199</v>
      </c>
      <c r="CK46">
        <f t="shared" si="192"/>
        <v>0.42195321785037826</v>
      </c>
      <c r="CL46">
        <f t="shared" si="193"/>
        <v>47.474622299197556</v>
      </c>
      <c r="CM46">
        <f t="shared" si="194"/>
        <v>1283.0718530805364</v>
      </c>
      <c r="CN46">
        <f t="shared" si="195"/>
        <v>7.5893795556357955E-3</v>
      </c>
      <c r="CO46">
        <f t="shared" si="196"/>
        <v>0</v>
      </c>
      <c r="CP46">
        <f t="shared" si="197"/>
        <v>1750.8263914003389</v>
      </c>
      <c r="CQ46">
        <f t="shared" si="198"/>
        <v>353.0535888671875</v>
      </c>
      <c r="CR46">
        <f t="shared" si="199"/>
        <v>0.16583456910735009</v>
      </c>
      <c r="CS46">
        <v>-9999</v>
      </c>
    </row>
    <row r="47" spans="1:97" s="4" customFormat="1" x14ac:dyDescent="0.2">
      <c r="A47" s="4" t="s">
        <v>132</v>
      </c>
      <c r="B47" s="4" t="s">
        <v>133</v>
      </c>
      <c r="C47" s="4" t="s">
        <v>134</v>
      </c>
      <c r="D47" s="4">
        <v>2</v>
      </c>
      <c r="E47" s="4">
        <v>2</v>
      </c>
      <c r="F47" s="4" t="s">
        <v>135</v>
      </c>
      <c r="H47" s="4" t="s">
        <v>140</v>
      </c>
      <c r="I47" s="4">
        <v>2</v>
      </c>
      <c r="J47" s="8">
        <v>20130403</v>
      </c>
      <c r="K47" s="4" t="s">
        <v>137</v>
      </c>
      <c r="L47" s="4" t="s">
        <v>138</v>
      </c>
      <c r="M47" s="4" t="s">
        <v>139</v>
      </c>
      <c r="N47" s="4">
        <v>1</v>
      </c>
      <c r="O47" s="3">
        <v>46</v>
      </c>
      <c r="P47" s="3" t="s">
        <v>115</v>
      </c>
      <c r="Q47" s="3">
        <v>13744.499999620952</v>
      </c>
      <c r="R47" s="3">
        <v>0</v>
      </c>
      <c r="S47" s="4">
        <f>(BB47-BC47*(1000-BD47)/(1000-BE47))*BU47</f>
        <v>13.509134430437285</v>
      </c>
      <c r="T47" s="4">
        <f>IF(CF47&lt;&gt;0,1/(1/CF47-1/AX47),0)</f>
        <v>8.7310910786588786E-2</v>
      </c>
      <c r="U47" s="4">
        <f>((CI47-BV47/2)*BC47-S47)/(CI47+BV47/2)</f>
        <v>618.38594956715758</v>
      </c>
      <c r="V47" s="3">
        <v>44</v>
      </c>
      <c r="W47" s="3">
        <v>44</v>
      </c>
      <c r="X47" s="3">
        <v>0</v>
      </c>
      <c r="Y47" s="3">
        <v>0</v>
      </c>
      <c r="Z47" s="3">
        <v>553.833251953125</v>
      </c>
      <c r="AA47" s="3">
        <v>906.8868408203125</v>
      </c>
      <c r="AB47" s="3">
        <v>756.49365234375</v>
      </c>
      <c r="AC47">
        <v>-9999</v>
      </c>
      <c r="AD47" s="4">
        <f>CQ47/AA47</f>
        <v>0.38930280270451112</v>
      </c>
      <c r="AE47" s="4">
        <f>(AA47-AB47)/AA47</f>
        <v>0.16583456910735009</v>
      </c>
      <c r="AF47" s="3">
        <v>-1</v>
      </c>
      <c r="AG47" s="3">
        <v>0.87</v>
      </c>
      <c r="AH47" s="3">
        <v>0.92</v>
      </c>
      <c r="AI47" s="3">
        <v>9.9577846527099609</v>
      </c>
      <c r="AJ47" s="4">
        <f>(AI47*AH47+(100-AI47)*AG47)/100</f>
        <v>0.87497889232635506</v>
      </c>
      <c r="AK47" s="4">
        <f>(S47-AF47)/CP47</f>
        <v>8.3013612001467119E-3</v>
      </c>
      <c r="AL47" s="4">
        <f>(AA47-AB47)/(AA47-Z47)</f>
        <v>0.42597835914688226</v>
      </c>
      <c r="AM47" s="4">
        <f>(Y47-AA47)/(Y47-Z47)</f>
        <v>1.637472718768914</v>
      </c>
      <c r="AN47" s="4">
        <f>(Y47-AA47)/AA47</f>
        <v>-1</v>
      </c>
      <c r="AO47" s="3">
        <v>2001.100830078125</v>
      </c>
      <c r="AP47" s="3">
        <v>0.5</v>
      </c>
      <c r="AQ47" s="4">
        <f>AE47*AP47*AJ47*AO47</f>
        <v>145.18161377103368</v>
      </c>
      <c r="AR47" s="4">
        <f>BV47*1000</f>
        <v>1.4063998264094086</v>
      </c>
      <c r="AS47" s="4">
        <f>(CA47-CG47)</f>
        <v>1.5395848911748971</v>
      </c>
      <c r="AT47" s="4">
        <f>(AZ47+BZ47*R47)</f>
        <v>25.545074462890625</v>
      </c>
      <c r="AU47" s="3">
        <v>2</v>
      </c>
      <c r="AV47" s="4">
        <f>(AU47*BO47+BP47)</f>
        <v>4.644859790802002</v>
      </c>
      <c r="AW47" s="3">
        <v>1</v>
      </c>
      <c r="AX47" s="4">
        <f>AV47*(AW47+1)*(AW47+1)/(AW47*AW47+1)</f>
        <v>9.2897195816040039</v>
      </c>
      <c r="AY47" s="3">
        <v>22.583499908447266</v>
      </c>
      <c r="AZ47" s="3">
        <v>25.545074462890625</v>
      </c>
      <c r="BA47" s="3">
        <v>21.999435424804688</v>
      </c>
      <c r="BB47" s="3">
        <v>897.3798828125</v>
      </c>
      <c r="BC47" s="3">
        <v>887.4989013671875</v>
      </c>
      <c r="BD47" s="3">
        <v>17.026159286499023</v>
      </c>
      <c r="BE47" s="3">
        <v>17.950931549072266</v>
      </c>
      <c r="BF47" s="3">
        <v>60.339527130126953</v>
      </c>
      <c r="BG47" s="3">
        <v>63.467983245849609</v>
      </c>
      <c r="BH47" s="3">
        <v>298.70135498046875</v>
      </c>
      <c r="BI47" s="3">
        <v>1997.5360107421875</v>
      </c>
      <c r="BJ47" s="3">
        <v>88.584365844726562</v>
      </c>
      <c r="BK47" s="3">
        <v>97.203933715820312</v>
      </c>
      <c r="BL47" s="3">
        <v>1.9327871799468994</v>
      </c>
      <c r="BM47" s="3">
        <v>1.7763271927833557E-2</v>
      </c>
      <c r="BN47" s="3">
        <v>0.3333333432674408</v>
      </c>
      <c r="BO47" s="3">
        <v>-1.355140209197998</v>
      </c>
      <c r="BP47" s="3">
        <v>7.355140209197998</v>
      </c>
      <c r="BQ47" s="3">
        <v>1</v>
      </c>
      <c r="BR47" s="3">
        <v>0</v>
      </c>
      <c r="BS47" s="3">
        <v>0.15999999642372131</v>
      </c>
      <c r="BT47" s="3">
        <v>111115</v>
      </c>
      <c r="BU47" s="4">
        <f>BH47*0.000001/(AU47*0.0001)</f>
        <v>1.4935067749023436</v>
      </c>
      <c r="BV47" s="4">
        <f>(BE47-BD47)/(1000-BE47)*BU47</f>
        <v>1.4063998264094086E-3</v>
      </c>
      <c r="BW47" s="4">
        <f>(AZ47+273.15)</f>
        <v>298.6950744628906</v>
      </c>
      <c r="BX47" s="4">
        <f>(AY47+273.15)</f>
        <v>295.73349990844724</v>
      </c>
      <c r="BY47" s="4">
        <f>(BI47*BQ47+BJ47*BR47)*BS47</f>
        <v>319.60575457500454</v>
      </c>
      <c r="BZ47" s="4">
        <f>((BY47+0.00000010773*(BX47^4-BW47^4))-BV47*44100)/(AV47*51.4+0.00000043092*BW47^3)</f>
        <v>0.89548304301125747</v>
      </c>
      <c r="CA47" s="4">
        <f>0.61365*EXP(17.502*AT47/(240.97+AT47))</f>
        <v>3.2844860516081451</v>
      </c>
      <c r="CB47" s="4">
        <f>CA47*1000/BK47</f>
        <v>33.789641283556229</v>
      </c>
      <c r="CC47" s="4">
        <f>(CB47-BE47)</f>
        <v>15.838709734483963</v>
      </c>
      <c r="CD47" s="4">
        <f>IF(R47,AZ47,(AY47+AZ47)/2)</f>
        <v>24.064287185668945</v>
      </c>
      <c r="CE47" s="4">
        <f>0.61365*EXP(17.502*CD47/(240.97+CD47))</f>
        <v>3.0065598005476764</v>
      </c>
      <c r="CF47" s="4">
        <f>IF(CC47&lt;&gt;0,(1000-(CB47+BE47)/2)/CC47*BV47,0)</f>
        <v>8.649794604806417E-2</v>
      </c>
      <c r="CG47" s="4">
        <f>BE47*BK47/1000</f>
        <v>1.7449011604332481</v>
      </c>
      <c r="CH47" s="4">
        <f>(CE47-CG47)</f>
        <v>1.2616586401144283</v>
      </c>
      <c r="CI47" s="4">
        <f>1/(1.6/T47+1.37/AX47)</f>
        <v>5.4133672978087292E-2</v>
      </c>
      <c r="CJ47" s="4">
        <f>U47*BK47*0.001</f>
        <v>60.109546852520587</v>
      </c>
      <c r="CK47" s="4">
        <f>U47/BC47</f>
        <v>0.69677376345428399</v>
      </c>
      <c r="CL47" s="4">
        <f>(1-BV47*BK47/CA47/T47)*100</f>
        <v>52.32873194934573</v>
      </c>
      <c r="CM47" s="4">
        <f>(BC47-S47/(AX47/1.35))</f>
        <v>885.53572784823598</v>
      </c>
      <c r="CN47" s="4">
        <f>S47*CL47/100/CM47</f>
        <v>7.9829175971901818E-3</v>
      </c>
      <c r="CO47" s="4">
        <f>(Y47-X47)</f>
        <v>0</v>
      </c>
      <c r="CP47" s="4">
        <f>BI47*AJ47</f>
        <v>1747.8018460612052</v>
      </c>
      <c r="CQ47" s="4">
        <f>(AA47-Z47)</f>
        <v>353.0535888671875</v>
      </c>
      <c r="CR47" s="4">
        <f>(AA47-AB47)/(AA47-X47)</f>
        <v>0.16583456910735009</v>
      </c>
      <c r="CS47">
        <v>-9999</v>
      </c>
    </row>
    <row r="48" spans="1:97" x14ac:dyDescent="0.2">
      <c r="A48" t="s">
        <v>132</v>
      </c>
      <c r="B48" t="s">
        <v>133</v>
      </c>
      <c r="C48" t="s">
        <v>134</v>
      </c>
      <c r="D48">
        <v>2</v>
      </c>
      <c r="E48">
        <v>2</v>
      </c>
      <c r="F48" t="s">
        <v>135</v>
      </c>
      <c r="H48" t="s">
        <v>140</v>
      </c>
      <c r="I48">
        <v>2</v>
      </c>
      <c r="J48" s="7">
        <v>20130403</v>
      </c>
      <c r="K48" t="s">
        <v>137</v>
      </c>
      <c r="L48" t="s">
        <v>138</v>
      </c>
      <c r="M48" t="s">
        <v>139</v>
      </c>
      <c r="O48" s="1">
        <v>47</v>
      </c>
      <c r="P48" s="1" t="s">
        <v>116</v>
      </c>
      <c r="Q48" s="1">
        <v>13791.499996381812</v>
      </c>
      <c r="R48" s="1">
        <v>0</v>
      </c>
      <c r="S48">
        <f>(BB48-BC48*(1000-BD48)/(1000-BE48))*BU48</f>
        <v>18.224050757020141</v>
      </c>
      <c r="T48">
        <f>IF(CF48&lt;&gt;0,1/(1/CF48-1/AX48),0)</f>
        <v>9.551033366689253E-2</v>
      </c>
      <c r="U48">
        <f>((CI48-BV48/2)*BC48-S48)/(CI48+BV48/2)</f>
        <v>560.27310647753984</v>
      </c>
      <c r="V48" s="1">
        <v>45</v>
      </c>
      <c r="W48" s="1">
        <v>45</v>
      </c>
      <c r="X48" s="1">
        <v>0</v>
      </c>
      <c r="Y48" s="1">
        <v>0</v>
      </c>
      <c r="Z48" s="1">
        <v>548.741455078125</v>
      </c>
      <c r="AA48" s="1">
        <v>855.283203125</v>
      </c>
      <c r="AB48" s="1">
        <v>735.00091552734375</v>
      </c>
      <c r="AC48">
        <v>-9999</v>
      </c>
      <c r="AD48">
        <f>CQ48/AA48</f>
        <v>0.35840964364416938</v>
      </c>
      <c r="AE48">
        <f>(AA48-AB48)/AA48</f>
        <v>0.14063445553259268</v>
      </c>
      <c r="AF48" s="1">
        <v>-1</v>
      </c>
      <c r="AG48" s="1">
        <v>0.87</v>
      </c>
      <c r="AH48" s="1">
        <v>0.92</v>
      </c>
      <c r="AI48" s="1">
        <v>9.9882955551147461</v>
      </c>
      <c r="AJ48">
        <f>(AI48*AH48+(100-AI48)*AG48)/100</f>
        <v>0.87499414777755746</v>
      </c>
      <c r="AK48">
        <f>(S48-AF48)/CP48</f>
        <v>1.0994710689363618E-2</v>
      </c>
      <c r="AL48">
        <f>(AA48-AB48)/(AA48-Z48)</f>
        <v>0.39238468614481581</v>
      </c>
      <c r="AM48">
        <f>(Y48-AA48)/(Y48-Z48)</f>
        <v>1.5586269183968109</v>
      </c>
      <c r="AN48">
        <f>(Y48-AA48)/AA48</f>
        <v>-1</v>
      </c>
      <c r="AO48" s="1">
        <v>1998.04296875</v>
      </c>
      <c r="AP48" s="1">
        <v>0.5</v>
      </c>
      <c r="AQ48">
        <f>AE48*AP48*AJ48*AO48</f>
        <v>122.93391498661069</v>
      </c>
      <c r="AR48">
        <f>BV48*1000</f>
        <v>1.580112824593745</v>
      </c>
      <c r="AS48">
        <f>(CA48-CG48)</f>
        <v>1.5824207180418035</v>
      </c>
      <c r="AT48">
        <f>(AZ48+BZ48*R48)</f>
        <v>25.71540641784668</v>
      </c>
      <c r="AU48" s="1">
        <v>2</v>
      </c>
      <c r="AV48">
        <f>(AU48*BO48+BP48)</f>
        <v>4.644859790802002</v>
      </c>
      <c r="AW48" s="1">
        <v>1</v>
      </c>
      <c r="AX48">
        <f>AV48*(AW48+1)*(AW48+1)/(AW48*AW48+1)</f>
        <v>9.2897195816040039</v>
      </c>
      <c r="AY48" s="1">
        <v>22.585456848144531</v>
      </c>
      <c r="AZ48" s="1">
        <v>25.71540641784668</v>
      </c>
      <c r="BA48" s="1">
        <v>21.993083953857422</v>
      </c>
      <c r="BB48" s="1">
        <v>900.6588134765625</v>
      </c>
      <c r="BC48" s="1">
        <v>887.58331298828125</v>
      </c>
      <c r="BD48" s="1">
        <v>16.819753646850586</v>
      </c>
      <c r="BE48" s="1">
        <v>17.853654861450195</v>
      </c>
      <c r="BF48" s="1">
        <v>59.452674865722656</v>
      </c>
      <c r="BG48" s="1">
        <v>63.11572265625</v>
      </c>
      <c r="BH48" s="1">
        <v>300.20315551757812</v>
      </c>
      <c r="BI48" s="1">
        <v>1998.2781982421875</v>
      </c>
      <c r="BJ48" s="1">
        <v>84.732925415039062</v>
      </c>
      <c r="BK48" s="1">
        <v>97.203079223632812</v>
      </c>
      <c r="BL48" s="1">
        <v>1.9327871799468994</v>
      </c>
      <c r="BM48" s="1">
        <v>1.7763271927833557E-2</v>
      </c>
      <c r="BN48" s="1">
        <v>1</v>
      </c>
      <c r="BO48" s="1">
        <v>-1.355140209197998</v>
      </c>
      <c r="BP48" s="1">
        <v>7.355140209197998</v>
      </c>
      <c r="BQ48" s="1">
        <v>1</v>
      </c>
      <c r="BR48" s="1">
        <v>0</v>
      </c>
      <c r="BS48" s="1">
        <v>0.15999999642372131</v>
      </c>
      <c r="BT48" s="1">
        <v>111115</v>
      </c>
      <c r="BU48">
        <f>BH48*0.000001/(AU48*0.0001)</f>
        <v>1.5010157775878905</v>
      </c>
      <c r="BV48">
        <f>(BE48-BD48)/(1000-BE48)*BU48</f>
        <v>1.5801128245937451E-3</v>
      </c>
      <c r="BW48">
        <f>(AZ48+273.15)</f>
        <v>298.86540641784666</v>
      </c>
      <c r="BX48">
        <f>(AY48+273.15)</f>
        <v>295.73545684814451</v>
      </c>
      <c r="BY48">
        <f>(BI48*BQ48+BJ48*BR48)*BS48</f>
        <v>319.72450457235027</v>
      </c>
      <c r="BZ48">
        <f>((BY48+0.00000010773*(BX48^4-BW48^4))-BV48*44100)/(AV48*51.4+0.00000043092*BW48^3)</f>
        <v>0.8575388746816005</v>
      </c>
      <c r="CA48">
        <f>0.61365*EXP(17.502*AT48/(240.97+AT48))</f>
        <v>3.3178509459707439</v>
      </c>
      <c r="CB48">
        <f>CA48*1000/BK48</f>
        <v>34.133187677495719</v>
      </c>
      <c r="CC48">
        <f>(CB48-BE48)</f>
        <v>16.279532816045524</v>
      </c>
      <c r="CD48">
        <f>IF(R48,AZ48,(AY48+AZ48)/2)</f>
        <v>24.150431632995605</v>
      </c>
      <c r="CE48">
        <f>0.61365*EXP(17.502*CD48/(240.97+CD48))</f>
        <v>3.0221454813182294</v>
      </c>
      <c r="CF48">
        <f>IF(CC48&lt;&gt;0,(1000-(CB48+BE48)/2)/CC48*BV48,0)</f>
        <v>9.4538357069673742E-2</v>
      </c>
      <c r="CG48">
        <f>BE48*BK48/1000</f>
        <v>1.7354302279289404</v>
      </c>
      <c r="CH48">
        <f>(CE48-CG48)</f>
        <v>1.2867152533892889</v>
      </c>
      <c r="CI48">
        <f>1/(1.6/T48+1.37/AX48)</f>
        <v>5.9173037137382103E-2</v>
      </c>
      <c r="CJ48">
        <f>U48*BK48*0.001</f>
        <v>54.46027115580717</v>
      </c>
      <c r="CK48">
        <f>U48/BC48</f>
        <v>0.63123438473762417</v>
      </c>
      <c r="CL48">
        <f>(1-BV48*BK48/CA48/T48)*100</f>
        <v>51.531354071146311</v>
      </c>
      <c r="CM48">
        <f>(BC48-S48/(AX48/1.35))</f>
        <v>884.93495871818072</v>
      </c>
      <c r="CN48">
        <f>S48*CL48/100/CM48</f>
        <v>1.0612192488483427E-2</v>
      </c>
      <c r="CO48">
        <f>(Y48-X48)</f>
        <v>0</v>
      </c>
      <c r="CP48">
        <f>BI48*AJ48</f>
        <v>1748.4817290933959</v>
      </c>
      <c r="CQ48">
        <f>(AA48-Z48)</f>
        <v>306.541748046875</v>
      </c>
      <c r="CR48">
        <f>(AA48-AB48)/(AA48-X48)</f>
        <v>0.14063445553259268</v>
      </c>
      <c r="CS48">
        <v>-9999</v>
      </c>
    </row>
    <row r="49" spans="1:97" x14ac:dyDescent="0.2">
      <c r="A49" t="s">
        <v>132</v>
      </c>
      <c r="B49" t="s">
        <v>133</v>
      </c>
      <c r="C49" t="s">
        <v>134</v>
      </c>
      <c r="D49">
        <v>2</v>
      </c>
      <c r="E49">
        <v>2</v>
      </c>
      <c r="F49" t="s">
        <v>135</v>
      </c>
      <c r="H49" t="s">
        <v>140</v>
      </c>
      <c r="I49">
        <v>2</v>
      </c>
      <c r="J49" s="7">
        <v>20130403</v>
      </c>
      <c r="K49" t="s">
        <v>137</v>
      </c>
      <c r="L49" t="s">
        <v>138</v>
      </c>
      <c r="M49" t="s">
        <v>139</v>
      </c>
      <c r="O49" s="1">
        <v>48</v>
      </c>
      <c r="P49" s="1" t="s">
        <v>117</v>
      </c>
      <c r="Q49" s="1">
        <v>13986.499995485879</v>
      </c>
      <c r="R49" s="1">
        <v>0</v>
      </c>
      <c r="S49">
        <f>(BB49-BC49*(1000-BD49)/(1000-BE49))*BU49</f>
        <v>16.656981010119559</v>
      </c>
      <c r="T49">
        <f>IF(CF49&lt;&gt;0,1/(1/CF49-1/AX49),0)</f>
        <v>3.8660999432458439E-2</v>
      </c>
      <c r="U49">
        <f>((CI49-BV49/2)*BC49-S49)/(CI49+BV49/2)</f>
        <v>472.69375308600752</v>
      </c>
      <c r="V49" s="1">
        <v>46</v>
      </c>
      <c r="W49" s="1">
        <v>46</v>
      </c>
      <c r="X49" s="1">
        <v>0</v>
      </c>
      <c r="Y49" s="1">
        <v>0</v>
      </c>
      <c r="Z49" s="1">
        <v>539.50439453125</v>
      </c>
      <c r="AA49" s="1">
        <v>842.54595947265625</v>
      </c>
      <c r="AB49" s="1">
        <v>714.34295654296875</v>
      </c>
      <c r="AC49">
        <v>-9999</v>
      </c>
      <c r="AD49">
        <f>CQ49/AA49</f>
        <v>0.35967363149077103</v>
      </c>
      <c r="AE49">
        <f>(AA49-AB49)/AA49</f>
        <v>0.15216143581049144</v>
      </c>
      <c r="AF49" s="1">
        <v>-1</v>
      </c>
      <c r="AG49" s="1">
        <v>0.87</v>
      </c>
      <c r="AH49" s="1">
        <v>0.92</v>
      </c>
      <c r="AI49" s="1">
        <v>9.9577846527099609</v>
      </c>
      <c r="AJ49">
        <f>(AI49*AH49+(100-AI49)*AG49)/100</f>
        <v>0.87497889232635506</v>
      </c>
      <c r="AK49">
        <f>(S49-AF49)/CP49</f>
        <v>1.0089599512063016E-2</v>
      </c>
      <c r="AL49">
        <f>(AA49-AB49)/(AA49-Z49)</f>
        <v>0.42305418715243182</v>
      </c>
      <c r="AM49">
        <f>(Y49-AA49)/(Y49-Z49)</f>
        <v>1.561703608002498</v>
      </c>
      <c r="AN49">
        <f>(Y49-AA49)/AA49</f>
        <v>-1</v>
      </c>
      <c r="AO49" s="1">
        <v>2001.9398193359375</v>
      </c>
      <c r="AP49" s="1">
        <v>0.5</v>
      </c>
      <c r="AQ49">
        <f>AE49*AP49*AJ49*AO49</f>
        <v>133.26717643684503</v>
      </c>
      <c r="AR49">
        <f>BV49*1000</f>
        <v>0.69056679526518128</v>
      </c>
      <c r="AS49">
        <f>(CA49-CG49)</f>
        <v>1.6976554662684644</v>
      </c>
      <c r="AT49">
        <f>(AZ49+BZ49*R49)</f>
        <v>26.151382446289062</v>
      </c>
      <c r="AU49" s="1">
        <v>2</v>
      </c>
      <c r="AV49">
        <f>(AU49*BO49+BP49)</f>
        <v>4.644859790802002</v>
      </c>
      <c r="AW49" s="1">
        <v>1</v>
      </c>
      <c r="AX49">
        <f>AV49*(AW49+1)*(AW49+1)/(AW49*AW49+1)</f>
        <v>9.2897195816040039</v>
      </c>
      <c r="AY49" s="1">
        <v>22.579429626464844</v>
      </c>
      <c r="AZ49" s="1">
        <v>26.151382446289062</v>
      </c>
      <c r="BA49" s="1">
        <v>21.998235702514648</v>
      </c>
      <c r="BB49" s="1">
        <v>1199.9698486328125</v>
      </c>
      <c r="BC49" s="1">
        <v>1188.32568359375</v>
      </c>
      <c r="BD49" s="1">
        <v>17.108432769775391</v>
      </c>
      <c r="BE49" s="1">
        <v>17.560432434082031</v>
      </c>
      <c r="BF49" s="1">
        <v>60.497177124023438</v>
      </c>
      <c r="BG49" s="1">
        <v>62.098705291748047</v>
      </c>
      <c r="BH49" s="1">
        <v>300.19497680664062</v>
      </c>
      <c r="BI49" s="1">
        <v>2000.06884765625</v>
      </c>
      <c r="BJ49" s="1">
        <v>77.307449340820312</v>
      </c>
      <c r="BK49" s="1">
        <v>97.204177856445312</v>
      </c>
      <c r="BL49" s="1">
        <v>2.2250235080718994</v>
      </c>
      <c r="BM49" s="1">
        <v>3.566373884677887E-2</v>
      </c>
      <c r="BN49" s="1">
        <v>1</v>
      </c>
      <c r="BO49" s="1">
        <v>-1.355140209197998</v>
      </c>
      <c r="BP49" s="1">
        <v>7.355140209197998</v>
      </c>
      <c r="BQ49" s="1">
        <v>1</v>
      </c>
      <c r="BR49" s="1">
        <v>0</v>
      </c>
      <c r="BS49" s="1">
        <v>0.15999999642372131</v>
      </c>
      <c r="BT49" s="1">
        <v>111115</v>
      </c>
      <c r="BU49">
        <f>BH49*0.000001/(AU49*0.0001)</f>
        <v>1.5009748840332029</v>
      </c>
      <c r="BV49">
        <f>(BE49-BD49)/(1000-BE49)*BU49</f>
        <v>6.9056679526518128E-4</v>
      </c>
      <c r="BW49">
        <f>(AZ49+273.15)</f>
        <v>299.30138244628904</v>
      </c>
      <c r="BX49">
        <f>(AY49+273.15)</f>
        <v>295.72942962646482</v>
      </c>
      <c r="BY49">
        <f>(BI49*BQ49+BJ49*BR49)*BS49</f>
        <v>320.01100847219641</v>
      </c>
      <c r="BZ49">
        <f>((BY49+0.00000010773*(BX49^4-BW49^4))-BV49*44100)/(AV49*51.4+0.00000043092*BW49^3)</f>
        <v>0.99488996230368809</v>
      </c>
      <c r="CA49">
        <f>0.61365*EXP(17.502*AT49/(240.97+AT49))</f>
        <v>3.4046028638270651</v>
      </c>
      <c r="CB49">
        <f>CA49*1000/BK49</f>
        <v>35.025272975973387</v>
      </c>
      <c r="CC49">
        <f>(CB49-BE49)</f>
        <v>17.464840541891355</v>
      </c>
      <c r="CD49">
        <f>IF(R49,AZ49,(AY49+AZ49)/2)</f>
        <v>24.365406036376953</v>
      </c>
      <c r="CE49">
        <f>0.61365*EXP(17.502*CD49/(240.97+CD49))</f>
        <v>3.0613481885185885</v>
      </c>
      <c r="CF49">
        <f>IF(CC49&lt;&gt;0,(1000-(CB49+BE49)/2)/CC49*BV49,0)</f>
        <v>3.8500770884305605E-2</v>
      </c>
      <c r="CG49">
        <f>BE49*BK49/1000</f>
        <v>1.7069473975586007</v>
      </c>
      <c r="CH49">
        <f>(CE49-CG49)</f>
        <v>1.3544007909599878</v>
      </c>
      <c r="CI49">
        <f>1/(1.6/T49+1.37/AX49)</f>
        <v>2.407732622065234E-2</v>
      </c>
      <c r="CJ49">
        <f>U49*BK49*0.001</f>
        <v>45.947807646602925</v>
      </c>
      <c r="CK49">
        <f>U49/BC49</f>
        <v>0.39778131501498892</v>
      </c>
      <c r="CL49">
        <f>(1-BV49*BK49/CA49/T49)*100</f>
        <v>49.002241664121335</v>
      </c>
      <c r="CM49">
        <f>(BC49-S49/(AX49/1.35))</f>
        <v>1185.905058927297</v>
      </c>
      <c r="CN49">
        <f>S49*CL49/100/CM49</f>
        <v>6.882755096692764E-3</v>
      </c>
      <c r="CO49">
        <f>(Y49-X49)</f>
        <v>0</v>
      </c>
      <c r="CP49">
        <f>BI49*AJ49</f>
        <v>1750.0180248987151</v>
      </c>
      <c r="CQ49">
        <f>(AA49-Z49)</f>
        <v>303.04156494140625</v>
      </c>
      <c r="CR49">
        <f>(AA49-AB49)/(AA49-X49)</f>
        <v>0.15216143581049144</v>
      </c>
      <c r="CS49">
        <v>-9999</v>
      </c>
    </row>
    <row r="50" spans="1:97" x14ac:dyDescent="0.2">
      <c r="A50" t="s">
        <v>132</v>
      </c>
      <c r="B50" t="s">
        <v>133</v>
      </c>
      <c r="C50" t="s">
        <v>134</v>
      </c>
      <c r="D50">
        <v>1</v>
      </c>
      <c r="E50">
        <v>1</v>
      </c>
      <c r="F50" t="s">
        <v>153</v>
      </c>
      <c r="H50" t="s">
        <v>154</v>
      </c>
      <c r="I50">
        <v>1</v>
      </c>
      <c r="J50" s="7">
        <v>20130403</v>
      </c>
      <c r="K50" t="s">
        <v>137</v>
      </c>
      <c r="L50" t="s">
        <v>138</v>
      </c>
      <c r="M50" t="s">
        <v>139</v>
      </c>
      <c r="O50" s="1">
        <v>1</v>
      </c>
      <c r="P50" s="1" t="s">
        <v>155</v>
      </c>
      <c r="Q50" s="1">
        <v>434.50000954512507</v>
      </c>
      <c r="R50" s="1">
        <v>0</v>
      </c>
      <c r="S50">
        <f>(BB50-BC50*(1000-BD50)/(1000-BE50))*BU50</f>
        <v>3.9283438651004481</v>
      </c>
      <c r="T50">
        <f>IF(CF50&lt;&gt;0,1/(1/CF50-1/AX50),0)</f>
        <v>9.1415747393659805E-2</v>
      </c>
      <c r="U50">
        <f>((CI50-BV50/2)*BC50-S50)/(CI50+BV50/2)</f>
        <v>171.71199421509132</v>
      </c>
      <c r="V50" s="1">
        <v>47</v>
      </c>
      <c r="W50" s="1">
        <v>47</v>
      </c>
      <c r="X50" s="1">
        <v>0</v>
      </c>
      <c r="Y50" s="1">
        <v>0</v>
      </c>
      <c r="Z50" s="1">
        <v>566.001708984375</v>
      </c>
      <c r="AA50" s="1">
        <v>838.42340087890625</v>
      </c>
      <c r="AB50" s="1">
        <v>752.49749755859375</v>
      </c>
      <c r="AC50">
        <v>-9999</v>
      </c>
      <c r="AD50">
        <f>CQ50/AA50</f>
        <v>0.32492138412281407</v>
      </c>
      <c r="AE50">
        <f>(AA50-AB50)/AA50</f>
        <v>0.10248509670679243</v>
      </c>
      <c r="AF50" s="1">
        <v>-1</v>
      </c>
      <c r="AG50" s="1">
        <v>0.87</v>
      </c>
      <c r="AH50" s="1">
        <v>0.92</v>
      </c>
      <c r="AI50" s="1">
        <v>9.9577846527099609</v>
      </c>
      <c r="AJ50">
        <f>(AI50*AH50+(100-AI50)*AG50)/100</f>
        <v>0.87497889232635506</v>
      </c>
      <c r="AK50">
        <f>(S50-AF50)/CP50</f>
        <v>2.8188473997531782E-3</v>
      </c>
      <c r="AL50">
        <f>(AA50-AB50)/(AA50-Z50)</f>
        <v>0.31541505642501821</v>
      </c>
      <c r="AM50">
        <f>(Y50-AA50)/(Y50-Z50)</f>
        <v>1.481308956440009</v>
      </c>
      <c r="AN50">
        <f>(Y50-AA50)/AA50</f>
        <v>-1</v>
      </c>
      <c r="AO50" s="1">
        <v>1998.4093017578125</v>
      </c>
      <c r="AP50" s="1">
        <v>0.5</v>
      </c>
      <c r="AQ50">
        <f>AE50*AP50*AJ50*AO50</f>
        <v>89.600975614343227</v>
      </c>
      <c r="AR50">
        <f>BV50*1000</f>
        <v>1.5485187838601833</v>
      </c>
      <c r="AS50">
        <f>(CA50-CG50)</f>
        <v>1.6204289866167461</v>
      </c>
      <c r="AT50">
        <f>(AZ50+BZ50*R50)</f>
        <v>25.242546081542969</v>
      </c>
      <c r="AU50" s="1">
        <v>2</v>
      </c>
      <c r="AV50">
        <f>(AU50*BO50+BP50)</f>
        <v>4.644859790802002</v>
      </c>
      <c r="AW50" s="1">
        <v>1</v>
      </c>
      <c r="AX50">
        <f>AV50*(AW50+1)*(AW50+1)/(AW50*AW50+1)</f>
        <v>9.2897195816040039</v>
      </c>
      <c r="AY50" s="1">
        <v>21.997611999511719</v>
      </c>
      <c r="AZ50" s="1">
        <v>25.242546081542969</v>
      </c>
      <c r="BA50" s="1">
        <v>21.018882751464844</v>
      </c>
      <c r="BB50" s="1">
        <v>249.63829040527344</v>
      </c>
      <c r="BC50" s="1">
        <v>246.7657470703125</v>
      </c>
      <c r="BD50" s="1">
        <v>15.512236595153809</v>
      </c>
      <c r="BE50" s="1">
        <v>16.527132034301758</v>
      </c>
      <c r="BF50" s="1">
        <v>56.798896789550781</v>
      </c>
      <c r="BG50" s="1">
        <v>60.520072937011719</v>
      </c>
      <c r="BH50" s="1">
        <v>300.11489868164062</v>
      </c>
      <c r="BI50" s="1">
        <v>1998.1673583984375</v>
      </c>
      <c r="BJ50" s="1">
        <v>23.206295013427734</v>
      </c>
      <c r="BK50" s="1">
        <v>97.14447021484375</v>
      </c>
      <c r="BL50" s="1">
        <v>1.4013922214508057</v>
      </c>
      <c r="BM50" s="1">
        <v>2.021421492099762E-2</v>
      </c>
      <c r="BN50" s="1">
        <v>1</v>
      </c>
      <c r="BO50" s="1">
        <v>-1.355140209197998</v>
      </c>
      <c r="BP50" s="1">
        <v>7.355140209197998</v>
      </c>
      <c r="BQ50" s="1">
        <v>1</v>
      </c>
      <c r="BR50" s="1">
        <v>0</v>
      </c>
      <c r="BS50" s="1">
        <v>0.15999999642372131</v>
      </c>
      <c r="BT50" s="1">
        <v>111115</v>
      </c>
      <c r="BU50">
        <f>BH50*0.000001/(AU50*0.0001)</f>
        <v>1.5005744934082028</v>
      </c>
      <c r="BV50">
        <f>(BE50-BD50)/(1000-BE50)*BU50</f>
        <v>1.5485187838601832E-3</v>
      </c>
      <c r="BW50">
        <f>(AZ50+273.15)</f>
        <v>298.39254608154295</v>
      </c>
      <c r="BX50">
        <f>(AY50+273.15)</f>
        <v>295.1476119995117</v>
      </c>
      <c r="BY50">
        <f>(BI50*BQ50+BJ50*BR50)*BS50</f>
        <v>319.70677019774666</v>
      </c>
      <c r="BZ50">
        <f>((BY50+0.00000010773*(BX50^4-BW50^4))-BV50*44100)/(AV50*51.4+0.00000043092*BW50^3)</f>
        <v>0.85880372661788806</v>
      </c>
      <c r="CA50">
        <f>0.61365*EXP(17.502*AT50/(240.97+AT50))</f>
        <v>3.2259484722597631</v>
      </c>
      <c r="CB50">
        <f>CA50*1000/BK50</f>
        <v>33.207741677166879</v>
      </c>
      <c r="CC50">
        <f>(CB50-BE50)</f>
        <v>16.680609642865122</v>
      </c>
      <c r="CD50">
        <f>IF(R50,AZ50,(AY50+AZ50)/2)</f>
        <v>23.620079040527344</v>
      </c>
      <c r="CE50">
        <f>0.61365*EXP(17.502*CD50/(240.97+CD50))</f>
        <v>2.9273017940656976</v>
      </c>
      <c r="CF50">
        <f>IF(CC50&lt;&gt;0,(1000-(CB50+BE50)/2)/CC50*BV50,0)</f>
        <v>9.0524934226759862E-2</v>
      </c>
      <c r="CG50">
        <f>BE50*BK50/1000</f>
        <v>1.6055194856430171</v>
      </c>
      <c r="CH50">
        <f>(CE50-CG50)</f>
        <v>1.3217823084226805</v>
      </c>
      <c r="CI50">
        <f>1/(1.6/T50+1.37/AX50)</f>
        <v>5.6657449159233417E-2</v>
      </c>
      <c r="CJ50">
        <f>U50*BK50*0.001</f>
        <v>16.680870707559365</v>
      </c>
      <c r="CK50">
        <f>U50/BC50</f>
        <v>0.69585019903983825</v>
      </c>
      <c r="CL50">
        <f>(1-BV50*BK50/CA50/T50)*100</f>
        <v>48.989906274855365</v>
      </c>
      <c r="CM50">
        <f>(BC50-S50/(AX50/1.35))</f>
        <v>246.19487254914961</v>
      </c>
      <c r="CN50">
        <f>S50*CL50/100/CM50</f>
        <v>7.8169458110161922E-3</v>
      </c>
      <c r="CO50">
        <f>(Y50-X50)</f>
        <v>0</v>
      </c>
      <c r="CP50">
        <f>BI50*AJ50</f>
        <v>1748.3542619341438</v>
      </c>
      <c r="CQ50">
        <f>(AA50-Z50)</f>
        <v>272.42169189453125</v>
      </c>
      <c r="CR50">
        <f>(AA50-AB50)/(AA50-X50)</f>
        <v>0.10248509670679243</v>
      </c>
      <c r="CS50">
        <v>-9999</v>
      </c>
    </row>
    <row r="51" spans="1:97" x14ac:dyDescent="0.2">
      <c r="A51" t="s">
        <v>132</v>
      </c>
      <c r="B51" t="s">
        <v>133</v>
      </c>
      <c r="C51" t="s">
        <v>134</v>
      </c>
      <c r="D51">
        <v>1</v>
      </c>
      <c r="E51">
        <v>1</v>
      </c>
      <c r="F51" t="s">
        <v>153</v>
      </c>
      <c r="H51" t="s">
        <v>154</v>
      </c>
      <c r="I51">
        <v>1</v>
      </c>
      <c r="J51" s="7">
        <v>20130403</v>
      </c>
      <c r="K51" t="s">
        <v>156</v>
      </c>
      <c r="L51" t="s">
        <v>138</v>
      </c>
      <c r="M51" t="s">
        <v>139</v>
      </c>
      <c r="O51" s="1">
        <v>2</v>
      </c>
      <c r="P51" s="1" t="s">
        <v>157</v>
      </c>
      <c r="Q51" s="1">
        <v>1867.5000048587099</v>
      </c>
      <c r="R51" s="1">
        <v>0</v>
      </c>
      <c r="S51">
        <f t="shared" ref="S51:S114" si="200">(BB51-BC51*(1000-BD51)/(1000-BE51))*BU51</f>
        <v>5.2781307947867377</v>
      </c>
      <c r="T51">
        <f t="shared" ref="T51:T114" si="201">IF(CF51&lt;&gt;0,1/(1/CF51-1/AX51),0)</f>
        <v>9.6361128049126263E-2</v>
      </c>
      <c r="U51">
        <f t="shared" ref="U51:U114" si="202">((CI51-BV51/2)*BC51-S51)/(CI51+BV51/2)</f>
        <v>152.82031787367077</v>
      </c>
      <c r="V51" s="1">
        <v>48</v>
      </c>
      <c r="W51" s="1">
        <v>48</v>
      </c>
      <c r="X51" s="1">
        <v>0</v>
      </c>
      <c r="Y51" s="1">
        <v>0</v>
      </c>
      <c r="Z51" s="1">
        <v>591.686279296875</v>
      </c>
      <c r="AA51" s="1">
        <v>878.25653076171875</v>
      </c>
      <c r="AB51" s="1">
        <v>793.7462158203125</v>
      </c>
      <c r="AC51">
        <v>-9999</v>
      </c>
      <c r="AD51">
        <f t="shared" ref="AD51:AD114" si="203">CQ51/AA51</f>
        <v>0.32629447254585076</v>
      </c>
      <c r="AE51">
        <f t="shared" ref="AE51:AE114" si="204">(AA51-AB51)/AA51</f>
        <v>9.6225091395687995E-2</v>
      </c>
      <c r="AF51" s="1">
        <v>-1</v>
      </c>
      <c r="AG51" s="1">
        <v>0.87</v>
      </c>
      <c r="AH51" s="1">
        <v>0.92</v>
      </c>
      <c r="AI51" s="1">
        <v>9.9577846527099609</v>
      </c>
      <c r="AJ51">
        <f t="shared" ref="AJ51:AJ114" si="205">(AI51*AH51+(100-AI51)*AG51)/100</f>
        <v>0.87497889232635506</v>
      </c>
      <c r="AK51">
        <f t="shared" ref="AK51:AK114" si="206">(S51-AF51)/CP51</f>
        <v>3.5891053231140412E-3</v>
      </c>
      <c r="AL51">
        <f t="shared" ref="AL51:AL114" si="207">(AA51-AB51)/(AA51-Z51)</f>
        <v>0.29490260942795005</v>
      </c>
      <c r="AM51">
        <f t="shared" ref="AM51:AM114" si="208">(Y51-AA51)/(Y51-Z51)</f>
        <v>1.4843280324252015</v>
      </c>
      <c r="AN51">
        <f t="shared" ref="AN51:AN114" si="209">(Y51-AA51)/AA51</f>
        <v>-1</v>
      </c>
      <c r="AO51" s="1">
        <v>1998.066650390625</v>
      </c>
      <c r="AP51" s="1">
        <v>0.5</v>
      </c>
      <c r="AQ51">
        <f t="shared" ref="AQ51:AQ114" si="210">AE51*AP51*AJ51*AO51</f>
        <v>84.113534771800687</v>
      </c>
      <c r="AR51">
        <f t="shared" ref="AR51:AR114" si="211">BV51*1000</f>
        <v>1.6590849291613474</v>
      </c>
      <c r="AS51">
        <f t="shared" ref="AS51:AS114" si="212">(CA51-CG51)</f>
        <v>1.6476625969494487</v>
      </c>
      <c r="AT51">
        <f t="shared" ref="AT51:AT114" si="213">(AZ51+BZ51*R51)</f>
        <v>25.146205902099609</v>
      </c>
      <c r="AU51" s="1">
        <v>2</v>
      </c>
      <c r="AV51">
        <f t="shared" ref="AV51:AV114" si="214">(AU51*BO51+BP51)</f>
        <v>4.644859790802002</v>
      </c>
      <c r="AW51" s="1">
        <v>1</v>
      </c>
      <c r="AX51">
        <f t="shared" ref="AX51:AX114" si="215">AV51*(AW51+1)*(AW51+1)/(AW51*AW51+1)</f>
        <v>9.2897195816040039</v>
      </c>
      <c r="AY51" s="1">
        <v>22.013036727905273</v>
      </c>
      <c r="AZ51" s="1">
        <v>25.146205902099609</v>
      </c>
      <c r="BA51" s="1">
        <v>21.021936416625977</v>
      </c>
      <c r="BB51" s="1">
        <v>250.57998657226562</v>
      </c>
      <c r="BC51" s="1">
        <v>246.79096984863281</v>
      </c>
      <c r="BD51" s="1">
        <v>14.976900100708008</v>
      </c>
      <c r="BE51" s="1">
        <v>16.064413070678711</v>
      </c>
      <c r="BF51" s="1">
        <v>54.763374328613281</v>
      </c>
      <c r="BG51" s="1">
        <v>58.739604949951172</v>
      </c>
      <c r="BH51" s="1">
        <v>300.21392822265625</v>
      </c>
      <c r="BI51" s="1">
        <v>1999.155517578125</v>
      </c>
      <c r="BJ51" s="1">
        <v>14.416546821594238</v>
      </c>
      <c r="BK51" s="1">
        <v>97.098907470703125</v>
      </c>
      <c r="BL51" s="1">
        <v>0.40311264991760254</v>
      </c>
      <c r="BM51" s="1">
        <v>4.1144505143165588E-2</v>
      </c>
      <c r="BN51" s="1">
        <v>1</v>
      </c>
      <c r="BO51" s="1">
        <v>-1.355140209197998</v>
      </c>
      <c r="BP51" s="1">
        <v>7.355140209197998</v>
      </c>
      <c r="BQ51" s="1">
        <v>1</v>
      </c>
      <c r="BR51" s="1">
        <v>0</v>
      </c>
      <c r="BS51" s="1">
        <v>0.15999999642372131</v>
      </c>
      <c r="BT51" s="1">
        <v>111115</v>
      </c>
      <c r="BU51">
        <f t="shared" ref="BU51:BU114" si="216">BH51*0.000001/(AU51*0.0001)</f>
        <v>1.5010696411132811</v>
      </c>
      <c r="BV51">
        <f t="shared" ref="BV51:BV114" si="217">(BE51-BD51)/(1000-BE51)*BU51</f>
        <v>1.6590849291613474E-3</v>
      </c>
      <c r="BW51">
        <f t="shared" ref="BW51:BW114" si="218">(AZ51+273.15)</f>
        <v>298.29620590209959</v>
      </c>
      <c r="BX51">
        <f t="shared" ref="BX51:BX114" si="219">(AY51+273.15)</f>
        <v>295.16303672790525</v>
      </c>
      <c r="BY51">
        <f t="shared" ref="BY51:BY114" si="220">(BI51*BQ51+BJ51*BR51)*BS51</f>
        <v>319.86487566296273</v>
      </c>
      <c r="BZ51">
        <f t="shared" ref="BZ51:BZ114" si="221">((BY51+0.00000010773*(BX51^4-BW51^4))-BV51*44100)/(AV51*51.4+0.00000043092*BW51^3)</f>
        <v>0.84507386636238413</v>
      </c>
      <c r="CA51">
        <f t="shared" ref="CA51:CA114" si="222">0.61365*EXP(17.502*AT51/(240.97+AT51))</f>
        <v>3.2074995552704348</v>
      </c>
      <c r="CB51">
        <f t="shared" ref="CB51:CB114" si="223">CA51*1000/BK51</f>
        <v>33.033322813011132</v>
      </c>
      <c r="CC51">
        <f t="shared" ref="CC51:CC114" si="224">(CB51-BE51)</f>
        <v>16.968909742332421</v>
      </c>
      <c r="CD51">
        <f t="shared" ref="CD51:CD114" si="225">IF(R51,AZ51,(AY51+AZ51)/2)</f>
        <v>23.579621315002441</v>
      </c>
      <c r="CE51">
        <f t="shared" ref="CE51:CE114" si="226">0.61365*EXP(17.502*CD51/(240.97+CD51))</f>
        <v>2.9201747458314906</v>
      </c>
      <c r="CF51">
        <f t="shared" ref="CF51:CF114" si="227">IF(CC51&lt;&gt;0,(1000-(CB51+BE51)/2)/CC51*BV51,0)</f>
        <v>9.5371847508490135E-2</v>
      </c>
      <c r="CG51">
        <f t="shared" ref="CG51:CG114" si="228">BE51*BK51/1000</f>
        <v>1.5598369583209861</v>
      </c>
      <c r="CH51">
        <f t="shared" ref="CH51:CH114" si="229">(CE51-CG51)</f>
        <v>1.3603377875105045</v>
      </c>
      <c r="CI51">
        <f t="shared" ref="CI51:CI114" si="230">1/(1.6/T51+1.37/AX51)</f>
        <v>5.9695502897785677E-2</v>
      </c>
      <c r="CJ51">
        <f t="shared" ref="CJ51:CJ114" si="231">U51*BK51*0.001</f>
        <v>14.838685904858998</v>
      </c>
      <c r="CK51">
        <f t="shared" ref="CK51:CK114" si="232">U51/BC51</f>
        <v>0.61922977962849224</v>
      </c>
      <c r="CL51">
        <f t="shared" ref="CL51:CL114" si="233">(1-BV51*BK51/CA51/T51)*100</f>
        <v>47.878790952385032</v>
      </c>
      <c r="CM51">
        <f t="shared" ref="CM51:CM114" si="234">(BC51-S51/(AX51/1.35))</f>
        <v>246.02394168267264</v>
      </c>
      <c r="CN51">
        <f t="shared" ref="CN51:CN114" si="235">S51*CL51/100/CM51</f>
        <v>1.0271785713802275E-2</v>
      </c>
      <c r="CO51">
        <f t="shared" ref="CO51:CO114" si="236">(Y51-X51)</f>
        <v>0</v>
      </c>
      <c r="CP51">
        <f t="shared" ref="CP51:CP114" si="237">BI51*AJ51</f>
        <v>1749.2188803586289</v>
      </c>
      <c r="CQ51">
        <f t="shared" ref="CQ51:CQ114" si="238">(AA51-Z51)</f>
        <v>286.57025146484375</v>
      </c>
      <c r="CR51">
        <f t="shared" ref="CR51:CR114" si="239">(AA51-AB51)/(AA51-X51)</f>
        <v>9.6225091395687995E-2</v>
      </c>
      <c r="CS51">
        <v>-9999</v>
      </c>
    </row>
    <row r="52" spans="1:97" x14ac:dyDescent="0.2">
      <c r="A52" t="s">
        <v>132</v>
      </c>
      <c r="B52" t="s">
        <v>133</v>
      </c>
      <c r="C52" t="s">
        <v>134</v>
      </c>
      <c r="D52">
        <v>1</v>
      </c>
      <c r="E52">
        <v>1</v>
      </c>
      <c r="F52" t="s">
        <v>153</v>
      </c>
      <c r="H52" t="s">
        <v>154</v>
      </c>
      <c r="I52">
        <v>1</v>
      </c>
      <c r="J52" s="7">
        <v>20130403</v>
      </c>
      <c r="K52" t="s">
        <v>158</v>
      </c>
      <c r="L52" t="s">
        <v>138</v>
      </c>
      <c r="M52" t="s">
        <v>139</v>
      </c>
      <c r="O52" s="1">
        <v>3</v>
      </c>
      <c r="P52" s="1" t="s">
        <v>159</v>
      </c>
      <c r="Q52" s="1">
        <v>1992.5000095451251</v>
      </c>
      <c r="R52" s="1">
        <v>0</v>
      </c>
      <c r="S52">
        <f t="shared" si="200"/>
        <v>0.24079282052698719</v>
      </c>
      <c r="T52">
        <f t="shared" si="201"/>
        <v>9.7046898837690174E-2</v>
      </c>
      <c r="U52">
        <f t="shared" si="202"/>
        <v>93.156893697125852</v>
      </c>
      <c r="V52" s="1">
        <v>49</v>
      </c>
      <c r="W52" s="1">
        <v>49</v>
      </c>
      <c r="X52" s="1">
        <v>0</v>
      </c>
      <c r="Y52" s="1">
        <v>0</v>
      </c>
      <c r="Z52" s="1">
        <v>588.80224609375</v>
      </c>
      <c r="AA52" s="1">
        <v>859.801025390625</v>
      </c>
      <c r="AB52" s="1">
        <v>783.83453369140625</v>
      </c>
      <c r="AC52">
        <v>-9999</v>
      </c>
      <c r="AD52">
        <f t="shared" si="203"/>
        <v>0.3151877833290031</v>
      </c>
      <c r="AE52">
        <f t="shared" si="204"/>
        <v>8.8353571879849338E-2</v>
      </c>
      <c r="AF52" s="1">
        <v>-1</v>
      </c>
      <c r="AG52" s="1">
        <v>0.87</v>
      </c>
      <c r="AH52" s="1">
        <v>0.92</v>
      </c>
      <c r="AI52" s="1">
        <v>9.9577846527099609</v>
      </c>
      <c r="AJ52">
        <f t="shared" si="205"/>
        <v>0.87497889232635506</v>
      </c>
      <c r="AK52">
        <f t="shared" si="206"/>
        <v>7.0950879054990556E-4</v>
      </c>
      <c r="AL52">
        <f t="shared" si="207"/>
        <v>0.28032042024808762</v>
      </c>
      <c r="AM52">
        <f t="shared" si="208"/>
        <v>1.460254323237969</v>
      </c>
      <c r="AN52">
        <f t="shared" si="209"/>
        <v>-1</v>
      </c>
      <c r="AO52" s="1">
        <v>1998.7259521484375</v>
      </c>
      <c r="AP52" s="1">
        <v>0.5</v>
      </c>
      <c r="AQ52">
        <f t="shared" si="210"/>
        <v>77.258263722704186</v>
      </c>
      <c r="AR52">
        <f t="shared" si="211"/>
        <v>1.6708810410135855</v>
      </c>
      <c r="AS52">
        <f t="shared" si="212"/>
        <v>1.6479465984435284</v>
      </c>
      <c r="AT52">
        <f t="shared" si="213"/>
        <v>25.081823348999023</v>
      </c>
      <c r="AU52" s="1">
        <v>2</v>
      </c>
      <c r="AV52">
        <f t="shared" si="214"/>
        <v>4.644859790802002</v>
      </c>
      <c r="AW52" s="1">
        <v>1</v>
      </c>
      <c r="AX52">
        <f t="shared" si="215"/>
        <v>9.2897195816040039</v>
      </c>
      <c r="AY52" s="1">
        <v>21.986164093017578</v>
      </c>
      <c r="AZ52" s="1">
        <v>25.081823348999023</v>
      </c>
      <c r="BA52" s="1">
        <v>21.024633407592773</v>
      </c>
      <c r="BB52" s="1">
        <v>100.11611938476562</v>
      </c>
      <c r="BC52" s="1">
        <v>99.844467163085938</v>
      </c>
      <c r="BD52" s="1">
        <v>14.839649200439453</v>
      </c>
      <c r="BE52" s="1">
        <v>15.93543529510498</v>
      </c>
      <c r="BF52" s="1">
        <v>54.348125457763672</v>
      </c>
      <c r="BG52" s="1">
        <v>58.360172271728516</v>
      </c>
      <c r="BH52" s="1">
        <v>300.10507202148438</v>
      </c>
      <c r="BI52" s="1">
        <v>1998.6829833984375</v>
      </c>
      <c r="BJ52" s="1">
        <v>16.209598541259766</v>
      </c>
      <c r="BK52" s="1">
        <v>97.096519470214844</v>
      </c>
      <c r="BL52" s="1">
        <v>8.3830356597900391E-3</v>
      </c>
      <c r="BM52" s="1">
        <v>6.9213047623634338E-2</v>
      </c>
      <c r="BN52" s="1">
        <v>1</v>
      </c>
      <c r="BO52" s="1">
        <v>-1.355140209197998</v>
      </c>
      <c r="BP52" s="1">
        <v>7.355140209197998</v>
      </c>
      <c r="BQ52" s="1">
        <v>1</v>
      </c>
      <c r="BR52" s="1">
        <v>0</v>
      </c>
      <c r="BS52" s="1">
        <v>0.15999999642372131</v>
      </c>
      <c r="BT52" s="1">
        <v>111115</v>
      </c>
      <c r="BU52">
        <f t="shared" si="216"/>
        <v>1.5005253601074218</v>
      </c>
      <c r="BV52">
        <f t="shared" si="217"/>
        <v>1.6708810410135855E-3</v>
      </c>
      <c r="BW52">
        <f t="shared" si="218"/>
        <v>298.231823348999</v>
      </c>
      <c r="BX52">
        <f t="shared" si="219"/>
        <v>295.13616409301756</v>
      </c>
      <c r="BY52">
        <f t="shared" si="220"/>
        <v>319.78927019590265</v>
      </c>
      <c r="BZ52">
        <f t="shared" si="221"/>
        <v>0.84446972254506703</v>
      </c>
      <c r="CA52">
        <f t="shared" si="222"/>
        <v>3.1952219018410379</v>
      </c>
      <c r="CB52">
        <f t="shared" si="223"/>
        <v>32.907687312326352</v>
      </c>
      <c r="CC52">
        <f t="shared" si="224"/>
        <v>16.972252017221372</v>
      </c>
      <c r="CD52">
        <f t="shared" si="225"/>
        <v>23.533993721008301</v>
      </c>
      <c r="CE52">
        <f t="shared" si="226"/>
        <v>2.9121551835996846</v>
      </c>
      <c r="CF52">
        <f t="shared" si="227"/>
        <v>9.6043560724013183E-2</v>
      </c>
      <c r="CG52">
        <f t="shared" si="228"/>
        <v>1.5472753033975095</v>
      </c>
      <c r="CH52">
        <f t="shared" si="229"/>
        <v>1.3648798802021751</v>
      </c>
      <c r="CI52">
        <f t="shared" si="230"/>
        <v>6.0116569926136128E-2</v>
      </c>
      <c r="CJ52">
        <f t="shared" si="231"/>
        <v>9.0452101426477149</v>
      </c>
      <c r="CK52">
        <f t="shared" si="232"/>
        <v>0.93302008958556903</v>
      </c>
      <c r="CL52">
        <f t="shared" si="233"/>
        <v>47.68014794057548</v>
      </c>
      <c r="CM52">
        <f t="shared" si="234"/>
        <v>99.809474685126204</v>
      </c>
      <c r="CN52">
        <f t="shared" si="235"/>
        <v>1.1502953343833313E-3</v>
      </c>
      <c r="CO52">
        <f t="shared" si="236"/>
        <v>0</v>
      </c>
      <c r="CP52">
        <f t="shared" si="237"/>
        <v>1748.8054229254994</v>
      </c>
      <c r="CQ52">
        <f t="shared" si="238"/>
        <v>270.998779296875</v>
      </c>
      <c r="CR52">
        <f t="shared" si="239"/>
        <v>8.8353571879849338E-2</v>
      </c>
      <c r="CS52">
        <v>-9999</v>
      </c>
    </row>
    <row r="53" spans="1:97" x14ac:dyDescent="0.2">
      <c r="A53" t="s">
        <v>132</v>
      </c>
      <c r="B53" t="s">
        <v>133</v>
      </c>
      <c r="C53" t="s">
        <v>134</v>
      </c>
      <c r="D53">
        <v>1</v>
      </c>
      <c r="E53">
        <v>1</v>
      </c>
      <c r="F53" t="s">
        <v>153</v>
      </c>
      <c r="H53" t="s">
        <v>154</v>
      </c>
      <c r="I53">
        <v>1</v>
      </c>
      <c r="J53" s="7">
        <v>20130403</v>
      </c>
      <c r="K53" t="s">
        <v>160</v>
      </c>
      <c r="L53" t="s">
        <v>138</v>
      </c>
      <c r="M53" t="s">
        <v>139</v>
      </c>
      <c r="O53" s="1">
        <v>4</v>
      </c>
      <c r="P53" s="1" t="s">
        <v>161</v>
      </c>
      <c r="Q53" s="1">
        <v>2110.5000094762072</v>
      </c>
      <c r="R53" s="1">
        <v>0</v>
      </c>
      <c r="S53">
        <f t="shared" si="200"/>
        <v>-0.45824027534097111</v>
      </c>
      <c r="T53">
        <f t="shared" si="201"/>
        <v>0.10038268367218994</v>
      </c>
      <c r="U53">
        <f t="shared" si="202"/>
        <v>56.627993296348997</v>
      </c>
      <c r="V53" s="1">
        <v>50</v>
      </c>
      <c r="W53" s="1">
        <v>50</v>
      </c>
      <c r="X53" s="1">
        <v>0</v>
      </c>
      <c r="Y53" s="1">
        <v>0</v>
      </c>
      <c r="Z53" s="1">
        <v>587.516845703125</v>
      </c>
      <c r="AA53" s="1">
        <v>851.5587158203125</v>
      </c>
      <c r="AB53" s="1">
        <v>783.2525634765625</v>
      </c>
      <c r="AC53">
        <v>-9999</v>
      </c>
      <c r="AD53">
        <f t="shared" si="203"/>
        <v>0.31006889508826657</v>
      </c>
      <c r="AE53">
        <f t="shared" si="204"/>
        <v>8.0213085809297605E-2</v>
      </c>
      <c r="AF53" s="1">
        <v>-1</v>
      </c>
      <c r="AG53" s="1">
        <v>0.87</v>
      </c>
      <c r="AH53" s="1">
        <v>0.92</v>
      </c>
      <c r="AI53" s="1">
        <v>9.9577846527099609</v>
      </c>
      <c r="AJ53">
        <f t="shared" si="205"/>
        <v>0.87497889232635506</v>
      </c>
      <c r="AK53">
        <f t="shared" si="206"/>
        <v>3.0965791801787913E-4</v>
      </c>
      <c r="AL53">
        <f t="shared" si="207"/>
        <v>0.25869439689028961</v>
      </c>
      <c r="AM53">
        <f t="shared" si="208"/>
        <v>1.4494200839487232</v>
      </c>
      <c r="AN53">
        <f t="shared" si="209"/>
        <v>-1</v>
      </c>
      <c r="AO53" s="1">
        <v>1999.6781005859375</v>
      </c>
      <c r="AP53" s="1">
        <v>0.5</v>
      </c>
      <c r="AQ53">
        <f t="shared" si="210"/>
        <v>70.173460755425467</v>
      </c>
      <c r="AR53">
        <f t="shared" si="211"/>
        <v>1.7225489682557813</v>
      </c>
      <c r="AS53">
        <f t="shared" si="212"/>
        <v>1.6432072374107629</v>
      </c>
      <c r="AT53">
        <f t="shared" si="213"/>
        <v>25.015445709228516</v>
      </c>
      <c r="AU53" s="1">
        <v>2</v>
      </c>
      <c r="AV53">
        <f t="shared" si="214"/>
        <v>4.644859790802002</v>
      </c>
      <c r="AW53" s="1">
        <v>1</v>
      </c>
      <c r="AX53">
        <f t="shared" si="215"/>
        <v>9.2897195816040039</v>
      </c>
      <c r="AY53" s="1">
        <v>21.958454132080078</v>
      </c>
      <c r="AZ53" s="1">
        <v>25.015445709228516</v>
      </c>
      <c r="BA53" s="1">
        <v>21.021728515625</v>
      </c>
      <c r="BB53" s="1">
        <v>50.497055053710938</v>
      </c>
      <c r="BC53" s="1">
        <v>50.744148254394531</v>
      </c>
      <c r="BD53" s="1">
        <v>14.724781036376953</v>
      </c>
      <c r="BE53" s="1">
        <v>15.854357719421387</v>
      </c>
      <c r="BF53" s="1">
        <v>54.019062042236328</v>
      </c>
      <c r="BG53" s="1">
        <v>58.15972900390625</v>
      </c>
      <c r="BH53" s="1">
        <v>300.15475463867188</v>
      </c>
      <c r="BI53" s="1">
        <v>1999.5255126953125</v>
      </c>
      <c r="BJ53" s="1">
        <v>15.708309173583984</v>
      </c>
      <c r="BK53" s="1">
        <v>97.096305847167969</v>
      </c>
      <c r="BL53" s="1">
        <v>-0.25982451438903809</v>
      </c>
      <c r="BM53" s="1">
        <v>4.3177738785743713E-2</v>
      </c>
      <c r="BN53" s="1">
        <v>1</v>
      </c>
      <c r="BO53" s="1">
        <v>-1.355140209197998</v>
      </c>
      <c r="BP53" s="1">
        <v>7.355140209197998</v>
      </c>
      <c r="BQ53" s="1">
        <v>1</v>
      </c>
      <c r="BR53" s="1">
        <v>0</v>
      </c>
      <c r="BS53" s="1">
        <v>0.15999999642372131</v>
      </c>
      <c r="BT53" s="1">
        <v>111115</v>
      </c>
      <c r="BU53">
        <f t="shared" si="216"/>
        <v>1.5007737731933593</v>
      </c>
      <c r="BV53">
        <f t="shared" si="217"/>
        <v>1.7225489682557813E-3</v>
      </c>
      <c r="BW53">
        <f t="shared" si="218"/>
        <v>298.16544570922849</v>
      </c>
      <c r="BX53">
        <f t="shared" si="219"/>
        <v>295.10845413208006</v>
      </c>
      <c r="BY53">
        <f t="shared" si="220"/>
        <v>319.92407488038953</v>
      </c>
      <c r="BZ53">
        <f t="shared" si="221"/>
        <v>0.83773117610366243</v>
      </c>
      <c r="CA53">
        <f t="shared" si="222"/>
        <v>3.1826068035461104</v>
      </c>
      <c r="CB53">
        <f t="shared" si="223"/>
        <v>32.777836147088991</v>
      </c>
      <c r="CC53">
        <f t="shared" si="224"/>
        <v>16.923478427667604</v>
      </c>
      <c r="CD53">
        <f t="shared" si="225"/>
        <v>23.486949920654297</v>
      </c>
      <c r="CE53">
        <f t="shared" si="226"/>
        <v>2.9039068810543065</v>
      </c>
      <c r="CF53">
        <f t="shared" si="227"/>
        <v>9.9309566160094925E-2</v>
      </c>
      <c r="CG53">
        <f t="shared" si="228"/>
        <v>1.5393995661353475</v>
      </c>
      <c r="CH53">
        <f t="shared" si="229"/>
        <v>1.364507314918959</v>
      </c>
      <c r="CI53">
        <f t="shared" si="230"/>
        <v>6.2164007873948053E-2</v>
      </c>
      <c r="CJ53">
        <f t="shared" si="231"/>
        <v>5.49836895661368</v>
      </c>
      <c r="CK53">
        <f t="shared" si="232"/>
        <v>1.1159512031309919</v>
      </c>
      <c r="CL53">
        <f t="shared" si="233"/>
        <v>47.648094373369474</v>
      </c>
      <c r="CM53">
        <f t="shared" si="234"/>
        <v>50.810740616658656</v>
      </c>
      <c r="CN53">
        <f t="shared" si="235"/>
        <v>-4.2971772542844781E-3</v>
      </c>
      <c r="CO53">
        <f t="shared" si="236"/>
        <v>0</v>
      </c>
      <c r="CP53">
        <f t="shared" si="237"/>
        <v>1749.5426182764318</v>
      </c>
      <c r="CQ53">
        <f t="shared" si="238"/>
        <v>264.0418701171875</v>
      </c>
      <c r="CR53">
        <f t="shared" si="239"/>
        <v>8.0213085809297605E-2</v>
      </c>
      <c r="CS53">
        <v>-9999</v>
      </c>
    </row>
    <row r="54" spans="1:97" x14ac:dyDescent="0.2">
      <c r="A54" t="s">
        <v>132</v>
      </c>
      <c r="B54" t="s">
        <v>133</v>
      </c>
      <c r="C54" t="s">
        <v>134</v>
      </c>
      <c r="D54">
        <v>1</v>
      </c>
      <c r="E54">
        <v>1</v>
      </c>
      <c r="F54" t="s">
        <v>153</v>
      </c>
      <c r="H54" t="s">
        <v>154</v>
      </c>
      <c r="I54">
        <v>1</v>
      </c>
      <c r="J54" s="7">
        <v>20130403</v>
      </c>
      <c r="K54" t="s">
        <v>162</v>
      </c>
      <c r="L54" t="s">
        <v>138</v>
      </c>
      <c r="M54" t="s">
        <v>139</v>
      </c>
      <c r="O54" s="1">
        <v>5</v>
      </c>
      <c r="P54" s="1" t="s">
        <v>163</v>
      </c>
      <c r="Q54" s="1">
        <v>2271.5000095451251</v>
      </c>
      <c r="R54" s="1">
        <v>0</v>
      </c>
      <c r="S54">
        <f t="shared" si="200"/>
        <v>10.717453174174359</v>
      </c>
      <c r="T54">
        <f t="shared" si="201"/>
        <v>0.11134288854022263</v>
      </c>
      <c r="U54">
        <f t="shared" si="202"/>
        <v>228.57110257075709</v>
      </c>
      <c r="V54" s="1">
        <v>51</v>
      </c>
      <c r="W54" s="1">
        <v>51</v>
      </c>
      <c r="X54" s="1">
        <v>0</v>
      </c>
      <c r="Y54" s="1">
        <v>0</v>
      </c>
      <c r="Z54" s="1">
        <v>580.048583984375</v>
      </c>
      <c r="AA54" s="1">
        <v>887.91094970703125</v>
      </c>
      <c r="AB54" s="1">
        <v>781.14129638671875</v>
      </c>
      <c r="AC54">
        <v>-9999</v>
      </c>
      <c r="AD54">
        <f t="shared" si="203"/>
        <v>0.34672662368251717</v>
      </c>
      <c r="AE54">
        <f t="shared" si="204"/>
        <v>0.12024815479023145</v>
      </c>
      <c r="AF54" s="1">
        <v>-1</v>
      </c>
      <c r="AG54" s="1">
        <v>0.87</v>
      </c>
      <c r="AH54" s="1">
        <v>0.92</v>
      </c>
      <c r="AI54" s="1">
        <v>9.9577846527099609</v>
      </c>
      <c r="AJ54">
        <f t="shared" si="205"/>
        <v>0.87497889232635506</v>
      </c>
      <c r="AK54">
        <f t="shared" si="206"/>
        <v>6.6962332357418967E-3</v>
      </c>
      <c r="AL54">
        <f t="shared" si="207"/>
        <v>0.34680969552640284</v>
      </c>
      <c r="AM54">
        <f t="shared" si="208"/>
        <v>1.5307527235183274</v>
      </c>
      <c r="AN54">
        <f t="shared" si="209"/>
        <v>-1</v>
      </c>
      <c r="AO54" s="1">
        <v>1999.7857666015625</v>
      </c>
      <c r="AP54" s="1">
        <v>0.5</v>
      </c>
      <c r="AQ54">
        <f t="shared" si="210"/>
        <v>105.20332704227425</v>
      </c>
      <c r="AR54">
        <f t="shared" si="211"/>
        <v>1.8727515883292321</v>
      </c>
      <c r="AS54">
        <f t="shared" si="212"/>
        <v>1.6127419850325615</v>
      </c>
      <c r="AT54">
        <f t="shared" si="213"/>
        <v>24.830484390258789</v>
      </c>
      <c r="AU54" s="1">
        <v>2</v>
      </c>
      <c r="AV54">
        <f t="shared" si="214"/>
        <v>4.644859790802002</v>
      </c>
      <c r="AW54" s="1">
        <v>1</v>
      </c>
      <c r="AX54">
        <f t="shared" si="215"/>
        <v>9.2897195816040039</v>
      </c>
      <c r="AY54" s="1">
        <v>21.928768157958984</v>
      </c>
      <c r="AZ54" s="1">
        <v>24.830484390258789</v>
      </c>
      <c r="BA54" s="1">
        <v>21.027267456054688</v>
      </c>
      <c r="BB54" s="1">
        <v>400.2403564453125</v>
      </c>
      <c r="BC54" s="1">
        <v>392.60589599609375</v>
      </c>
      <c r="BD54" s="1">
        <v>14.580835342407227</v>
      </c>
      <c r="BE54" s="1">
        <v>15.809489250183105</v>
      </c>
      <c r="BF54" s="1">
        <v>53.585433959960938</v>
      </c>
      <c r="BG54" s="1">
        <v>58.098819732666016</v>
      </c>
      <c r="BH54" s="1">
        <v>300.026611328125</v>
      </c>
      <c r="BI54" s="1">
        <v>1999.88525390625</v>
      </c>
      <c r="BJ54" s="1">
        <v>13.681920051574707</v>
      </c>
      <c r="BK54" s="1">
        <v>97.089927673339844</v>
      </c>
      <c r="BL54" s="1">
        <v>0.34234833717346191</v>
      </c>
      <c r="BM54" s="1">
        <v>3.2915249466896057E-2</v>
      </c>
      <c r="BN54" s="1">
        <v>1</v>
      </c>
      <c r="BO54" s="1">
        <v>-1.355140209197998</v>
      </c>
      <c r="BP54" s="1">
        <v>7.355140209197998</v>
      </c>
      <c r="BQ54" s="1">
        <v>1</v>
      </c>
      <c r="BR54" s="1">
        <v>0</v>
      </c>
      <c r="BS54" s="1">
        <v>0.15999999642372131</v>
      </c>
      <c r="BT54" s="1">
        <v>111115</v>
      </c>
      <c r="BU54">
        <f t="shared" si="216"/>
        <v>1.500133056640625</v>
      </c>
      <c r="BV54">
        <f t="shared" si="217"/>
        <v>1.8727515883292321E-3</v>
      </c>
      <c r="BW54">
        <f t="shared" si="218"/>
        <v>297.98048439025877</v>
      </c>
      <c r="BX54">
        <f t="shared" si="219"/>
        <v>295.07876815795896</v>
      </c>
      <c r="BY54">
        <f t="shared" si="220"/>
        <v>319.98163347285299</v>
      </c>
      <c r="BZ54">
        <f t="shared" si="221"/>
        <v>0.81867636229317975</v>
      </c>
      <c r="CA54">
        <f t="shared" si="222"/>
        <v>3.147684152885283</v>
      </c>
      <c r="CB54">
        <f t="shared" si="223"/>
        <v>32.420295578710302</v>
      </c>
      <c r="CC54">
        <f t="shared" si="224"/>
        <v>16.610806328527197</v>
      </c>
      <c r="CD54">
        <f t="shared" si="225"/>
        <v>23.379626274108887</v>
      </c>
      <c r="CE54">
        <f t="shared" si="226"/>
        <v>2.8851660046450869</v>
      </c>
      <c r="CF54">
        <f t="shared" si="227"/>
        <v>0.11002418239739555</v>
      </c>
      <c r="CG54">
        <f t="shared" si="228"/>
        <v>1.5349421678527215</v>
      </c>
      <c r="CH54">
        <f t="shared" si="229"/>
        <v>1.3502238367923654</v>
      </c>
      <c r="CI54">
        <f t="shared" si="230"/>
        <v>6.8882387959156813E-2</v>
      </c>
      <c r="CJ54">
        <f t="shared" si="231"/>
        <v>22.191951816810349</v>
      </c>
      <c r="CK54">
        <f t="shared" si="232"/>
        <v>0.58218968411271965</v>
      </c>
      <c r="CL54">
        <f t="shared" si="233"/>
        <v>48.119910080521791</v>
      </c>
      <c r="CM54">
        <f t="shared" si="234"/>
        <v>391.04841499163086</v>
      </c>
      <c r="CN54">
        <f t="shared" si="235"/>
        <v>1.3188210545349237E-2</v>
      </c>
      <c r="CO54">
        <f t="shared" si="236"/>
        <v>0</v>
      </c>
      <c r="CP54">
        <f t="shared" si="237"/>
        <v>1749.857384242702</v>
      </c>
      <c r="CQ54">
        <f t="shared" si="238"/>
        <v>307.86236572265625</v>
      </c>
      <c r="CR54">
        <f t="shared" si="239"/>
        <v>0.12024815479023145</v>
      </c>
      <c r="CS54">
        <v>-9999</v>
      </c>
    </row>
    <row r="55" spans="1:97" x14ac:dyDescent="0.2">
      <c r="A55" t="s">
        <v>132</v>
      </c>
      <c r="B55" t="s">
        <v>133</v>
      </c>
      <c r="C55" t="s">
        <v>134</v>
      </c>
      <c r="D55">
        <v>1</v>
      </c>
      <c r="E55">
        <v>1</v>
      </c>
      <c r="F55" t="s">
        <v>153</v>
      </c>
      <c r="H55" t="s">
        <v>154</v>
      </c>
      <c r="I55">
        <v>1</v>
      </c>
      <c r="J55" s="7">
        <v>20130403</v>
      </c>
      <c r="K55" t="s">
        <v>164</v>
      </c>
      <c r="L55" t="s">
        <v>138</v>
      </c>
      <c r="M55" t="s">
        <v>139</v>
      </c>
      <c r="O55" s="1">
        <v>6</v>
      </c>
      <c r="P55" s="1" t="s">
        <v>165</v>
      </c>
      <c r="Q55" s="1">
        <v>2459.5000095451251</v>
      </c>
      <c r="R55" s="1">
        <v>0</v>
      </c>
      <c r="S55">
        <f t="shared" si="200"/>
        <v>21.516897742224469</v>
      </c>
      <c r="T55">
        <f t="shared" si="201"/>
        <v>0.10480645121912217</v>
      </c>
      <c r="U55">
        <f t="shared" si="202"/>
        <v>533.88427731442891</v>
      </c>
      <c r="V55" s="1">
        <v>52</v>
      </c>
      <c r="W55" s="1">
        <v>52</v>
      </c>
      <c r="X55" s="1">
        <v>0</v>
      </c>
      <c r="Y55" s="1">
        <v>0</v>
      </c>
      <c r="Z55" s="1">
        <v>607.082763671875</v>
      </c>
      <c r="AA55" s="1">
        <v>996.3175048828125</v>
      </c>
      <c r="AB55" s="1">
        <v>844.0113525390625</v>
      </c>
      <c r="AC55">
        <v>-9999</v>
      </c>
      <c r="AD55">
        <f t="shared" si="203"/>
        <v>0.39067339407704127</v>
      </c>
      <c r="AE55">
        <f t="shared" si="204"/>
        <v>0.15286909202871463</v>
      </c>
      <c r="AF55" s="1">
        <v>-1</v>
      </c>
      <c r="AG55" s="1">
        <v>0.87</v>
      </c>
      <c r="AH55" s="1">
        <v>0.92</v>
      </c>
      <c r="AI55" s="1">
        <v>9.9577846527099609</v>
      </c>
      <c r="AJ55">
        <f t="shared" si="205"/>
        <v>0.87497889232635506</v>
      </c>
      <c r="AK55">
        <f t="shared" si="206"/>
        <v>1.2870977310146425E-2</v>
      </c>
      <c r="AL55">
        <f t="shared" si="207"/>
        <v>0.3912963983377088</v>
      </c>
      <c r="AM55">
        <f t="shared" si="208"/>
        <v>1.6411559749393854</v>
      </c>
      <c r="AN55">
        <f t="shared" si="209"/>
        <v>-1</v>
      </c>
      <c r="AO55" s="1">
        <v>1999.3411865234375</v>
      </c>
      <c r="AP55" s="1">
        <v>0.5</v>
      </c>
      <c r="AQ55">
        <f t="shared" si="210"/>
        <v>133.71316828175515</v>
      </c>
      <c r="AR55">
        <f t="shared" si="211"/>
        <v>1.7879081305749085</v>
      </c>
      <c r="AS55">
        <f t="shared" si="212"/>
        <v>1.6345715813510555</v>
      </c>
      <c r="AT55">
        <f t="shared" si="213"/>
        <v>24.854190826416016</v>
      </c>
      <c r="AU55" s="1">
        <v>2</v>
      </c>
      <c r="AV55">
        <f t="shared" si="214"/>
        <v>4.644859790802002</v>
      </c>
      <c r="AW55" s="1">
        <v>1</v>
      </c>
      <c r="AX55">
        <f t="shared" si="215"/>
        <v>9.2897195816040039</v>
      </c>
      <c r="AY55" s="1">
        <v>21.945165634155273</v>
      </c>
      <c r="AZ55" s="1">
        <v>24.854190826416016</v>
      </c>
      <c r="BA55" s="1">
        <v>21.026510238647461</v>
      </c>
      <c r="BB55" s="1">
        <v>900.48663330078125</v>
      </c>
      <c r="BC55" s="1">
        <v>885.091796875</v>
      </c>
      <c r="BD55" s="1">
        <v>14.458595275878906</v>
      </c>
      <c r="BE55" s="1">
        <v>15.63154125213623</v>
      </c>
      <c r="BF55" s="1">
        <v>53.077430725097656</v>
      </c>
      <c r="BG55" s="1">
        <v>57.386447906494141</v>
      </c>
      <c r="BH55" s="1">
        <v>300.09231567382812</v>
      </c>
      <c r="BI55" s="1">
        <v>1999.39892578125</v>
      </c>
      <c r="BJ55" s="1">
        <v>12.247610092163086</v>
      </c>
      <c r="BK55" s="1">
        <v>97.083824157714844</v>
      </c>
      <c r="BL55" s="1">
        <v>0.29040741920471191</v>
      </c>
      <c r="BM55" s="1">
        <v>5.0298824906349182E-2</v>
      </c>
      <c r="BN55" s="1">
        <v>1</v>
      </c>
      <c r="BO55" s="1">
        <v>-1.355140209197998</v>
      </c>
      <c r="BP55" s="1">
        <v>7.355140209197998</v>
      </c>
      <c r="BQ55" s="1">
        <v>1</v>
      </c>
      <c r="BR55" s="1">
        <v>0</v>
      </c>
      <c r="BS55" s="1">
        <v>0.15999999642372131</v>
      </c>
      <c r="BT55" s="1">
        <v>111115</v>
      </c>
      <c r="BU55">
        <f t="shared" si="216"/>
        <v>1.5004615783691406</v>
      </c>
      <c r="BV55">
        <f t="shared" si="217"/>
        <v>1.7879081305749085E-3</v>
      </c>
      <c r="BW55">
        <f t="shared" si="218"/>
        <v>298.00419082641599</v>
      </c>
      <c r="BX55">
        <f t="shared" si="219"/>
        <v>295.09516563415525</v>
      </c>
      <c r="BY55">
        <f t="shared" si="220"/>
        <v>319.90382097459224</v>
      </c>
      <c r="BZ55">
        <f t="shared" si="221"/>
        <v>0.83295898471188123</v>
      </c>
      <c r="CA55">
        <f t="shared" si="222"/>
        <v>3.1521413835875149</v>
      </c>
      <c r="CB55">
        <f t="shared" si="223"/>
        <v>32.46824495156671</v>
      </c>
      <c r="CC55">
        <f t="shared" si="224"/>
        <v>16.83670369943048</v>
      </c>
      <c r="CD55">
        <f t="shared" si="225"/>
        <v>23.399678230285645</v>
      </c>
      <c r="CE55">
        <f t="shared" si="226"/>
        <v>2.8886594235081251</v>
      </c>
      <c r="CF55">
        <f t="shared" si="227"/>
        <v>0.10363721796788966</v>
      </c>
      <c r="CG55">
        <f t="shared" si="228"/>
        <v>1.5175698022364594</v>
      </c>
      <c r="CH55">
        <f t="shared" si="229"/>
        <v>1.3710896212716657</v>
      </c>
      <c r="CI55">
        <f t="shared" si="230"/>
        <v>6.4877304451797332E-2</v>
      </c>
      <c r="CJ55">
        <f t="shared" si="231"/>
        <v>51.831527299362683</v>
      </c>
      <c r="CK55">
        <f t="shared" si="232"/>
        <v>0.60319650368404498</v>
      </c>
      <c r="CL55">
        <f t="shared" si="233"/>
        <v>47.458995723133157</v>
      </c>
      <c r="CM55">
        <f t="shared" si="234"/>
        <v>881.96491971828527</v>
      </c>
      <c r="CN55">
        <f t="shared" si="235"/>
        <v>1.1578355726999934E-2</v>
      </c>
      <c r="CO55">
        <f t="shared" si="236"/>
        <v>0</v>
      </c>
      <c r="CP55">
        <f t="shared" si="237"/>
        <v>1749.4318573985822</v>
      </c>
      <c r="CQ55">
        <f t="shared" si="238"/>
        <v>389.2347412109375</v>
      </c>
      <c r="CR55">
        <f t="shared" si="239"/>
        <v>0.15286909202871463</v>
      </c>
      <c r="CS55">
        <v>-9999</v>
      </c>
    </row>
    <row r="56" spans="1:97" x14ac:dyDescent="0.2">
      <c r="A56" t="s">
        <v>132</v>
      </c>
      <c r="B56" t="s">
        <v>133</v>
      </c>
      <c r="C56" t="s">
        <v>134</v>
      </c>
      <c r="D56">
        <v>1</v>
      </c>
      <c r="E56">
        <v>1</v>
      </c>
      <c r="F56" t="s">
        <v>153</v>
      </c>
      <c r="H56" t="s">
        <v>154</v>
      </c>
      <c r="I56">
        <v>1</v>
      </c>
      <c r="J56" s="7">
        <v>20130403</v>
      </c>
      <c r="K56" t="s">
        <v>166</v>
      </c>
      <c r="L56" t="s">
        <v>138</v>
      </c>
      <c r="M56" t="s">
        <v>139</v>
      </c>
      <c r="O56" s="1">
        <v>7</v>
      </c>
      <c r="P56" s="1" t="s">
        <v>167</v>
      </c>
      <c r="Q56" s="1">
        <v>2592.5000095451251</v>
      </c>
      <c r="R56" s="1">
        <v>0</v>
      </c>
      <c r="S56">
        <f t="shared" si="200"/>
        <v>22.864484275741287</v>
      </c>
      <c r="T56">
        <f t="shared" si="201"/>
        <v>8.6476630075007027E-2</v>
      </c>
      <c r="U56">
        <f t="shared" si="202"/>
        <v>633.1783031270885</v>
      </c>
      <c r="V56" s="1">
        <v>53</v>
      </c>
      <c r="W56" s="1">
        <v>53</v>
      </c>
      <c r="X56" s="1">
        <v>0</v>
      </c>
      <c r="Y56" s="1">
        <v>0</v>
      </c>
      <c r="Z56" s="1">
        <v>614.981689453125</v>
      </c>
      <c r="AA56" s="1">
        <v>1019.890625</v>
      </c>
      <c r="AB56" s="1">
        <v>854.58984375</v>
      </c>
      <c r="AC56">
        <v>-9999</v>
      </c>
      <c r="AD56">
        <f t="shared" si="203"/>
        <v>0.39701211641873363</v>
      </c>
      <c r="AE56">
        <f t="shared" si="204"/>
        <v>0.16207696903773383</v>
      </c>
      <c r="AF56" s="1">
        <v>-1</v>
      </c>
      <c r="AG56" s="1">
        <v>0.87</v>
      </c>
      <c r="AH56" s="1">
        <v>0.92</v>
      </c>
      <c r="AI56" s="1">
        <v>9.9577846527099609</v>
      </c>
      <c r="AJ56">
        <f t="shared" si="205"/>
        <v>0.87497889232635506</v>
      </c>
      <c r="AK56">
        <f t="shared" si="206"/>
        <v>1.3643133508196511E-2</v>
      </c>
      <c r="AL56">
        <f t="shared" si="207"/>
        <v>0.4082418705498379</v>
      </c>
      <c r="AM56">
        <f t="shared" si="208"/>
        <v>1.658408116031783</v>
      </c>
      <c r="AN56">
        <f t="shared" si="209"/>
        <v>-1</v>
      </c>
      <c r="AO56" s="1">
        <v>1999.091064453125</v>
      </c>
      <c r="AP56" s="1">
        <v>0.5</v>
      </c>
      <c r="AQ56">
        <f t="shared" si="210"/>
        <v>141.74947698067578</v>
      </c>
      <c r="AR56">
        <f t="shared" si="211"/>
        <v>1.5146591794536943</v>
      </c>
      <c r="AS56">
        <f t="shared" si="212"/>
        <v>1.6748915600905101</v>
      </c>
      <c r="AT56">
        <f t="shared" si="213"/>
        <v>24.976686477661133</v>
      </c>
      <c r="AU56" s="1">
        <v>2</v>
      </c>
      <c r="AV56">
        <f t="shared" si="214"/>
        <v>4.644859790802002</v>
      </c>
      <c r="AW56" s="1">
        <v>1</v>
      </c>
      <c r="AX56">
        <f t="shared" si="215"/>
        <v>9.2897195816040039</v>
      </c>
      <c r="AY56" s="1">
        <v>21.958415985107422</v>
      </c>
      <c r="AZ56" s="1">
        <v>24.976686477661133</v>
      </c>
      <c r="BA56" s="1">
        <v>21.025814056396484</v>
      </c>
      <c r="BB56" s="1">
        <v>1100.1746826171875</v>
      </c>
      <c r="BC56" s="1">
        <v>1083.8424072265625</v>
      </c>
      <c r="BD56" s="1">
        <v>14.461017608642578</v>
      </c>
      <c r="BE56" s="1">
        <v>15.45487117767334</v>
      </c>
      <c r="BF56" s="1">
        <v>53.040756225585938</v>
      </c>
      <c r="BG56" s="1">
        <v>56.687183380126953</v>
      </c>
      <c r="BH56" s="1">
        <v>300.09457397460938</v>
      </c>
      <c r="BI56" s="1">
        <v>1999.1268310546875</v>
      </c>
      <c r="BJ56" s="1">
        <v>14.839682579040527</v>
      </c>
      <c r="BK56" s="1">
        <v>97.080665588378906</v>
      </c>
      <c r="BL56" s="1">
        <v>0.48816132545471191</v>
      </c>
      <c r="BM56" s="1">
        <v>5.1923885941505432E-2</v>
      </c>
      <c r="BN56" s="1">
        <v>1</v>
      </c>
      <c r="BO56" s="1">
        <v>-1.355140209197998</v>
      </c>
      <c r="BP56" s="1">
        <v>7.355140209197998</v>
      </c>
      <c r="BQ56" s="1">
        <v>1</v>
      </c>
      <c r="BR56" s="1">
        <v>0</v>
      </c>
      <c r="BS56" s="1">
        <v>0.15999999642372131</v>
      </c>
      <c r="BT56" s="1">
        <v>111115</v>
      </c>
      <c r="BU56">
        <f t="shared" si="216"/>
        <v>1.5004728698730467</v>
      </c>
      <c r="BV56">
        <f t="shared" si="217"/>
        <v>1.5146591794536943E-3</v>
      </c>
      <c r="BW56">
        <f t="shared" si="218"/>
        <v>298.12668647766111</v>
      </c>
      <c r="BX56">
        <f t="shared" si="219"/>
        <v>295.1084159851074</v>
      </c>
      <c r="BY56">
        <f t="shared" si="220"/>
        <v>319.86028581931532</v>
      </c>
      <c r="BZ56">
        <f t="shared" si="221"/>
        <v>0.87590655971563625</v>
      </c>
      <c r="CA56">
        <f t="shared" si="222"/>
        <v>3.1752607406016913</v>
      </c>
      <c r="CB56">
        <f t="shared" si="223"/>
        <v>32.707447166305663</v>
      </c>
      <c r="CC56">
        <f t="shared" si="224"/>
        <v>17.252575988632323</v>
      </c>
      <c r="CD56">
        <f t="shared" si="225"/>
        <v>23.467551231384277</v>
      </c>
      <c r="CE56">
        <f t="shared" si="226"/>
        <v>2.9005116166186236</v>
      </c>
      <c r="CF56">
        <f t="shared" si="227"/>
        <v>8.5679056370244464E-2</v>
      </c>
      <c r="CG56">
        <f t="shared" si="228"/>
        <v>1.5003691805111812</v>
      </c>
      <c r="CH56">
        <f t="shared" si="229"/>
        <v>1.4001424361074424</v>
      </c>
      <c r="CI56">
        <f t="shared" si="230"/>
        <v>5.3620500603553875E-2</v>
      </c>
      <c r="CJ56">
        <f t="shared" si="231"/>
        <v>61.469371103698087</v>
      </c>
      <c r="CK56">
        <f t="shared" si="232"/>
        <v>0.58419775689283504</v>
      </c>
      <c r="CL56">
        <f t="shared" si="233"/>
        <v>46.448761978315375</v>
      </c>
      <c r="CM56">
        <f t="shared" si="234"/>
        <v>1080.5196961908737</v>
      </c>
      <c r="CN56">
        <f t="shared" si="235"/>
        <v>9.8288535750414938E-3</v>
      </c>
      <c r="CO56">
        <f t="shared" si="236"/>
        <v>0</v>
      </c>
      <c r="CP56">
        <f t="shared" si="237"/>
        <v>1749.1937802561267</v>
      </c>
      <c r="CQ56">
        <f t="shared" si="238"/>
        <v>404.908935546875</v>
      </c>
      <c r="CR56">
        <f t="shared" si="239"/>
        <v>0.16207696903773383</v>
      </c>
      <c r="CS56">
        <v>-9999</v>
      </c>
    </row>
    <row r="57" spans="1:97" x14ac:dyDescent="0.2">
      <c r="A57" t="s">
        <v>132</v>
      </c>
      <c r="B57" t="s">
        <v>133</v>
      </c>
      <c r="C57" t="s">
        <v>134</v>
      </c>
      <c r="D57">
        <v>1</v>
      </c>
      <c r="E57">
        <v>1</v>
      </c>
      <c r="F57" t="s">
        <v>153</v>
      </c>
      <c r="H57" t="s">
        <v>154</v>
      </c>
      <c r="I57">
        <v>1</v>
      </c>
      <c r="J57" s="7">
        <v>20130403</v>
      </c>
      <c r="K57" t="s">
        <v>168</v>
      </c>
      <c r="L57" t="s">
        <v>138</v>
      </c>
      <c r="M57" t="s">
        <v>139</v>
      </c>
      <c r="O57" s="1">
        <v>8</v>
      </c>
      <c r="P57" s="1" t="s">
        <v>169</v>
      </c>
      <c r="Q57" s="1">
        <v>2748.0000095106661</v>
      </c>
      <c r="R57" s="1">
        <v>0</v>
      </c>
      <c r="S57">
        <f t="shared" si="200"/>
        <v>22.850184854614668</v>
      </c>
      <c r="T57">
        <f t="shared" si="201"/>
        <v>6.9755289744883958E-2</v>
      </c>
      <c r="U57">
        <f t="shared" si="202"/>
        <v>727.49379103029253</v>
      </c>
      <c r="V57" s="1">
        <v>54</v>
      </c>
      <c r="W57" s="1">
        <v>54</v>
      </c>
      <c r="X57" s="1">
        <v>0</v>
      </c>
      <c r="Y57" s="1">
        <v>0</v>
      </c>
      <c r="Z57" s="1">
        <v>616.21142578125</v>
      </c>
      <c r="AA57" s="1">
        <v>1018.397216796875</v>
      </c>
      <c r="AB57" s="1">
        <v>853.604736328125</v>
      </c>
      <c r="AC57">
        <v>-9999</v>
      </c>
      <c r="AD57">
        <f t="shared" si="203"/>
        <v>0.39492035561586103</v>
      </c>
      <c r="AE57">
        <f t="shared" si="204"/>
        <v>0.1618155251710775</v>
      </c>
      <c r="AF57" s="1">
        <v>-1</v>
      </c>
      <c r="AG57" s="1">
        <v>0.87</v>
      </c>
      <c r="AH57" s="1">
        <v>0.92</v>
      </c>
      <c r="AI57" s="1">
        <v>9.9577846527099609</v>
      </c>
      <c r="AJ57">
        <f t="shared" si="205"/>
        <v>0.87497889232635506</v>
      </c>
      <c r="AK57">
        <f t="shared" si="206"/>
        <v>1.3636530727717412E-2</v>
      </c>
      <c r="AL57">
        <f t="shared" si="207"/>
        <v>0.40974217426380383</v>
      </c>
      <c r="AM57">
        <f t="shared" si="208"/>
        <v>1.6526749978803503</v>
      </c>
      <c r="AN57">
        <f t="shared" si="209"/>
        <v>-1</v>
      </c>
      <c r="AO57" s="1">
        <v>1998.8785400390625</v>
      </c>
      <c r="AP57" s="1">
        <v>0.5</v>
      </c>
      <c r="AQ57">
        <f t="shared" si="210"/>
        <v>141.50577792636258</v>
      </c>
      <c r="AR57">
        <f t="shared" si="211"/>
        <v>1.2507015501143965</v>
      </c>
      <c r="AS57">
        <f t="shared" si="212"/>
        <v>1.7114524908428319</v>
      </c>
      <c r="AT57">
        <f t="shared" si="213"/>
        <v>25.057579040527344</v>
      </c>
      <c r="AU57" s="1">
        <v>2</v>
      </c>
      <c r="AV57">
        <f t="shared" si="214"/>
        <v>4.644859790802002</v>
      </c>
      <c r="AW57" s="1">
        <v>1</v>
      </c>
      <c r="AX57">
        <f t="shared" si="215"/>
        <v>9.2897195816040039</v>
      </c>
      <c r="AY57" s="1">
        <v>21.966745376586914</v>
      </c>
      <c r="AZ57" s="1">
        <v>25.057579040527344</v>
      </c>
      <c r="BA57" s="1">
        <v>21.024003982543945</v>
      </c>
      <c r="BB57" s="1">
        <v>1300.319091796875</v>
      </c>
      <c r="BC57" s="1">
        <v>1284.0242919921875</v>
      </c>
      <c r="BD57" s="1">
        <v>14.416439056396484</v>
      </c>
      <c r="BE57" s="1">
        <v>15.237068176269531</v>
      </c>
      <c r="BF57" s="1">
        <v>52.848514556884766</v>
      </c>
      <c r="BG57" s="1">
        <v>55.861110687255859</v>
      </c>
      <c r="BH57" s="1">
        <v>300.17080688476562</v>
      </c>
      <c r="BI57" s="1">
        <v>1998.8963623046875</v>
      </c>
      <c r="BJ57" s="1">
        <v>14.510722160339355</v>
      </c>
      <c r="BK57" s="1">
        <v>97.076202392578125</v>
      </c>
      <c r="BL57" s="1">
        <v>0.61560273170471191</v>
      </c>
      <c r="BM57" s="1">
        <v>7.9142704606056213E-2</v>
      </c>
      <c r="BN57" s="1">
        <v>1</v>
      </c>
      <c r="BO57" s="1">
        <v>-1.355140209197998</v>
      </c>
      <c r="BP57" s="1">
        <v>7.355140209197998</v>
      </c>
      <c r="BQ57" s="1">
        <v>1</v>
      </c>
      <c r="BR57" s="1">
        <v>0</v>
      </c>
      <c r="BS57" s="1">
        <v>0.15999999642372131</v>
      </c>
      <c r="BT57" s="1">
        <v>111115</v>
      </c>
      <c r="BU57">
        <f t="shared" si="216"/>
        <v>1.5008540344238279</v>
      </c>
      <c r="BV57">
        <f t="shared" si="217"/>
        <v>1.2507015501143966E-3</v>
      </c>
      <c r="BW57">
        <f t="shared" si="218"/>
        <v>298.20757904052732</v>
      </c>
      <c r="BX57">
        <f t="shared" si="219"/>
        <v>295.11674537658689</v>
      </c>
      <c r="BY57">
        <f t="shared" si="220"/>
        <v>319.82341082013954</v>
      </c>
      <c r="BZ57">
        <f t="shared" si="221"/>
        <v>0.91893168021563298</v>
      </c>
      <c r="CA57">
        <f t="shared" si="222"/>
        <v>3.1906092049918842</v>
      </c>
      <c r="CB57">
        <f t="shared" si="223"/>
        <v>32.867058314549595</v>
      </c>
      <c r="CC57">
        <f t="shared" si="224"/>
        <v>17.629990138280064</v>
      </c>
      <c r="CD57">
        <f t="shared" si="225"/>
        <v>23.512162208557129</v>
      </c>
      <c r="CE57">
        <f t="shared" si="226"/>
        <v>2.9083248675755784</v>
      </c>
      <c r="CF57">
        <f t="shared" si="227"/>
        <v>6.92354101026737E-2</v>
      </c>
      <c r="CG57">
        <f t="shared" si="228"/>
        <v>1.4791567141490523</v>
      </c>
      <c r="CH57">
        <f t="shared" si="229"/>
        <v>1.4291681534265261</v>
      </c>
      <c r="CI57">
        <f t="shared" si="230"/>
        <v>4.3318540862012873E-2</v>
      </c>
      <c r="CJ57">
        <f t="shared" si="231"/>
        <v>70.622334497400615</v>
      </c>
      <c r="CK57">
        <f t="shared" si="232"/>
        <v>0.56657323040327567</v>
      </c>
      <c r="CL57">
        <f t="shared" si="233"/>
        <v>45.447368386445717</v>
      </c>
      <c r="CM57">
        <f t="shared" si="234"/>
        <v>1280.7036589760073</v>
      </c>
      <c r="CN57">
        <f t="shared" si="235"/>
        <v>8.1086733961264514E-3</v>
      </c>
      <c r="CO57">
        <f t="shared" si="236"/>
        <v>0</v>
      </c>
      <c r="CP57">
        <f t="shared" si="237"/>
        <v>1748.9921249645361</v>
      </c>
      <c r="CQ57">
        <f t="shared" si="238"/>
        <v>402.185791015625</v>
      </c>
      <c r="CR57">
        <f t="shared" si="239"/>
        <v>0.1618155251710775</v>
      </c>
      <c r="CS57">
        <v>-9999</v>
      </c>
    </row>
    <row r="58" spans="1:97" x14ac:dyDescent="0.2">
      <c r="A58" t="s">
        <v>132</v>
      </c>
      <c r="B58" t="s">
        <v>133</v>
      </c>
      <c r="C58" t="s">
        <v>134</v>
      </c>
      <c r="D58">
        <v>1</v>
      </c>
      <c r="E58">
        <v>1</v>
      </c>
      <c r="F58" t="s">
        <v>153</v>
      </c>
      <c r="H58" t="s">
        <v>154</v>
      </c>
      <c r="I58">
        <v>2</v>
      </c>
      <c r="J58" s="7">
        <v>20130403</v>
      </c>
      <c r="K58" t="s">
        <v>137</v>
      </c>
      <c r="L58" t="s">
        <v>138</v>
      </c>
      <c r="M58" t="s">
        <v>139</v>
      </c>
      <c r="O58" s="1">
        <v>10</v>
      </c>
      <c r="P58" s="1" t="s">
        <v>170</v>
      </c>
      <c r="Q58" s="1">
        <v>4223.5000095451251</v>
      </c>
      <c r="R58" s="1">
        <v>0</v>
      </c>
      <c r="S58">
        <f t="shared" si="200"/>
        <v>5.4436057456813236</v>
      </c>
      <c r="T58">
        <f t="shared" si="201"/>
        <v>8.9628322151089387E-2</v>
      </c>
      <c r="U58">
        <f t="shared" si="202"/>
        <v>139.91030641238734</v>
      </c>
      <c r="V58" s="1">
        <v>56</v>
      </c>
      <c r="W58" s="1">
        <v>56</v>
      </c>
      <c r="X58" s="1">
        <v>0</v>
      </c>
      <c r="Y58" s="1">
        <v>0</v>
      </c>
      <c r="Z58" s="1">
        <v>579.171630859375</v>
      </c>
      <c r="AA58" s="1">
        <v>834.761474609375</v>
      </c>
      <c r="AB58" s="1">
        <v>742.65679931640625</v>
      </c>
      <c r="AC58">
        <v>-9999</v>
      </c>
      <c r="AD58">
        <f t="shared" si="203"/>
        <v>0.3061830852575016</v>
      </c>
      <c r="AE58">
        <f t="shared" si="204"/>
        <v>0.11033651898713816</v>
      </c>
      <c r="AF58" s="1">
        <v>-1</v>
      </c>
      <c r="AG58" s="1">
        <v>0.87</v>
      </c>
      <c r="AH58" s="1">
        <v>0.92</v>
      </c>
      <c r="AI58" s="1">
        <v>10.08484935760498</v>
      </c>
      <c r="AJ58">
        <f t="shared" si="205"/>
        <v>0.87504242467880244</v>
      </c>
      <c r="AK58">
        <f t="shared" si="206"/>
        <v>3.6814262244313492E-3</v>
      </c>
      <c r="AL58">
        <f t="shared" si="207"/>
        <v>0.36036124887285842</v>
      </c>
      <c r="AM58">
        <f t="shared" si="208"/>
        <v>1.4413024225146451</v>
      </c>
      <c r="AN58">
        <f t="shared" si="209"/>
        <v>-1</v>
      </c>
      <c r="AO58" s="1">
        <v>2000.1358642578125</v>
      </c>
      <c r="AP58" s="1">
        <v>0.5</v>
      </c>
      <c r="AQ58">
        <f t="shared" si="210"/>
        <v>96.55569389341585</v>
      </c>
      <c r="AR58">
        <f t="shared" si="211"/>
        <v>2.2786850928165876</v>
      </c>
      <c r="AS58">
        <f t="shared" si="212"/>
        <v>2.4204740117176708</v>
      </c>
      <c r="AT58">
        <f t="shared" si="213"/>
        <v>28.803146362304688</v>
      </c>
      <c r="AU58" s="1">
        <v>2</v>
      </c>
      <c r="AV58">
        <f t="shared" si="214"/>
        <v>4.644859790802002</v>
      </c>
      <c r="AW58" s="1">
        <v>1</v>
      </c>
      <c r="AX58">
        <f t="shared" si="215"/>
        <v>9.2897195816040039</v>
      </c>
      <c r="AY58" s="1">
        <v>27.512786865234375</v>
      </c>
      <c r="AZ58" s="1">
        <v>28.803146362304688</v>
      </c>
      <c r="BA58" s="1">
        <v>28.056900024414062</v>
      </c>
      <c r="BB58" s="1">
        <v>249.79974365234375</v>
      </c>
      <c r="BC58" s="1">
        <v>245.79937744140625</v>
      </c>
      <c r="BD58" s="1">
        <v>14.534127235412598</v>
      </c>
      <c r="BE58" s="1">
        <v>16.028116226196289</v>
      </c>
      <c r="BF58" s="1">
        <v>38.247615814208984</v>
      </c>
      <c r="BG58" s="1">
        <v>42.177268981933594</v>
      </c>
      <c r="BH58" s="1">
        <v>300.15777587890625</v>
      </c>
      <c r="BI58" s="1">
        <v>2000.24755859375</v>
      </c>
      <c r="BJ58" s="1">
        <v>10.83381462097168</v>
      </c>
      <c r="BK58" s="1">
        <v>97.061531066894531</v>
      </c>
      <c r="BL58" s="1">
        <v>-0.47092986106872559</v>
      </c>
      <c r="BM58" s="1">
        <v>1.560606062412262E-2</v>
      </c>
      <c r="BN58" s="1">
        <v>1</v>
      </c>
      <c r="BO58" s="1">
        <v>-1.355140209197998</v>
      </c>
      <c r="BP58" s="1">
        <v>7.355140209197998</v>
      </c>
      <c r="BQ58" s="1">
        <v>1</v>
      </c>
      <c r="BR58" s="1">
        <v>0</v>
      </c>
      <c r="BS58" s="1">
        <v>0.15999999642372131</v>
      </c>
      <c r="BT58" s="1">
        <v>111115</v>
      </c>
      <c r="BU58">
        <f t="shared" si="216"/>
        <v>1.500788879394531</v>
      </c>
      <c r="BV58">
        <f t="shared" si="217"/>
        <v>2.2786850928165877E-3</v>
      </c>
      <c r="BW58">
        <f t="shared" si="218"/>
        <v>301.95314636230466</v>
      </c>
      <c r="BX58">
        <f t="shared" si="219"/>
        <v>300.66278686523435</v>
      </c>
      <c r="BY58">
        <f t="shared" si="220"/>
        <v>320.03960222155729</v>
      </c>
      <c r="BZ58">
        <f t="shared" si="221"/>
        <v>0.81536925996330234</v>
      </c>
      <c r="CA58">
        <f t="shared" si="222"/>
        <v>3.976187512750418</v>
      </c>
      <c r="CB58">
        <f t="shared" si="223"/>
        <v>40.965637663494519</v>
      </c>
      <c r="CC58">
        <f t="shared" si="224"/>
        <v>24.93752143729823</v>
      </c>
      <c r="CD58">
        <f t="shared" si="225"/>
        <v>28.157966613769531</v>
      </c>
      <c r="CE58">
        <f t="shared" si="226"/>
        <v>3.8299267229520528</v>
      </c>
      <c r="CF58">
        <f t="shared" si="227"/>
        <v>8.8771840846200017E-2</v>
      </c>
      <c r="CG58">
        <f t="shared" si="228"/>
        <v>1.5557135010327474</v>
      </c>
      <c r="CH58">
        <f t="shared" si="229"/>
        <v>2.2742132219193056</v>
      </c>
      <c r="CI58">
        <f t="shared" si="230"/>
        <v>5.5558719534383204E-2</v>
      </c>
      <c r="CJ58">
        <f t="shared" si="231"/>
        <v>13.579908552424667</v>
      </c>
      <c r="CK58">
        <f t="shared" si="232"/>
        <v>0.56920529200990033</v>
      </c>
      <c r="CL58">
        <f t="shared" si="233"/>
        <v>37.938920526561034</v>
      </c>
      <c r="CM58">
        <f t="shared" si="234"/>
        <v>245.00830213583703</v>
      </c>
      <c r="CN58">
        <f t="shared" si="235"/>
        <v>8.429286843057009E-3</v>
      </c>
      <c r="CO58">
        <f t="shared" si="236"/>
        <v>0</v>
      </c>
      <c r="CP58">
        <f t="shared" si="237"/>
        <v>1750.30147362973</v>
      </c>
      <c r="CQ58">
        <f t="shared" si="238"/>
        <v>255.58984375</v>
      </c>
      <c r="CR58">
        <f t="shared" si="239"/>
        <v>0.11033651898713816</v>
      </c>
      <c r="CS58">
        <v>-9999</v>
      </c>
    </row>
    <row r="59" spans="1:97" x14ac:dyDescent="0.2">
      <c r="A59" t="s">
        <v>132</v>
      </c>
      <c r="B59" t="s">
        <v>133</v>
      </c>
      <c r="C59" t="s">
        <v>134</v>
      </c>
      <c r="D59">
        <v>1</v>
      </c>
      <c r="E59">
        <v>1</v>
      </c>
      <c r="F59" t="s">
        <v>153</v>
      </c>
      <c r="H59" t="s">
        <v>154</v>
      </c>
      <c r="I59">
        <v>2</v>
      </c>
      <c r="J59" s="7">
        <v>20130403</v>
      </c>
      <c r="K59" t="s">
        <v>137</v>
      </c>
      <c r="L59" t="s">
        <v>138</v>
      </c>
      <c r="M59" t="s">
        <v>139</v>
      </c>
      <c r="O59" s="1">
        <v>11</v>
      </c>
      <c r="P59" s="1" t="s">
        <v>171</v>
      </c>
      <c r="Q59" s="1">
        <v>4337.5000095451251</v>
      </c>
      <c r="R59" s="1">
        <v>0</v>
      </c>
      <c r="S59">
        <f t="shared" si="200"/>
        <v>0.59108314824545505</v>
      </c>
      <c r="T59">
        <f t="shared" si="201"/>
        <v>8.5139423577652945E-2</v>
      </c>
      <c r="U59">
        <f t="shared" si="202"/>
        <v>85.210595663076248</v>
      </c>
      <c r="V59" s="1">
        <v>57</v>
      </c>
      <c r="W59" s="1">
        <v>57</v>
      </c>
      <c r="X59" s="1">
        <v>0</v>
      </c>
      <c r="Y59" s="1">
        <v>0</v>
      </c>
      <c r="Z59" s="1">
        <v>580.781494140625</v>
      </c>
      <c r="AA59" s="1">
        <v>837.4019775390625</v>
      </c>
      <c r="AB59" s="1">
        <v>744.3450927734375</v>
      </c>
      <c r="AC59">
        <v>-9999</v>
      </c>
      <c r="AD59">
        <f t="shared" si="203"/>
        <v>0.30644838474419156</v>
      </c>
      <c r="AE59">
        <f t="shared" si="204"/>
        <v>0.11112570457392329</v>
      </c>
      <c r="AF59" s="1">
        <v>-1</v>
      </c>
      <c r="AG59" s="1">
        <v>0.87</v>
      </c>
      <c r="AH59" s="1">
        <v>0.92</v>
      </c>
      <c r="AI59" s="1">
        <v>10.08484935760498</v>
      </c>
      <c r="AJ59">
        <f t="shared" si="205"/>
        <v>0.87504242467880244</v>
      </c>
      <c r="AK59">
        <f t="shared" si="206"/>
        <v>9.092818166536752E-4</v>
      </c>
      <c r="AL59">
        <f t="shared" si="207"/>
        <v>0.36262454007282724</v>
      </c>
      <c r="AM59">
        <f t="shared" si="208"/>
        <v>1.441853753928843</v>
      </c>
      <c r="AN59">
        <f t="shared" si="209"/>
        <v>-1</v>
      </c>
      <c r="AO59" s="1">
        <v>1999.628173828125</v>
      </c>
      <c r="AP59" s="1">
        <v>0.5</v>
      </c>
      <c r="AQ59">
        <f t="shared" si="210"/>
        <v>97.221627840692747</v>
      </c>
      <c r="AR59">
        <f t="shared" si="211"/>
        <v>2.1835031921349386</v>
      </c>
      <c r="AS59">
        <f t="shared" si="212"/>
        <v>2.4404522123360501</v>
      </c>
      <c r="AT59">
        <f t="shared" si="213"/>
        <v>28.849628448486328</v>
      </c>
      <c r="AU59" s="1">
        <v>2</v>
      </c>
      <c r="AV59">
        <f t="shared" si="214"/>
        <v>4.644859790802002</v>
      </c>
      <c r="AW59" s="1">
        <v>1</v>
      </c>
      <c r="AX59">
        <f t="shared" si="215"/>
        <v>9.2897195816040039</v>
      </c>
      <c r="AY59" s="1">
        <v>27.526403427124023</v>
      </c>
      <c r="AZ59" s="1">
        <v>28.849628448486328</v>
      </c>
      <c r="BA59" s="1">
        <v>28.05743408203125</v>
      </c>
      <c r="BB59" s="1">
        <v>100.78030395507812</v>
      </c>
      <c r="BC59" s="1">
        <v>100.24057006835938</v>
      </c>
      <c r="BD59" s="1">
        <v>14.501023292541504</v>
      </c>
      <c r="BE59" s="1">
        <v>15.932866096496582</v>
      </c>
      <c r="BF59" s="1">
        <v>38.128971099853516</v>
      </c>
      <c r="BG59" s="1">
        <v>41.894912719726562</v>
      </c>
      <c r="BH59" s="1">
        <v>300.13262939453125</v>
      </c>
      <c r="BI59" s="1">
        <v>1999.701904296875</v>
      </c>
      <c r="BJ59" s="1">
        <v>10.146909713745117</v>
      </c>
      <c r="BK59" s="1">
        <v>97.060897827148438</v>
      </c>
      <c r="BL59" s="1">
        <v>-0.45888304710388184</v>
      </c>
      <c r="BM59" s="1">
        <v>1.2687817215919495E-2</v>
      </c>
      <c r="BN59" s="1">
        <v>1</v>
      </c>
      <c r="BO59" s="1">
        <v>-1.355140209197998</v>
      </c>
      <c r="BP59" s="1">
        <v>7.355140209197998</v>
      </c>
      <c r="BQ59" s="1">
        <v>1</v>
      </c>
      <c r="BR59" s="1">
        <v>0</v>
      </c>
      <c r="BS59" s="1">
        <v>0.15999999642372131</v>
      </c>
      <c r="BT59" s="1">
        <v>111115</v>
      </c>
      <c r="BU59">
        <f t="shared" si="216"/>
        <v>1.5006631469726561</v>
      </c>
      <c r="BV59">
        <f t="shared" si="217"/>
        <v>2.1835031921349384E-3</v>
      </c>
      <c r="BW59">
        <f t="shared" si="218"/>
        <v>301.99962844848631</v>
      </c>
      <c r="BX59">
        <f t="shared" si="219"/>
        <v>300.676403427124</v>
      </c>
      <c r="BY59">
        <f t="shared" si="220"/>
        <v>319.9522975360087</v>
      </c>
      <c r="BZ59">
        <f t="shared" si="221"/>
        <v>0.83018748931656061</v>
      </c>
      <c r="CA59">
        <f t="shared" si="222"/>
        <v>3.9869105006217422</v>
      </c>
      <c r="CB59">
        <f t="shared" si="223"/>
        <v>41.076381837327112</v>
      </c>
      <c r="CC59">
        <f t="shared" si="224"/>
        <v>25.14351574083053</v>
      </c>
      <c r="CD59">
        <f t="shared" si="225"/>
        <v>28.188015937805176</v>
      </c>
      <c r="CE59">
        <f t="shared" si="226"/>
        <v>3.8366331258307191</v>
      </c>
      <c r="CF59">
        <f t="shared" si="227"/>
        <v>8.4366214994662153E-2</v>
      </c>
      <c r="CG59">
        <f t="shared" si="228"/>
        <v>1.5464582882856921</v>
      </c>
      <c r="CH59">
        <f t="shared" si="229"/>
        <v>2.290174837545027</v>
      </c>
      <c r="CI59">
        <f t="shared" si="230"/>
        <v>5.2797811428500166E-2</v>
      </c>
      <c r="CJ59">
        <f t="shared" si="231"/>
        <v>8.2706169194443007</v>
      </c>
      <c r="CK59">
        <f t="shared" si="232"/>
        <v>0.85006096438763878</v>
      </c>
      <c r="CL59">
        <f t="shared" si="233"/>
        <v>37.564593545285476</v>
      </c>
      <c r="CM59">
        <f t="shared" si="234"/>
        <v>100.15467272311426</v>
      </c>
      <c r="CN59">
        <f t="shared" si="235"/>
        <v>2.2169508033531744E-3</v>
      </c>
      <c r="CO59">
        <f t="shared" si="236"/>
        <v>0</v>
      </c>
      <c r="CP59">
        <f t="shared" si="237"/>
        <v>1749.8240029707561</v>
      </c>
      <c r="CQ59">
        <f t="shared" si="238"/>
        <v>256.6204833984375</v>
      </c>
      <c r="CR59">
        <f t="shared" si="239"/>
        <v>0.11112570457392329</v>
      </c>
      <c r="CS59">
        <v>-9999</v>
      </c>
    </row>
    <row r="60" spans="1:97" x14ac:dyDescent="0.2">
      <c r="A60" t="s">
        <v>132</v>
      </c>
      <c r="B60" t="s">
        <v>133</v>
      </c>
      <c r="C60" t="s">
        <v>134</v>
      </c>
      <c r="D60">
        <v>1</v>
      </c>
      <c r="E60">
        <v>1</v>
      </c>
      <c r="F60" t="s">
        <v>153</v>
      </c>
      <c r="H60" t="s">
        <v>154</v>
      </c>
      <c r="I60">
        <v>2</v>
      </c>
      <c r="J60" s="7">
        <v>20130403</v>
      </c>
      <c r="K60" t="s">
        <v>137</v>
      </c>
      <c r="L60" t="s">
        <v>138</v>
      </c>
      <c r="M60" t="s">
        <v>139</v>
      </c>
      <c r="O60" s="1">
        <v>12</v>
      </c>
      <c r="P60" s="1" t="s">
        <v>172</v>
      </c>
      <c r="Q60" s="1">
        <v>4442.5000095451251</v>
      </c>
      <c r="R60" s="1">
        <v>0</v>
      </c>
      <c r="S60">
        <f t="shared" si="200"/>
        <v>-0.91054541946038459</v>
      </c>
      <c r="T60">
        <f t="shared" si="201"/>
        <v>8.5584294912599029E-2</v>
      </c>
      <c r="U60">
        <f t="shared" si="202"/>
        <v>65.869448841839514</v>
      </c>
      <c r="V60" s="1">
        <v>58</v>
      </c>
      <c r="W60" s="1">
        <v>58</v>
      </c>
      <c r="X60" s="1">
        <v>0</v>
      </c>
      <c r="Y60" s="1">
        <v>0</v>
      </c>
      <c r="Z60" s="1">
        <v>580.72900390625</v>
      </c>
      <c r="AA60" s="1">
        <v>825.23822021484375</v>
      </c>
      <c r="AB60" s="1">
        <v>746.19525146484375</v>
      </c>
      <c r="AC60">
        <v>-9999</v>
      </c>
      <c r="AD60">
        <f t="shared" si="203"/>
        <v>0.29628925359872188</v>
      </c>
      <c r="AE60">
        <f t="shared" si="204"/>
        <v>9.5782001867802294E-2</v>
      </c>
      <c r="AF60" s="1">
        <v>-1</v>
      </c>
      <c r="AG60" s="1">
        <v>0.87</v>
      </c>
      <c r="AH60" s="1">
        <v>0.92</v>
      </c>
      <c r="AI60" s="1">
        <v>10.08484935760498</v>
      </c>
      <c r="AJ60">
        <f t="shared" si="205"/>
        <v>0.87504242467880244</v>
      </c>
      <c r="AK60">
        <f t="shared" si="206"/>
        <v>5.1116558881354142E-5</v>
      </c>
      <c r="AL60">
        <f t="shared" si="207"/>
        <v>0.32327194018830069</v>
      </c>
      <c r="AM60">
        <f t="shared" si="208"/>
        <v>1.4210384097641282</v>
      </c>
      <c r="AN60">
        <f t="shared" si="209"/>
        <v>-1</v>
      </c>
      <c r="AO60" s="1">
        <v>1999.9158935546875</v>
      </c>
      <c r="AP60" s="1">
        <v>0.5</v>
      </c>
      <c r="AQ60">
        <f t="shared" si="210"/>
        <v>83.809790534987528</v>
      </c>
      <c r="AR60">
        <f t="shared" si="211"/>
        <v>2.1946732761702856</v>
      </c>
      <c r="AS60">
        <f t="shared" si="212"/>
        <v>2.4402638718804845</v>
      </c>
      <c r="AT60">
        <f t="shared" si="213"/>
        <v>28.84434700012207</v>
      </c>
      <c r="AU60" s="1">
        <v>2</v>
      </c>
      <c r="AV60">
        <f t="shared" si="214"/>
        <v>4.644859790802002</v>
      </c>
      <c r="AW60" s="1">
        <v>1</v>
      </c>
      <c r="AX60">
        <f t="shared" si="215"/>
        <v>9.2897195816040039</v>
      </c>
      <c r="AY60" s="1">
        <v>27.529731750488281</v>
      </c>
      <c r="AZ60" s="1">
        <v>28.84434700012207</v>
      </c>
      <c r="BA60" s="1">
        <v>28.05634880065918</v>
      </c>
      <c r="BB60" s="1">
        <v>50.599761962890625</v>
      </c>
      <c r="BC60" s="1">
        <v>51.131683349609375</v>
      </c>
      <c r="BD60" s="1">
        <v>14.48365306854248</v>
      </c>
      <c r="BE60" s="1">
        <v>15.922667503356934</v>
      </c>
      <c r="BF60" s="1">
        <v>38.075077056884766</v>
      </c>
      <c r="BG60" s="1">
        <v>41.860553741455078</v>
      </c>
      <c r="BH60" s="1">
        <v>300.16769409179688</v>
      </c>
      <c r="BI60" s="1">
        <v>1999.91650390625</v>
      </c>
      <c r="BJ60" s="1">
        <v>10.699468612670898</v>
      </c>
      <c r="BK60" s="1">
        <v>97.058296203613281</v>
      </c>
      <c r="BL60" s="1">
        <v>-0.38751006126403809</v>
      </c>
      <c r="BM60" s="1">
        <v>1.2268200516700745E-2</v>
      </c>
      <c r="BN60" s="1">
        <v>1</v>
      </c>
      <c r="BO60" s="1">
        <v>-1.355140209197998</v>
      </c>
      <c r="BP60" s="1">
        <v>7.355140209197998</v>
      </c>
      <c r="BQ60" s="1">
        <v>1</v>
      </c>
      <c r="BR60" s="1">
        <v>0</v>
      </c>
      <c r="BS60" s="1">
        <v>0.15999999642372131</v>
      </c>
      <c r="BT60" s="1">
        <v>111115</v>
      </c>
      <c r="BU60">
        <f t="shared" si="216"/>
        <v>1.5008384704589841</v>
      </c>
      <c r="BV60">
        <f t="shared" si="217"/>
        <v>2.1946732761702857E-3</v>
      </c>
      <c r="BW60">
        <f t="shared" si="218"/>
        <v>301.99434700012205</v>
      </c>
      <c r="BX60">
        <f t="shared" si="219"/>
        <v>300.67973175048826</v>
      </c>
      <c r="BY60">
        <f t="shared" si="220"/>
        <v>319.98663347274123</v>
      </c>
      <c r="BZ60">
        <f t="shared" si="221"/>
        <v>0.82876667601813525</v>
      </c>
      <c r="CA60">
        <f t="shared" si="222"/>
        <v>3.9856908507729494</v>
      </c>
      <c r="CB60">
        <f t="shared" si="223"/>
        <v>41.0649167219213</v>
      </c>
      <c r="CC60">
        <f t="shared" si="224"/>
        <v>25.142249218564366</v>
      </c>
      <c r="CD60">
        <f t="shared" si="225"/>
        <v>28.187039375305176</v>
      </c>
      <c r="CE60">
        <f t="shared" si="226"/>
        <v>3.8364150158361774</v>
      </c>
      <c r="CF60">
        <f t="shared" si="227"/>
        <v>8.4803021939246812E-2</v>
      </c>
      <c r="CG60">
        <f t="shared" si="228"/>
        <v>1.5454269788924648</v>
      </c>
      <c r="CH60">
        <f t="shared" si="229"/>
        <v>2.2909880369437126</v>
      </c>
      <c r="CI60">
        <f t="shared" si="230"/>
        <v>5.3071531829002344E-2</v>
      </c>
      <c r="CJ60">
        <f t="shared" si="231"/>
        <v>6.3931764764600114</v>
      </c>
      <c r="CK60">
        <f t="shared" si="232"/>
        <v>1.2882315724178623</v>
      </c>
      <c r="CL60">
        <f t="shared" si="233"/>
        <v>37.55396733363591</v>
      </c>
      <c r="CM60">
        <f t="shared" si="234"/>
        <v>51.264005569400133</v>
      </c>
      <c r="CN60">
        <f t="shared" si="235"/>
        <v>-6.6702928416147982E-3</v>
      </c>
      <c r="CO60">
        <f t="shared" si="236"/>
        <v>0</v>
      </c>
      <c r="CP60">
        <f t="shared" si="237"/>
        <v>1750.0117867332788</v>
      </c>
      <c r="CQ60">
        <f t="shared" si="238"/>
        <v>244.50921630859375</v>
      </c>
      <c r="CR60">
        <f t="shared" si="239"/>
        <v>9.5782001867802294E-2</v>
      </c>
      <c r="CS60">
        <v>-9999</v>
      </c>
    </row>
    <row r="61" spans="1:97" x14ac:dyDescent="0.2">
      <c r="A61" t="s">
        <v>132</v>
      </c>
      <c r="B61" t="s">
        <v>133</v>
      </c>
      <c r="C61" t="s">
        <v>134</v>
      </c>
      <c r="D61">
        <v>1</v>
      </c>
      <c r="E61">
        <v>1</v>
      </c>
      <c r="F61" t="s">
        <v>153</v>
      </c>
      <c r="H61" t="s">
        <v>154</v>
      </c>
      <c r="I61">
        <v>2</v>
      </c>
      <c r="J61" s="7">
        <v>20130403</v>
      </c>
      <c r="K61" t="s">
        <v>137</v>
      </c>
      <c r="L61" t="s">
        <v>138</v>
      </c>
      <c r="M61" t="s">
        <v>139</v>
      </c>
      <c r="O61" s="1">
        <v>13</v>
      </c>
      <c r="P61" s="1" t="s">
        <v>173</v>
      </c>
      <c r="Q61" s="1">
        <v>4605.5000095451251</v>
      </c>
      <c r="R61" s="1">
        <v>0</v>
      </c>
      <c r="S61">
        <f t="shared" si="200"/>
        <v>9.1239051356340362</v>
      </c>
      <c r="T61">
        <f t="shared" si="201"/>
        <v>8.8809009134650396E-2</v>
      </c>
      <c r="U61">
        <f t="shared" si="202"/>
        <v>215.33718225175309</v>
      </c>
      <c r="V61" s="1">
        <v>59</v>
      </c>
      <c r="W61" s="1">
        <v>59</v>
      </c>
      <c r="X61" s="1">
        <v>0</v>
      </c>
      <c r="Y61" s="1">
        <v>0</v>
      </c>
      <c r="Z61" s="1">
        <v>572.577392578125</v>
      </c>
      <c r="AA61" s="1">
        <v>843.1451416015625</v>
      </c>
      <c r="AB61" s="1">
        <v>739.067626953125</v>
      </c>
      <c r="AC61">
        <v>-9999</v>
      </c>
      <c r="AD61">
        <f t="shared" si="203"/>
        <v>0.32090293316461671</v>
      </c>
      <c r="AE61">
        <f t="shared" si="204"/>
        <v>0.12343961853440943</v>
      </c>
      <c r="AF61" s="1">
        <v>-1</v>
      </c>
      <c r="AG61" s="1">
        <v>0.87</v>
      </c>
      <c r="AH61" s="1">
        <v>0.92</v>
      </c>
      <c r="AI61" s="1">
        <v>10.08484935760498</v>
      </c>
      <c r="AJ61">
        <f t="shared" si="205"/>
        <v>0.87504242467880244</v>
      </c>
      <c r="AK61">
        <f t="shared" si="206"/>
        <v>5.7866228475146686E-3</v>
      </c>
      <c r="AL61">
        <f t="shared" si="207"/>
        <v>0.38466341618350808</v>
      </c>
      <c r="AM61">
        <f t="shared" si="208"/>
        <v>1.4725435417650026</v>
      </c>
      <c r="AN61">
        <f t="shared" si="209"/>
        <v>-1</v>
      </c>
      <c r="AO61" s="1">
        <v>1999.3779296875</v>
      </c>
      <c r="AP61" s="1">
        <v>0.5</v>
      </c>
      <c r="AQ61">
        <f t="shared" si="210"/>
        <v>107.98130667151187</v>
      </c>
      <c r="AR61">
        <f t="shared" si="211"/>
        <v>2.2698973731353487</v>
      </c>
      <c r="AS61">
        <f t="shared" si="212"/>
        <v>2.4330046252026647</v>
      </c>
      <c r="AT61">
        <f t="shared" si="213"/>
        <v>28.821233749389648</v>
      </c>
      <c r="AU61" s="1">
        <v>2</v>
      </c>
      <c r="AV61">
        <f t="shared" si="214"/>
        <v>4.644859790802002</v>
      </c>
      <c r="AW61" s="1">
        <v>1</v>
      </c>
      <c r="AX61">
        <f t="shared" si="215"/>
        <v>9.2897195816040039</v>
      </c>
      <c r="AY61" s="1">
        <v>27.543203353881836</v>
      </c>
      <c r="AZ61" s="1">
        <v>28.821233749389648</v>
      </c>
      <c r="BA61" s="1">
        <v>28.055597305297852</v>
      </c>
      <c r="BB61" s="1">
        <v>400.2918701171875</v>
      </c>
      <c r="BC61" s="1">
        <v>393.61416625976562</v>
      </c>
      <c r="BD61" s="1">
        <v>14.454360961914062</v>
      </c>
      <c r="BE61" s="1">
        <v>15.943378448486328</v>
      </c>
      <c r="BF61" s="1">
        <v>37.967147827148438</v>
      </c>
      <c r="BG61" s="1">
        <v>41.877857208251953</v>
      </c>
      <c r="BH61" s="1">
        <v>300.02435302734375</v>
      </c>
      <c r="BI61" s="1">
        <v>1999.372802734375</v>
      </c>
      <c r="BJ61" s="1">
        <v>10.461335182189941</v>
      </c>
      <c r="BK61" s="1">
        <v>97.052986145019531</v>
      </c>
      <c r="BL61" s="1">
        <v>-9.8844289779663086E-2</v>
      </c>
      <c r="BM61" s="1">
        <v>2.0039692521095276E-2</v>
      </c>
      <c r="BN61" s="1">
        <v>1</v>
      </c>
      <c r="BO61" s="1">
        <v>-1.355140209197998</v>
      </c>
      <c r="BP61" s="1">
        <v>7.355140209197998</v>
      </c>
      <c r="BQ61" s="1">
        <v>1</v>
      </c>
      <c r="BR61" s="1">
        <v>0</v>
      </c>
      <c r="BS61" s="1">
        <v>0.15999999642372131</v>
      </c>
      <c r="BT61" s="1">
        <v>111115</v>
      </c>
      <c r="BU61">
        <f t="shared" si="216"/>
        <v>1.5001217651367185</v>
      </c>
      <c r="BV61">
        <f t="shared" si="217"/>
        <v>2.2698973731353489E-3</v>
      </c>
      <c r="BW61">
        <f t="shared" si="218"/>
        <v>301.97123374938963</v>
      </c>
      <c r="BX61">
        <f t="shared" si="219"/>
        <v>300.69320335388181</v>
      </c>
      <c r="BY61">
        <f t="shared" si="220"/>
        <v>319.89964128718566</v>
      </c>
      <c r="BZ61">
        <f t="shared" si="221"/>
        <v>0.81691561613224262</v>
      </c>
      <c r="CA61">
        <f t="shared" si="222"/>
        <v>3.9803571128684112</v>
      </c>
      <c r="CB61">
        <f t="shared" si="223"/>
        <v>41.012206537579793</v>
      </c>
      <c r="CC61">
        <f t="shared" si="224"/>
        <v>25.068828089093465</v>
      </c>
      <c r="CD61">
        <f t="shared" si="225"/>
        <v>28.182218551635742</v>
      </c>
      <c r="CE61">
        <f t="shared" si="226"/>
        <v>3.8353384692253321</v>
      </c>
      <c r="CF61">
        <f t="shared" si="227"/>
        <v>8.7968041382921525E-2</v>
      </c>
      <c r="CG61">
        <f t="shared" si="228"/>
        <v>1.5473524876657465</v>
      </c>
      <c r="CH61">
        <f t="shared" si="229"/>
        <v>2.2879859815595855</v>
      </c>
      <c r="CI61">
        <f t="shared" si="230"/>
        <v>5.5054968107210465E-2</v>
      </c>
      <c r="CJ61">
        <f t="shared" si="231"/>
        <v>20.899116565586937</v>
      </c>
      <c r="CK61">
        <f t="shared" si="232"/>
        <v>0.54707680950090942</v>
      </c>
      <c r="CL61">
        <f t="shared" si="233"/>
        <v>37.678763439755947</v>
      </c>
      <c r="CM61">
        <f t="shared" si="234"/>
        <v>392.28826273545502</v>
      </c>
      <c r="CN61">
        <f t="shared" si="235"/>
        <v>8.7633889644095804E-3</v>
      </c>
      <c r="CO61">
        <f t="shared" si="236"/>
        <v>0</v>
      </c>
      <c r="CP61">
        <f t="shared" si="237"/>
        <v>1749.5360251415404</v>
      </c>
      <c r="CQ61">
        <f t="shared" si="238"/>
        <v>270.5677490234375</v>
      </c>
      <c r="CR61">
        <f t="shared" si="239"/>
        <v>0.12343961853440943</v>
      </c>
      <c r="CS61">
        <v>-9999</v>
      </c>
    </row>
    <row r="62" spans="1:97" x14ac:dyDescent="0.2">
      <c r="A62" s="4" t="s">
        <v>132</v>
      </c>
      <c r="B62" s="4" t="s">
        <v>133</v>
      </c>
      <c r="C62" s="4" t="s">
        <v>134</v>
      </c>
      <c r="D62" s="4">
        <v>1</v>
      </c>
      <c r="E62" s="4">
        <v>1</v>
      </c>
      <c r="F62" s="4" t="s">
        <v>153</v>
      </c>
      <c r="G62" s="4"/>
      <c r="H62" s="4" t="s">
        <v>154</v>
      </c>
      <c r="I62" s="4">
        <v>2</v>
      </c>
      <c r="J62" s="8">
        <v>20130403</v>
      </c>
      <c r="K62" s="4" t="s">
        <v>137</v>
      </c>
      <c r="L62" s="4" t="s">
        <v>138</v>
      </c>
      <c r="M62" s="4" t="s">
        <v>139</v>
      </c>
      <c r="N62" s="4">
        <v>1</v>
      </c>
      <c r="O62" s="3">
        <v>14</v>
      </c>
      <c r="P62" s="3" t="s">
        <v>174</v>
      </c>
      <c r="Q62" s="3">
        <v>4801.5000090627</v>
      </c>
      <c r="R62" s="3">
        <v>0</v>
      </c>
      <c r="S62" s="4">
        <f t="shared" si="200"/>
        <v>18.544970112001895</v>
      </c>
      <c r="T62" s="4">
        <f t="shared" si="201"/>
        <v>6.5636449188034879E-2</v>
      </c>
      <c r="U62" s="4">
        <f t="shared" si="202"/>
        <v>405.09940833618492</v>
      </c>
      <c r="V62" s="3">
        <v>60</v>
      </c>
      <c r="W62" s="3">
        <v>60</v>
      </c>
      <c r="X62" s="3">
        <v>0</v>
      </c>
      <c r="Y62" s="3">
        <v>0</v>
      </c>
      <c r="Z62" s="3">
        <v>587.01123046875</v>
      </c>
      <c r="AA62" s="3">
        <v>931.56793212890625</v>
      </c>
      <c r="AB62" s="3">
        <v>768.78765869140625</v>
      </c>
      <c r="AC62">
        <v>-9999</v>
      </c>
      <c r="AD62" s="4">
        <f t="shared" si="203"/>
        <v>0.36986749948846243</v>
      </c>
      <c r="AE62" s="4">
        <f t="shared" si="204"/>
        <v>0.17473795288927485</v>
      </c>
      <c r="AF62" s="3">
        <v>-1</v>
      </c>
      <c r="AG62" s="3">
        <v>0.87</v>
      </c>
      <c r="AH62" s="3">
        <v>0.92</v>
      </c>
      <c r="AI62" s="3">
        <v>10.08484935760498</v>
      </c>
      <c r="AJ62" s="4">
        <f t="shared" si="205"/>
        <v>0.87504242467880244</v>
      </c>
      <c r="AK62" s="4">
        <f t="shared" si="206"/>
        <v>1.1161070575291136E-2</v>
      </c>
      <c r="AL62" s="4">
        <f t="shared" si="207"/>
        <v>0.47243392060925204</v>
      </c>
      <c r="AM62" s="4">
        <f t="shared" si="208"/>
        <v>1.5869678189717342</v>
      </c>
      <c r="AN62" s="4">
        <f t="shared" si="209"/>
        <v>-1</v>
      </c>
      <c r="AO62" s="3">
        <v>2001.264892578125</v>
      </c>
      <c r="AP62" s="3">
        <v>0.5</v>
      </c>
      <c r="AQ62" s="4">
        <f t="shared" si="210"/>
        <v>152.99982499172353</v>
      </c>
      <c r="AR62" s="4">
        <f t="shared" si="211"/>
        <v>1.725442918606154</v>
      </c>
      <c r="AS62" s="4">
        <f t="shared" si="212"/>
        <v>2.4962669023341597</v>
      </c>
      <c r="AT62" s="4">
        <f t="shared" si="213"/>
        <v>28.917901992797852</v>
      </c>
      <c r="AU62" s="3">
        <v>2</v>
      </c>
      <c r="AV62" s="4">
        <f t="shared" si="214"/>
        <v>4.644859790802002</v>
      </c>
      <c r="AW62" s="3">
        <v>1</v>
      </c>
      <c r="AX62" s="4">
        <f t="shared" si="215"/>
        <v>9.2897195816040039</v>
      </c>
      <c r="AY62" s="3">
        <v>27.506088256835938</v>
      </c>
      <c r="AZ62" s="3">
        <v>28.917901992797852</v>
      </c>
      <c r="BA62" s="3">
        <v>28.054790496826172</v>
      </c>
      <c r="BB62" s="3">
        <v>900.62152099609375</v>
      </c>
      <c r="BC62" s="3">
        <v>887.24224853515625</v>
      </c>
      <c r="BD62" s="3">
        <v>14.390700340270996</v>
      </c>
      <c r="BE62" s="3">
        <v>15.522747993469238</v>
      </c>
      <c r="BF62" s="3">
        <v>37.878700256347656</v>
      </c>
      <c r="BG62" s="3">
        <v>40.863121032714844</v>
      </c>
      <c r="BH62" s="3">
        <v>300.10385131835938</v>
      </c>
      <c r="BI62" s="3">
        <v>2001.2440185546875</v>
      </c>
      <c r="BJ62" s="3">
        <v>10.061241149902344</v>
      </c>
      <c r="BK62" s="3">
        <v>97.047210693359375</v>
      </c>
      <c r="BL62" s="3">
        <v>-0.88717436790466309</v>
      </c>
      <c r="BM62" s="3">
        <v>3.2049313187599182E-2</v>
      </c>
      <c r="BN62" s="3">
        <v>1</v>
      </c>
      <c r="BO62" s="3">
        <v>-1.355140209197998</v>
      </c>
      <c r="BP62" s="3">
        <v>7.355140209197998</v>
      </c>
      <c r="BQ62" s="3">
        <v>1</v>
      </c>
      <c r="BR62" s="3">
        <v>0</v>
      </c>
      <c r="BS62" s="3">
        <v>0.15999999642372131</v>
      </c>
      <c r="BT62" s="3">
        <v>111115</v>
      </c>
      <c r="BU62" s="4">
        <f t="shared" si="216"/>
        <v>1.5005192565917969</v>
      </c>
      <c r="BV62" s="4">
        <f t="shared" si="217"/>
        <v>1.725442918606154E-3</v>
      </c>
      <c r="BW62" s="4">
        <f t="shared" si="218"/>
        <v>302.06790199279783</v>
      </c>
      <c r="BX62" s="4">
        <f t="shared" si="219"/>
        <v>300.65608825683591</v>
      </c>
      <c r="BY62" s="4">
        <f t="shared" si="220"/>
        <v>320.19903581174367</v>
      </c>
      <c r="BZ62" s="4">
        <f t="shared" si="221"/>
        <v>0.90756251680158273</v>
      </c>
      <c r="CA62" s="4">
        <f t="shared" si="222"/>
        <v>4.0027062973962906</v>
      </c>
      <c r="CB62" s="4">
        <f t="shared" si="223"/>
        <v>41.244939126006045</v>
      </c>
      <c r="CC62" s="4">
        <f t="shared" si="224"/>
        <v>25.722191132536807</v>
      </c>
      <c r="CD62" s="4">
        <f t="shared" si="225"/>
        <v>28.211995124816895</v>
      </c>
      <c r="CE62" s="4">
        <f t="shared" si="226"/>
        <v>3.8419921435555811</v>
      </c>
      <c r="CF62" s="4">
        <f t="shared" si="227"/>
        <v>6.5175948973202461E-2</v>
      </c>
      <c r="CG62" s="4">
        <f t="shared" si="228"/>
        <v>1.5064393950621306</v>
      </c>
      <c r="CH62" s="4">
        <f t="shared" si="229"/>
        <v>2.3355527484934502</v>
      </c>
      <c r="CI62" s="4">
        <f t="shared" si="230"/>
        <v>4.0776092379641735E-2</v>
      </c>
      <c r="CJ62" s="4">
        <f t="shared" si="231"/>
        <v>39.31376763255696</v>
      </c>
      <c r="CK62" s="4">
        <f t="shared" si="232"/>
        <v>0.45658264020340233</v>
      </c>
      <c r="CL62" s="4">
        <f t="shared" si="233"/>
        <v>36.263993121956531</v>
      </c>
      <c r="CM62" s="4">
        <f t="shared" si="234"/>
        <v>884.54725764428156</v>
      </c>
      <c r="CN62" s="4">
        <f t="shared" si="235"/>
        <v>7.6029252566964184E-3</v>
      </c>
      <c r="CO62" s="4">
        <f t="shared" si="236"/>
        <v>0</v>
      </c>
      <c r="CP62" s="4">
        <f t="shared" si="237"/>
        <v>1751.1734183700441</v>
      </c>
      <c r="CQ62" s="4">
        <f t="shared" si="238"/>
        <v>344.55670166015625</v>
      </c>
      <c r="CR62" s="4">
        <f t="shared" si="239"/>
        <v>0.17473795288927485</v>
      </c>
      <c r="CS62">
        <v>-9999</v>
      </c>
    </row>
    <row r="63" spans="1:97" x14ac:dyDescent="0.2">
      <c r="A63" s="4" t="s">
        <v>132</v>
      </c>
      <c r="B63" s="4" t="s">
        <v>133</v>
      </c>
      <c r="C63" s="4" t="s">
        <v>134</v>
      </c>
      <c r="D63" s="4">
        <v>1</v>
      </c>
      <c r="E63" s="4">
        <v>1</v>
      </c>
      <c r="F63" s="4" t="s">
        <v>153</v>
      </c>
      <c r="G63" s="4"/>
      <c r="H63" s="4" t="s">
        <v>154</v>
      </c>
      <c r="I63" s="4">
        <v>2</v>
      </c>
      <c r="J63" s="8">
        <v>20130403</v>
      </c>
      <c r="K63" s="4" t="s">
        <v>137</v>
      </c>
      <c r="L63" s="4" t="s">
        <v>138</v>
      </c>
      <c r="M63" s="4" t="s">
        <v>139</v>
      </c>
      <c r="N63" s="4">
        <v>1</v>
      </c>
      <c r="O63" s="3">
        <v>15</v>
      </c>
      <c r="P63" s="3" t="s">
        <v>175</v>
      </c>
      <c r="Q63" s="3">
        <v>4936.000009579584</v>
      </c>
      <c r="R63" s="3">
        <v>0</v>
      </c>
      <c r="S63" s="4">
        <f t="shared" si="200"/>
        <v>17.371459730980519</v>
      </c>
      <c r="T63" s="4">
        <f t="shared" si="201"/>
        <v>4.2952211438515554E-2</v>
      </c>
      <c r="U63" s="4">
        <f t="shared" si="202"/>
        <v>405.53781088454411</v>
      </c>
      <c r="V63" s="3">
        <v>61</v>
      </c>
      <c r="W63" s="3">
        <v>61</v>
      </c>
      <c r="X63" s="3">
        <v>0</v>
      </c>
      <c r="Y63" s="3">
        <v>0</v>
      </c>
      <c r="Z63" s="3">
        <v>584.45361328125</v>
      </c>
      <c r="AA63" s="3">
        <v>923.76031494140625</v>
      </c>
      <c r="AB63" s="3">
        <v>761.58184814453125</v>
      </c>
      <c r="AC63">
        <v>-9999</v>
      </c>
      <c r="AD63" s="4">
        <f t="shared" si="203"/>
        <v>0.36731032516987738</v>
      </c>
      <c r="AE63" s="4">
        <f t="shared" si="204"/>
        <v>0.17556336224203561</v>
      </c>
      <c r="AF63" s="3">
        <v>-1</v>
      </c>
      <c r="AG63" s="3">
        <v>0.87</v>
      </c>
      <c r="AH63" s="3">
        <v>0.92</v>
      </c>
      <c r="AI63" s="3">
        <v>10.08484935760498</v>
      </c>
      <c r="AJ63" s="4">
        <f t="shared" si="205"/>
        <v>0.87504242467880244</v>
      </c>
      <c r="AK63" s="4">
        <f t="shared" si="206"/>
        <v>1.0492557954602896E-2</v>
      </c>
      <c r="AL63" s="4">
        <f t="shared" si="207"/>
        <v>0.47797012556300805</v>
      </c>
      <c r="AM63" s="4">
        <f t="shared" si="208"/>
        <v>1.5805536897192138</v>
      </c>
      <c r="AN63" s="4">
        <f t="shared" si="209"/>
        <v>-1</v>
      </c>
      <c r="AO63" s="3">
        <v>2000.795654296875</v>
      </c>
      <c r="AP63" s="3">
        <v>0.5</v>
      </c>
      <c r="AQ63" s="4">
        <f t="shared" si="210"/>
        <v>153.68650653193708</v>
      </c>
      <c r="AR63" s="4">
        <f t="shared" si="211"/>
        <v>1.1618974089356395</v>
      </c>
      <c r="AS63" s="4">
        <f t="shared" si="212"/>
        <v>2.5625972540710267</v>
      </c>
      <c r="AT63" s="4">
        <f t="shared" si="213"/>
        <v>29.035871505737305</v>
      </c>
      <c r="AU63" s="3">
        <v>2</v>
      </c>
      <c r="AV63" s="4">
        <f t="shared" si="214"/>
        <v>4.644859790802002</v>
      </c>
      <c r="AW63" s="3">
        <v>1</v>
      </c>
      <c r="AX63" s="4">
        <f t="shared" si="215"/>
        <v>9.2897195816040039</v>
      </c>
      <c r="AY63" s="3">
        <v>27.496519088745117</v>
      </c>
      <c r="AZ63" s="3">
        <v>29.035871505737305</v>
      </c>
      <c r="BA63" s="3">
        <v>28.057252883911133</v>
      </c>
      <c r="BB63" s="3">
        <v>1100.057373046875</v>
      </c>
      <c r="BC63" s="3">
        <v>1087.64013671875</v>
      </c>
      <c r="BD63" s="3">
        <v>14.359646797180176</v>
      </c>
      <c r="BE63" s="3">
        <v>15.122149467468262</v>
      </c>
      <c r="BF63" s="3">
        <v>37.818756103515625</v>
      </c>
      <c r="BG63" s="3">
        <v>39.828880310058594</v>
      </c>
      <c r="BH63" s="3">
        <v>300.15029907226562</v>
      </c>
      <c r="BI63" s="3">
        <v>2000.9359130859375</v>
      </c>
      <c r="BJ63" s="3">
        <v>7.2116193771362305</v>
      </c>
      <c r="BK63" s="3">
        <v>97.045143127441406</v>
      </c>
      <c r="BL63" s="3">
        <v>-1.4275796413421631</v>
      </c>
      <c r="BM63" s="3">
        <v>5.2718296647071838E-2</v>
      </c>
      <c r="BN63" s="3">
        <v>1</v>
      </c>
      <c r="BO63" s="3">
        <v>-1.355140209197998</v>
      </c>
      <c r="BP63" s="3">
        <v>7.355140209197998</v>
      </c>
      <c r="BQ63" s="3">
        <v>1</v>
      </c>
      <c r="BR63" s="3">
        <v>0</v>
      </c>
      <c r="BS63" s="3">
        <v>0.15999999642372131</v>
      </c>
      <c r="BT63" s="3">
        <v>111115</v>
      </c>
      <c r="BU63" s="4">
        <f t="shared" si="216"/>
        <v>1.5007514953613279</v>
      </c>
      <c r="BV63" s="4">
        <f t="shared" si="217"/>
        <v>1.1618974089356395E-3</v>
      </c>
      <c r="BW63" s="4">
        <f t="shared" si="218"/>
        <v>302.18587150573728</v>
      </c>
      <c r="BX63" s="4">
        <f t="shared" si="219"/>
        <v>300.64651908874509</v>
      </c>
      <c r="BY63" s="4">
        <f t="shared" si="220"/>
        <v>320.14973893784554</v>
      </c>
      <c r="BZ63" s="4">
        <f t="shared" si="221"/>
        <v>1.0004315835388335</v>
      </c>
      <c r="CA63" s="4">
        <f t="shared" si="222"/>
        <v>4.0301284135360458</v>
      </c>
      <c r="CB63" s="4">
        <f t="shared" si="223"/>
        <v>41.528388579360531</v>
      </c>
      <c r="CC63" s="4">
        <f t="shared" si="224"/>
        <v>26.406239111892269</v>
      </c>
      <c r="CD63" s="4">
        <f t="shared" si="225"/>
        <v>28.266195297241211</v>
      </c>
      <c r="CE63" s="4">
        <f t="shared" si="226"/>
        <v>3.854129201456967</v>
      </c>
      <c r="CF63" s="4">
        <f t="shared" si="227"/>
        <v>4.2754530376932061E-2</v>
      </c>
      <c r="CG63" s="4">
        <f t="shared" si="228"/>
        <v>1.4675311594650193</v>
      </c>
      <c r="CH63" s="4">
        <f t="shared" si="229"/>
        <v>2.3865980419919479</v>
      </c>
      <c r="CI63" s="4">
        <f t="shared" si="230"/>
        <v>2.6739271857597773E-2</v>
      </c>
      <c r="CJ63" s="4">
        <f t="shared" si="231"/>
        <v>39.355474900879848</v>
      </c>
      <c r="CK63" s="4">
        <f t="shared" si="232"/>
        <v>0.37286028456801157</v>
      </c>
      <c r="CL63" s="4">
        <f t="shared" si="233"/>
        <v>34.861586791155489</v>
      </c>
      <c r="CM63" s="4">
        <f t="shared" si="234"/>
        <v>1085.1156826240037</v>
      </c>
      <c r="CN63" s="4">
        <f t="shared" si="235"/>
        <v>5.580940915315121E-3</v>
      </c>
      <c r="CO63" s="4">
        <f t="shared" si="236"/>
        <v>0</v>
      </c>
      <c r="CP63" s="4">
        <f t="shared" si="237"/>
        <v>1750.9038130136123</v>
      </c>
      <c r="CQ63" s="4">
        <f t="shared" si="238"/>
        <v>339.30670166015625</v>
      </c>
      <c r="CR63" s="4">
        <f t="shared" si="239"/>
        <v>0.17556336224203561</v>
      </c>
      <c r="CS63">
        <v>-9999</v>
      </c>
    </row>
    <row r="64" spans="1:97" x14ac:dyDescent="0.2">
      <c r="A64" s="4" t="s">
        <v>132</v>
      </c>
      <c r="B64" s="4" t="s">
        <v>133</v>
      </c>
      <c r="C64" s="4" t="s">
        <v>134</v>
      </c>
      <c r="D64" s="4">
        <v>1</v>
      </c>
      <c r="E64" s="4">
        <v>1</v>
      </c>
      <c r="F64" s="4" t="s">
        <v>153</v>
      </c>
      <c r="G64" s="4"/>
      <c r="H64" s="4" t="s">
        <v>154</v>
      </c>
      <c r="I64" s="4">
        <v>2</v>
      </c>
      <c r="J64" s="8">
        <v>20130403</v>
      </c>
      <c r="K64" s="4" t="s">
        <v>137</v>
      </c>
      <c r="L64" s="4" t="s">
        <v>138</v>
      </c>
      <c r="M64" s="4" t="s">
        <v>139</v>
      </c>
      <c r="N64" s="4">
        <v>1</v>
      </c>
      <c r="O64" s="3">
        <v>16</v>
      </c>
      <c r="P64" s="3" t="s">
        <v>176</v>
      </c>
      <c r="Q64" s="3">
        <v>5091.5000090627</v>
      </c>
      <c r="R64" s="3">
        <v>0</v>
      </c>
      <c r="S64" s="4">
        <f t="shared" si="200"/>
        <v>15.859667394101615</v>
      </c>
      <c r="T64" s="4">
        <f t="shared" si="201"/>
        <v>2.893078880546144E-2</v>
      </c>
      <c r="U64" s="4">
        <f t="shared" si="202"/>
        <v>372.51216724693433</v>
      </c>
      <c r="V64" s="3">
        <v>62</v>
      </c>
      <c r="W64" s="3">
        <v>62</v>
      </c>
      <c r="X64" s="3">
        <v>0</v>
      </c>
      <c r="Y64" s="3">
        <v>0</v>
      </c>
      <c r="Z64" s="3">
        <v>579.8251953125</v>
      </c>
      <c r="AA64" s="3">
        <v>889.82177734375</v>
      </c>
      <c r="AB64" s="3">
        <v>749.71026611328125</v>
      </c>
      <c r="AC64">
        <v>-9999</v>
      </c>
      <c r="AD64" s="4">
        <f t="shared" si="203"/>
        <v>0.34838052958945981</v>
      </c>
      <c r="AE64" s="4">
        <f t="shared" si="204"/>
        <v>0.15746019573573755</v>
      </c>
      <c r="AF64" s="3">
        <v>-1</v>
      </c>
      <c r="AG64" s="3">
        <v>0.87</v>
      </c>
      <c r="AH64" s="3">
        <v>0.92</v>
      </c>
      <c r="AI64" s="3">
        <v>10.08484935760498</v>
      </c>
      <c r="AJ64" s="4">
        <f t="shared" si="205"/>
        <v>0.87504242467880244</v>
      </c>
      <c r="AK64" s="4">
        <f t="shared" si="206"/>
        <v>9.6332687274926724E-3</v>
      </c>
      <c r="AL64" s="4">
        <f t="shared" si="207"/>
        <v>0.45197760024445832</v>
      </c>
      <c r="AM64" s="4">
        <f t="shared" si="208"/>
        <v>1.5346379987233492</v>
      </c>
      <c r="AN64" s="4">
        <f t="shared" si="209"/>
        <v>-1</v>
      </c>
      <c r="AO64" s="3">
        <v>2000.0914306640625</v>
      </c>
      <c r="AP64" s="3">
        <v>0.5</v>
      </c>
      <c r="AQ64" s="4">
        <f t="shared" si="210"/>
        <v>137.79065032437464</v>
      </c>
      <c r="AR64" s="4">
        <f t="shared" si="211"/>
        <v>0.8001593726117836</v>
      </c>
      <c r="AS64" s="4">
        <f t="shared" si="212"/>
        <v>2.6160127289333515</v>
      </c>
      <c r="AT64" s="4">
        <f t="shared" si="213"/>
        <v>29.164203643798828</v>
      </c>
      <c r="AU64" s="3">
        <v>2</v>
      </c>
      <c r="AV64" s="4">
        <f t="shared" si="214"/>
        <v>4.644859790802002</v>
      </c>
      <c r="AW64" s="3">
        <v>1</v>
      </c>
      <c r="AX64" s="4">
        <f t="shared" si="215"/>
        <v>9.2897195816040039</v>
      </c>
      <c r="AY64" s="3">
        <v>27.515026092529297</v>
      </c>
      <c r="AZ64" s="3">
        <v>29.164203643798828</v>
      </c>
      <c r="BA64" s="3">
        <v>28.055547714233398</v>
      </c>
      <c r="BB64" s="3">
        <v>1300.0743408203125</v>
      </c>
      <c r="BC64" s="3">
        <v>1288.8173828125</v>
      </c>
      <c r="BD64" s="3">
        <v>14.355916023254395</v>
      </c>
      <c r="BE64" s="3">
        <v>14.881246566772461</v>
      </c>
      <c r="BF64" s="3">
        <v>37.766819000244141</v>
      </c>
      <c r="BG64" s="3">
        <v>39.148967742919922</v>
      </c>
      <c r="BH64" s="3">
        <v>300.0975341796875</v>
      </c>
      <c r="BI64" s="3">
        <v>2000.07470703125</v>
      </c>
      <c r="BJ64" s="3">
        <v>9.2700099945068359</v>
      </c>
      <c r="BK64" s="3">
        <v>97.043785095214844</v>
      </c>
      <c r="BL64" s="3">
        <v>-2.5312173366546631</v>
      </c>
      <c r="BM64" s="3">
        <v>4.0550366044044495E-2</v>
      </c>
      <c r="BN64" s="3">
        <v>1</v>
      </c>
      <c r="BO64" s="3">
        <v>-1.355140209197998</v>
      </c>
      <c r="BP64" s="3">
        <v>7.355140209197998</v>
      </c>
      <c r="BQ64" s="3">
        <v>1</v>
      </c>
      <c r="BR64" s="3">
        <v>0</v>
      </c>
      <c r="BS64" s="3">
        <v>0.15999999642372131</v>
      </c>
      <c r="BT64" s="3">
        <v>111115</v>
      </c>
      <c r="BU64" s="4">
        <f t="shared" si="216"/>
        <v>1.5004876708984374</v>
      </c>
      <c r="BV64" s="4">
        <f t="shared" si="217"/>
        <v>8.001593726117836E-4</v>
      </c>
      <c r="BW64" s="4">
        <f t="shared" si="218"/>
        <v>302.31420364379881</v>
      </c>
      <c r="BX64" s="4">
        <f t="shared" si="219"/>
        <v>300.66502609252927</v>
      </c>
      <c r="BY64" s="4">
        <f t="shared" si="220"/>
        <v>320.01194597217545</v>
      </c>
      <c r="BZ64" s="4">
        <f t="shared" si="221"/>
        <v>1.0582386720870971</v>
      </c>
      <c r="CA64" s="4">
        <f t="shared" si="222"/>
        <v>4.0601452227081216</v>
      </c>
      <c r="CB64" s="4">
        <f t="shared" si="223"/>
        <v>41.838281748022261</v>
      </c>
      <c r="CC64" s="4">
        <f t="shared" si="224"/>
        <v>26.9570351812498</v>
      </c>
      <c r="CD64" s="4">
        <f t="shared" si="225"/>
        <v>28.339614868164062</v>
      </c>
      <c r="CE64" s="4">
        <f t="shared" si="226"/>
        <v>3.8706233962465526</v>
      </c>
      <c r="CF64" s="4">
        <f t="shared" si="227"/>
        <v>2.8840969946760185E-2</v>
      </c>
      <c r="CG64" s="4">
        <f t="shared" si="228"/>
        <v>1.4441324937747704</v>
      </c>
      <c r="CH64" s="4">
        <f t="shared" si="229"/>
        <v>2.426490902471782</v>
      </c>
      <c r="CI64" s="4">
        <f t="shared" si="230"/>
        <v>1.8033654418458032E-2</v>
      </c>
      <c r="CJ64" s="4">
        <f t="shared" si="231"/>
        <v>36.149990703664223</v>
      </c>
      <c r="CK64" s="4">
        <f t="shared" si="232"/>
        <v>0.28903409607498148</v>
      </c>
      <c r="CL64" s="4">
        <f t="shared" si="233"/>
        <v>33.893771341669357</v>
      </c>
      <c r="CM64" s="4">
        <f t="shared" si="234"/>
        <v>1286.5126253013652</v>
      </c>
      <c r="CN64" s="4">
        <f t="shared" si="235"/>
        <v>4.1783028758438315E-3</v>
      </c>
      <c r="CO64" s="4">
        <f t="shared" si="236"/>
        <v>0</v>
      </c>
      <c r="CP64" s="4">
        <f t="shared" si="237"/>
        <v>1750.1502211793704</v>
      </c>
      <c r="CQ64" s="4">
        <f t="shared" si="238"/>
        <v>309.99658203125</v>
      </c>
      <c r="CR64" s="4">
        <f t="shared" si="239"/>
        <v>0.15746019573573755</v>
      </c>
      <c r="CS64">
        <v>-9999</v>
      </c>
    </row>
    <row r="65" spans="1:97" x14ac:dyDescent="0.2">
      <c r="A65" t="s">
        <v>132</v>
      </c>
      <c r="B65" t="s">
        <v>133</v>
      </c>
      <c r="C65" t="s">
        <v>134</v>
      </c>
      <c r="D65">
        <v>1</v>
      </c>
      <c r="E65">
        <v>3</v>
      </c>
      <c r="F65" t="s">
        <v>153</v>
      </c>
      <c r="H65" t="s">
        <v>177</v>
      </c>
      <c r="I65">
        <v>1</v>
      </c>
      <c r="J65" s="7">
        <v>20130403</v>
      </c>
      <c r="K65" t="s">
        <v>137</v>
      </c>
      <c r="L65" t="s">
        <v>138</v>
      </c>
      <c r="M65" t="s">
        <v>139</v>
      </c>
      <c r="O65" s="1">
        <v>1</v>
      </c>
      <c r="P65" s="1" t="s">
        <v>178</v>
      </c>
      <c r="Q65" s="1">
        <v>796.99999717436731</v>
      </c>
      <c r="R65" s="1">
        <v>0</v>
      </c>
      <c r="S65">
        <f t="shared" si="200"/>
        <v>3.7793060507258809</v>
      </c>
      <c r="T65">
        <f t="shared" si="201"/>
        <v>8.6992949824047705E-2</v>
      </c>
      <c r="U65">
        <f t="shared" si="202"/>
        <v>170.86281385040232</v>
      </c>
      <c r="V65" s="1">
        <v>1</v>
      </c>
      <c r="W65" s="1">
        <v>1</v>
      </c>
      <c r="X65" s="1">
        <v>0</v>
      </c>
      <c r="Y65" s="1">
        <v>0</v>
      </c>
      <c r="Z65" s="1">
        <v>386.176025390625</v>
      </c>
      <c r="AA65" s="1">
        <v>610.64007568359375</v>
      </c>
      <c r="AB65" s="1">
        <v>527.758544921875</v>
      </c>
      <c r="AC65">
        <v>-9999</v>
      </c>
      <c r="AD65">
        <f t="shared" si="203"/>
        <v>0.36758814108570881</v>
      </c>
      <c r="AE65">
        <f t="shared" si="204"/>
        <v>0.13572894092962257</v>
      </c>
      <c r="AF65" s="1">
        <v>-1</v>
      </c>
      <c r="AG65" s="1">
        <v>0.87</v>
      </c>
      <c r="AH65" s="1">
        <v>0.92</v>
      </c>
      <c r="AI65" s="1">
        <v>10.08484935760498</v>
      </c>
      <c r="AJ65">
        <f t="shared" si="205"/>
        <v>0.87504242467880244</v>
      </c>
      <c r="AK65">
        <f t="shared" si="206"/>
        <v>2.7312341898901569E-3</v>
      </c>
      <c r="AL65">
        <f t="shared" si="207"/>
        <v>0.36924189264847718</v>
      </c>
      <c r="AM65">
        <f t="shared" si="208"/>
        <v>1.5812480204226007</v>
      </c>
      <c r="AN65">
        <f t="shared" si="209"/>
        <v>-1</v>
      </c>
      <c r="AO65" s="1">
        <v>1999.13134765625</v>
      </c>
      <c r="AP65" s="1">
        <v>0.5</v>
      </c>
      <c r="AQ65">
        <f t="shared" si="210"/>
        <v>118.71699726677049</v>
      </c>
      <c r="AR65">
        <f t="shared" si="211"/>
        <v>1.5081949344034731</v>
      </c>
      <c r="AS65">
        <f t="shared" si="212"/>
        <v>1.5966262407275178</v>
      </c>
      <c r="AT65">
        <f t="shared" si="213"/>
        <v>26.006261825561523</v>
      </c>
      <c r="AU65" s="1">
        <v>2</v>
      </c>
      <c r="AV65">
        <f t="shared" si="214"/>
        <v>4.644859790802002</v>
      </c>
      <c r="AW65" s="1">
        <v>1</v>
      </c>
      <c r="AX65">
        <f t="shared" si="215"/>
        <v>9.2897195816040039</v>
      </c>
      <c r="AY65" s="1">
        <v>21.811698913574219</v>
      </c>
      <c r="AZ65" s="1">
        <v>26.006261825561523</v>
      </c>
      <c r="BA65" s="1">
        <v>20.036949157714844</v>
      </c>
      <c r="BB65" s="1">
        <v>249.53550720214844</v>
      </c>
      <c r="BC65" s="1">
        <v>246.76910400390625</v>
      </c>
      <c r="BD65" s="1">
        <v>17.975351333618164</v>
      </c>
      <c r="BE65" s="1">
        <v>18.9613037109375</v>
      </c>
      <c r="BF65" s="1">
        <v>64.285911560058594</v>
      </c>
      <c r="BG65" s="1">
        <v>67.822395324707031</v>
      </c>
      <c r="BH65" s="1">
        <v>300.13571166992188</v>
      </c>
      <c r="BI65" s="1">
        <v>1999.7550048828125</v>
      </c>
      <c r="BJ65" s="1">
        <v>85.782371520996094</v>
      </c>
      <c r="BK65" s="1">
        <v>93.816474914550781</v>
      </c>
      <c r="BL65" s="1">
        <v>3.0684962272644043</v>
      </c>
      <c r="BM65" s="1">
        <v>-2.8669189661741257E-2</v>
      </c>
      <c r="BN65" s="1">
        <v>1</v>
      </c>
      <c r="BO65" s="1">
        <v>-1.355140209197998</v>
      </c>
      <c r="BP65" s="1">
        <v>7.355140209197998</v>
      </c>
      <c r="BQ65" s="1">
        <v>1</v>
      </c>
      <c r="BR65" s="1">
        <v>0</v>
      </c>
      <c r="BS65" s="1">
        <v>0.15999999642372131</v>
      </c>
      <c r="BT65" s="1">
        <v>111115</v>
      </c>
      <c r="BU65">
        <f t="shared" si="216"/>
        <v>1.5006785583496094</v>
      </c>
      <c r="BV65">
        <f t="shared" si="217"/>
        <v>1.508194934403473E-3</v>
      </c>
      <c r="BW65">
        <f t="shared" si="218"/>
        <v>299.1562618255615</v>
      </c>
      <c r="BX65">
        <f t="shared" si="219"/>
        <v>294.9616989135742</v>
      </c>
      <c r="BY65">
        <f t="shared" si="220"/>
        <v>319.9607936295688</v>
      </c>
      <c r="BZ65">
        <f t="shared" si="221"/>
        <v>0.82332984115237207</v>
      </c>
      <c r="CA65">
        <f t="shared" si="222"/>
        <v>3.3755089146718644</v>
      </c>
      <c r="CB65">
        <f t="shared" si="223"/>
        <v>35.979916296645335</v>
      </c>
      <c r="CC65">
        <f t="shared" si="224"/>
        <v>17.018612585707835</v>
      </c>
      <c r="CD65">
        <f t="shared" si="225"/>
        <v>23.908980369567871</v>
      </c>
      <c r="CE65">
        <f t="shared" si="226"/>
        <v>2.9786384123174479</v>
      </c>
      <c r="CF65">
        <f t="shared" si="227"/>
        <v>8.6185868099645443E-2</v>
      </c>
      <c r="CG65">
        <f t="shared" si="228"/>
        <v>1.7788826739443466</v>
      </c>
      <c r="CH65">
        <f t="shared" si="229"/>
        <v>1.1997557383731012</v>
      </c>
      <c r="CI65">
        <f t="shared" si="230"/>
        <v>5.3938102019249104E-2</v>
      </c>
      <c r="CJ65">
        <f t="shared" si="231"/>
        <v>16.02974688942583</v>
      </c>
      <c r="CK65">
        <f t="shared" si="232"/>
        <v>0.69239953899454787</v>
      </c>
      <c r="CL65">
        <f t="shared" si="233"/>
        <v>51.814843748103016</v>
      </c>
      <c r="CM65">
        <f t="shared" si="234"/>
        <v>246.21988794591206</v>
      </c>
      <c r="CN65">
        <f t="shared" si="235"/>
        <v>7.9532223870412595E-3</v>
      </c>
      <c r="CO65">
        <f t="shared" si="236"/>
        <v>0</v>
      </c>
      <c r="CP65">
        <f t="shared" si="237"/>
        <v>1749.8704682362268</v>
      </c>
      <c r="CQ65">
        <f t="shared" si="238"/>
        <v>224.46405029296875</v>
      </c>
      <c r="CR65">
        <f t="shared" si="239"/>
        <v>0.13572894092962257</v>
      </c>
      <c r="CS65">
        <v>-9999</v>
      </c>
    </row>
    <row r="66" spans="1:97" x14ac:dyDescent="0.2">
      <c r="A66" t="s">
        <v>132</v>
      </c>
      <c r="B66" t="s">
        <v>133</v>
      </c>
      <c r="C66" t="s">
        <v>134</v>
      </c>
      <c r="D66">
        <v>1</v>
      </c>
      <c r="E66">
        <v>3</v>
      </c>
      <c r="F66" t="s">
        <v>153</v>
      </c>
      <c r="H66" t="s">
        <v>177</v>
      </c>
      <c r="I66">
        <v>1</v>
      </c>
      <c r="J66" s="7">
        <v>20130403</v>
      </c>
      <c r="K66" t="s">
        <v>137</v>
      </c>
      <c r="L66" t="s">
        <v>138</v>
      </c>
      <c r="M66" t="s">
        <v>139</v>
      </c>
      <c r="O66" s="1">
        <v>2</v>
      </c>
      <c r="P66" s="1" t="s">
        <v>179</v>
      </c>
      <c r="Q66" s="1">
        <v>921.99999896623194</v>
      </c>
      <c r="R66" s="1">
        <v>0</v>
      </c>
      <c r="S66">
        <f t="shared" si="200"/>
        <v>-0.18426438658816083</v>
      </c>
      <c r="T66">
        <f t="shared" si="201"/>
        <v>8.9099113749564043E-2</v>
      </c>
      <c r="U66">
        <f t="shared" si="202"/>
        <v>100.55138477821126</v>
      </c>
      <c r="V66" s="1">
        <v>2</v>
      </c>
      <c r="W66" s="1">
        <v>2</v>
      </c>
      <c r="X66" s="1">
        <v>0</v>
      </c>
      <c r="Y66" s="1">
        <v>0</v>
      </c>
      <c r="Z66" s="1">
        <v>385.52783203125</v>
      </c>
      <c r="AA66" s="1">
        <v>588.2147216796875</v>
      </c>
      <c r="AB66" s="1">
        <v>521.59161376953125</v>
      </c>
      <c r="AC66">
        <v>-9999</v>
      </c>
      <c r="AD66">
        <f t="shared" si="203"/>
        <v>0.34457976344021307</v>
      </c>
      <c r="AE66">
        <f t="shared" si="204"/>
        <v>0.11326324461908976</v>
      </c>
      <c r="AF66" s="1">
        <v>-1</v>
      </c>
      <c r="AG66" s="1">
        <v>0.87</v>
      </c>
      <c r="AH66" s="1">
        <v>0.92</v>
      </c>
      <c r="AI66" s="1">
        <v>10.08484935760498</v>
      </c>
      <c r="AJ66">
        <f t="shared" si="205"/>
        <v>0.87504242467880244</v>
      </c>
      <c r="AK66">
        <f t="shared" si="206"/>
        <v>4.657816909741103E-4</v>
      </c>
      <c r="AL66">
        <f t="shared" si="207"/>
        <v>0.32869964123340545</v>
      </c>
      <c r="AM66">
        <f t="shared" si="208"/>
        <v>1.5257386699697679</v>
      </c>
      <c r="AN66">
        <f t="shared" si="209"/>
        <v>-1</v>
      </c>
      <c r="AO66" s="1">
        <v>2001.463134765625</v>
      </c>
      <c r="AP66" s="1">
        <v>0.5</v>
      </c>
      <c r="AQ66">
        <f t="shared" si="210"/>
        <v>99.18264994727808</v>
      </c>
      <c r="AR66">
        <f t="shared" si="211"/>
        <v>1.5213794449970817</v>
      </c>
      <c r="AS66">
        <f t="shared" si="212"/>
        <v>1.573227694546097</v>
      </c>
      <c r="AT66">
        <f t="shared" si="213"/>
        <v>25.841670989990234</v>
      </c>
      <c r="AU66" s="1">
        <v>2</v>
      </c>
      <c r="AV66">
        <f t="shared" si="214"/>
        <v>4.644859790802002</v>
      </c>
      <c r="AW66" s="1">
        <v>1</v>
      </c>
      <c r="AX66">
        <f t="shared" si="215"/>
        <v>9.2897195816040039</v>
      </c>
      <c r="AY66" s="1">
        <v>21.710268020629883</v>
      </c>
      <c r="AZ66" s="1">
        <v>25.841670989990234</v>
      </c>
      <c r="BA66" s="1">
        <v>20.04737663269043</v>
      </c>
      <c r="BB66" s="1">
        <v>99.955581665039062</v>
      </c>
      <c r="BC66" s="1">
        <v>99.977012634277344</v>
      </c>
      <c r="BD66" s="1">
        <v>17.867136001586914</v>
      </c>
      <c r="BE66" s="1">
        <v>18.861795425415039</v>
      </c>
      <c r="BF66" s="1">
        <v>64.299705505371094</v>
      </c>
      <c r="BG66" s="1">
        <v>67.880157470703125</v>
      </c>
      <c r="BH66" s="1">
        <v>300.13961791992188</v>
      </c>
      <c r="BI66" s="1">
        <v>2001.41845703125</v>
      </c>
      <c r="BJ66" s="1">
        <v>85.927726745605469</v>
      </c>
      <c r="BK66" s="1">
        <v>93.816459655761719</v>
      </c>
      <c r="BL66" s="1">
        <v>2.166907787322998</v>
      </c>
      <c r="BM66" s="1">
        <v>-3.6573242396116257E-2</v>
      </c>
      <c r="BN66" s="1">
        <v>1</v>
      </c>
      <c r="BO66" s="1">
        <v>-1.355140209197998</v>
      </c>
      <c r="BP66" s="1">
        <v>7.355140209197998</v>
      </c>
      <c r="BQ66" s="1">
        <v>1</v>
      </c>
      <c r="BR66" s="1">
        <v>0</v>
      </c>
      <c r="BS66" s="1">
        <v>0.15999999642372131</v>
      </c>
      <c r="BT66" s="1">
        <v>111115</v>
      </c>
      <c r="BU66">
        <f t="shared" si="216"/>
        <v>1.5006980895996094</v>
      </c>
      <c r="BV66">
        <f t="shared" si="217"/>
        <v>1.5213794449970817E-3</v>
      </c>
      <c r="BW66">
        <f t="shared" si="218"/>
        <v>298.99167098999021</v>
      </c>
      <c r="BX66">
        <f t="shared" si="219"/>
        <v>294.86026802062986</v>
      </c>
      <c r="BY66">
        <f t="shared" si="220"/>
        <v>320.22694596736983</v>
      </c>
      <c r="BZ66">
        <f t="shared" si="221"/>
        <v>0.82523425710931131</v>
      </c>
      <c r="CA66">
        <f t="shared" si="222"/>
        <v>3.3427745641097779</v>
      </c>
      <c r="CB66">
        <f t="shared" si="223"/>
        <v>35.631003092371351</v>
      </c>
      <c r="CC66">
        <f t="shared" si="224"/>
        <v>16.769207666956312</v>
      </c>
      <c r="CD66">
        <f t="shared" si="225"/>
        <v>23.775969505310059</v>
      </c>
      <c r="CE66">
        <f t="shared" si="226"/>
        <v>2.9549059499125772</v>
      </c>
      <c r="CF66">
        <f t="shared" si="227"/>
        <v>8.825266897556594E-2</v>
      </c>
      <c r="CG66">
        <f t="shared" si="228"/>
        <v>1.7695468695636809</v>
      </c>
      <c r="CH66">
        <f t="shared" si="229"/>
        <v>1.1853590803488963</v>
      </c>
      <c r="CI66">
        <f t="shared" si="230"/>
        <v>5.523334643301929E-2</v>
      </c>
      <c r="CJ66">
        <f t="shared" si="231"/>
        <v>9.4333749333760295</v>
      </c>
      <c r="CK66">
        <f t="shared" si="232"/>
        <v>1.0057450420731715</v>
      </c>
      <c r="CL66">
        <f t="shared" si="233"/>
        <v>52.077870192057809</v>
      </c>
      <c r="CM66">
        <f t="shared" si="234"/>
        <v>100.00379029098795</v>
      </c>
      <c r="CN66">
        <f t="shared" si="235"/>
        <v>-9.5957330995504982E-4</v>
      </c>
      <c r="CO66">
        <f t="shared" si="236"/>
        <v>0</v>
      </c>
      <c r="CP66">
        <f t="shared" si="237"/>
        <v>1751.3260594375326</v>
      </c>
      <c r="CQ66">
        <f t="shared" si="238"/>
        <v>202.6868896484375</v>
      </c>
      <c r="CR66">
        <f t="shared" si="239"/>
        <v>0.11326324461908976</v>
      </c>
      <c r="CS66">
        <v>-9999</v>
      </c>
    </row>
    <row r="67" spans="1:97" x14ac:dyDescent="0.2">
      <c r="A67" t="s">
        <v>132</v>
      </c>
      <c r="B67" t="s">
        <v>133</v>
      </c>
      <c r="C67" t="s">
        <v>134</v>
      </c>
      <c r="D67">
        <v>1</v>
      </c>
      <c r="E67">
        <v>3</v>
      </c>
      <c r="F67" t="s">
        <v>153</v>
      </c>
      <c r="H67" t="s">
        <v>177</v>
      </c>
      <c r="I67">
        <v>1</v>
      </c>
      <c r="J67" s="7">
        <v>20130403</v>
      </c>
      <c r="K67" t="s">
        <v>137</v>
      </c>
      <c r="L67" t="s">
        <v>138</v>
      </c>
      <c r="M67" t="s">
        <v>139</v>
      </c>
      <c r="O67" s="1">
        <v>3</v>
      </c>
      <c r="P67" s="1" t="s">
        <v>180</v>
      </c>
      <c r="Q67" s="1">
        <v>1034.9999989662319</v>
      </c>
      <c r="R67" s="1">
        <v>0</v>
      </c>
      <c r="S67">
        <f t="shared" si="200"/>
        <v>-0.65074331432174548</v>
      </c>
      <c r="T67">
        <f t="shared" si="201"/>
        <v>8.4992359971559725E-2</v>
      </c>
      <c r="U67">
        <f t="shared" si="202"/>
        <v>61.410925912613351</v>
      </c>
      <c r="V67" s="1">
        <v>3</v>
      </c>
      <c r="W67" s="1">
        <v>3</v>
      </c>
      <c r="X67" s="1">
        <v>0</v>
      </c>
      <c r="Y67" s="1">
        <v>0</v>
      </c>
      <c r="Z67" s="1">
        <v>382.592529296875</v>
      </c>
      <c r="AA67" s="1">
        <v>578.5145263671875</v>
      </c>
      <c r="AB67" s="1">
        <v>519.39959716796875</v>
      </c>
      <c r="AC67">
        <v>-9999</v>
      </c>
      <c r="AD67">
        <f t="shared" si="203"/>
        <v>0.33866391964366915</v>
      </c>
      <c r="AE67">
        <f t="shared" si="204"/>
        <v>0.10218400144666041</v>
      </c>
      <c r="AF67" s="1">
        <v>-1</v>
      </c>
      <c r="AG67" s="1">
        <v>0.87</v>
      </c>
      <c r="AH67" s="1">
        <v>0.92</v>
      </c>
      <c r="AI67" s="1">
        <v>10.08484935760498</v>
      </c>
      <c r="AJ67">
        <f t="shared" si="205"/>
        <v>0.87504242467880244</v>
      </c>
      <c r="AK67">
        <f t="shared" si="206"/>
        <v>1.9955501300440514E-4</v>
      </c>
      <c r="AL67">
        <f t="shared" si="207"/>
        <v>0.30172686111403602</v>
      </c>
      <c r="AM67">
        <f t="shared" si="208"/>
        <v>1.5120904933255652</v>
      </c>
      <c r="AN67">
        <f t="shared" si="209"/>
        <v>-1</v>
      </c>
      <c r="AO67" s="1">
        <v>1999.9979248046875</v>
      </c>
      <c r="AP67" s="1">
        <v>0.5</v>
      </c>
      <c r="AQ67">
        <f t="shared" si="210"/>
        <v>89.415243612124527</v>
      </c>
      <c r="AR67">
        <f t="shared" si="211"/>
        <v>1.4715813571374898</v>
      </c>
      <c r="AS67">
        <f t="shared" si="212"/>
        <v>1.5945550135504722</v>
      </c>
      <c r="AT67">
        <f t="shared" si="213"/>
        <v>25.883172988891602</v>
      </c>
      <c r="AU67" s="1">
        <v>2</v>
      </c>
      <c r="AV67">
        <f t="shared" si="214"/>
        <v>4.644859790802002</v>
      </c>
      <c r="AW67" s="1">
        <v>1</v>
      </c>
      <c r="AX67">
        <f t="shared" si="215"/>
        <v>9.2897195816040039</v>
      </c>
      <c r="AY67" s="1">
        <v>21.724527359008789</v>
      </c>
      <c r="AZ67" s="1">
        <v>25.883172988891602</v>
      </c>
      <c r="BA67" s="1">
        <v>20.050529479980469</v>
      </c>
      <c r="BB67" s="1">
        <v>50.244594573974609</v>
      </c>
      <c r="BC67" s="1">
        <v>50.628635406494141</v>
      </c>
      <c r="BD67" s="1">
        <v>17.760351181030273</v>
      </c>
      <c r="BE67" s="1">
        <v>18.722740173339844</v>
      </c>
      <c r="BF67" s="1">
        <v>63.858383178710938</v>
      </c>
      <c r="BG67" s="1">
        <v>67.318855285644531</v>
      </c>
      <c r="BH67" s="1">
        <v>300.0926513671875</v>
      </c>
      <c r="BI67" s="1">
        <v>2000.1058349609375</v>
      </c>
      <c r="BJ67" s="1">
        <v>82.982627868652344</v>
      </c>
      <c r="BK67" s="1">
        <v>93.813583374023438</v>
      </c>
      <c r="BL67" s="1">
        <v>1.2991061210632324</v>
      </c>
      <c r="BM67" s="1">
        <v>-5.1818680018186569E-2</v>
      </c>
      <c r="BN67" s="1">
        <v>1</v>
      </c>
      <c r="BO67" s="1">
        <v>-1.355140209197998</v>
      </c>
      <c r="BP67" s="1">
        <v>7.355140209197998</v>
      </c>
      <c r="BQ67" s="1">
        <v>1</v>
      </c>
      <c r="BR67" s="1">
        <v>0</v>
      </c>
      <c r="BS67" s="1">
        <v>0.15999999642372131</v>
      </c>
      <c r="BT67" s="1">
        <v>111115</v>
      </c>
      <c r="BU67">
        <f t="shared" si="216"/>
        <v>1.5004632568359373</v>
      </c>
      <c r="BV67">
        <f t="shared" si="217"/>
        <v>1.4715813571374897E-3</v>
      </c>
      <c r="BW67">
        <f t="shared" si="218"/>
        <v>299.03317298889158</v>
      </c>
      <c r="BX67">
        <f t="shared" si="219"/>
        <v>294.87452735900877</v>
      </c>
      <c r="BY67">
        <f t="shared" si="220"/>
        <v>320.01692644081413</v>
      </c>
      <c r="BZ67">
        <f t="shared" si="221"/>
        <v>0.83187327132161315</v>
      </c>
      <c r="CA67">
        <f t="shared" si="222"/>
        <v>3.3510023597922678</v>
      </c>
      <c r="CB67">
        <f t="shared" si="223"/>
        <v>35.719799194027431</v>
      </c>
      <c r="CC67">
        <f t="shared" si="224"/>
        <v>16.997059020687587</v>
      </c>
      <c r="CD67">
        <f t="shared" si="225"/>
        <v>23.803850173950195</v>
      </c>
      <c r="CE67">
        <f t="shared" si="226"/>
        <v>2.9598668143686635</v>
      </c>
      <c r="CF67">
        <f t="shared" si="227"/>
        <v>8.422180816169568E-2</v>
      </c>
      <c r="CG67">
        <f t="shared" si="228"/>
        <v>1.7564473462417955</v>
      </c>
      <c r="CH67">
        <f t="shared" si="229"/>
        <v>1.203419468126868</v>
      </c>
      <c r="CI67">
        <f t="shared" si="230"/>
        <v>5.2707321245860299E-2</v>
      </c>
      <c r="CJ67">
        <f t="shared" si="231"/>
        <v>5.7611790181789297</v>
      </c>
      <c r="CK67">
        <f t="shared" si="232"/>
        <v>1.212968222815979</v>
      </c>
      <c r="CL67">
        <f t="shared" si="233"/>
        <v>51.527504372365151</v>
      </c>
      <c r="CM67">
        <f t="shared" si="234"/>
        <v>50.723202682354007</v>
      </c>
      <c r="CN67">
        <f t="shared" si="235"/>
        <v>-6.6106194405713709E-3</v>
      </c>
      <c r="CO67">
        <f t="shared" si="236"/>
        <v>0</v>
      </c>
      <c r="CP67">
        <f t="shared" si="237"/>
        <v>1750.1774594384394</v>
      </c>
      <c r="CQ67">
        <f t="shared" si="238"/>
        <v>195.9219970703125</v>
      </c>
      <c r="CR67">
        <f t="shared" si="239"/>
        <v>0.10218400144666041</v>
      </c>
      <c r="CS67">
        <v>-9999</v>
      </c>
    </row>
    <row r="68" spans="1:97" x14ac:dyDescent="0.2">
      <c r="A68" t="s">
        <v>132</v>
      </c>
      <c r="B68" t="s">
        <v>133</v>
      </c>
      <c r="C68" t="s">
        <v>134</v>
      </c>
      <c r="D68">
        <v>1</v>
      </c>
      <c r="E68">
        <v>3</v>
      </c>
      <c r="F68" t="s">
        <v>153</v>
      </c>
      <c r="H68" t="s">
        <v>177</v>
      </c>
      <c r="I68">
        <v>1</v>
      </c>
      <c r="J68" s="7">
        <v>20130403</v>
      </c>
      <c r="K68" t="s">
        <v>137</v>
      </c>
      <c r="L68" t="s">
        <v>138</v>
      </c>
      <c r="M68" t="s">
        <v>139</v>
      </c>
      <c r="O68" s="1">
        <v>4</v>
      </c>
      <c r="P68" s="1" t="s">
        <v>181</v>
      </c>
      <c r="Q68" s="1">
        <v>1239.9999954514205</v>
      </c>
      <c r="R68" s="1">
        <v>0</v>
      </c>
      <c r="S68">
        <f t="shared" si="200"/>
        <v>9.2237216513804192</v>
      </c>
      <c r="T68">
        <f t="shared" si="201"/>
        <v>9.0587736143296779E-2</v>
      </c>
      <c r="U68">
        <f t="shared" si="202"/>
        <v>220.846616252117</v>
      </c>
      <c r="V68" s="1">
        <v>4</v>
      </c>
      <c r="W68" s="1">
        <v>4</v>
      </c>
      <c r="X68" s="1">
        <v>0</v>
      </c>
      <c r="Y68" s="1">
        <v>0</v>
      </c>
      <c r="Z68" s="1">
        <v>383.34326171875</v>
      </c>
      <c r="AA68" s="1">
        <v>616.19952392578125</v>
      </c>
      <c r="AB68" s="1">
        <v>517.4144287109375</v>
      </c>
      <c r="AC68">
        <v>-9999</v>
      </c>
      <c r="AD68">
        <f t="shared" si="203"/>
        <v>0.37789101283868864</v>
      </c>
      <c r="AE68">
        <f t="shared" si="204"/>
        <v>0.16031348837384368</v>
      </c>
      <c r="AF68" s="1">
        <v>-1</v>
      </c>
      <c r="AG68" s="1">
        <v>0.87</v>
      </c>
      <c r="AH68" s="1">
        <v>0.92</v>
      </c>
      <c r="AI68" s="1">
        <v>10.115394592285156</v>
      </c>
      <c r="AJ68">
        <f t="shared" si="205"/>
        <v>0.87505769729614258</v>
      </c>
      <c r="AK68">
        <f t="shared" si="206"/>
        <v>5.8423119931417236E-3</v>
      </c>
      <c r="AL68">
        <f t="shared" si="207"/>
        <v>0.42423207466507579</v>
      </c>
      <c r="AM68">
        <f t="shared" si="208"/>
        <v>1.6074353861419179</v>
      </c>
      <c r="AN68">
        <f t="shared" si="209"/>
        <v>-1</v>
      </c>
      <c r="AO68" s="1">
        <v>1998.252197265625</v>
      </c>
      <c r="AP68" s="1">
        <v>0.5</v>
      </c>
      <c r="AQ68">
        <f t="shared" si="210"/>
        <v>140.16095799405664</v>
      </c>
      <c r="AR68">
        <f t="shared" si="211"/>
        <v>1.5448940395157384</v>
      </c>
      <c r="AS68">
        <f t="shared" si="212"/>
        <v>1.5718771625860148</v>
      </c>
      <c r="AT68">
        <f t="shared" si="213"/>
        <v>25.726436614990234</v>
      </c>
      <c r="AU68" s="1">
        <v>2</v>
      </c>
      <c r="AV68">
        <f t="shared" si="214"/>
        <v>4.644859790802002</v>
      </c>
      <c r="AW68" s="1">
        <v>1</v>
      </c>
      <c r="AX68">
        <f t="shared" si="215"/>
        <v>9.2897195816040039</v>
      </c>
      <c r="AY68" s="1">
        <v>21.687143325805664</v>
      </c>
      <c r="AZ68" s="1">
        <v>25.726436614990234</v>
      </c>
      <c r="BA68" s="1">
        <v>20.04484748840332</v>
      </c>
      <c r="BB68" s="1">
        <v>400.12362670898438</v>
      </c>
      <c r="BC68" s="1">
        <v>393.57296752929688</v>
      </c>
      <c r="BD68" s="1">
        <v>17.624025344848633</v>
      </c>
      <c r="BE68" s="1">
        <v>18.634170532226562</v>
      </c>
      <c r="BF68" s="1">
        <v>63.511474609375</v>
      </c>
      <c r="BG68" s="1">
        <v>67.152915954589844</v>
      </c>
      <c r="BH68" s="1">
        <v>300.1759033203125</v>
      </c>
      <c r="BI68" s="1">
        <v>1999.8046875</v>
      </c>
      <c r="BJ68" s="1">
        <v>119.01547241210938</v>
      </c>
      <c r="BK68" s="1">
        <v>93.813919067382812</v>
      </c>
      <c r="BL68" s="1">
        <v>3.3110690116882324</v>
      </c>
      <c r="BM68" s="1">
        <v>-1.7915558069944382E-2</v>
      </c>
      <c r="BN68" s="1">
        <v>1</v>
      </c>
      <c r="BO68" s="1">
        <v>-1.355140209197998</v>
      </c>
      <c r="BP68" s="1">
        <v>7.355140209197998</v>
      </c>
      <c r="BQ68" s="1">
        <v>1</v>
      </c>
      <c r="BR68" s="1">
        <v>0</v>
      </c>
      <c r="BS68" s="1">
        <v>0.15999999642372131</v>
      </c>
      <c r="BT68" s="1">
        <v>111115</v>
      </c>
      <c r="BU68">
        <f t="shared" si="216"/>
        <v>1.5008795166015625</v>
      </c>
      <c r="BV68">
        <f t="shared" si="217"/>
        <v>1.5448940395157386E-3</v>
      </c>
      <c r="BW68">
        <f t="shared" si="218"/>
        <v>298.87643661499021</v>
      </c>
      <c r="BX68">
        <f t="shared" si="219"/>
        <v>294.83714332580564</v>
      </c>
      <c r="BY68">
        <f t="shared" si="220"/>
        <v>319.96874284814112</v>
      </c>
      <c r="BZ68">
        <f t="shared" si="221"/>
        <v>0.8243825209031751</v>
      </c>
      <c r="CA68">
        <f t="shared" si="222"/>
        <v>3.3200217287841274</v>
      </c>
      <c r="CB68">
        <f t="shared" si="223"/>
        <v>35.38943646943784</v>
      </c>
      <c r="CC68">
        <f t="shared" si="224"/>
        <v>16.755265937211277</v>
      </c>
      <c r="CD68">
        <f t="shared" si="225"/>
        <v>23.706789970397949</v>
      </c>
      <c r="CE68">
        <f t="shared" si="226"/>
        <v>2.9426280832726719</v>
      </c>
      <c r="CF68">
        <f t="shared" si="227"/>
        <v>8.9712910014301872E-2</v>
      </c>
      <c r="CG68">
        <f t="shared" si="228"/>
        <v>1.7481445661981125</v>
      </c>
      <c r="CH68">
        <f t="shared" si="229"/>
        <v>1.1944835170745594</v>
      </c>
      <c r="CI68">
        <f t="shared" si="230"/>
        <v>5.614851559152087E-2</v>
      </c>
      <c r="CJ68">
        <f t="shared" si="231"/>
        <v>20.718486583381456</v>
      </c>
      <c r="CK68">
        <f t="shared" si="232"/>
        <v>0.56113258397422217</v>
      </c>
      <c r="CL68">
        <f t="shared" si="233"/>
        <v>51.81014228277688</v>
      </c>
      <c r="CM68">
        <f t="shared" si="234"/>
        <v>392.23255847604389</v>
      </c>
      <c r="CN68">
        <f t="shared" si="235"/>
        <v>1.2183647706133413E-2</v>
      </c>
      <c r="CO68">
        <f t="shared" si="236"/>
        <v>0</v>
      </c>
      <c r="CP68">
        <f t="shared" si="237"/>
        <v>1749.944484885782</v>
      </c>
      <c r="CQ68">
        <f t="shared" si="238"/>
        <v>232.85626220703125</v>
      </c>
      <c r="CR68">
        <f t="shared" si="239"/>
        <v>0.16031348837384368</v>
      </c>
      <c r="CS68">
        <v>-9999</v>
      </c>
    </row>
    <row r="69" spans="1:97" x14ac:dyDescent="0.2">
      <c r="A69" s="4" t="s">
        <v>132</v>
      </c>
      <c r="B69" s="4" t="s">
        <v>133</v>
      </c>
      <c r="C69" s="4" t="s">
        <v>134</v>
      </c>
      <c r="D69" s="4">
        <v>1</v>
      </c>
      <c r="E69" s="4">
        <v>3</v>
      </c>
      <c r="F69" s="4" t="s">
        <v>153</v>
      </c>
      <c r="G69" s="4"/>
      <c r="H69" s="4" t="s">
        <v>177</v>
      </c>
      <c r="I69">
        <v>1</v>
      </c>
      <c r="J69" s="8">
        <v>20130403</v>
      </c>
      <c r="K69" s="4" t="s">
        <v>137</v>
      </c>
      <c r="L69" s="4" t="s">
        <v>138</v>
      </c>
      <c r="M69" s="4" t="s">
        <v>139</v>
      </c>
      <c r="N69" s="4">
        <v>1</v>
      </c>
      <c r="O69" s="3">
        <v>5</v>
      </c>
      <c r="P69" s="3" t="s">
        <v>182</v>
      </c>
      <c r="Q69" s="3">
        <v>1418.4999987939373</v>
      </c>
      <c r="R69" s="3">
        <v>0</v>
      </c>
      <c r="S69" s="4">
        <f t="shared" si="200"/>
        <v>17.67412982822276</v>
      </c>
      <c r="T69" s="4">
        <f t="shared" si="201"/>
        <v>7.4744779392542385E-2</v>
      </c>
      <c r="U69" s="4">
        <f t="shared" si="202"/>
        <v>487.86192703440219</v>
      </c>
      <c r="V69" s="3">
        <v>5</v>
      </c>
      <c r="W69" s="3">
        <v>5</v>
      </c>
      <c r="X69" s="3">
        <v>0</v>
      </c>
      <c r="Y69" s="3">
        <v>0</v>
      </c>
      <c r="Z69" s="3">
        <v>399.117431640625</v>
      </c>
      <c r="AA69" s="3">
        <v>706.67022705078125</v>
      </c>
      <c r="AB69" s="3">
        <v>559.02191162109375</v>
      </c>
      <c r="AC69">
        <v>-9999</v>
      </c>
      <c r="AD69" s="4">
        <f t="shared" si="203"/>
        <v>0.43521402719016139</v>
      </c>
      <c r="AE69" s="4">
        <f t="shared" si="204"/>
        <v>0.20893524274523809</v>
      </c>
      <c r="AF69" s="3">
        <v>-1</v>
      </c>
      <c r="AG69" s="3">
        <v>0.87</v>
      </c>
      <c r="AH69" s="3">
        <v>0.92</v>
      </c>
      <c r="AI69" s="3">
        <v>10.115394592285156</v>
      </c>
      <c r="AJ69" s="4">
        <f t="shared" si="205"/>
        <v>0.87505769729614258</v>
      </c>
      <c r="AK69" s="4">
        <f t="shared" si="206"/>
        <v>1.0674242306019509E-2</v>
      </c>
      <c r="AL69" s="4">
        <f t="shared" si="207"/>
        <v>0.48007469817590787</v>
      </c>
      <c r="AM69" s="4">
        <f t="shared" si="208"/>
        <v>1.7705822172334589</v>
      </c>
      <c r="AN69" s="4">
        <f t="shared" si="209"/>
        <v>-1</v>
      </c>
      <c r="AO69" s="3">
        <v>1998.744140625</v>
      </c>
      <c r="AP69" s="3">
        <v>0.5</v>
      </c>
      <c r="AQ69" s="4">
        <f t="shared" si="210"/>
        <v>182.71558776949297</v>
      </c>
      <c r="AR69" s="4">
        <f t="shared" si="211"/>
        <v>1.2898968821628018</v>
      </c>
      <c r="AS69" s="4">
        <f t="shared" si="212"/>
        <v>1.5883709767557075</v>
      </c>
      <c r="AT69" s="4">
        <f t="shared" si="213"/>
        <v>25.647106170654297</v>
      </c>
      <c r="AU69" s="3">
        <v>2</v>
      </c>
      <c r="AV69" s="4">
        <f t="shared" si="214"/>
        <v>4.644859790802002</v>
      </c>
      <c r="AW69" s="3">
        <v>1</v>
      </c>
      <c r="AX69" s="4">
        <f t="shared" si="215"/>
        <v>9.2897195816040039</v>
      </c>
      <c r="AY69" s="3">
        <v>21.599689483642578</v>
      </c>
      <c r="AZ69" s="3">
        <v>25.647106170654297</v>
      </c>
      <c r="BA69" s="3">
        <v>20.046707153320312</v>
      </c>
      <c r="BB69" s="3">
        <v>900.469482421875</v>
      </c>
      <c r="BC69" s="3">
        <v>887.9288330078125</v>
      </c>
      <c r="BD69" s="3">
        <v>17.448030471801758</v>
      </c>
      <c r="BE69" s="3">
        <v>18.291851043701172</v>
      </c>
      <c r="BF69" s="3">
        <v>63.216472625732422</v>
      </c>
      <c r="BG69" s="3">
        <v>66.275238037109375</v>
      </c>
      <c r="BH69" s="3">
        <v>300.13543701171875</v>
      </c>
      <c r="BI69" s="3">
        <v>1999.247802734375</v>
      </c>
      <c r="BJ69" s="3">
        <v>72.187973022460938</v>
      </c>
      <c r="BK69" s="3">
        <v>93.815864562988281</v>
      </c>
      <c r="BL69" s="3">
        <v>4.6828951835632324</v>
      </c>
      <c r="BM69" s="3">
        <v>-1.9624542444944382E-2</v>
      </c>
      <c r="BN69" s="3">
        <v>1</v>
      </c>
      <c r="BO69" s="3">
        <v>-1.355140209197998</v>
      </c>
      <c r="BP69" s="3">
        <v>7.355140209197998</v>
      </c>
      <c r="BQ69" s="3">
        <v>1</v>
      </c>
      <c r="BR69" s="3">
        <v>0</v>
      </c>
      <c r="BS69" s="3">
        <v>0.15999999642372131</v>
      </c>
      <c r="BT69" s="3">
        <v>111115</v>
      </c>
      <c r="BU69" s="4">
        <f t="shared" si="216"/>
        <v>1.5006771850585936</v>
      </c>
      <c r="BV69" s="4">
        <f t="shared" si="217"/>
        <v>1.2898968821628018E-3</v>
      </c>
      <c r="BW69" s="4">
        <f t="shared" si="218"/>
        <v>298.79710617065427</v>
      </c>
      <c r="BX69" s="4">
        <f t="shared" si="219"/>
        <v>294.74968948364256</v>
      </c>
      <c r="BY69" s="4">
        <f t="shared" si="220"/>
        <v>319.87964128763269</v>
      </c>
      <c r="BZ69" s="4">
        <f t="shared" si="221"/>
        <v>0.86878238599543656</v>
      </c>
      <c r="CA69" s="4">
        <f t="shared" si="222"/>
        <v>3.3044367968779325</v>
      </c>
      <c r="CB69" s="4">
        <f t="shared" si="223"/>
        <v>35.222580021733137</v>
      </c>
      <c r="CC69" s="4">
        <f t="shared" si="224"/>
        <v>16.930728978031965</v>
      </c>
      <c r="CD69" s="4">
        <f t="shared" si="225"/>
        <v>23.623397827148438</v>
      </c>
      <c r="CE69" s="4">
        <f t="shared" si="226"/>
        <v>2.9278871072977304</v>
      </c>
      <c r="CF69" s="4">
        <f t="shared" si="227"/>
        <v>7.4148185521171694E-2</v>
      </c>
      <c r="CG69" s="4">
        <f t="shared" si="228"/>
        <v>1.716065820122225</v>
      </c>
      <c r="CH69" s="4">
        <f t="shared" si="229"/>
        <v>1.2118212871755054</v>
      </c>
      <c r="CI69" s="4">
        <f t="shared" si="230"/>
        <v>4.6395849436743547E-2</v>
      </c>
      <c r="CJ69" s="4">
        <f t="shared" si="231"/>
        <v>45.769188472097944</v>
      </c>
      <c r="CK69" s="4">
        <f t="shared" si="232"/>
        <v>0.54943809559803958</v>
      </c>
      <c r="CL69" s="4">
        <f t="shared" si="233"/>
        <v>51.004864382216716</v>
      </c>
      <c r="CM69" s="4">
        <f t="shared" si="234"/>
        <v>885.3603943096897</v>
      </c>
      <c r="CN69" s="4">
        <f t="shared" si="235"/>
        <v>1.0181916886682752E-2</v>
      </c>
      <c r="CO69" s="4">
        <f t="shared" si="236"/>
        <v>0</v>
      </c>
      <c r="CP69" s="4">
        <f t="shared" si="237"/>
        <v>1749.4571785851149</v>
      </c>
      <c r="CQ69" s="4">
        <f t="shared" si="238"/>
        <v>307.55279541015625</v>
      </c>
      <c r="CR69" s="4">
        <f t="shared" si="239"/>
        <v>0.20893524274523809</v>
      </c>
      <c r="CS69">
        <v>-9999</v>
      </c>
    </row>
    <row r="70" spans="1:97" x14ac:dyDescent="0.2">
      <c r="A70" s="4" t="s">
        <v>132</v>
      </c>
      <c r="B70" s="4" t="s">
        <v>133</v>
      </c>
      <c r="C70" s="4" t="s">
        <v>134</v>
      </c>
      <c r="D70" s="4">
        <v>1</v>
      </c>
      <c r="E70" s="4">
        <v>3</v>
      </c>
      <c r="F70" s="4" t="s">
        <v>153</v>
      </c>
      <c r="G70" s="4"/>
      <c r="H70" s="4" t="s">
        <v>177</v>
      </c>
      <c r="I70">
        <v>1</v>
      </c>
      <c r="J70" s="8">
        <v>20130403</v>
      </c>
      <c r="K70" s="4" t="s">
        <v>137</v>
      </c>
      <c r="L70" s="4" t="s">
        <v>138</v>
      </c>
      <c r="M70" s="4" t="s">
        <v>139</v>
      </c>
      <c r="N70" s="4">
        <v>1</v>
      </c>
      <c r="O70" s="3">
        <v>6</v>
      </c>
      <c r="P70" s="3" t="s">
        <v>183</v>
      </c>
      <c r="Q70" s="3">
        <v>1556.4999987250194</v>
      </c>
      <c r="R70" s="3">
        <v>0</v>
      </c>
      <c r="S70" s="4">
        <f t="shared" si="200"/>
        <v>19.321097492840838</v>
      </c>
      <c r="T70" s="4">
        <f t="shared" si="201"/>
        <v>5.3805535917698231E-2</v>
      </c>
      <c r="U70" s="4">
        <f t="shared" si="202"/>
        <v>485.3533534895235</v>
      </c>
      <c r="V70" s="3">
        <v>6</v>
      </c>
      <c r="W70" s="3">
        <v>6</v>
      </c>
      <c r="X70" s="3">
        <v>0</v>
      </c>
      <c r="Y70" s="3">
        <v>0</v>
      </c>
      <c r="Z70" s="3">
        <v>401.36279296875</v>
      </c>
      <c r="AA70" s="3">
        <v>720.89874267578125</v>
      </c>
      <c r="AB70" s="3">
        <v>555.7227783203125</v>
      </c>
      <c r="AC70">
        <v>-9999</v>
      </c>
      <c r="AD70" s="4">
        <f t="shared" si="203"/>
        <v>0.44324664587567486</v>
      </c>
      <c r="AE70" s="4">
        <f t="shared" si="204"/>
        <v>0.22912505540289921</v>
      </c>
      <c r="AF70" s="3">
        <v>-1</v>
      </c>
      <c r="AG70" s="3">
        <v>0.87</v>
      </c>
      <c r="AH70" s="3">
        <v>0.92</v>
      </c>
      <c r="AI70" s="3">
        <v>10.08484935760498</v>
      </c>
      <c r="AJ70" s="4">
        <f t="shared" si="205"/>
        <v>0.87504242467880244</v>
      </c>
      <c r="AK70" s="4">
        <f t="shared" si="206"/>
        <v>1.1609299682013512E-2</v>
      </c>
      <c r="AL70" s="4">
        <f t="shared" si="207"/>
        <v>0.51692451039362386</v>
      </c>
      <c r="AM70" s="4">
        <f t="shared" si="208"/>
        <v>1.7961274819310673</v>
      </c>
      <c r="AN70" s="4">
        <f t="shared" si="209"/>
        <v>-1</v>
      </c>
      <c r="AO70" s="3">
        <v>2000.5252685546875</v>
      </c>
      <c r="AP70" s="3">
        <v>0.5</v>
      </c>
      <c r="AQ70" s="4">
        <f t="shared" si="210"/>
        <v>200.546800669048</v>
      </c>
      <c r="AR70" s="4">
        <f t="shared" si="211"/>
        <v>0.99526030893753847</v>
      </c>
      <c r="AS70" s="4">
        <f t="shared" si="212"/>
        <v>1.6981220476164953</v>
      </c>
      <c r="AT70" s="4">
        <f t="shared" si="213"/>
        <v>26.092935562133789</v>
      </c>
      <c r="AU70" s="3">
        <v>2</v>
      </c>
      <c r="AV70" s="4">
        <f t="shared" si="214"/>
        <v>4.644859790802002</v>
      </c>
      <c r="AW70" s="3">
        <v>1</v>
      </c>
      <c r="AX70" s="4">
        <f t="shared" si="215"/>
        <v>9.2897195816040039</v>
      </c>
      <c r="AY70" s="3">
        <v>21.952821731567383</v>
      </c>
      <c r="AZ70" s="3">
        <v>26.092935562133789</v>
      </c>
      <c r="BA70" s="3">
        <v>20.437534332275391</v>
      </c>
      <c r="BB70" s="3">
        <v>1099.7137451171875</v>
      </c>
      <c r="BC70" s="3">
        <v>1086.1185302734375</v>
      </c>
      <c r="BD70" s="3">
        <v>17.412746429443359</v>
      </c>
      <c r="BE70" s="3">
        <v>18.063972473144531</v>
      </c>
      <c r="BF70" s="3">
        <v>61.742630004882812</v>
      </c>
      <c r="BG70" s="3">
        <v>64.055877685546875</v>
      </c>
      <c r="BH70" s="3">
        <v>300.13601684570312</v>
      </c>
      <c r="BI70" s="3">
        <v>2000.3778076171875</v>
      </c>
      <c r="BJ70" s="3">
        <v>71.699012756347656</v>
      </c>
      <c r="BK70" s="3">
        <v>93.818626403808594</v>
      </c>
      <c r="BL70" s="3">
        <v>4.0239596366882324</v>
      </c>
      <c r="BM70" s="3">
        <v>-3.0244659632444382E-2</v>
      </c>
      <c r="BN70" s="3">
        <v>1</v>
      </c>
      <c r="BO70" s="3">
        <v>-1.355140209197998</v>
      </c>
      <c r="BP70" s="3">
        <v>7.355140209197998</v>
      </c>
      <c r="BQ70" s="3">
        <v>1</v>
      </c>
      <c r="BR70" s="3">
        <v>0</v>
      </c>
      <c r="BS70" s="3">
        <v>0.15999999642372131</v>
      </c>
      <c r="BT70" s="3">
        <v>111115</v>
      </c>
      <c r="BU70" s="4">
        <f t="shared" si="216"/>
        <v>1.5006800842285155</v>
      </c>
      <c r="BV70" s="4">
        <f t="shared" si="217"/>
        <v>9.9526030893753851E-4</v>
      </c>
      <c r="BW70" s="4">
        <f t="shared" si="218"/>
        <v>299.24293556213377</v>
      </c>
      <c r="BX70" s="4">
        <f t="shared" si="219"/>
        <v>295.10282173156736</v>
      </c>
      <c r="BY70" s="4">
        <f t="shared" si="220"/>
        <v>320.06044206484148</v>
      </c>
      <c r="BZ70" s="4">
        <f t="shared" si="221"/>
        <v>0.91631350586352922</v>
      </c>
      <c r="CA70" s="4">
        <f t="shared" si="222"/>
        <v>3.3928591324431245</v>
      </c>
      <c r="CB70" s="4">
        <f t="shared" si="223"/>
        <v>36.164024805050765</v>
      </c>
      <c r="CC70" s="4">
        <f t="shared" si="224"/>
        <v>18.100052331906234</v>
      </c>
      <c r="CD70" s="4">
        <f t="shared" si="225"/>
        <v>24.022878646850586</v>
      </c>
      <c r="CE70" s="4">
        <f t="shared" si="226"/>
        <v>2.9990930043051964</v>
      </c>
      <c r="CF70" s="4">
        <f t="shared" si="227"/>
        <v>5.3495691864305396E-2</v>
      </c>
      <c r="CG70" s="4">
        <f t="shared" si="228"/>
        <v>1.6947370848266292</v>
      </c>
      <c r="CH70" s="4">
        <f t="shared" si="229"/>
        <v>1.3043559194785672</v>
      </c>
      <c r="CI70" s="4">
        <f t="shared" si="230"/>
        <v>3.3462507591933734E-2</v>
      </c>
      <c r="CJ70" s="4">
        <f t="shared" si="231"/>
        <v>45.535184944869251</v>
      </c>
      <c r="CK70" s="4">
        <f t="shared" si="232"/>
        <v>0.44686960028877565</v>
      </c>
      <c r="CL70" s="4">
        <f t="shared" si="233"/>
        <v>48.85149259639919</v>
      </c>
      <c r="CM70" s="4">
        <f t="shared" si="234"/>
        <v>1083.3107510518787</v>
      </c>
      <c r="CN70" s="4">
        <f t="shared" si="235"/>
        <v>8.7127765528897654E-3</v>
      </c>
      <c r="CO70" s="4">
        <f t="shared" si="236"/>
        <v>0</v>
      </c>
      <c r="CP70" s="4">
        <f t="shared" si="237"/>
        <v>1750.4154470510107</v>
      </c>
      <c r="CQ70" s="4">
        <f t="shared" si="238"/>
        <v>319.53594970703125</v>
      </c>
      <c r="CR70" s="4">
        <f t="shared" si="239"/>
        <v>0.22912505540289921</v>
      </c>
      <c r="CS70">
        <v>-9999</v>
      </c>
    </row>
    <row r="71" spans="1:97" x14ac:dyDescent="0.2">
      <c r="A71" t="s">
        <v>132</v>
      </c>
      <c r="B71" t="s">
        <v>133</v>
      </c>
      <c r="C71" t="s">
        <v>184</v>
      </c>
      <c r="D71">
        <v>1</v>
      </c>
      <c r="E71">
        <v>1</v>
      </c>
      <c r="F71" t="s">
        <v>153</v>
      </c>
      <c r="G71" t="s">
        <v>185</v>
      </c>
      <c r="H71" t="s">
        <v>186</v>
      </c>
      <c r="I71">
        <v>1</v>
      </c>
      <c r="J71" s="7">
        <v>20130403</v>
      </c>
      <c r="K71" t="s">
        <v>137</v>
      </c>
      <c r="L71" t="s">
        <v>138</v>
      </c>
      <c r="M71" t="s">
        <v>139</v>
      </c>
      <c r="O71" s="1">
        <v>7</v>
      </c>
      <c r="P71" s="1" t="s">
        <v>187</v>
      </c>
      <c r="Q71" s="1">
        <v>2028.4999990006909</v>
      </c>
      <c r="R71" s="1">
        <v>0</v>
      </c>
      <c r="S71">
        <f t="shared" si="200"/>
        <v>10.861433413136524</v>
      </c>
      <c r="T71">
        <f t="shared" si="201"/>
        <v>0.13178240416554698</v>
      </c>
      <c r="U71">
        <f t="shared" si="202"/>
        <v>250.9110933321428</v>
      </c>
      <c r="V71" s="1">
        <v>7</v>
      </c>
      <c r="W71" s="1">
        <v>7</v>
      </c>
      <c r="X71" s="1">
        <v>0</v>
      </c>
      <c r="Y71" s="1">
        <v>0</v>
      </c>
      <c r="Z71" s="1">
        <v>580.053466796875</v>
      </c>
      <c r="AA71" s="1">
        <v>1005.7464599609375</v>
      </c>
      <c r="AB71" s="1">
        <v>854.4449462890625</v>
      </c>
      <c r="AC71">
        <v>-9999</v>
      </c>
      <c r="AD71">
        <f t="shared" si="203"/>
        <v>0.42326074225565369</v>
      </c>
      <c r="AE71">
        <f t="shared" si="204"/>
        <v>0.15043703328346933</v>
      </c>
      <c r="AF71" s="1">
        <v>-1</v>
      </c>
      <c r="AG71" s="1">
        <v>0.87</v>
      </c>
      <c r="AH71" s="1">
        <v>0.92</v>
      </c>
      <c r="AI71" s="1">
        <v>9.9577846527099609</v>
      </c>
      <c r="AJ71">
        <f t="shared" si="205"/>
        <v>0.87497889232635506</v>
      </c>
      <c r="AK71">
        <f t="shared" si="206"/>
        <v>6.7734434985466403E-3</v>
      </c>
      <c r="AL71">
        <f t="shared" si="207"/>
        <v>0.35542401707693422</v>
      </c>
      <c r="AM71">
        <f t="shared" si="208"/>
        <v>1.7338857838653916</v>
      </c>
      <c r="AN71">
        <f t="shared" si="209"/>
        <v>-1</v>
      </c>
      <c r="AO71" s="1">
        <v>2001.5732421875</v>
      </c>
      <c r="AP71" s="1">
        <v>0.5</v>
      </c>
      <c r="AQ71">
        <f t="shared" si="210"/>
        <v>131.73277107511964</v>
      </c>
      <c r="AR71">
        <f t="shared" si="211"/>
        <v>2.049956762490674</v>
      </c>
      <c r="AS71">
        <f t="shared" si="212"/>
        <v>1.4405847187271625</v>
      </c>
      <c r="AT71">
        <f t="shared" si="213"/>
        <v>25.025047302246094</v>
      </c>
      <c r="AU71" s="1">
        <v>1.8859999999999999</v>
      </c>
      <c r="AV71">
        <f t="shared" si="214"/>
        <v>4.7993457746505737</v>
      </c>
      <c r="AW71" s="1">
        <v>1</v>
      </c>
      <c r="AX71">
        <f t="shared" si="215"/>
        <v>9.5986915493011473</v>
      </c>
      <c r="AY71" s="1">
        <v>20.753332138061523</v>
      </c>
      <c r="AZ71" s="1">
        <v>25.025047302246094</v>
      </c>
      <c r="BA71" s="1">
        <v>19.063505172729492</v>
      </c>
      <c r="BB71" s="1">
        <v>399.76263427734375</v>
      </c>
      <c r="BC71" s="1">
        <v>392.43264770507812</v>
      </c>
      <c r="BD71" s="1">
        <v>17.323312759399414</v>
      </c>
      <c r="BE71" s="1">
        <v>18.587411880493164</v>
      </c>
      <c r="BF71" s="1">
        <v>66.110504150390625</v>
      </c>
      <c r="BG71" s="1">
        <v>70.934226989746094</v>
      </c>
      <c r="BH71" s="1">
        <v>300.16281127929688</v>
      </c>
      <c r="BI71" s="1">
        <v>2001.3824462890625</v>
      </c>
      <c r="BJ71" s="1">
        <v>6.8592991828918457</v>
      </c>
      <c r="BK71" s="1">
        <v>93.818557739257812</v>
      </c>
      <c r="BL71" s="1">
        <v>1.6297411918640137</v>
      </c>
      <c r="BM71" s="1">
        <v>1.6610696911811829E-4</v>
      </c>
      <c r="BN71" s="1">
        <v>1</v>
      </c>
      <c r="BO71" s="1">
        <v>-1.355140209197998</v>
      </c>
      <c r="BP71" s="1">
        <v>7.355140209197998</v>
      </c>
      <c r="BQ71" s="1">
        <v>1</v>
      </c>
      <c r="BR71" s="1">
        <v>0</v>
      </c>
      <c r="BS71" s="1">
        <v>0.15999999642372131</v>
      </c>
      <c r="BT71" s="1">
        <v>111115</v>
      </c>
      <c r="BU71">
        <f t="shared" si="216"/>
        <v>1.5915313429443099</v>
      </c>
      <c r="BV71">
        <f t="shared" si="217"/>
        <v>2.0499567624906742E-3</v>
      </c>
      <c r="BW71">
        <f t="shared" si="218"/>
        <v>298.17504730224607</v>
      </c>
      <c r="BX71">
        <f t="shared" si="219"/>
        <v>293.9033321380615</v>
      </c>
      <c r="BY71">
        <f t="shared" si="220"/>
        <v>320.22118424874861</v>
      </c>
      <c r="BZ71">
        <f t="shared" si="221"/>
        <v>0.70534825130040046</v>
      </c>
      <c r="CA71">
        <f t="shared" si="222"/>
        <v>3.1844288934605771</v>
      </c>
      <c r="CB71">
        <f t="shared" si="223"/>
        <v>33.942420030702216</v>
      </c>
      <c r="CC71">
        <f t="shared" si="224"/>
        <v>15.355008150209052</v>
      </c>
      <c r="CD71">
        <f t="shared" si="225"/>
        <v>22.889189720153809</v>
      </c>
      <c r="CE71">
        <f t="shared" si="226"/>
        <v>2.8008655320601545</v>
      </c>
      <c r="CF71">
        <f t="shared" si="227"/>
        <v>0.12999763991555233</v>
      </c>
      <c r="CG71">
        <f t="shared" si="228"/>
        <v>1.7438441747334146</v>
      </c>
      <c r="CH71">
        <f t="shared" si="229"/>
        <v>1.05702135732674</v>
      </c>
      <c r="CI71">
        <f t="shared" si="230"/>
        <v>8.1407011747833283E-2</v>
      </c>
      <c r="CJ71">
        <f t="shared" si="231"/>
        <v>23.540116897201944</v>
      </c>
      <c r="CK71">
        <f t="shared" si="232"/>
        <v>0.63937364742575664</v>
      </c>
      <c r="CL71">
        <f t="shared" si="233"/>
        <v>54.170568364493874</v>
      </c>
      <c r="CM71">
        <f t="shared" si="234"/>
        <v>390.905050424509</v>
      </c>
      <c r="CN71">
        <f t="shared" si="235"/>
        <v>1.5051481698784938E-2</v>
      </c>
      <c r="CO71">
        <f t="shared" si="236"/>
        <v>0</v>
      </c>
      <c r="CP71">
        <f t="shared" si="237"/>
        <v>1751.1673959754148</v>
      </c>
      <c r="CQ71">
        <f t="shared" si="238"/>
        <v>425.6929931640625</v>
      </c>
      <c r="CR71">
        <f t="shared" si="239"/>
        <v>0.15043703328346933</v>
      </c>
      <c r="CS71">
        <v>-9999</v>
      </c>
    </row>
    <row r="72" spans="1:97" x14ac:dyDescent="0.2">
      <c r="A72" t="s">
        <v>132</v>
      </c>
      <c r="B72" t="s">
        <v>133</v>
      </c>
      <c r="C72" t="s">
        <v>184</v>
      </c>
      <c r="D72">
        <v>1</v>
      </c>
      <c r="E72">
        <v>1</v>
      </c>
      <c r="F72" t="s">
        <v>153</v>
      </c>
      <c r="G72" t="s">
        <v>185</v>
      </c>
      <c r="H72" t="s">
        <v>186</v>
      </c>
      <c r="I72">
        <v>1</v>
      </c>
      <c r="J72" s="7">
        <v>20130403</v>
      </c>
      <c r="K72" t="s">
        <v>137</v>
      </c>
      <c r="L72" t="s">
        <v>138</v>
      </c>
      <c r="M72" t="s">
        <v>139</v>
      </c>
      <c r="O72" s="1">
        <v>8</v>
      </c>
      <c r="P72" s="1" t="s">
        <v>188</v>
      </c>
      <c r="Q72" s="1">
        <v>2172.4999988628551</v>
      </c>
      <c r="R72" s="1">
        <v>0</v>
      </c>
      <c r="S72">
        <f t="shared" si="200"/>
        <v>7.4323696321041206</v>
      </c>
      <c r="T72">
        <f t="shared" si="201"/>
        <v>0.14505923844120044</v>
      </c>
      <c r="U72">
        <f t="shared" si="202"/>
        <v>157.2707456056155</v>
      </c>
      <c r="V72" s="1">
        <v>8</v>
      </c>
      <c r="W72" s="1">
        <v>8</v>
      </c>
      <c r="X72" s="1">
        <v>0</v>
      </c>
      <c r="Y72" s="1">
        <v>0</v>
      </c>
      <c r="Z72" s="1">
        <v>580.871337890625</v>
      </c>
      <c r="AA72" s="1">
        <v>968.1070556640625</v>
      </c>
      <c r="AB72" s="1">
        <v>836.49310302734375</v>
      </c>
      <c r="AC72">
        <v>-9999</v>
      </c>
      <c r="AD72">
        <f t="shared" si="203"/>
        <v>0.39999266146017021</v>
      </c>
      <c r="AE72">
        <f t="shared" si="204"/>
        <v>0.1359497917783892</v>
      </c>
      <c r="AF72" s="1">
        <v>-1</v>
      </c>
      <c r="AG72" s="1">
        <v>0.87</v>
      </c>
      <c r="AH72" s="1">
        <v>0.92</v>
      </c>
      <c r="AI72" s="1">
        <v>9.9882955551147461</v>
      </c>
      <c r="AJ72">
        <f t="shared" si="205"/>
        <v>0.87499414777755746</v>
      </c>
      <c r="AK72">
        <f t="shared" si="206"/>
        <v>4.8219593320548374E-3</v>
      </c>
      <c r="AL72">
        <f t="shared" si="207"/>
        <v>0.33988071501638434</v>
      </c>
      <c r="AM72">
        <f t="shared" si="208"/>
        <v>1.6666462820831278</v>
      </c>
      <c r="AN72">
        <f t="shared" si="209"/>
        <v>-1</v>
      </c>
      <c r="AO72" s="1">
        <v>1998.5313720703125</v>
      </c>
      <c r="AP72" s="1">
        <v>0.5</v>
      </c>
      <c r="AQ72">
        <f t="shared" si="210"/>
        <v>118.86792168010152</v>
      </c>
      <c r="AR72">
        <f t="shared" si="211"/>
        <v>2.1915484178861582</v>
      </c>
      <c r="AS72">
        <f t="shared" si="212"/>
        <v>1.4013230382043331</v>
      </c>
      <c r="AT72">
        <f t="shared" si="213"/>
        <v>24.814979553222656</v>
      </c>
      <c r="AU72" s="1">
        <v>1.8859999999999999</v>
      </c>
      <c r="AV72">
        <f t="shared" si="214"/>
        <v>4.7993457746505737</v>
      </c>
      <c r="AW72" s="1">
        <v>1</v>
      </c>
      <c r="AX72">
        <f t="shared" si="215"/>
        <v>9.5986915493011473</v>
      </c>
      <c r="AY72" s="1">
        <v>20.984395980834961</v>
      </c>
      <c r="AZ72" s="1">
        <v>24.814979553222656</v>
      </c>
      <c r="BA72" s="1">
        <v>19.658351898193359</v>
      </c>
      <c r="BB72" s="1">
        <v>250.24629211425781</v>
      </c>
      <c r="BC72" s="1">
        <v>245.23823547363281</v>
      </c>
      <c r="BD72" s="1">
        <v>17.23193359375</v>
      </c>
      <c r="BE72" s="1">
        <v>18.583461761474609</v>
      </c>
      <c r="BF72" s="1">
        <v>64.834991455078125</v>
      </c>
      <c r="BG72" s="1">
        <v>69.922012329101562</v>
      </c>
      <c r="BH72" s="1">
        <v>300.13803100585938</v>
      </c>
      <c r="BI72" s="1">
        <v>1998.5772705078125</v>
      </c>
      <c r="BJ72" s="1">
        <v>6.0457949638366699</v>
      </c>
      <c r="BK72" s="1">
        <v>93.817230224609375</v>
      </c>
      <c r="BL72" s="1">
        <v>0.70870542526245117</v>
      </c>
      <c r="BM72" s="1">
        <v>9.0257413685321808E-3</v>
      </c>
      <c r="BN72" s="1">
        <v>1</v>
      </c>
      <c r="BO72" s="1">
        <v>-1.355140209197998</v>
      </c>
      <c r="BP72" s="1">
        <v>7.355140209197998</v>
      </c>
      <c r="BQ72" s="1">
        <v>1</v>
      </c>
      <c r="BR72" s="1">
        <v>0</v>
      </c>
      <c r="BS72" s="1">
        <v>0.15999999642372131</v>
      </c>
      <c r="BT72" s="1">
        <v>111115</v>
      </c>
      <c r="BU72">
        <f t="shared" si="216"/>
        <v>1.5913999523110252</v>
      </c>
      <c r="BV72">
        <f t="shared" si="217"/>
        <v>2.1915484178861582E-3</v>
      </c>
      <c r="BW72">
        <f t="shared" si="218"/>
        <v>297.96497955322263</v>
      </c>
      <c r="BX72">
        <f t="shared" si="219"/>
        <v>294.13439598083494</v>
      </c>
      <c r="BY72">
        <f t="shared" si="220"/>
        <v>319.7723561337807</v>
      </c>
      <c r="BZ72">
        <f t="shared" si="221"/>
        <v>0.69857537260769609</v>
      </c>
      <c r="CA72">
        <f t="shared" si="222"/>
        <v>3.1447719486508214</v>
      </c>
      <c r="CB72">
        <f t="shared" si="223"/>
        <v>33.520196035652205</v>
      </c>
      <c r="CC72">
        <f t="shared" si="224"/>
        <v>14.936734274177596</v>
      </c>
      <c r="CD72">
        <f t="shared" si="225"/>
        <v>22.899687767028809</v>
      </c>
      <c r="CE72">
        <f t="shared" si="226"/>
        <v>2.8026472042053068</v>
      </c>
      <c r="CF72">
        <f t="shared" si="227"/>
        <v>0.1428996817042186</v>
      </c>
      <c r="CG72">
        <f t="shared" si="228"/>
        <v>1.7434489104464883</v>
      </c>
      <c r="CH72">
        <f t="shared" si="229"/>
        <v>1.0591982937588185</v>
      </c>
      <c r="CI72">
        <f t="shared" si="230"/>
        <v>8.9503845162021506E-2</v>
      </c>
      <c r="CJ72">
        <f t="shared" si="231"/>
        <v>14.754705748078003</v>
      </c>
      <c r="CK72">
        <f t="shared" si="232"/>
        <v>0.64129781924860052</v>
      </c>
      <c r="CL72">
        <f t="shared" si="233"/>
        <v>54.928799386289228</v>
      </c>
      <c r="CM72">
        <f t="shared" si="234"/>
        <v>244.19291602026721</v>
      </c>
      <c r="CN72">
        <f t="shared" si="235"/>
        <v>1.6718385903246761E-2</v>
      </c>
      <c r="CO72">
        <f t="shared" si="236"/>
        <v>0</v>
      </c>
      <c r="CP72">
        <f t="shared" si="237"/>
        <v>1748.7434155755802</v>
      </c>
      <c r="CQ72">
        <f t="shared" si="238"/>
        <v>387.2357177734375</v>
      </c>
      <c r="CR72">
        <f t="shared" si="239"/>
        <v>0.1359497917783892</v>
      </c>
      <c r="CS72">
        <v>-9999</v>
      </c>
    </row>
    <row r="73" spans="1:97" x14ac:dyDescent="0.2">
      <c r="A73" t="s">
        <v>132</v>
      </c>
      <c r="B73" t="s">
        <v>133</v>
      </c>
      <c r="C73" t="s">
        <v>184</v>
      </c>
      <c r="D73">
        <v>1</v>
      </c>
      <c r="E73">
        <v>1</v>
      </c>
      <c r="F73" t="s">
        <v>153</v>
      </c>
      <c r="G73" t="s">
        <v>185</v>
      </c>
      <c r="H73" t="s">
        <v>186</v>
      </c>
      <c r="I73">
        <v>1</v>
      </c>
      <c r="J73" s="7">
        <v>20130403</v>
      </c>
      <c r="K73" t="s">
        <v>137</v>
      </c>
      <c r="L73" t="s">
        <v>138</v>
      </c>
      <c r="M73" t="s">
        <v>139</v>
      </c>
      <c r="O73" s="1">
        <v>9</v>
      </c>
      <c r="P73" s="1" t="s">
        <v>189</v>
      </c>
      <c r="Q73" s="1">
        <v>2290.4999990006909</v>
      </c>
      <c r="R73" s="1">
        <v>0</v>
      </c>
      <c r="S73">
        <f t="shared" si="200"/>
        <v>1.5138405057077431</v>
      </c>
      <c r="T73">
        <f t="shared" si="201"/>
        <v>0.14759453528843844</v>
      </c>
      <c r="U73">
        <f t="shared" si="202"/>
        <v>80.00805335681855</v>
      </c>
      <c r="V73" s="1">
        <v>9</v>
      </c>
      <c r="W73" s="1">
        <v>9</v>
      </c>
      <c r="X73" s="1">
        <v>0</v>
      </c>
      <c r="Y73" s="1">
        <v>0</v>
      </c>
      <c r="Z73" s="1">
        <v>587.604248046875</v>
      </c>
      <c r="AA73" s="1">
        <v>948.07098388671875</v>
      </c>
      <c r="AB73" s="1">
        <v>828.5062255859375</v>
      </c>
      <c r="AC73">
        <v>-9999</v>
      </c>
      <c r="AD73">
        <f t="shared" si="203"/>
        <v>0.38021070359317577</v>
      </c>
      <c r="AE73">
        <f t="shared" si="204"/>
        <v>0.12611371968226756</v>
      </c>
      <c r="AF73" s="1">
        <v>-1</v>
      </c>
      <c r="AG73" s="1">
        <v>0.87</v>
      </c>
      <c r="AH73" s="1">
        <v>0.92</v>
      </c>
      <c r="AI73" s="1">
        <v>9.9882955551147461</v>
      </c>
      <c r="AJ73">
        <f t="shared" si="205"/>
        <v>0.87499414777755746</v>
      </c>
      <c r="AK73">
        <f t="shared" si="206"/>
        <v>1.4367511320360483E-3</v>
      </c>
      <c r="AL73">
        <f t="shared" si="207"/>
        <v>0.33169429079831703</v>
      </c>
      <c r="AM73">
        <f t="shared" si="208"/>
        <v>1.6134515484494731</v>
      </c>
      <c r="AN73">
        <f t="shared" si="209"/>
        <v>-1</v>
      </c>
      <c r="AO73" s="1">
        <v>1999.6773681640625</v>
      </c>
      <c r="AP73" s="1">
        <v>0.5</v>
      </c>
      <c r="AQ73">
        <f t="shared" si="210"/>
        <v>110.33096566385035</v>
      </c>
      <c r="AR73">
        <f t="shared" si="211"/>
        <v>2.2450679884795646</v>
      </c>
      <c r="AS73">
        <f t="shared" si="212"/>
        <v>1.4113023417826123</v>
      </c>
      <c r="AT73">
        <f t="shared" si="213"/>
        <v>24.829639434814453</v>
      </c>
      <c r="AU73" s="1">
        <v>1.8859999999999999</v>
      </c>
      <c r="AV73">
        <f t="shared" si="214"/>
        <v>4.7993457746505737</v>
      </c>
      <c r="AW73" s="1">
        <v>1</v>
      </c>
      <c r="AX73">
        <f t="shared" si="215"/>
        <v>9.5986915493011473</v>
      </c>
      <c r="AY73" s="1">
        <v>21.199821472167969</v>
      </c>
      <c r="AZ73" s="1">
        <v>24.829639434814453</v>
      </c>
      <c r="BA73" s="1">
        <v>20.0504150390625</v>
      </c>
      <c r="BB73" s="1">
        <v>99.9305419921875</v>
      </c>
      <c r="BC73" s="1">
        <v>98.839950561523438</v>
      </c>
      <c r="BD73" s="1">
        <v>17.121746063232422</v>
      </c>
      <c r="BE73" s="1">
        <v>18.506248474121094</v>
      </c>
      <c r="BF73" s="1">
        <v>63.578079223632812</v>
      </c>
      <c r="BG73" s="1">
        <v>68.719131469726562</v>
      </c>
      <c r="BH73" s="1">
        <v>300.16842651367188</v>
      </c>
      <c r="BI73" s="1">
        <v>1999.6363525390625</v>
      </c>
      <c r="BJ73" s="1">
        <v>4.8605070114135742</v>
      </c>
      <c r="BK73" s="1">
        <v>93.818206787109375</v>
      </c>
      <c r="BL73" s="1">
        <v>-7.1865558624267578E-2</v>
      </c>
      <c r="BM73" s="1">
        <v>-7.4575655162334442E-3</v>
      </c>
      <c r="BN73" s="1">
        <v>1</v>
      </c>
      <c r="BO73" s="1">
        <v>-1.355140209197998</v>
      </c>
      <c r="BP73" s="1">
        <v>7.355140209197998</v>
      </c>
      <c r="BQ73" s="1">
        <v>1</v>
      </c>
      <c r="BR73" s="1">
        <v>0</v>
      </c>
      <c r="BS73" s="1">
        <v>0.15999999642372131</v>
      </c>
      <c r="BT73" s="1">
        <v>111115</v>
      </c>
      <c r="BU73">
        <f t="shared" si="216"/>
        <v>1.5915611161912611</v>
      </c>
      <c r="BV73">
        <f t="shared" si="217"/>
        <v>2.2450679884795646E-3</v>
      </c>
      <c r="BW73">
        <f t="shared" si="218"/>
        <v>297.97963943481443</v>
      </c>
      <c r="BX73">
        <f t="shared" si="219"/>
        <v>294.34982147216795</v>
      </c>
      <c r="BY73">
        <f t="shared" si="220"/>
        <v>319.94180925499313</v>
      </c>
      <c r="BZ73">
        <f t="shared" si="221"/>
        <v>0.69859788386642885</v>
      </c>
      <c r="CA73">
        <f t="shared" si="222"/>
        <v>3.1475253879813323</v>
      </c>
      <c r="CB73">
        <f t="shared" si="223"/>
        <v>33.549195788016299</v>
      </c>
      <c r="CC73">
        <f t="shared" si="224"/>
        <v>15.042947313895205</v>
      </c>
      <c r="CD73">
        <f t="shared" si="225"/>
        <v>23.014730453491211</v>
      </c>
      <c r="CE73">
        <f t="shared" si="226"/>
        <v>2.8222366961743899</v>
      </c>
      <c r="CF73">
        <f t="shared" si="227"/>
        <v>0.14535941242646394</v>
      </c>
      <c r="CG73">
        <f t="shared" si="228"/>
        <v>1.73622304619872</v>
      </c>
      <c r="CH73">
        <f t="shared" si="229"/>
        <v>1.0860136499756698</v>
      </c>
      <c r="CI73">
        <f t="shared" si="230"/>
        <v>9.1047835025333632E-2</v>
      </c>
      <c r="CJ73">
        <f t="shared" si="231"/>
        <v>7.5062120944640833</v>
      </c>
      <c r="CK73">
        <f t="shared" si="232"/>
        <v>0.80947079497998253</v>
      </c>
      <c r="CL73">
        <f t="shared" si="233"/>
        <v>54.660460436342206</v>
      </c>
      <c r="CM73">
        <f t="shared" si="234"/>
        <v>98.627037721037979</v>
      </c>
      <c r="CN73">
        <f t="shared" si="235"/>
        <v>8.389912237171419E-3</v>
      </c>
      <c r="CO73">
        <f t="shared" si="236"/>
        <v>0</v>
      </c>
      <c r="CP73">
        <f t="shared" si="237"/>
        <v>1749.6701061549404</v>
      </c>
      <c r="CQ73">
        <f t="shared" si="238"/>
        <v>360.46673583984375</v>
      </c>
      <c r="CR73">
        <f t="shared" si="239"/>
        <v>0.12611371968226756</v>
      </c>
      <c r="CS73">
        <v>-9999</v>
      </c>
    </row>
    <row r="74" spans="1:97" x14ac:dyDescent="0.2">
      <c r="A74" t="s">
        <v>132</v>
      </c>
      <c r="B74" t="s">
        <v>133</v>
      </c>
      <c r="C74" t="s">
        <v>184</v>
      </c>
      <c r="D74">
        <v>1</v>
      </c>
      <c r="E74">
        <v>1</v>
      </c>
      <c r="F74" t="s">
        <v>153</v>
      </c>
      <c r="G74" t="s">
        <v>185</v>
      </c>
      <c r="H74" t="s">
        <v>186</v>
      </c>
      <c r="I74">
        <v>1</v>
      </c>
      <c r="J74" s="7">
        <v>20130403</v>
      </c>
      <c r="K74" t="s">
        <v>137</v>
      </c>
      <c r="L74" t="s">
        <v>138</v>
      </c>
      <c r="M74" t="s">
        <v>139</v>
      </c>
      <c r="O74" s="1">
        <v>10</v>
      </c>
      <c r="P74" s="1" t="s">
        <v>190</v>
      </c>
      <c r="Q74" s="1">
        <v>2400.4999990006909</v>
      </c>
      <c r="R74" s="1">
        <v>0</v>
      </c>
      <c r="S74">
        <f t="shared" si="200"/>
        <v>-0.80894295433220409</v>
      </c>
      <c r="T74">
        <f t="shared" si="201"/>
        <v>0.15130524051414271</v>
      </c>
      <c r="U74">
        <f t="shared" si="202"/>
        <v>58.037395701314225</v>
      </c>
      <c r="V74" s="1">
        <v>10</v>
      </c>
      <c r="W74" s="1">
        <v>10</v>
      </c>
      <c r="X74" s="1">
        <v>0</v>
      </c>
      <c r="Y74" s="1">
        <v>0</v>
      </c>
      <c r="Z74" s="1">
        <v>590.658447265625</v>
      </c>
      <c r="AA74" s="1">
        <v>922.94610595703125</v>
      </c>
      <c r="AB74" s="1">
        <v>824.99700927734375</v>
      </c>
      <c r="AC74">
        <v>-9999</v>
      </c>
      <c r="AD74">
        <f t="shared" si="203"/>
        <v>0.36002931974759994</v>
      </c>
      <c r="AE74">
        <f t="shared" si="204"/>
        <v>0.10612656150504159</v>
      </c>
      <c r="AF74" s="1">
        <v>-1</v>
      </c>
      <c r="AG74" s="1">
        <v>0.87</v>
      </c>
      <c r="AH74" s="1">
        <v>0.92</v>
      </c>
      <c r="AI74" s="1">
        <v>9.9882955551147461</v>
      </c>
      <c r="AJ74">
        <f t="shared" si="205"/>
        <v>0.87499414777755746</v>
      </c>
      <c r="AK74">
        <f t="shared" si="206"/>
        <v>1.0916146032759057E-4</v>
      </c>
      <c r="AL74">
        <f t="shared" si="207"/>
        <v>0.29477199684581817</v>
      </c>
      <c r="AM74">
        <f t="shared" si="208"/>
        <v>1.5625715846944845</v>
      </c>
      <c r="AN74">
        <f t="shared" si="209"/>
        <v>-1</v>
      </c>
      <c r="AO74" s="1">
        <v>2000.0970458984375</v>
      </c>
      <c r="AP74" s="1">
        <v>0.5</v>
      </c>
      <c r="AQ74">
        <f t="shared" si="210"/>
        <v>92.864626087565284</v>
      </c>
      <c r="AR74">
        <f t="shared" si="211"/>
        <v>2.3189270590824309</v>
      </c>
      <c r="AS74">
        <f t="shared" si="212"/>
        <v>1.4225339799233601</v>
      </c>
      <c r="AT74">
        <f t="shared" si="213"/>
        <v>24.859870910644531</v>
      </c>
      <c r="AU74" s="1">
        <v>1.8859999999999999</v>
      </c>
      <c r="AV74">
        <f t="shared" si="214"/>
        <v>4.7993457746505737</v>
      </c>
      <c r="AW74" s="1">
        <v>1</v>
      </c>
      <c r="AX74">
        <f t="shared" si="215"/>
        <v>9.5986915493011473</v>
      </c>
      <c r="AY74" s="1">
        <v>21.567777633666992</v>
      </c>
      <c r="AZ74" s="1">
        <v>24.859870910644531</v>
      </c>
      <c r="BA74" s="1">
        <v>20.636436462402344</v>
      </c>
      <c r="BB74" s="1">
        <v>50.284637451171875</v>
      </c>
      <c r="BC74" s="1">
        <v>50.719100952148438</v>
      </c>
      <c r="BD74" s="1">
        <v>17.016532897949219</v>
      </c>
      <c r="BE74" s="1">
        <v>18.446971893310547</v>
      </c>
      <c r="BF74" s="1">
        <v>61.778766632080078</v>
      </c>
      <c r="BG74" s="1">
        <v>66.973060607910156</v>
      </c>
      <c r="BH74" s="1">
        <v>300.10498046875</v>
      </c>
      <c r="BI74" s="1">
        <v>2000.269775390625</v>
      </c>
      <c r="BJ74" s="1">
        <v>4.3006010055541992</v>
      </c>
      <c r="BK74" s="1">
        <v>93.818984985351562</v>
      </c>
      <c r="BL74" s="1">
        <v>0.14578962326049805</v>
      </c>
      <c r="BM74" s="1">
        <v>1.1751342564821243E-2</v>
      </c>
      <c r="BN74" s="1">
        <v>1</v>
      </c>
      <c r="BO74" s="1">
        <v>-1.355140209197998</v>
      </c>
      <c r="BP74" s="1">
        <v>7.355140209197998</v>
      </c>
      <c r="BQ74" s="1">
        <v>1</v>
      </c>
      <c r="BR74" s="1">
        <v>0</v>
      </c>
      <c r="BS74" s="1">
        <v>0.15999999642372131</v>
      </c>
      <c r="BT74" s="1">
        <v>111115</v>
      </c>
      <c r="BU74">
        <f t="shared" si="216"/>
        <v>1.5912247108629374</v>
      </c>
      <c r="BV74">
        <f t="shared" si="217"/>
        <v>2.3189270590824309E-3</v>
      </c>
      <c r="BW74">
        <f t="shared" si="218"/>
        <v>298.00987091064451</v>
      </c>
      <c r="BX74">
        <f t="shared" si="219"/>
        <v>294.71777763366697</v>
      </c>
      <c r="BY74">
        <f t="shared" si="220"/>
        <v>320.04315690897783</v>
      </c>
      <c r="BZ74">
        <f t="shared" si="221"/>
        <v>0.70072249125659725</v>
      </c>
      <c r="CA74">
        <f t="shared" si="222"/>
        <v>3.1532101590070645</v>
      </c>
      <c r="CB74">
        <f t="shared" si="223"/>
        <v>33.609510479135871</v>
      </c>
      <c r="CC74">
        <f t="shared" si="224"/>
        <v>15.162538585825324</v>
      </c>
      <c r="CD74">
        <f t="shared" si="225"/>
        <v>23.213824272155762</v>
      </c>
      <c r="CE74">
        <f t="shared" si="226"/>
        <v>2.8564215632860881</v>
      </c>
      <c r="CF74">
        <f t="shared" si="227"/>
        <v>0.14895721145315299</v>
      </c>
      <c r="CG74">
        <f t="shared" si="228"/>
        <v>1.7306761790837044</v>
      </c>
      <c r="CH74">
        <f t="shared" si="229"/>
        <v>1.1257453842023837</v>
      </c>
      <c r="CI74">
        <f t="shared" si="230"/>
        <v>9.3306403508779237E-2</v>
      </c>
      <c r="CJ74">
        <f t="shared" si="231"/>
        <v>5.4450095558905067</v>
      </c>
      <c r="CK74">
        <f t="shared" si="232"/>
        <v>1.1442907033401544</v>
      </c>
      <c r="CL74">
        <f t="shared" si="233"/>
        <v>54.399360731115074</v>
      </c>
      <c r="CM74">
        <f t="shared" si="234"/>
        <v>50.83287406202902</v>
      </c>
      <c r="CN74">
        <f t="shared" si="235"/>
        <v>-8.6569922310340049E-3</v>
      </c>
      <c r="CO74">
        <f t="shared" si="236"/>
        <v>0</v>
      </c>
      <c r="CP74">
        <f t="shared" si="237"/>
        <v>1750.2243474431261</v>
      </c>
      <c r="CQ74">
        <f t="shared" si="238"/>
        <v>332.28765869140625</v>
      </c>
      <c r="CR74">
        <f t="shared" si="239"/>
        <v>0.10612656150504159</v>
      </c>
      <c r="CS74">
        <v>-9999</v>
      </c>
    </row>
    <row r="75" spans="1:97" x14ac:dyDescent="0.2">
      <c r="A75" t="s">
        <v>132</v>
      </c>
      <c r="B75" t="s">
        <v>133</v>
      </c>
      <c r="C75" t="s">
        <v>184</v>
      </c>
      <c r="D75">
        <v>1</v>
      </c>
      <c r="E75">
        <v>1</v>
      </c>
      <c r="F75" t="s">
        <v>153</v>
      </c>
      <c r="G75" t="s">
        <v>185</v>
      </c>
      <c r="H75" t="s">
        <v>186</v>
      </c>
      <c r="I75">
        <v>1</v>
      </c>
      <c r="J75" s="7">
        <v>20130403</v>
      </c>
      <c r="K75" t="s">
        <v>137</v>
      </c>
      <c r="L75" t="s">
        <v>138</v>
      </c>
      <c r="M75" t="s">
        <v>139</v>
      </c>
      <c r="O75" s="1">
        <v>11</v>
      </c>
      <c r="P75" s="1" t="s">
        <v>191</v>
      </c>
      <c r="Q75" s="1">
        <v>2626.4999982425943</v>
      </c>
      <c r="R75" s="1">
        <v>0</v>
      </c>
      <c r="S75">
        <f t="shared" si="200"/>
        <v>24.097928710207263</v>
      </c>
      <c r="T75">
        <f t="shared" si="201"/>
        <v>0.14555369182695183</v>
      </c>
      <c r="U75">
        <f t="shared" si="202"/>
        <v>596.32546932848902</v>
      </c>
      <c r="V75" s="1">
        <v>11</v>
      </c>
      <c r="W75" s="1">
        <v>11</v>
      </c>
      <c r="X75" s="1">
        <v>0</v>
      </c>
      <c r="Y75" s="1">
        <v>0</v>
      </c>
      <c r="Z75" s="1">
        <v>571.182373046875</v>
      </c>
      <c r="AA75" s="1">
        <v>1075.17724609375</v>
      </c>
      <c r="AB75" s="1">
        <v>862.09967041015625</v>
      </c>
      <c r="AC75">
        <v>-9999</v>
      </c>
      <c r="AD75">
        <f t="shared" si="203"/>
        <v>0.46875515165332027</v>
      </c>
      <c r="AE75">
        <f t="shared" si="204"/>
        <v>0.198179022535801</v>
      </c>
      <c r="AF75" s="1">
        <v>-1</v>
      </c>
      <c r="AG75" s="1">
        <v>0.87</v>
      </c>
      <c r="AH75" s="1">
        <v>0.92</v>
      </c>
      <c r="AI75" s="1">
        <v>9.9882955551147461</v>
      </c>
      <c r="AJ75">
        <f t="shared" si="205"/>
        <v>0.87499414777755746</v>
      </c>
      <c r="AK75">
        <f t="shared" si="206"/>
        <v>1.4337048499835126E-2</v>
      </c>
      <c r="AL75">
        <f t="shared" si="207"/>
        <v>0.42277726833895007</v>
      </c>
      <c r="AM75">
        <f t="shared" si="208"/>
        <v>1.882371194962478</v>
      </c>
      <c r="AN75">
        <f t="shared" si="209"/>
        <v>-1</v>
      </c>
      <c r="AO75" s="1">
        <v>2000.7506103515625</v>
      </c>
      <c r="AP75" s="1">
        <v>0.5</v>
      </c>
      <c r="AQ75">
        <f t="shared" si="210"/>
        <v>173.47056490710605</v>
      </c>
      <c r="AR75">
        <f t="shared" si="211"/>
        <v>2.2922735724658758</v>
      </c>
      <c r="AS75">
        <f t="shared" si="212"/>
        <v>1.4610297157362244</v>
      </c>
      <c r="AT75">
        <f t="shared" si="213"/>
        <v>24.918403625488281</v>
      </c>
      <c r="AU75" s="1">
        <v>1.8859999999999999</v>
      </c>
      <c r="AV75">
        <f t="shared" si="214"/>
        <v>4.7993457746505737</v>
      </c>
      <c r="AW75" s="1">
        <v>1</v>
      </c>
      <c r="AX75">
        <f t="shared" si="215"/>
        <v>9.5986915493011473</v>
      </c>
      <c r="AY75" s="1">
        <v>21.646047592163086</v>
      </c>
      <c r="AZ75" s="1">
        <v>24.918403625488281</v>
      </c>
      <c r="BA75" s="1">
        <v>20.630283355712891</v>
      </c>
      <c r="BB75" s="1">
        <v>899.9632568359375</v>
      </c>
      <c r="BC75" s="1">
        <v>883.5484619140625</v>
      </c>
      <c r="BD75" s="1">
        <v>16.739875793457031</v>
      </c>
      <c r="BE75" s="1">
        <v>18.154098510742188</v>
      </c>
      <c r="BF75" s="1">
        <v>60.482353210449219</v>
      </c>
      <c r="BG75" s="1">
        <v>65.592170715332031</v>
      </c>
      <c r="BH75" s="1">
        <v>300.14675903320312</v>
      </c>
      <c r="BI75" s="1">
        <v>2000.6585693359375</v>
      </c>
      <c r="BJ75" s="1">
        <v>3.9038498401641846</v>
      </c>
      <c r="BK75" s="1">
        <v>93.819725036621094</v>
      </c>
      <c r="BL75" s="1">
        <v>1.241553783416748</v>
      </c>
      <c r="BM75" s="1">
        <v>1.0988004505634308E-3</v>
      </c>
      <c r="BN75" s="1">
        <v>1</v>
      </c>
      <c r="BO75" s="1">
        <v>-1.355140209197998</v>
      </c>
      <c r="BP75" s="1">
        <v>7.355140209197998</v>
      </c>
      <c r="BQ75" s="1">
        <v>1</v>
      </c>
      <c r="BR75" s="1">
        <v>0</v>
      </c>
      <c r="BS75" s="1">
        <v>0.15999999642372131</v>
      </c>
      <c r="BT75" s="1">
        <v>111115</v>
      </c>
      <c r="BU75">
        <f t="shared" si="216"/>
        <v>1.5914462302926993</v>
      </c>
      <c r="BV75">
        <f t="shared" si="217"/>
        <v>2.292273572465876E-3</v>
      </c>
      <c r="BW75">
        <f t="shared" si="218"/>
        <v>298.06840362548826</v>
      </c>
      <c r="BX75">
        <f t="shared" si="219"/>
        <v>294.79604759216306</v>
      </c>
      <c r="BY75">
        <f t="shared" si="220"/>
        <v>320.1053639388374</v>
      </c>
      <c r="BZ75">
        <f t="shared" si="221"/>
        <v>0.70625878283614441</v>
      </c>
      <c r="CA75">
        <f t="shared" si="222"/>
        <v>3.164242246301789</v>
      </c>
      <c r="CB75">
        <f t="shared" si="223"/>
        <v>33.726833510401732</v>
      </c>
      <c r="CC75">
        <f t="shared" si="224"/>
        <v>15.572734999659545</v>
      </c>
      <c r="CD75">
        <f t="shared" si="225"/>
        <v>23.282225608825684</v>
      </c>
      <c r="CE75">
        <f t="shared" si="226"/>
        <v>2.8682495355046762</v>
      </c>
      <c r="CF75">
        <f t="shared" si="227"/>
        <v>0.14337949806640946</v>
      </c>
      <c r="CG75">
        <f t="shared" si="228"/>
        <v>1.7032125305655645</v>
      </c>
      <c r="CH75">
        <f t="shared" si="229"/>
        <v>1.1650370049391117</v>
      </c>
      <c r="CI75">
        <f t="shared" si="230"/>
        <v>8.9805020237391231E-2</v>
      </c>
      <c r="CJ75">
        <f t="shared" si="231"/>
        <v>55.947091564732865</v>
      </c>
      <c r="CK75">
        <f t="shared" si="232"/>
        <v>0.6749210654915837</v>
      </c>
      <c r="CL75">
        <f t="shared" si="233"/>
        <v>53.305293141112934</v>
      </c>
      <c r="CM75">
        <f t="shared" si="234"/>
        <v>880.15922874705359</v>
      </c>
      <c r="CN75">
        <f t="shared" si="235"/>
        <v>1.459448599794665E-2</v>
      </c>
      <c r="CO75">
        <f t="shared" si="236"/>
        <v>0</v>
      </c>
      <c r="CP75">
        <f t="shared" si="237"/>
        <v>1750.564539869966</v>
      </c>
      <c r="CQ75">
        <f t="shared" si="238"/>
        <v>503.994873046875</v>
      </c>
      <c r="CR75">
        <f t="shared" si="239"/>
        <v>0.198179022535801</v>
      </c>
      <c r="CS75">
        <v>-9999</v>
      </c>
    </row>
    <row r="76" spans="1:97" x14ac:dyDescent="0.2">
      <c r="A76" t="s">
        <v>132</v>
      </c>
      <c r="B76" t="s">
        <v>133</v>
      </c>
      <c r="C76" t="s">
        <v>184</v>
      </c>
      <c r="D76">
        <v>1</v>
      </c>
      <c r="E76">
        <v>1</v>
      </c>
      <c r="F76" t="s">
        <v>153</v>
      </c>
      <c r="G76" t="s">
        <v>185</v>
      </c>
      <c r="H76" t="s">
        <v>186</v>
      </c>
      <c r="I76">
        <v>1</v>
      </c>
      <c r="J76" s="7">
        <v>20130403</v>
      </c>
      <c r="K76" t="s">
        <v>137</v>
      </c>
      <c r="L76" t="s">
        <v>138</v>
      </c>
      <c r="M76" t="s">
        <v>139</v>
      </c>
      <c r="O76" s="1">
        <v>12</v>
      </c>
      <c r="P76" s="1" t="s">
        <v>192</v>
      </c>
      <c r="Q76" s="1">
        <v>2797.4999949345365</v>
      </c>
      <c r="R76" s="1">
        <v>0</v>
      </c>
      <c r="S76">
        <f t="shared" si="200"/>
        <v>27.001598384389006</v>
      </c>
      <c r="T76">
        <f t="shared" si="201"/>
        <v>0.14334075981986658</v>
      </c>
      <c r="U76">
        <f t="shared" si="202"/>
        <v>851.25437608609877</v>
      </c>
      <c r="V76" s="1">
        <v>11</v>
      </c>
      <c r="W76" s="1">
        <v>11</v>
      </c>
      <c r="X76" s="1">
        <v>0</v>
      </c>
      <c r="Y76" s="1">
        <v>0</v>
      </c>
      <c r="Z76" s="1">
        <v>571.182373046875</v>
      </c>
      <c r="AA76" s="1">
        <v>1075.17724609375</v>
      </c>
      <c r="AB76" s="1">
        <v>862.09967041015625</v>
      </c>
      <c r="AC76">
        <v>-9999</v>
      </c>
      <c r="AD76">
        <f t="shared" si="203"/>
        <v>0.46875515165332027</v>
      </c>
      <c r="AE76">
        <f t="shared" si="204"/>
        <v>0.198179022535801</v>
      </c>
      <c r="AF76" s="1">
        <v>-1</v>
      </c>
      <c r="AG76" s="1">
        <v>0.87</v>
      </c>
      <c r="AH76" s="1">
        <v>0.92</v>
      </c>
      <c r="AI76" s="1">
        <v>10.018994331359863</v>
      </c>
      <c r="AJ76">
        <f t="shared" si="205"/>
        <v>0.87500949716567999</v>
      </c>
      <c r="AK76">
        <f t="shared" si="206"/>
        <v>1.6002911962297441E-2</v>
      </c>
      <c r="AL76">
        <f t="shared" si="207"/>
        <v>0.42277726833895007</v>
      </c>
      <c r="AM76">
        <f t="shared" si="208"/>
        <v>1.882371194962478</v>
      </c>
      <c r="AN76">
        <f t="shared" si="209"/>
        <v>-1</v>
      </c>
      <c r="AO76" s="1">
        <v>2000.7506103515625</v>
      </c>
      <c r="AP76" s="1">
        <v>0.5</v>
      </c>
      <c r="AQ76">
        <f t="shared" si="210"/>
        <v>173.47360797549155</v>
      </c>
      <c r="AR76">
        <f t="shared" si="211"/>
        <v>2.2625534163718366</v>
      </c>
      <c r="AS76">
        <f t="shared" si="212"/>
        <v>1.4644192605410356</v>
      </c>
      <c r="AT76">
        <f t="shared" si="213"/>
        <v>24.805820465087891</v>
      </c>
      <c r="AU76" s="1">
        <v>1.8859999999999999</v>
      </c>
      <c r="AV76">
        <f t="shared" si="214"/>
        <v>4.7993457746505737</v>
      </c>
      <c r="AW76" s="1">
        <v>1</v>
      </c>
      <c r="AX76">
        <f t="shared" si="215"/>
        <v>9.5986915493011473</v>
      </c>
      <c r="AY76" s="1">
        <v>21.592390060424805</v>
      </c>
      <c r="AZ76" s="1">
        <v>24.805820465087891</v>
      </c>
      <c r="BA76" s="1">
        <v>20.630788803100586</v>
      </c>
      <c r="BB76" s="1">
        <v>1201.161865234375</v>
      </c>
      <c r="BC76" s="1">
        <v>1182.5157470703125</v>
      </c>
      <c r="BD76" s="1">
        <v>16.495573043823242</v>
      </c>
      <c r="BE76" s="1">
        <v>17.891700744628906</v>
      </c>
      <c r="BF76" s="1">
        <v>59.798080444335938</v>
      </c>
      <c r="BG76" s="1">
        <v>64.857658386230469</v>
      </c>
      <c r="BH76" s="1">
        <v>300.1751708984375</v>
      </c>
      <c r="BI76" s="1">
        <v>1999.728515625</v>
      </c>
      <c r="BJ76" s="1">
        <v>3.8106892108917236</v>
      </c>
      <c r="BK76" s="1">
        <v>93.821907043457031</v>
      </c>
      <c r="BL76" s="1">
        <v>0.93076276779174805</v>
      </c>
      <c r="BM76" s="1">
        <v>2.6857145130634308E-3</v>
      </c>
      <c r="BN76" s="1">
        <v>1</v>
      </c>
      <c r="BO76" s="1">
        <v>-1.355140209197998</v>
      </c>
      <c r="BP76" s="1">
        <v>7.355140209197998</v>
      </c>
      <c r="BQ76" s="1">
        <v>1</v>
      </c>
      <c r="BR76" s="1">
        <v>0</v>
      </c>
      <c r="BS76" s="1">
        <v>0.15999999642372131</v>
      </c>
      <c r="BT76" s="1">
        <v>111115</v>
      </c>
      <c r="BU76">
        <f t="shared" si="216"/>
        <v>1.5915968764498276</v>
      </c>
      <c r="BV76">
        <f t="shared" si="217"/>
        <v>2.2625534163718368E-3</v>
      </c>
      <c r="BW76">
        <f t="shared" si="218"/>
        <v>297.95582046508787</v>
      </c>
      <c r="BX76">
        <f t="shared" si="219"/>
        <v>294.74239006042478</v>
      </c>
      <c r="BY76">
        <f t="shared" si="220"/>
        <v>319.95655534841353</v>
      </c>
      <c r="BZ76">
        <f t="shared" si="221"/>
        <v>0.71347652988318988</v>
      </c>
      <c r="CA76">
        <f t="shared" si="222"/>
        <v>3.1430527446529597</v>
      </c>
      <c r="CB76">
        <f t="shared" si="223"/>
        <v>33.50020100526352</v>
      </c>
      <c r="CC76">
        <f t="shared" si="224"/>
        <v>15.608500260634614</v>
      </c>
      <c r="CD76">
        <f t="shared" si="225"/>
        <v>23.199105262756348</v>
      </c>
      <c r="CE76">
        <f t="shared" si="226"/>
        <v>2.8538819349805173</v>
      </c>
      <c r="CF76">
        <f t="shared" si="227"/>
        <v>0.14123169543024225</v>
      </c>
      <c r="CG76">
        <f t="shared" si="228"/>
        <v>1.6786334841119241</v>
      </c>
      <c r="CH76">
        <f t="shared" si="229"/>
        <v>1.1752484508685932</v>
      </c>
      <c r="CI76">
        <f t="shared" si="230"/>
        <v>8.8456903584802987E-2</v>
      </c>
      <c r="CJ76">
        <f t="shared" si="231"/>
        <v>79.866308943485976</v>
      </c>
      <c r="CK76">
        <f t="shared" si="232"/>
        <v>0.71986726451219352</v>
      </c>
      <c r="CL76">
        <f t="shared" si="233"/>
        <v>52.8825556703868</v>
      </c>
      <c r="CM76">
        <f t="shared" si="234"/>
        <v>1178.7181296938504</v>
      </c>
      <c r="CN76">
        <f t="shared" si="235"/>
        <v>1.2114122060061561E-2</v>
      </c>
      <c r="CO76">
        <f t="shared" si="236"/>
        <v>0</v>
      </c>
      <c r="CP76">
        <f t="shared" si="237"/>
        <v>1749.7814429249029</v>
      </c>
      <c r="CQ76">
        <f t="shared" si="238"/>
        <v>503.994873046875</v>
      </c>
      <c r="CR76">
        <f t="shared" si="239"/>
        <v>0.198179022535801</v>
      </c>
      <c r="CS76">
        <v>-9999</v>
      </c>
    </row>
    <row r="77" spans="1:97" x14ac:dyDescent="0.2">
      <c r="A77" t="s">
        <v>132</v>
      </c>
      <c r="B77" t="s">
        <v>133</v>
      </c>
      <c r="C77" t="s">
        <v>184</v>
      </c>
      <c r="D77">
        <v>1</v>
      </c>
      <c r="E77">
        <v>1</v>
      </c>
      <c r="F77" t="s">
        <v>153</v>
      </c>
      <c r="G77" t="s">
        <v>185</v>
      </c>
      <c r="H77" t="s">
        <v>186</v>
      </c>
      <c r="I77">
        <v>1</v>
      </c>
      <c r="J77" s="7">
        <v>20130403</v>
      </c>
      <c r="K77" t="s">
        <v>137</v>
      </c>
      <c r="L77" t="s">
        <v>138</v>
      </c>
      <c r="M77" t="s">
        <v>139</v>
      </c>
      <c r="O77" s="1">
        <v>13</v>
      </c>
      <c r="P77" s="1" t="s">
        <v>193</v>
      </c>
      <c r="Q77" s="1">
        <v>2819.4999934183434</v>
      </c>
      <c r="R77" s="1">
        <v>0</v>
      </c>
      <c r="S77">
        <f t="shared" si="200"/>
        <v>26.744164489000099</v>
      </c>
      <c r="T77">
        <f t="shared" si="201"/>
        <v>0.14495848675997816</v>
      </c>
      <c r="U77">
        <f t="shared" si="202"/>
        <v>857.51266340165205</v>
      </c>
      <c r="V77" s="1">
        <v>12</v>
      </c>
      <c r="W77" s="1">
        <v>12</v>
      </c>
      <c r="X77" s="1">
        <v>0</v>
      </c>
      <c r="Y77" s="1">
        <v>0</v>
      </c>
      <c r="Z77" s="1">
        <v>578.63134765625</v>
      </c>
      <c r="AA77" s="1">
        <v>1106.1654052734375</v>
      </c>
      <c r="AB77" s="1">
        <v>883.43951416015625</v>
      </c>
      <c r="AC77">
        <v>-9999</v>
      </c>
      <c r="AD77">
        <f t="shared" si="203"/>
        <v>0.47690341345179227</v>
      </c>
      <c r="AE77">
        <f t="shared" si="204"/>
        <v>0.20134953602008981</v>
      </c>
      <c r="AF77" s="1">
        <v>-1</v>
      </c>
      <c r="AG77" s="1">
        <v>0.87</v>
      </c>
      <c r="AH77" s="1">
        <v>0.92</v>
      </c>
      <c r="AI77" s="1">
        <v>10.018994331359863</v>
      </c>
      <c r="AJ77">
        <f t="shared" si="205"/>
        <v>0.87500949716567999</v>
      </c>
      <c r="AK77">
        <f t="shared" si="206"/>
        <v>1.5854481958593871E-2</v>
      </c>
      <c r="AL77">
        <f t="shared" si="207"/>
        <v>0.42220191833548959</v>
      </c>
      <c r="AM77">
        <f t="shared" si="208"/>
        <v>1.9116928416581085</v>
      </c>
      <c r="AN77">
        <f t="shared" si="209"/>
        <v>-1</v>
      </c>
      <c r="AO77" s="1">
        <v>1998.0169677734375</v>
      </c>
      <c r="AP77" s="1">
        <v>0.5</v>
      </c>
      <c r="AQ77">
        <f t="shared" si="210"/>
        <v>176.00806822576024</v>
      </c>
      <c r="AR77">
        <f t="shared" si="211"/>
        <v>2.2855315487609746</v>
      </c>
      <c r="AS77">
        <f t="shared" si="212"/>
        <v>1.4630845517897306</v>
      </c>
      <c r="AT77">
        <f t="shared" si="213"/>
        <v>24.784147262573242</v>
      </c>
      <c r="AU77" s="1">
        <v>1.8859999999999999</v>
      </c>
      <c r="AV77">
        <f t="shared" si="214"/>
        <v>4.7993457746505737</v>
      </c>
      <c r="AW77" s="1">
        <v>1</v>
      </c>
      <c r="AX77">
        <f t="shared" si="215"/>
        <v>9.5986915493011473</v>
      </c>
      <c r="AY77" s="1">
        <v>21.582324981689453</v>
      </c>
      <c r="AZ77" s="1">
        <v>24.784147262573242</v>
      </c>
      <c r="BA77" s="1">
        <v>20.629400253295898</v>
      </c>
      <c r="BB77" s="1">
        <v>1201.087646484375</v>
      </c>
      <c r="BC77" s="1">
        <v>1182.5877685546875</v>
      </c>
      <c r="BD77" s="1">
        <v>16.452327728271484</v>
      </c>
      <c r="BE77" s="1">
        <v>17.862548828125</v>
      </c>
      <c r="BF77" s="1">
        <v>59.677265167236328</v>
      </c>
      <c r="BG77" s="1">
        <v>64.79132080078125</v>
      </c>
      <c r="BH77" s="1">
        <v>300.2022705078125</v>
      </c>
      <c r="BI77" s="1">
        <v>1999.893310546875</v>
      </c>
      <c r="BJ77" s="1">
        <v>3.8210639953613281</v>
      </c>
      <c r="BK77" s="1">
        <v>93.822181701660156</v>
      </c>
      <c r="BL77" s="1">
        <v>0.93076276779174805</v>
      </c>
      <c r="BM77" s="1">
        <v>2.6857145130634308E-3</v>
      </c>
      <c r="BN77" s="1">
        <v>1</v>
      </c>
      <c r="BO77" s="1">
        <v>-1.355140209197998</v>
      </c>
      <c r="BP77" s="1">
        <v>7.355140209197998</v>
      </c>
      <c r="BQ77" s="1">
        <v>1</v>
      </c>
      <c r="BR77" s="1">
        <v>0</v>
      </c>
      <c r="BS77" s="1">
        <v>0.15999999642372131</v>
      </c>
      <c r="BT77" s="1">
        <v>111115</v>
      </c>
      <c r="BU77">
        <f t="shared" si="216"/>
        <v>1.5917405647285923</v>
      </c>
      <c r="BV77">
        <f t="shared" si="217"/>
        <v>2.2855315487609745E-3</v>
      </c>
      <c r="BW77">
        <f t="shared" si="218"/>
        <v>297.93414726257322</v>
      </c>
      <c r="BX77">
        <f t="shared" si="219"/>
        <v>294.73232498168943</v>
      </c>
      <c r="BY77">
        <f t="shared" si="220"/>
        <v>319.98292253532418</v>
      </c>
      <c r="BZ77">
        <f t="shared" si="221"/>
        <v>0.71018600677305377</v>
      </c>
      <c r="CA77">
        <f t="shared" si="222"/>
        <v>3.1389878535968512</v>
      </c>
      <c r="CB77">
        <f t="shared" si="223"/>
        <v>33.456777455659058</v>
      </c>
      <c r="CC77">
        <f t="shared" si="224"/>
        <v>15.594228627534058</v>
      </c>
      <c r="CD77">
        <f t="shared" si="225"/>
        <v>23.183236122131348</v>
      </c>
      <c r="CE77">
        <f t="shared" si="226"/>
        <v>2.8511460750606381</v>
      </c>
      <c r="CF77">
        <f t="shared" si="227"/>
        <v>0.14280190654558478</v>
      </c>
      <c r="CG77">
        <f t="shared" si="228"/>
        <v>1.6759033018071205</v>
      </c>
      <c r="CH77">
        <f t="shared" si="229"/>
        <v>1.1752427732535176</v>
      </c>
      <c r="CI77">
        <f t="shared" si="230"/>
        <v>8.9442473379346576E-2</v>
      </c>
      <c r="CJ77">
        <f t="shared" si="231"/>
        <v>80.45370891714434</v>
      </c>
      <c r="CK77">
        <f t="shared" si="232"/>
        <v>0.72511545121904186</v>
      </c>
      <c r="CL77">
        <f t="shared" si="233"/>
        <v>52.874120734420707</v>
      </c>
      <c r="CM77">
        <f t="shared" si="234"/>
        <v>1178.8263577546104</v>
      </c>
      <c r="CN77">
        <f t="shared" si="235"/>
        <v>1.1995610488605632E-2</v>
      </c>
      <c r="CO77">
        <f t="shared" si="236"/>
        <v>0</v>
      </c>
      <c r="CP77">
        <f t="shared" si="237"/>
        <v>1749.9256400466281</v>
      </c>
      <c r="CQ77">
        <f t="shared" si="238"/>
        <v>527.5340576171875</v>
      </c>
      <c r="CR77">
        <f t="shared" si="239"/>
        <v>0.20134953602008981</v>
      </c>
      <c r="CS77">
        <v>-9999</v>
      </c>
    </row>
    <row r="78" spans="1:97" x14ac:dyDescent="0.2">
      <c r="A78" t="s">
        <v>132</v>
      </c>
      <c r="B78" t="s">
        <v>133</v>
      </c>
      <c r="C78" t="s">
        <v>184</v>
      </c>
      <c r="D78">
        <v>1</v>
      </c>
      <c r="E78">
        <v>1</v>
      </c>
      <c r="F78" t="s">
        <v>153</v>
      </c>
      <c r="G78" t="s">
        <v>185</v>
      </c>
      <c r="H78" t="s">
        <v>186</v>
      </c>
      <c r="I78">
        <v>1</v>
      </c>
      <c r="J78" s="7">
        <v>20130403</v>
      </c>
      <c r="K78" t="s">
        <v>137</v>
      </c>
      <c r="L78" t="s">
        <v>138</v>
      </c>
      <c r="M78" t="s">
        <v>139</v>
      </c>
      <c r="O78" s="1">
        <v>14</v>
      </c>
      <c r="P78" s="1" t="s">
        <v>194</v>
      </c>
      <c r="Q78" s="1">
        <v>2972.499998931773</v>
      </c>
      <c r="R78" s="1">
        <v>0</v>
      </c>
      <c r="S78">
        <f t="shared" si="200"/>
        <v>26.983764894846157</v>
      </c>
      <c r="T78">
        <f t="shared" si="201"/>
        <v>0.14599777534790609</v>
      </c>
      <c r="U78">
        <f t="shared" si="202"/>
        <v>1148.0939682379774</v>
      </c>
      <c r="V78" s="1">
        <v>13</v>
      </c>
      <c r="W78" s="1">
        <v>13</v>
      </c>
      <c r="X78" s="1">
        <v>0</v>
      </c>
      <c r="Y78" s="1">
        <v>0</v>
      </c>
      <c r="Z78" s="1">
        <v>577.745849609375</v>
      </c>
      <c r="AA78" s="1">
        <v>1111.88330078125</v>
      </c>
      <c r="AB78" s="1">
        <v>881.5257568359375</v>
      </c>
      <c r="AC78">
        <v>-9999</v>
      </c>
      <c r="AD78">
        <f t="shared" si="203"/>
        <v>0.48038984918342637</v>
      </c>
      <c r="AE78">
        <f t="shared" si="204"/>
        <v>0.20717780704454761</v>
      </c>
      <c r="AF78" s="1">
        <v>-1</v>
      </c>
      <c r="AG78" s="1">
        <v>0.87</v>
      </c>
      <c r="AH78" s="1">
        <v>0.92</v>
      </c>
      <c r="AI78" s="1">
        <v>10.018994331359863</v>
      </c>
      <c r="AJ78">
        <f t="shared" si="205"/>
        <v>0.87500949716567999</v>
      </c>
      <c r="AK78">
        <f t="shared" si="206"/>
        <v>1.6001091948819213E-2</v>
      </c>
      <c r="AL78">
        <f t="shared" si="207"/>
        <v>0.43127015984353423</v>
      </c>
      <c r="AM78">
        <f t="shared" si="208"/>
        <v>1.9245197547208959</v>
      </c>
      <c r="AN78">
        <f t="shared" si="209"/>
        <v>-1</v>
      </c>
      <c r="AO78" s="1">
        <v>1998.59765625</v>
      </c>
      <c r="AP78" s="1">
        <v>0.5</v>
      </c>
      <c r="AQ78">
        <f t="shared" si="210"/>
        <v>181.15543854131488</v>
      </c>
      <c r="AR78">
        <f t="shared" si="211"/>
        <v>2.2953763958337468</v>
      </c>
      <c r="AS78">
        <f t="shared" si="212"/>
        <v>1.4594488863164707</v>
      </c>
      <c r="AT78">
        <f t="shared" si="213"/>
        <v>24.664350509643555</v>
      </c>
      <c r="AU78" s="1">
        <v>1.8859999999999999</v>
      </c>
      <c r="AV78">
        <f t="shared" si="214"/>
        <v>4.7993457746505737</v>
      </c>
      <c r="AW78" s="1">
        <v>1</v>
      </c>
      <c r="AX78">
        <f t="shared" si="215"/>
        <v>9.5986915493011473</v>
      </c>
      <c r="AY78" s="1">
        <v>21.623481750488281</v>
      </c>
      <c r="AZ78" s="1">
        <v>24.664350509643555</v>
      </c>
      <c r="BA78" s="1">
        <v>20.838909149169922</v>
      </c>
      <c r="BB78" s="1">
        <v>1500.2589111328125</v>
      </c>
      <c r="BC78" s="1">
        <v>1481.1627197265625</v>
      </c>
      <c r="BD78" s="1">
        <v>16.245082855224609</v>
      </c>
      <c r="BE78" s="1">
        <v>17.662254333496094</v>
      </c>
      <c r="BF78" s="1">
        <v>58.781070709228516</v>
      </c>
      <c r="BG78" s="1">
        <v>63.908859252929688</v>
      </c>
      <c r="BH78" s="1">
        <v>300.07791137695312</v>
      </c>
      <c r="BI78" s="1">
        <v>1998.6822509765625</v>
      </c>
      <c r="BJ78" s="1">
        <v>3.7181074619293213</v>
      </c>
      <c r="BK78" s="1">
        <v>93.824569702148438</v>
      </c>
      <c r="BL78" s="1">
        <v>0.57749128341674805</v>
      </c>
      <c r="BM78" s="1">
        <v>1.7402816563844681E-2</v>
      </c>
      <c r="BN78" s="1">
        <v>1</v>
      </c>
      <c r="BO78" s="1">
        <v>-1.355140209197998</v>
      </c>
      <c r="BP78" s="1">
        <v>7.355140209197998</v>
      </c>
      <c r="BQ78" s="1">
        <v>1</v>
      </c>
      <c r="BR78" s="1">
        <v>0</v>
      </c>
      <c r="BS78" s="1">
        <v>0.15999999642372131</v>
      </c>
      <c r="BT78" s="1">
        <v>111115</v>
      </c>
      <c r="BU78">
        <f t="shared" si="216"/>
        <v>1.5910811843952974</v>
      </c>
      <c r="BV78">
        <f t="shared" si="217"/>
        <v>2.2953763958337469E-3</v>
      </c>
      <c r="BW78">
        <f t="shared" si="218"/>
        <v>297.81435050964353</v>
      </c>
      <c r="BX78">
        <f t="shared" si="219"/>
        <v>294.77348175048826</v>
      </c>
      <c r="BY78">
        <f t="shared" si="220"/>
        <v>319.78915300840526</v>
      </c>
      <c r="BZ78">
        <f t="shared" si="221"/>
        <v>0.71483744761022039</v>
      </c>
      <c r="CA78">
        <f t="shared" si="222"/>
        <v>3.1166022991266482</v>
      </c>
      <c r="CB78">
        <f t="shared" si="223"/>
        <v>33.217336450574557</v>
      </c>
      <c r="CC78">
        <f t="shared" si="224"/>
        <v>15.555082117078463</v>
      </c>
      <c r="CD78">
        <f t="shared" si="225"/>
        <v>23.143916130065918</v>
      </c>
      <c r="CE78">
        <f t="shared" si="226"/>
        <v>2.8443771409803347</v>
      </c>
      <c r="CF78">
        <f t="shared" si="227"/>
        <v>0.14381039412964386</v>
      </c>
      <c r="CG78">
        <f t="shared" si="228"/>
        <v>1.6571534128101775</v>
      </c>
      <c r="CH78">
        <f t="shared" si="229"/>
        <v>1.1872237281701572</v>
      </c>
      <c r="CI78">
        <f t="shared" si="230"/>
        <v>9.0075492314520778E-2</v>
      </c>
      <c r="CJ78">
        <f t="shared" si="231"/>
        <v>107.7194225475603</v>
      </c>
      <c r="CK78">
        <f t="shared" si="232"/>
        <v>0.77513020881995132</v>
      </c>
      <c r="CL78">
        <f t="shared" si="233"/>
        <v>52.669306521057798</v>
      </c>
      <c r="CM78">
        <f t="shared" si="234"/>
        <v>1477.3676105264242</v>
      </c>
      <c r="CN78">
        <f t="shared" si="235"/>
        <v>9.6199224499878885E-3</v>
      </c>
      <c r="CO78">
        <f t="shared" si="236"/>
        <v>0</v>
      </c>
      <c r="CP78">
        <f t="shared" si="237"/>
        <v>1748.8659514209714</v>
      </c>
      <c r="CQ78">
        <f t="shared" si="238"/>
        <v>534.137451171875</v>
      </c>
      <c r="CR78">
        <f t="shared" si="239"/>
        <v>0.20717780704454761</v>
      </c>
      <c r="CS78">
        <v>-9999</v>
      </c>
    </row>
    <row r="79" spans="1:97" x14ac:dyDescent="0.2">
      <c r="A79" t="s">
        <v>132</v>
      </c>
      <c r="B79" t="s">
        <v>133</v>
      </c>
      <c r="C79" t="s">
        <v>184</v>
      </c>
      <c r="D79">
        <v>1</v>
      </c>
      <c r="E79">
        <v>1</v>
      </c>
      <c r="F79" t="s">
        <v>153</v>
      </c>
      <c r="G79" t="s">
        <v>185</v>
      </c>
      <c r="H79" t="s">
        <v>186</v>
      </c>
      <c r="I79">
        <v>2</v>
      </c>
      <c r="J79" s="7">
        <v>20130403</v>
      </c>
      <c r="K79" t="s">
        <v>137</v>
      </c>
      <c r="L79" t="s">
        <v>138</v>
      </c>
      <c r="M79" t="s">
        <v>139</v>
      </c>
      <c r="O79" s="1">
        <v>15</v>
      </c>
      <c r="P79" s="1" t="s">
        <v>195</v>
      </c>
      <c r="Q79" s="1">
        <v>3718.4999990006909</v>
      </c>
      <c r="R79" s="1">
        <v>0</v>
      </c>
      <c r="S79">
        <f t="shared" si="200"/>
        <v>14.19431402428769</v>
      </c>
      <c r="T79">
        <f t="shared" si="201"/>
        <v>0.13787097480828178</v>
      </c>
      <c r="U79">
        <f t="shared" si="202"/>
        <v>211.99436832281648</v>
      </c>
      <c r="V79" s="1">
        <v>14</v>
      </c>
      <c r="W79" s="1">
        <v>14</v>
      </c>
      <c r="X79" s="1">
        <v>0</v>
      </c>
      <c r="Y79" s="1">
        <v>0</v>
      </c>
      <c r="Z79" s="1">
        <v>595.023193359375</v>
      </c>
      <c r="AA79" s="1">
        <v>999.708984375</v>
      </c>
      <c r="AB79" s="1">
        <v>825.413330078125</v>
      </c>
      <c r="AC79">
        <v>-9999</v>
      </c>
      <c r="AD79">
        <f t="shared" si="203"/>
        <v>0.40480359518688058</v>
      </c>
      <c r="AE79">
        <f t="shared" si="204"/>
        <v>0.17434639182105729</v>
      </c>
      <c r="AF79" s="1">
        <v>-1</v>
      </c>
      <c r="AG79" s="1">
        <v>0.87</v>
      </c>
      <c r="AH79" s="1">
        <v>0.92</v>
      </c>
      <c r="AI79" s="1">
        <v>10.018994331359863</v>
      </c>
      <c r="AJ79">
        <f t="shared" si="205"/>
        <v>0.87500949716567999</v>
      </c>
      <c r="AK79">
        <f t="shared" si="206"/>
        <v>8.6833826731177559E-3</v>
      </c>
      <c r="AL79">
        <f t="shared" si="207"/>
        <v>0.43069378309391992</v>
      </c>
      <c r="AM79">
        <f t="shared" si="208"/>
        <v>1.6801176752974194</v>
      </c>
      <c r="AN79">
        <f t="shared" si="209"/>
        <v>-1</v>
      </c>
      <c r="AO79" s="1">
        <v>1999.8765869140625</v>
      </c>
      <c r="AP79" s="1">
        <v>0.5</v>
      </c>
      <c r="AQ79">
        <f t="shared" si="210"/>
        <v>152.54533501384194</v>
      </c>
      <c r="AR79">
        <f t="shared" si="211"/>
        <v>3.2475973686223241</v>
      </c>
      <c r="AS79">
        <f t="shared" si="212"/>
        <v>2.1763291257569435</v>
      </c>
      <c r="AT79">
        <f t="shared" si="213"/>
        <v>28.160182952880859</v>
      </c>
      <c r="AU79" s="1">
        <v>1.8859999999999999</v>
      </c>
      <c r="AV79">
        <f t="shared" si="214"/>
        <v>4.7993457746505737</v>
      </c>
      <c r="AW79" s="1">
        <v>1</v>
      </c>
      <c r="AX79">
        <f t="shared" si="215"/>
        <v>9.5986915493011473</v>
      </c>
      <c r="AY79" s="1">
        <v>28.416593551635742</v>
      </c>
      <c r="AZ79" s="1">
        <v>28.160182952880859</v>
      </c>
      <c r="BA79" s="1">
        <v>30.006004333496094</v>
      </c>
      <c r="BB79" s="1">
        <v>399.95010375976562</v>
      </c>
      <c r="BC79" s="1">
        <v>390.23419189453125</v>
      </c>
      <c r="BD79" s="1">
        <v>15.624550819396973</v>
      </c>
      <c r="BE79" s="1">
        <v>17.629325866699219</v>
      </c>
      <c r="BF79" s="1">
        <v>37.707550048828125</v>
      </c>
      <c r="BG79" s="1">
        <v>42.545547485351562</v>
      </c>
      <c r="BH79" s="1">
        <v>300.13290405273438</v>
      </c>
      <c r="BI79" s="1">
        <v>1999.7669677734375</v>
      </c>
      <c r="BJ79" s="1">
        <v>11.374221801757812</v>
      </c>
      <c r="BK79" s="1">
        <v>93.826156616210938</v>
      </c>
      <c r="BL79" s="1">
        <v>-0.64481019973754883</v>
      </c>
      <c r="BM79" s="1">
        <v>-2.5869201868772507E-2</v>
      </c>
      <c r="BN79" s="1">
        <v>1</v>
      </c>
      <c r="BO79" s="1">
        <v>-1.355140209197998</v>
      </c>
      <c r="BP79" s="1">
        <v>7.355140209197998</v>
      </c>
      <c r="BQ79" s="1">
        <v>1</v>
      </c>
      <c r="BR79" s="1">
        <v>0</v>
      </c>
      <c r="BS79" s="1">
        <v>0.15999999642372131</v>
      </c>
      <c r="BT79" s="1">
        <v>111115</v>
      </c>
      <c r="BU79">
        <f t="shared" si="216"/>
        <v>1.5913727680420697</v>
      </c>
      <c r="BV79">
        <f t="shared" si="217"/>
        <v>3.2475973686223241E-3</v>
      </c>
      <c r="BW79">
        <f t="shared" si="218"/>
        <v>301.31018295288084</v>
      </c>
      <c r="BX79">
        <f t="shared" si="219"/>
        <v>301.56659355163572</v>
      </c>
      <c r="BY79">
        <f t="shared" si="220"/>
        <v>319.96270769202602</v>
      </c>
      <c r="BZ79">
        <f t="shared" si="221"/>
        <v>0.69550460551753535</v>
      </c>
      <c r="CA79">
        <f t="shared" si="222"/>
        <v>3.8304210155640828</v>
      </c>
      <c r="CB79">
        <f t="shared" si="223"/>
        <v>40.824660773776984</v>
      </c>
      <c r="CC79">
        <f t="shared" si="224"/>
        <v>23.195334907077765</v>
      </c>
      <c r="CD79">
        <f t="shared" si="225"/>
        <v>28.288388252258301</v>
      </c>
      <c r="CE79">
        <f t="shared" si="226"/>
        <v>3.8591085183207081</v>
      </c>
      <c r="CF79">
        <f t="shared" si="227"/>
        <v>0.13591870411238496</v>
      </c>
      <c r="CG79">
        <f t="shared" si="228"/>
        <v>1.6540918898071395</v>
      </c>
      <c r="CH79">
        <f t="shared" si="229"/>
        <v>2.2050166285135688</v>
      </c>
      <c r="CI79">
        <f t="shared" si="230"/>
        <v>8.5122458404581464E-2</v>
      </c>
      <c r="CJ79">
        <f t="shared" si="231"/>
        <v>19.890616804011287</v>
      </c>
      <c r="CK79">
        <f t="shared" si="232"/>
        <v>0.54324908664106064</v>
      </c>
      <c r="CL79">
        <f t="shared" si="233"/>
        <v>42.301204127786306</v>
      </c>
      <c r="CM79">
        <f t="shared" si="234"/>
        <v>388.23784438879403</v>
      </c>
      <c r="CN79">
        <f t="shared" si="235"/>
        <v>1.546568897580208E-2</v>
      </c>
      <c r="CO79">
        <f t="shared" si="236"/>
        <v>0</v>
      </c>
      <c r="CP79">
        <f t="shared" si="237"/>
        <v>1749.8150889199721</v>
      </c>
      <c r="CQ79">
        <f t="shared" si="238"/>
        <v>404.685791015625</v>
      </c>
      <c r="CR79">
        <f t="shared" si="239"/>
        <v>0.17434639182105729</v>
      </c>
      <c r="CS79">
        <v>-9999</v>
      </c>
    </row>
    <row r="80" spans="1:97" x14ac:dyDescent="0.2">
      <c r="A80" t="s">
        <v>132</v>
      </c>
      <c r="B80" t="s">
        <v>133</v>
      </c>
      <c r="C80" t="s">
        <v>184</v>
      </c>
      <c r="D80">
        <v>1</v>
      </c>
      <c r="E80">
        <v>1</v>
      </c>
      <c r="F80" t="s">
        <v>153</v>
      </c>
      <c r="G80" t="s">
        <v>185</v>
      </c>
      <c r="H80" t="s">
        <v>186</v>
      </c>
      <c r="I80">
        <v>2</v>
      </c>
      <c r="J80" s="7">
        <v>20130403</v>
      </c>
      <c r="K80" t="s">
        <v>137</v>
      </c>
      <c r="L80" t="s">
        <v>138</v>
      </c>
      <c r="M80" t="s">
        <v>139</v>
      </c>
      <c r="O80" s="1">
        <v>16</v>
      </c>
      <c r="P80" s="1" t="s">
        <v>196</v>
      </c>
      <c r="Q80" s="1">
        <v>3876.4999967264012</v>
      </c>
      <c r="R80" s="1">
        <v>0</v>
      </c>
      <c r="S80">
        <f t="shared" si="200"/>
        <v>7.9290933830045542</v>
      </c>
      <c r="T80">
        <f t="shared" si="201"/>
        <v>0.1367622802691304</v>
      </c>
      <c r="U80">
        <f t="shared" si="202"/>
        <v>143.68119309765922</v>
      </c>
      <c r="V80" s="1">
        <v>15</v>
      </c>
      <c r="W80" s="1">
        <v>15</v>
      </c>
      <c r="X80" s="1">
        <v>0</v>
      </c>
      <c r="Y80" s="1">
        <v>0</v>
      </c>
      <c r="Z80" s="1">
        <v>607.370849609375</v>
      </c>
      <c r="AA80" s="1">
        <v>978.66656494140625</v>
      </c>
      <c r="AB80" s="1">
        <v>821.6102294921875</v>
      </c>
      <c r="AC80">
        <v>-9999</v>
      </c>
      <c r="AD80">
        <f t="shared" si="203"/>
        <v>0.37938939433806151</v>
      </c>
      <c r="AE80">
        <f t="shared" si="204"/>
        <v>0.16047992347487816</v>
      </c>
      <c r="AF80" s="1">
        <v>-1</v>
      </c>
      <c r="AG80" s="1">
        <v>0.87</v>
      </c>
      <c r="AH80" s="1">
        <v>0.92</v>
      </c>
      <c r="AI80" s="1">
        <v>10.049882888793945</v>
      </c>
      <c r="AJ80">
        <f t="shared" si="205"/>
        <v>0.87502494144439691</v>
      </c>
      <c r="AK80">
        <f t="shared" si="206"/>
        <v>5.1023521547200129E-3</v>
      </c>
      <c r="AL80">
        <f t="shared" si="207"/>
        <v>0.42299528102222</v>
      </c>
      <c r="AM80">
        <f t="shared" si="208"/>
        <v>1.6113163244018489</v>
      </c>
      <c r="AN80">
        <f t="shared" si="209"/>
        <v>-1</v>
      </c>
      <c r="AO80" s="1">
        <v>1998.201416015625</v>
      </c>
      <c r="AP80" s="1">
        <v>0.5</v>
      </c>
      <c r="AQ80">
        <f t="shared" si="210"/>
        <v>140.29765352077263</v>
      </c>
      <c r="AR80">
        <f t="shared" si="211"/>
        <v>3.2082206051980724</v>
      </c>
      <c r="AS80">
        <f t="shared" si="212"/>
        <v>2.167862439427708</v>
      </c>
      <c r="AT80">
        <f t="shared" si="213"/>
        <v>27.995944976806641</v>
      </c>
      <c r="AU80" s="1">
        <v>1.8859999999999999</v>
      </c>
      <c r="AV80">
        <f t="shared" si="214"/>
        <v>4.7993457746505737</v>
      </c>
      <c r="AW80" s="1">
        <v>1</v>
      </c>
      <c r="AX80">
        <f t="shared" si="215"/>
        <v>9.5986915493011473</v>
      </c>
      <c r="AY80" s="1">
        <v>28.32429313659668</v>
      </c>
      <c r="AZ80" s="1">
        <v>27.995944976806641</v>
      </c>
      <c r="BA80" s="1">
        <v>30.008600234985352</v>
      </c>
      <c r="BB80" s="1">
        <v>250.43646240234375</v>
      </c>
      <c r="BC80" s="1">
        <v>244.95887756347656</v>
      </c>
      <c r="BD80" s="1">
        <v>15.349495887756348</v>
      </c>
      <c r="BE80" s="1">
        <v>17.330997467041016</v>
      </c>
      <c r="BF80" s="1">
        <v>37.242927551269531</v>
      </c>
      <c r="BG80" s="1">
        <v>42.049419403076172</v>
      </c>
      <c r="BH80" s="1">
        <v>300.06735229492188</v>
      </c>
      <c r="BI80" s="1">
        <v>1999.9378662109375</v>
      </c>
      <c r="BJ80" s="1">
        <v>11.017802238464355</v>
      </c>
      <c r="BK80" s="1">
        <v>93.824966430664062</v>
      </c>
      <c r="BL80" s="1">
        <v>-9.5020771026611328E-2</v>
      </c>
      <c r="BM80" s="1">
        <v>-2.2336792200803757E-2</v>
      </c>
      <c r="BN80" s="1">
        <v>1</v>
      </c>
      <c r="BO80" s="1">
        <v>-1.355140209197998</v>
      </c>
      <c r="BP80" s="1">
        <v>7.355140209197998</v>
      </c>
      <c r="BQ80" s="1">
        <v>1</v>
      </c>
      <c r="BR80" s="1">
        <v>0</v>
      </c>
      <c r="BS80" s="1">
        <v>0.15999999642372131</v>
      </c>
      <c r="BT80" s="1">
        <v>111115</v>
      </c>
      <c r="BU80">
        <f t="shared" si="216"/>
        <v>1.5910251977461392</v>
      </c>
      <c r="BV80">
        <f t="shared" si="217"/>
        <v>3.2082206051980726E-3</v>
      </c>
      <c r="BW80">
        <f t="shared" si="218"/>
        <v>301.14594497680662</v>
      </c>
      <c r="BX80">
        <f t="shared" si="219"/>
        <v>301.47429313659666</v>
      </c>
      <c r="BY80">
        <f t="shared" si="220"/>
        <v>319.99005144141483</v>
      </c>
      <c r="BZ80">
        <f t="shared" si="221"/>
        <v>0.70564715274430423</v>
      </c>
      <c r="CA80">
        <f t="shared" si="222"/>
        <v>3.7939426949827548</v>
      </c>
      <c r="CB80">
        <f t="shared" si="223"/>
        <v>40.436387449032019</v>
      </c>
      <c r="CC80">
        <f t="shared" si="224"/>
        <v>23.105389981991003</v>
      </c>
      <c r="CD80">
        <f t="shared" si="225"/>
        <v>28.16011905670166</v>
      </c>
      <c r="CE80">
        <f t="shared" si="226"/>
        <v>3.8304067645247075</v>
      </c>
      <c r="CF80">
        <f t="shared" si="227"/>
        <v>0.134841063073523</v>
      </c>
      <c r="CG80">
        <f t="shared" si="228"/>
        <v>1.6260802555550471</v>
      </c>
      <c r="CH80">
        <f t="shared" si="229"/>
        <v>2.2043265089696602</v>
      </c>
      <c r="CI80">
        <f t="shared" si="230"/>
        <v>8.4446193349152807E-2</v>
      </c>
      <c r="CJ80">
        <f t="shared" si="231"/>
        <v>13.480883119105638</v>
      </c>
      <c r="CK80">
        <f t="shared" si="232"/>
        <v>0.58655230023425831</v>
      </c>
      <c r="CL80">
        <f t="shared" si="233"/>
        <v>41.986971035112688</v>
      </c>
      <c r="CM80">
        <f t="shared" si="234"/>
        <v>243.8436968107587</v>
      </c>
      <c r="CN80">
        <f t="shared" si="235"/>
        <v>1.3652951401294007E-2</v>
      </c>
      <c r="CO80">
        <f t="shared" si="236"/>
        <v>0</v>
      </c>
      <c r="CP80">
        <f t="shared" si="237"/>
        <v>1749.9955142736576</v>
      </c>
      <c r="CQ80">
        <f t="shared" si="238"/>
        <v>371.29571533203125</v>
      </c>
      <c r="CR80">
        <f t="shared" si="239"/>
        <v>0.16047992347487816</v>
      </c>
      <c r="CS80">
        <v>-9999</v>
      </c>
    </row>
    <row r="81" spans="1:97" x14ac:dyDescent="0.2">
      <c r="A81" t="s">
        <v>132</v>
      </c>
      <c r="B81" t="s">
        <v>133</v>
      </c>
      <c r="C81" t="s">
        <v>184</v>
      </c>
      <c r="D81">
        <v>1</v>
      </c>
      <c r="E81">
        <v>1</v>
      </c>
      <c r="F81" t="s">
        <v>153</v>
      </c>
      <c r="G81" t="s">
        <v>185</v>
      </c>
      <c r="H81" t="s">
        <v>186</v>
      </c>
      <c r="I81">
        <v>2</v>
      </c>
      <c r="J81" s="7">
        <v>20130403</v>
      </c>
      <c r="K81" t="s">
        <v>137</v>
      </c>
      <c r="L81" t="s">
        <v>138</v>
      </c>
      <c r="M81" t="s">
        <v>139</v>
      </c>
      <c r="O81" s="1">
        <v>17</v>
      </c>
      <c r="P81" s="1" t="s">
        <v>197</v>
      </c>
      <c r="Q81" s="1">
        <v>3992.4999988628551</v>
      </c>
      <c r="R81" s="1">
        <v>0</v>
      </c>
      <c r="S81">
        <f t="shared" si="200"/>
        <v>1.126313871607431</v>
      </c>
      <c r="T81">
        <f t="shared" si="201"/>
        <v>0.13755809794550392</v>
      </c>
      <c r="U81">
        <f t="shared" si="202"/>
        <v>82.543945724002526</v>
      </c>
      <c r="V81" s="1">
        <v>16</v>
      </c>
      <c r="W81" s="1">
        <v>16</v>
      </c>
      <c r="X81" s="1">
        <v>0</v>
      </c>
      <c r="Y81" s="1">
        <v>0</v>
      </c>
      <c r="Z81" s="1">
        <v>615.949462890625</v>
      </c>
      <c r="AA81" s="1">
        <v>957.21759033203125</v>
      </c>
      <c r="AB81" s="1">
        <v>813.86614990234375</v>
      </c>
      <c r="AC81">
        <v>-9999</v>
      </c>
      <c r="AD81">
        <f t="shared" si="203"/>
        <v>0.35652095290374902</v>
      </c>
      <c r="AE81">
        <f t="shared" si="204"/>
        <v>0.14975846858389116</v>
      </c>
      <c r="AF81" s="1">
        <v>-1</v>
      </c>
      <c r="AG81" s="1">
        <v>0.87</v>
      </c>
      <c r="AH81" s="1">
        <v>0.92</v>
      </c>
      <c r="AI81" s="1">
        <v>10.049882888793945</v>
      </c>
      <c r="AJ81">
        <f t="shared" si="205"/>
        <v>0.87502494144439691</v>
      </c>
      <c r="AK81">
        <f t="shared" si="206"/>
        <v>1.2153434578426354E-3</v>
      </c>
      <c r="AL81">
        <f t="shared" si="207"/>
        <v>0.42005516748498617</v>
      </c>
      <c r="AM81">
        <f t="shared" si="208"/>
        <v>1.5540521552528828</v>
      </c>
      <c r="AN81">
        <f t="shared" si="209"/>
        <v>-1</v>
      </c>
      <c r="AO81" s="1">
        <v>1999.5916748046875</v>
      </c>
      <c r="AP81" s="1">
        <v>0.5</v>
      </c>
      <c r="AQ81">
        <f t="shared" si="210"/>
        <v>131.0156412476141</v>
      </c>
      <c r="AR81">
        <f t="shared" si="211"/>
        <v>3.2156213041345882</v>
      </c>
      <c r="AS81">
        <f t="shared" si="212"/>
        <v>2.161019469716055</v>
      </c>
      <c r="AT81">
        <f t="shared" si="213"/>
        <v>27.868955612182617</v>
      </c>
      <c r="AU81" s="1">
        <v>1.8859999999999999</v>
      </c>
      <c r="AV81">
        <f t="shared" si="214"/>
        <v>4.7993457746505737</v>
      </c>
      <c r="AW81" s="1">
        <v>1</v>
      </c>
      <c r="AX81">
        <f t="shared" si="215"/>
        <v>9.5986915493011473</v>
      </c>
      <c r="AY81" s="1">
        <v>28.255535125732422</v>
      </c>
      <c r="AZ81" s="1">
        <v>27.868955612182617</v>
      </c>
      <c r="BA81" s="1">
        <v>30.009389877319336</v>
      </c>
      <c r="BB81" s="1">
        <v>100.15518951416016</v>
      </c>
      <c r="BC81" s="1">
        <v>99.246780395507812</v>
      </c>
      <c r="BD81" s="1">
        <v>15.119464874267578</v>
      </c>
      <c r="BE81" s="1">
        <v>17.105783462524414</v>
      </c>
      <c r="BF81" s="1">
        <v>36.830535888671875</v>
      </c>
      <c r="BG81" s="1">
        <v>41.66912841796875</v>
      </c>
      <c r="BH81" s="1">
        <v>300.09893798828125</v>
      </c>
      <c r="BI81" s="1">
        <v>1999.4378662109375</v>
      </c>
      <c r="BJ81" s="1">
        <v>9.3235130310058594</v>
      </c>
      <c r="BK81" s="1">
        <v>93.823600769042969</v>
      </c>
      <c r="BL81" s="1">
        <v>-8.2630634307861328E-2</v>
      </c>
      <c r="BM81" s="1">
        <v>-1.4612030237913132E-2</v>
      </c>
      <c r="BN81" s="1">
        <v>1</v>
      </c>
      <c r="BO81" s="1">
        <v>-1.355140209197998</v>
      </c>
      <c r="BP81" s="1">
        <v>7.355140209197998</v>
      </c>
      <c r="BQ81" s="1">
        <v>1</v>
      </c>
      <c r="BR81" s="1">
        <v>0</v>
      </c>
      <c r="BS81" s="1">
        <v>0.15999999642372131</v>
      </c>
      <c r="BT81" s="1">
        <v>111115</v>
      </c>
      <c r="BU81">
        <f t="shared" si="216"/>
        <v>1.5911926722602399</v>
      </c>
      <c r="BV81">
        <f t="shared" si="217"/>
        <v>3.2156213041345883E-3</v>
      </c>
      <c r="BW81">
        <f t="shared" si="218"/>
        <v>301.01895561218259</v>
      </c>
      <c r="BX81">
        <f t="shared" si="219"/>
        <v>301.4055351257324</v>
      </c>
      <c r="BY81">
        <f t="shared" si="220"/>
        <v>319.91005144320297</v>
      </c>
      <c r="BZ81">
        <f t="shared" si="221"/>
        <v>0.70675425424499827</v>
      </c>
      <c r="CA81">
        <f t="shared" si="222"/>
        <v>3.7659456681456431</v>
      </c>
      <c r="CB81">
        <f t="shared" si="223"/>
        <v>40.138575340078127</v>
      </c>
      <c r="CC81">
        <f t="shared" si="224"/>
        <v>23.032791877553713</v>
      </c>
      <c r="CD81">
        <f t="shared" si="225"/>
        <v>28.06224536895752</v>
      </c>
      <c r="CE81">
        <f t="shared" si="226"/>
        <v>3.8086317977992716</v>
      </c>
      <c r="CF81">
        <f t="shared" si="227"/>
        <v>0.13561461549631099</v>
      </c>
      <c r="CG81">
        <f t="shared" si="228"/>
        <v>1.6049261984295882</v>
      </c>
      <c r="CH81">
        <f t="shared" si="229"/>
        <v>2.2037055993696835</v>
      </c>
      <c r="CI81">
        <f t="shared" si="230"/>
        <v>8.4931627799054304E-2</v>
      </c>
      <c r="CJ81">
        <f t="shared" si="231"/>
        <v>7.7445702095103641</v>
      </c>
      <c r="CK81">
        <f t="shared" si="232"/>
        <v>0.83170401493184054</v>
      </c>
      <c r="CL81">
        <f t="shared" si="233"/>
        <v>41.76061484029178</v>
      </c>
      <c r="CM81">
        <f t="shared" si="234"/>
        <v>99.088370916584537</v>
      </c>
      <c r="CN81">
        <f t="shared" si="235"/>
        <v>4.746829456008685E-3</v>
      </c>
      <c r="CO81">
        <f t="shared" si="236"/>
        <v>0</v>
      </c>
      <c r="CP81">
        <f t="shared" si="237"/>
        <v>1749.5580018029355</v>
      </c>
      <c r="CQ81">
        <f t="shared" si="238"/>
        <v>341.26812744140625</v>
      </c>
      <c r="CR81">
        <f t="shared" si="239"/>
        <v>0.14975846858389116</v>
      </c>
      <c r="CS81">
        <v>-9999</v>
      </c>
    </row>
    <row r="82" spans="1:97" x14ac:dyDescent="0.2">
      <c r="A82" t="s">
        <v>132</v>
      </c>
      <c r="B82" t="s">
        <v>133</v>
      </c>
      <c r="C82" t="s">
        <v>184</v>
      </c>
      <c r="D82">
        <v>1</v>
      </c>
      <c r="E82">
        <v>1</v>
      </c>
      <c r="F82" t="s">
        <v>153</v>
      </c>
      <c r="G82" t="s">
        <v>185</v>
      </c>
      <c r="H82" t="s">
        <v>186</v>
      </c>
      <c r="I82">
        <v>2</v>
      </c>
      <c r="J82" s="7">
        <v>20130403</v>
      </c>
      <c r="K82" t="s">
        <v>137</v>
      </c>
      <c r="L82" t="s">
        <v>138</v>
      </c>
      <c r="M82" t="s">
        <v>139</v>
      </c>
      <c r="O82" s="1">
        <v>18</v>
      </c>
      <c r="P82" s="1" t="s">
        <v>198</v>
      </c>
      <c r="Q82" s="1">
        <v>4102.4999990006909</v>
      </c>
      <c r="R82" s="1">
        <v>0</v>
      </c>
      <c r="S82">
        <f t="shared" si="200"/>
        <v>-0.63546057052604366</v>
      </c>
      <c r="T82">
        <f t="shared" si="201"/>
        <v>0.13795904154902566</v>
      </c>
      <c r="U82">
        <f t="shared" si="202"/>
        <v>56.110442148047717</v>
      </c>
      <c r="V82" s="1">
        <v>17</v>
      </c>
      <c r="W82" s="1">
        <v>17</v>
      </c>
      <c r="X82" s="1">
        <v>0</v>
      </c>
      <c r="Y82" s="1">
        <v>0</v>
      </c>
      <c r="Z82" s="1">
        <v>612.04150390625</v>
      </c>
      <c r="AA82" s="1">
        <v>935.65118408203125</v>
      </c>
      <c r="AB82" s="1">
        <v>808.1876220703125</v>
      </c>
      <c r="AC82">
        <v>-9999</v>
      </c>
      <c r="AD82">
        <f t="shared" si="203"/>
        <v>0.34586573039318619</v>
      </c>
      <c r="AE82">
        <f t="shared" si="204"/>
        <v>0.13622978753217038</v>
      </c>
      <c r="AF82" s="1">
        <v>-1</v>
      </c>
      <c r="AG82" s="1">
        <v>0.87</v>
      </c>
      <c r="AH82" s="1">
        <v>0.92</v>
      </c>
      <c r="AI82" s="1">
        <v>10.049882888793945</v>
      </c>
      <c r="AJ82">
        <f t="shared" si="205"/>
        <v>0.87502494144439691</v>
      </c>
      <c r="AK82">
        <f t="shared" si="206"/>
        <v>2.0834967739921534E-4</v>
      </c>
      <c r="AL82">
        <f t="shared" si="207"/>
        <v>0.39388055988461756</v>
      </c>
      <c r="AM82">
        <f t="shared" si="208"/>
        <v>1.528738129866027</v>
      </c>
      <c r="AN82">
        <f t="shared" si="209"/>
        <v>-1</v>
      </c>
      <c r="AO82" s="1">
        <v>1999.30810546875</v>
      </c>
      <c r="AP82" s="1">
        <v>0.5</v>
      </c>
      <c r="AQ82">
        <f t="shared" si="210"/>
        <v>119.16322340068984</v>
      </c>
      <c r="AR82">
        <f t="shared" si="211"/>
        <v>3.2340595014613802</v>
      </c>
      <c r="AS82">
        <f t="shared" si="212"/>
        <v>2.1675203059060357</v>
      </c>
      <c r="AT82">
        <f t="shared" si="213"/>
        <v>27.819351196289062</v>
      </c>
      <c r="AU82" s="1">
        <v>1.8859999999999999</v>
      </c>
      <c r="AV82">
        <f t="shared" si="214"/>
        <v>4.7993457746505737</v>
      </c>
      <c r="AW82" s="1">
        <v>1</v>
      </c>
      <c r="AX82">
        <f t="shared" si="215"/>
        <v>9.5986915493011473</v>
      </c>
      <c r="AY82" s="1">
        <v>28.538593292236328</v>
      </c>
      <c r="AZ82" s="1">
        <v>27.819351196289062</v>
      </c>
      <c r="BA82" s="1">
        <v>30.602399826049805</v>
      </c>
      <c r="BB82" s="1">
        <v>50.380886077880859</v>
      </c>
      <c r="BC82" s="1">
        <v>50.677211761474609</v>
      </c>
      <c r="BD82" s="1">
        <v>14.922605514526367</v>
      </c>
      <c r="BE82" s="1">
        <v>16.920452117919922</v>
      </c>
      <c r="BF82" s="1">
        <v>35.761894226074219</v>
      </c>
      <c r="BG82" s="1">
        <v>40.550395965576172</v>
      </c>
      <c r="BH82" s="1">
        <v>300.13470458984375</v>
      </c>
      <c r="BI82" s="1">
        <v>1999.5452880859375</v>
      </c>
      <c r="BJ82" s="1">
        <v>4.0077967643737793</v>
      </c>
      <c r="BK82" s="1">
        <v>93.823631286621094</v>
      </c>
      <c r="BL82" s="1">
        <v>-0.46138811111450195</v>
      </c>
      <c r="BM82" s="1">
        <v>-2.5966476649045944E-2</v>
      </c>
      <c r="BN82" s="1">
        <v>1</v>
      </c>
      <c r="BO82" s="1">
        <v>-1.355140209197998</v>
      </c>
      <c r="BP82" s="1">
        <v>7.355140209197998</v>
      </c>
      <c r="BQ82" s="1">
        <v>1</v>
      </c>
      <c r="BR82" s="1">
        <v>0</v>
      </c>
      <c r="BS82" s="1">
        <v>0.15999999642372131</v>
      </c>
      <c r="BT82" s="1">
        <v>111115</v>
      </c>
      <c r="BU82">
        <f t="shared" si="216"/>
        <v>1.5913823148984292</v>
      </c>
      <c r="BV82">
        <f t="shared" si="217"/>
        <v>3.2340595014613803E-3</v>
      </c>
      <c r="BW82">
        <f t="shared" si="218"/>
        <v>300.96935119628904</v>
      </c>
      <c r="BX82">
        <f t="shared" si="219"/>
        <v>301.68859329223631</v>
      </c>
      <c r="BY82">
        <f t="shared" si="220"/>
        <v>319.9272389428188</v>
      </c>
      <c r="BZ82">
        <f t="shared" si="221"/>
        <v>0.71888737618990506</v>
      </c>
      <c r="CA82">
        <f t="shared" si="222"/>
        <v>3.7550585666206815</v>
      </c>
      <c r="CB82">
        <f t="shared" si="223"/>
        <v>40.022524337705306</v>
      </c>
      <c r="CC82">
        <f t="shared" si="224"/>
        <v>23.102072219785384</v>
      </c>
      <c r="CD82">
        <f t="shared" si="225"/>
        <v>28.178972244262695</v>
      </c>
      <c r="CE82">
        <f t="shared" si="226"/>
        <v>3.8346136791079006</v>
      </c>
      <c r="CF82">
        <f t="shared" si="227"/>
        <v>0.13600429366446962</v>
      </c>
      <c r="CG82">
        <f t="shared" si="228"/>
        <v>1.5875382607146458</v>
      </c>
      <c r="CH82">
        <f t="shared" si="229"/>
        <v>2.2470754183932549</v>
      </c>
      <c r="CI82">
        <f t="shared" si="230"/>
        <v>8.517617038424577E-2</v>
      </c>
      <c r="CJ82">
        <f t="shared" si="231"/>
        <v>5.2644854354277131</v>
      </c>
      <c r="CK82">
        <f t="shared" si="232"/>
        <v>1.1072124964598686</v>
      </c>
      <c r="CL82">
        <f t="shared" si="233"/>
        <v>41.427554079195396</v>
      </c>
      <c r="CM82">
        <f t="shared" si="234"/>
        <v>50.766585585584274</v>
      </c>
      <c r="CN82">
        <f t="shared" si="235"/>
        <v>-5.185611135159634E-3</v>
      </c>
      <c r="CO82">
        <f t="shared" si="236"/>
        <v>0</v>
      </c>
      <c r="CP82">
        <f t="shared" si="237"/>
        <v>1749.6519986228172</v>
      </c>
      <c r="CQ82">
        <f t="shared" si="238"/>
        <v>323.60968017578125</v>
      </c>
      <c r="CR82">
        <f t="shared" si="239"/>
        <v>0.13622978753217038</v>
      </c>
      <c r="CS82">
        <v>-9999</v>
      </c>
    </row>
    <row r="83" spans="1:97" x14ac:dyDescent="0.2">
      <c r="A83" t="s">
        <v>132</v>
      </c>
      <c r="B83" t="s">
        <v>133</v>
      </c>
      <c r="C83" t="s">
        <v>184</v>
      </c>
      <c r="D83">
        <v>1</v>
      </c>
      <c r="E83">
        <v>1</v>
      </c>
      <c r="F83" t="s">
        <v>153</v>
      </c>
      <c r="G83" t="s">
        <v>185</v>
      </c>
      <c r="H83" t="s">
        <v>186</v>
      </c>
      <c r="I83">
        <v>2</v>
      </c>
      <c r="J83" s="7">
        <v>20130403</v>
      </c>
      <c r="K83" t="s">
        <v>137</v>
      </c>
      <c r="L83" t="s">
        <v>138</v>
      </c>
      <c r="M83" t="s">
        <v>139</v>
      </c>
      <c r="O83" s="1">
        <v>19</v>
      </c>
      <c r="P83" s="1" t="s">
        <v>199</v>
      </c>
      <c r="Q83" s="1">
        <v>4423.4999923156574</v>
      </c>
      <c r="R83" s="1">
        <v>0</v>
      </c>
      <c r="S83">
        <f t="shared" si="200"/>
        <v>27.889922705443318</v>
      </c>
      <c r="T83">
        <f t="shared" si="201"/>
        <v>0.13751880104050473</v>
      </c>
      <c r="U83">
        <f t="shared" si="202"/>
        <v>525.38228836117651</v>
      </c>
      <c r="V83" s="1">
        <v>18</v>
      </c>
      <c r="W83" s="1">
        <v>18</v>
      </c>
      <c r="X83" s="1">
        <v>0</v>
      </c>
      <c r="Y83" s="1">
        <v>0</v>
      </c>
      <c r="Z83" s="1">
        <v>601.891845703125</v>
      </c>
      <c r="AA83" s="1">
        <v>1155.9666748046875</v>
      </c>
      <c r="AB83" s="1">
        <v>871.3653564453125</v>
      </c>
      <c r="AC83">
        <v>-9999</v>
      </c>
      <c r="AD83">
        <f t="shared" si="203"/>
        <v>0.47931730315251447</v>
      </c>
      <c r="AE83">
        <f t="shared" si="204"/>
        <v>0.2462020095929334</v>
      </c>
      <c r="AF83" s="1">
        <v>-1</v>
      </c>
      <c r="AG83" s="1">
        <v>0.87</v>
      </c>
      <c r="AH83" s="1">
        <v>0.92</v>
      </c>
      <c r="AI83" s="1">
        <v>10.049882888793945</v>
      </c>
      <c r="AJ83">
        <f t="shared" si="205"/>
        <v>0.87502494144439691</v>
      </c>
      <c r="AK83">
        <f t="shared" si="206"/>
        <v>1.6508539347233234E-2</v>
      </c>
      <c r="AL83">
        <f t="shared" si="207"/>
        <v>0.5136514120680391</v>
      </c>
      <c r="AM83">
        <f t="shared" si="208"/>
        <v>1.9205554669947338</v>
      </c>
      <c r="AN83">
        <f t="shared" si="209"/>
        <v>-1</v>
      </c>
      <c r="AO83" s="1">
        <v>1998.150634765625</v>
      </c>
      <c r="AP83" s="1">
        <v>0.5</v>
      </c>
      <c r="AQ83">
        <f t="shared" si="210"/>
        <v>215.23369197064829</v>
      </c>
      <c r="AR83">
        <f t="shared" si="211"/>
        <v>3.3260550072030486</v>
      </c>
      <c r="AS83">
        <f t="shared" si="212"/>
        <v>2.2360286096721387</v>
      </c>
      <c r="AT83">
        <f t="shared" si="213"/>
        <v>28.015460968017578</v>
      </c>
      <c r="AU83" s="1">
        <v>1.8859999999999999</v>
      </c>
      <c r="AV83">
        <f t="shared" si="214"/>
        <v>4.7993457746505737</v>
      </c>
      <c r="AW83" s="1">
        <v>1</v>
      </c>
      <c r="AX83">
        <f t="shared" si="215"/>
        <v>9.5986915493011473</v>
      </c>
      <c r="AY83" s="1">
        <v>28.736133575439453</v>
      </c>
      <c r="AZ83" s="1">
        <v>28.015460968017578</v>
      </c>
      <c r="BA83" s="1">
        <v>30.596334457397461</v>
      </c>
      <c r="BB83" s="1">
        <v>900.77630615234375</v>
      </c>
      <c r="BC83" s="1">
        <v>881.40972900390625</v>
      </c>
      <c r="BD83" s="1">
        <v>14.595366477966309</v>
      </c>
      <c r="BE83" s="1">
        <v>16.650480270385742</v>
      </c>
      <c r="BF83" s="1">
        <v>34.575397491455078</v>
      </c>
      <c r="BG83" s="1">
        <v>39.444595336914062</v>
      </c>
      <c r="BH83" s="1">
        <v>300.1533203125</v>
      </c>
      <c r="BI83" s="1">
        <v>1999.9415283203125</v>
      </c>
      <c r="BJ83" s="1">
        <v>3.7046794891357422</v>
      </c>
      <c r="BK83" s="1">
        <v>93.825088500976562</v>
      </c>
      <c r="BL83" s="1">
        <v>-1.620384693145752</v>
      </c>
      <c r="BM83" s="1">
        <v>-9.4850771129131317E-3</v>
      </c>
      <c r="BN83" s="1">
        <v>1</v>
      </c>
      <c r="BO83" s="1">
        <v>-1.355140209197998</v>
      </c>
      <c r="BP83" s="1">
        <v>7.355140209197998</v>
      </c>
      <c r="BQ83" s="1">
        <v>1</v>
      </c>
      <c r="BR83" s="1">
        <v>0</v>
      </c>
      <c r="BS83" s="1">
        <v>0.15999999642372131</v>
      </c>
      <c r="BT83" s="1">
        <v>111115</v>
      </c>
      <c r="BU83">
        <f t="shared" si="216"/>
        <v>1.5914810196845175</v>
      </c>
      <c r="BV83">
        <f t="shared" si="217"/>
        <v>3.3260550072030486E-3</v>
      </c>
      <c r="BW83">
        <f t="shared" si="218"/>
        <v>301.16546096801756</v>
      </c>
      <c r="BX83">
        <f t="shared" si="219"/>
        <v>301.88613357543943</v>
      </c>
      <c r="BY83">
        <f t="shared" si="220"/>
        <v>319.99063737890174</v>
      </c>
      <c r="BZ83">
        <f t="shared" si="221"/>
        <v>0.70350148639755694</v>
      </c>
      <c r="CA83">
        <f t="shared" si="222"/>
        <v>3.7982613946248449</v>
      </c>
      <c r="CB83">
        <f t="shared" si="223"/>
        <v>40.482364102276456</v>
      </c>
      <c r="CC83">
        <f t="shared" si="224"/>
        <v>23.831883831890714</v>
      </c>
      <c r="CD83">
        <f t="shared" si="225"/>
        <v>28.375797271728516</v>
      </c>
      <c r="CE83">
        <f t="shared" si="226"/>
        <v>3.8787746388780602</v>
      </c>
      <c r="CF83">
        <f t="shared" si="227"/>
        <v>0.13557642100154488</v>
      </c>
      <c r="CG83">
        <f t="shared" si="228"/>
        <v>1.5622327849527065</v>
      </c>
      <c r="CH83">
        <f t="shared" si="229"/>
        <v>2.3165418539253535</v>
      </c>
      <c r="CI83">
        <f t="shared" si="230"/>
        <v>8.4907658992789514E-2</v>
      </c>
      <c r="CJ83">
        <f t="shared" si="231"/>
        <v>49.294039702332974</v>
      </c>
      <c r="CK83">
        <f t="shared" si="232"/>
        <v>0.59607044382743379</v>
      </c>
      <c r="CL83">
        <f t="shared" si="233"/>
        <v>40.255011277529405</v>
      </c>
      <c r="CM83">
        <f t="shared" si="234"/>
        <v>877.48717399117743</v>
      </c>
      <c r="CN83">
        <f t="shared" si="235"/>
        <v>1.2794593315028129E-2</v>
      </c>
      <c r="CO83">
        <f t="shared" si="236"/>
        <v>0</v>
      </c>
      <c r="CP83">
        <f t="shared" si="237"/>
        <v>1749.998718710699</v>
      </c>
      <c r="CQ83">
        <f t="shared" si="238"/>
        <v>554.0748291015625</v>
      </c>
      <c r="CR83">
        <f t="shared" si="239"/>
        <v>0.2462020095929334</v>
      </c>
      <c r="CS83">
        <v>-9999</v>
      </c>
    </row>
    <row r="84" spans="1:97" x14ac:dyDescent="0.2">
      <c r="A84" t="s">
        <v>132</v>
      </c>
      <c r="B84" t="s">
        <v>133</v>
      </c>
      <c r="C84" t="s">
        <v>184</v>
      </c>
      <c r="D84">
        <v>1</v>
      </c>
      <c r="E84">
        <v>1</v>
      </c>
      <c r="F84" t="s">
        <v>153</v>
      </c>
      <c r="G84" t="s">
        <v>185</v>
      </c>
      <c r="H84" t="s">
        <v>186</v>
      </c>
      <c r="I84">
        <v>2</v>
      </c>
      <c r="J84" s="7">
        <v>20130403</v>
      </c>
      <c r="K84" t="s">
        <v>137</v>
      </c>
      <c r="L84" t="s">
        <v>138</v>
      </c>
      <c r="M84" t="s">
        <v>139</v>
      </c>
      <c r="O84" s="1">
        <v>20</v>
      </c>
      <c r="P84" s="1" t="s">
        <v>200</v>
      </c>
      <c r="Q84" s="1">
        <v>4579.4999978290871</v>
      </c>
      <c r="R84" s="1">
        <v>0</v>
      </c>
      <c r="S84">
        <f t="shared" si="200"/>
        <v>33.084544700398716</v>
      </c>
      <c r="T84">
        <f t="shared" si="201"/>
        <v>0.13782214148528182</v>
      </c>
      <c r="U84">
        <f t="shared" si="202"/>
        <v>750.27218373922892</v>
      </c>
      <c r="V84" s="1">
        <v>19</v>
      </c>
      <c r="W84" s="1">
        <v>19</v>
      </c>
      <c r="X84" s="1">
        <v>0</v>
      </c>
      <c r="Y84" s="1">
        <v>0</v>
      </c>
      <c r="Z84" s="1">
        <v>605.2607421875</v>
      </c>
      <c r="AA84" s="1">
        <v>1209.799072265625</v>
      </c>
      <c r="AB84" s="1">
        <v>893.49383544921875</v>
      </c>
      <c r="AC84">
        <v>-9999</v>
      </c>
      <c r="AD84">
        <f t="shared" si="203"/>
        <v>0.49970143302059983</v>
      </c>
      <c r="AE84">
        <f t="shared" si="204"/>
        <v>0.26145270240954349</v>
      </c>
      <c r="AF84" s="1">
        <v>-1</v>
      </c>
      <c r="AG84" s="1">
        <v>0.87</v>
      </c>
      <c r="AH84" s="1">
        <v>0.92</v>
      </c>
      <c r="AI84" s="1">
        <v>10.049882888793945</v>
      </c>
      <c r="AJ84">
        <f t="shared" si="205"/>
        <v>0.87502494144439691</v>
      </c>
      <c r="AK84">
        <f t="shared" si="206"/>
        <v>1.9476212215646126E-2</v>
      </c>
      <c r="AL84">
        <f t="shared" si="207"/>
        <v>0.52321783595678684</v>
      </c>
      <c r="AM84">
        <f t="shared" si="208"/>
        <v>1.998806444794744</v>
      </c>
      <c r="AN84">
        <f t="shared" si="209"/>
        <v>-1</v>
      </c>
      <c r="AO84" s="1">
        <v>2000.0777587890625</v>
      </c>
      <c r="AP84" s="1">
        <v>0.5</v>
      </c>
      <c r="AQ84">
        <f t="shared" si="210"/>
        <v>228.78653035234518</v>
      </c>
      <c r="AR84">
        <f t="shared" si="211"/>
        <v>3.3186409702092732</v>
      </c>
      <c r="AS84">
        <f t="shared" si="212"/>
        <v>2.2266817219558508</v>
      </c>
      <c r="AT84">
        <f t="shared" si="213"/>
        <v>27.894058227539062</v>
      </c>
      <c r="AU84" s="1">
        <v>1.8859999999999999</v>
      </c>
      <c r="AV84">
        <f t="shared" si="214"/>
        <v>4.7993457746505737</v>
      </c>
      <c r="AW84" s="1">
        <v>1</v>
      </c>
      <c r="AX84">
        <f t="shared" si="215"/>
        <v>9.5986915493011473</v>
      </c>
      <c r="AY84" s="1">
        <v>28.684759140014648</v>
      </c>
      <c r="AZ84" s="1">
        <v>27.894058227539062</v>
      </c>
      <c r="BA84" s="1">
        <v>30.596231460571289</v>
      </c>
      <c r="BB84" s="1">
        <v>1199.893310546875</v>
      </c>
      <c r="BC84" s="1">
        <v>1176.653564453125</v>
      </c>
      <c r="BD84" s="1">
        <v>14.414244651794434</v>
      </c>
      <c r="BE84" s="1">
        <v>16.46495246887207</v>
      </c>
      <c r="BF84" s="1">
        <v>34.246730804443359</v>
      </c>
      <c r="BG84" s="1">
        <v>39.119384765625</v>
      </c>
      <c r="BH84" s="1">
        <v>300.184326171875</v>
      </c>
      <c r="BI84" s="1">
        <v>2000.0118408203125</v>
      </c>
      <c r="BJ84" s="1">
        <v>1.8487513065338135</v>
      </c>
      <c r="BK84" s="1">
        <v>93.822555541992188</v>
      </c>
      <c r="BL84" s="1">
        <v>-3.540306568145752</v>
      </c>
      <c r="BM84" s="1">
        <v>-7.2305910289287567E-3</v>
      </c>
      <c r="BN84" s="1">
        <v>1</v>
      </c>
      <c r="BO84" s="1">
        <v>-1.355140209197998</v>
      </c>
      <c r="BP84" s="1">
        <v>7.355140209197998</v>
      </c>
      <c r="BQ84" s="1">
        <v>1</v>
      </c>
      <c r="BR84" s="1">
        <v>0</v>
      </c>
      <c r="BS84" s="1">
        <v>0.15999999642372131</v>
      </c>
      <c r="BT84" s="1">
        <v>111115</v>
      </c>
      <c r="BU84">
        <f t="shared" si="216"/>
        <v>1.5916454197872481</v>
      </c>
      <c r="BV84">
        <f t="shared" si="217"/>
        <v>3.318640970209273E-3</v>
      </c>
      <c r="BW84">
        <f t="shared" si="218"/>
        <v>301.04405822753904</v>
      </c>
      <c r="BX84">
        <f t="shared" si="219"/>
        <v>301.83475914001463</v>
      </c>
      <c r="BY84">
        <f t="shared" si="220"/>
        <v>320.00188737865028</v>
      </c>
      <c r="BZ84">
        <f t="shared" si="221"/>
        <v>0.7080187674491899</v>
      </c>
      <c r="CA84">
        <f t="shared" si="222"/>
        <v>3.7714656394628618</v>
      </c>
      <c r="CB84">
        <f t="shared" si="223"/>
        <v>40.197856663314461</v>
      </c>
      <c r="CC84">
        <f t="shared" si="224"/>
        <v>23.732904194442391</v>
      </c>
      <c r="CD84">
        <f t="shared" si="225"/>
        <v>28.289408683776855</v>
      </c>
      <c r="CE84">
        <f t="shared" si="226"/>
        <v>3.8593376020651071</v>
      </c>
      <c r="CF84">
        <f t="shared" si="227"/>
        <v>0.13587124373205792</v>
      </c>
      <c r="CG84">
        <f t="shared" si="228"/>
        <v>1.5447839175070113</v>
      </c>
      <c r="CH84">
        <f t="shared" si="229"/>
        <v>2.3145536845580956</v>
      </c>
      <c r="CI84">
        <f t="shared" si="230"/>
        <v>8.5092674560278775E-2</v>
      </c>
      <c r="CJ84">
        <f t="shared" si="231"/>
        <v>70.392453630485576</v>
      </c>
      <c r="CK84">
        <f t="shared" si="232"/>
        <v>0.63763218538154354</v>
      </c>
      <c r="CL84">
        <f t="shared" si="233"/>
        <v>40.098405968265268</v>
      </c>
      <c r="CM84">
        <f t="shared" si="234"/>
        <v>1172.0004161447193</v>
      </c>
      <c r="CN84">
        <f t="shared" si="235"/>
        <v>1.1319428614503094E-2</v>
      </c>
      <c r="CO84">
        <f t="shared" si="236"/>
        <v>0</v>
      </c>
      <c r="CP84">
        <f t="shared" si="237"/>
        <v>1750.0602439018944</v>
      </c>
      <c r="CQ84">
        <f t="shared" si="238"/>
        <v>604.538330078125</v>
      </c>
      <c r="CR84">
        <f t="shared" si="239"/>
        <v>0.26145270240954349</v>
      </c>
      <c r="CS84">
        <v>-9999</v>
      </c>
    </row>
    <row r="85" spans="1:97" x14ac:dyDescent="0.2">
      <c r="A85" t="s">
        <v>132</v>
      </c>
      <c r="B85" t="s">
        <v>133</v>
      </c>
      <c r="C85" t="s">
        <v>184</v>
      </c>
      <c r="D85">
        <v>1</v>
      </c>
      <c r="E85">
        <v>1</v>
      </c>
      <c r="F85" t="s">
        <v>153</v>
      </c>
      <c r="G85" t="s">
        <v>185</v>
      </c>
      <c r="H85" t="s">
        <v>186</v>
      </c>
      <c r="I85">
        <v>2</v>
      </c>
      <c r="J85" s="7">
        <v>20130403</v>
      </c>
      <c r="K85" t="s">
        <v>137</v>
      </c>
      <c r="L85" t="s">
        <v>138</v>
      </c>
      <c r="M85" t="s">
        <v>139</v>
      </c>
      <c r="O85" s="1">
        <v>21</v>
      </c>
      <c r="P85" s="1" t="s">
        <v>201</v>
      </c>
      <c r="Q85" s="1">
        <v>4732.9999989662319</v>
      </c>
      <c r="R85" s="1">
        <v>0</v>
      </c>
      <c r="S85">
        <f t="shared" si="200"/>
        <v>33.682338356717501</v>
      </c>
      <c r="T85">
        <f t="shared" si="201"/>
        <v>0.1363580804069742</v>
      </c>
      <c r="U85">
        <f t="shared" si="202"/>
        <v>1027.3921601996306</v>
      </c>
      <c r="V85" s="1">
        <v>20</v>
      </c>
      <c r="W85" s="1">
        <v>20</v>
      </c>
      <c r="X85" s="1">
        <v>0</v>
      </c>
      <c r="Y85" s="1">
        <v>0</v>
      </c>
      <c r="Z85" s="1">
        <v>600.349609375</v>
      </c>
      <c r="AA85" s="1">
        <v>1178.985107421875</v>
      </c>
      <c r="AB85" s="1">
        <v>885.94256591796875</v>
      </c>
      <c r="AC85">
        <v>-9999</v>
      </c>
      <c r="AD85">
        <f t="shared" si="203"/>
        <v>0.4907911850661083</v>
      </c>
      <c r="AE85">
        <f t="shared" si="204"/>
        <v>0.2485549135940418</v>
      </c>
      <c r="AF85" s="1">
        <v>-1</v>
      </c>
      <c r="AG85" s="1">
        <v>0.87</v>
      </c>
      <c r="AH85" s="1">
        <v>0.92</v>
      </c>
      <c r="AI85" s="1">
        <v>10.049882888793945</v>
      </c>
      <c r="AJ85">
        <f t="shared" si="205"/>
        <v>0.87502494144439691</v>
      </c>
      <c r="AK85">
        <f t="shared" si="206"/>
        <v>1.9802518379894538E-2</v>
      </c>
      <c r="AL85">
        <f t="shared" si="207"/>
        <v>0.50643720009062942</v>
      </c>
      <c r="AM85">
        <f t="shared" si="208"/>
        <v>1.9638308895532877</v>
      </c>
      <c r="AN85">
        <f t="shared" si="209"/>
        <v>-1</v>
      </c>
      <c r="AO85" s="1">
        <v>2001.460205078125</v>
      </c>
      <c r="AP85" s="1">
        <v>0.5</v>
      </c>
      <c r="AQ85">
        <f t="shared" si="210"/>
        <v>217.65053999130433</v>
      </c>
      <c r="AR85">
        <f t="shared" si="211"/>
        <v>3.2683602019661078</v>
      </c>
      <c r="AS85">
        <f t="shared" si="212"/>
        <v>2.2167480973761844</v>
      </c>
      <c r="AT85">
        <f t="shared" si="213"/>
        <v>27.758811950683594</v>
      </c>
      <c r="AU85" s="1">
        <v>1.8859999999999999</v>
      </c>
      <c r="AV85">
        <f t="shared" si="214"/>
        <v>4.7993457746505737</v>
      </c>
      <c r="AW85" s="1">
        <v>1</v>
      </c>
      <c r="AX85">
        <f t="shared" si="215"/>
        <v>9.5986915493011473</v>
      </c>
      <c r="AY85" s="1">
        <v>28.614208221435547</v>
      </c>
      <c r="AZ85" s="1">
        <v>27.758811950683594</v>
      </c>
      <c r="BA85" s="1">
        <v>30.597465515136719</v>
      </c>
      <c r="BB85" s="1">
        <v>1500.2041015625</v>
      </c>
      <c r="BC85" s="1">
        <v>1476.0087890625</v>
      </c>
      <c r="BD85" s="1">
        <v>14.234527587890625</v>
      </c>
      <c r="BE85" s="1">
        <v>16.254800796508789</v>
      </c>
      <c r="BF85" s="1">
        <v>33.958477020263672</v>
      </c>
      <c r="BG85" s="1">
        <v>38.779991149902344</v>
      </c>
      <c r="BH85" s="1">
        <v>300.15399169921875</v>
      </c>
      <c r="BI85" s="1">
        <v>2001.554931640625</v>
      </c>
      <c r="BJ85" s="1">
        <v>1.1949785947799683</v>
      </c>
      <c r="BK85" s="1">
        <v>93.822166442871094</v>
      </c>
      <c r="BL85" s="1">
        <v>-5.364647388458252</v>
      </c>
      <c r="BM85" s="1">
        <v>-1.5043091028928757E-2</v>
      </c>
      <c r="BN85" s="1">
        <v>1</v>
      </c>
      <c r="BO85" s="1">
        <v>-1.355140209197998</v>
      </c>
      <c r="BP85" s="1">
        <v>7.355140209197998</v>
      </c>
      <c r="BQ85" s="1">
        <v>1</v>
      </c>
      <c r="BR85" s="1">
        <v>0</v>
      </c>
      <c r="BS85" s="1">
        <v>0.15999999642372131</v>
      </c>
      <c r="BT85" s="1">
        <v>111115</v>
      </c>
      <c r="BU85">
        <f t="shared" si="216"/>
        <v>1.5914845795292616</v>
      </c>
      <c r="BV85">
        <f t="shared" si="217"/>
        <v>3.2683602019661076E-3</v>
      </c>
      <c r="BW85">
        <f t="shared" si="218"/>
        <v>300.90881195068357</v>
      </c>
      <c r="BX85">
        <f t="shared" si="219"/>
        <v>301.76420822143552</v>
      </c>
      <c r="BY85">
        <f t="shared" si="220"/>
        <v>320.24878190438176</v>
      </c>
      <c r="BZ85">
        <f t="shared" si="221"/>
        <v>0.72051267151196963</v>
      </c>
      <c r="CA85">
        <f t="shared" si="222"/>
        <v>3.7418087232019457</v>
      </c>
      <c r="CB85">
        <f t="shared" si="223"/>
        <v>39.88192625545858</v>
      </c>
      <c r="CC85">
        <f t="shared" si="224"/>
        <v>23.627125458949791</v>
      </c>
      <c r="CD85">
        <f t="shared" si="225"/>
        <v>28.18651008605957</v>
      </c>
      <c r="CE85">
        <f t="shared" si="226"/>
        <v>3.8362968064432192</v>
      </c>
      <c r="CF85">
        <f t="shared" si="227"/>
        <v>0.13444812341656157</v>
      </c>
      <c r="CG85">
        <f t="shared" si="228"/>
        <v>1.5250606258257613</v>
      </c>
      <c r="CH85">
        <f t="shared" si="229"/>
        <v>2.3112361806174579</v>
      </c>
      <c r="CI85">
        <f t="shared" si="230"/>
        <v>8.4199612637029783E-2</v>
      </c>
      <c r="CJ85">
        <f t="shared" si="231"/>
        <v>96.392158256350626</v>
      </c>
      <c r="CK85">
        <f t="shared" si="232"/>
        <v>0.69606100438750618</v>
      </c>
      <c r="CL85">
        <f t="shared" si="233"/>
        <v>39.900216343046658</v>
      </c>
      <c r="CM85">
        <f t="shared" si="234"/>
        <v>1471.2715645618462</v>
      </c>
      <c r="CN85">
        <f t="shared" si="235"/>
        <v>9.1344971230580291E-3</v>
      </c>
      <c r="CO85">
        <f t="shared" si="236"/>
        <v>0</v>
      </c>
      <c r="CP85">
        <f t="shared" si="237"/>
        <v>1751.4104868565817</v>
      </c>
      <c r="CQ85">
        <f t="shared" si="238"/>
        <v>578.635498046875</v>
      </c>
      <c r="CR85">
        <f t="shared" si="239"/>
        <v>0.2485549135940418</v>
      </c>
      <c r="CS85">
        <v>-9999</v>
      </c>
    </row>
    <row r="86" spans="1:97" x14ac:dyDescent="0.2">
      <c r="A86" t="s">
        <v>132</v>
      </c>
      <c r="B86" t="s">
        <v>133</v>
      </c>
      <c r="C86" t="s">
        <v>184</v>
      </c>
      <c r="D86">
        <v>2</v>
      </c>
      <c r="E86">
        <v>1</v>
      </c>
      <c r="F86" t="s">
        <v>153</v>
      </c>
      <c r="G86" t="s">
        <v>185</v>
      </c>
      <c r="H86" t="s">
        <v>202</v>
      </c>
      <c r="I86">
        <v>1</v>
      </c>
      <c r="J86" s="7">
        <v>20130403</v>
      </c>
      <c r="K86" t="s">
        <v>137</v>
      </c>
      <c r="L86" t="s">
        <v>138</v>
      </c>
      <c r="M86" t="s">
        <v>139</v>
      </c>
      <c r="O86" s="1">
        <v>22</v>
      </c>
      <c r="P86" s="1" t="s">
        <v>203</v>
      </c>
      <c r="Q86" s="1">
        <v>6878.49999838043</v>
      </c>
      <c r="R86" s="1">
        <v>0</v>
      </c>
      <c r="S86">
        <f t="shared" si="200"/>
        <v>9.3078480773108705</v>
      </c>
      <c r="T86">
        <f t="shared" si="201"/>
        <v>0.11968212120398024</v>
      </c>
      <c r="U86">
        <f t="shared" si="202"/>
        <v>257.6009563011757</v>
      </c>
      <c r="V86" s="1">
        <v>21</v>
      </c>
      <c r="W86" s="1">
        <v>21</v>
      </c>
      <c r="X86" s="1">
        <v>0</v>
      </c>
      <c r="Y86" s="1">
        <v>0</v>
      </c>
      <c r="Z86" s="1">
        <v>573.194091796875</v>
      </c>
      <c r="AA86" s="1">
        <v>949.59765625</v>
      </c>
      <c r="AB86" s="1">
        <v>828.9683837890625</v>
      </c>
      <c r="AC86">
        <v>-9999</v>
      </c>
      <c r="AD86">
        <f t="shared" si="203"/>
        <v>0.39638215403727728</v>
      </c>
      <c r="AE86">
        <f t="shared" si="204"/>
        <v>0.12703198208945402</v>
      </c>
      <c r="AF86" s="1">
        <v>-1</v>
      </c>
      <c r="AG86" s="1">
        <v>0.87</v>
      </c>
      <c r="AH86" s="1">
        <v>0.92</v>
      </c>
      <c r="AI86" s="1">
        <v>9.9507522583007812</v>
      </c>
      <c r="AJ86">
        <f t="shared" si="205"/>
        <v>0.87497537612915044</v>
      </c>
      <c r="AK86">
        <f t="shared" si="206"/>
        <v>5.8890854140074252E-3</v>
      </c>
      <c r="AL86">
        <f t="shared" si="207"/>
        <v>0.32047856038823441</v>
      </c>
      <c r="AM86">
        <f t="shared" si="208"/>
        <v>1.656677327697426</v>
      </c>
      <c r="AN86">
        <f t="shared" si="209"/>
        <v>-1</v>
      </c>
      <c r="AO86" s="1">
        <v>1999.40478515625</v>
      </c>
      <c r="AP86" s="1">
        <v>0.5</v>
      </c>
      <c r="AQ86">
        <f t="shared" si="210"/>
        <v>111.11677728697359</v>
      </c>
      <c r="AR86">
        <f t="shared" si="211"/>
        <v>2.3385078696015928</v>
      </c>
      <c r="AS86">
        <f t="shared" si="212"/>
        <v>1.8141526318940344</v>
      </c>
      <c r="AT86">
        <f t="shared" si="213"/>
        <v>24.181205749511719</v>
      </c>
      <c r="AU86" s="1">
        <v>1.93</v>
      </c>
      <c r="AV86">
        <f t="shared" si="214"/>
        <v>4.7397196054458615</v>
      </c>
      <c r="AW86" s="1">
        <v>1</v>
      </c>
      <c r="AX86">
        <f t="shared" si="215"/>
        <v>9.4794392108917229</v>
      </c>
      <c r="AY86" s="1">
        <v>23.910760879516602</v>
      </c>
      <c r="AZ86" s="1">
        <v>24.181205749511719</v>
      </c>
      <c r="BA86" s="1">
        <v>25.143022537231445</v>
      </c>
      <c r="BB86" s="1">
        <v>400.24761962890625</v>
      </c>
      <c r="BC86" s="1">
        <v>393.67080688476562</v>
      </c>
      <c r="BD86" s="1">
        <v>11.452460289001465</v>
      </c>
      <c r="BE86" s="1">
        <v>12.936650276184082</v>
      </c>
      <c r="BF86" s="1">
        <v>36.066429138183594</v>
      </c>
      <c r="BG86" s="1">
        <v>40.740291595458984</v>
      </c>
      <c r="BH86" s="1">
        <v>300.15921020507812</v>
      </c>
      <c r="BI86" s="1">
        <v>2000.4344482421875</v>
      </c>
      <c r="BJ86" s="1">
        <v>0.18343576788902283</v>
      </c>
      <c r="BK86" s="1">
        <v>93.809272766113281</v>
      </c>
      <c r="BL86" s="1">
        <v>-0.23421525955200195</v>
      </c>
      <c r="BM86" s="1">
        <v>3.3372092992067337E-2</v>
      </c>
      <c r="BN86" s="1">
        <v>1</v>
      </c>
      <c r="BO86" s="1">
        <v>-1.355140209197998</v>
      </c>
      <c r="BP86" s="1">
        <v>7.355140209197998</v>
      </c>
      <c r="BQ86" s="1">
        <v>1</v>
      </c>
      <c r="BR86" s="1">
        <v>0</v>
      </c>
      <c r="BS86" s="1">
        <v>0.15999999642372131</v>
      </c>
      <c r="BT86" s="1">
        <v>111115</v>
      </c>
      <c r="BU86">
        <f t="shared" si="216"/>
        <v>1.5552290684200938</v>
      </c>
      <c r="BV86">
        <f t="shared" si="217"/>
        <v>2.3385078696015926E-3</v>
      </c>
      <c r="BW86">
        <f t="shared" si="218"/>
        <v>297.3312057495117</v>
      </c>
      <c r="BX86">
        <f t="shared" si="219"/>
        <v>297.06076087951658</v>
      </c>
      <c r="BY86">
        <f t="shared" si="220"/>
        <v>320.06950456463892</v>
      </c>
      <c r="BZ86">
        <f t="shared" si="221"/>
        <v>0.83892232551282231</v>
      </c>
      <c r="CA86">
        <f t="shared" si="222"/>
        <v>3.0277303863324017</v>
      </c>
      <c r="CB86">
        <f t="shared" si="223"/>
        <v>32.275384906577258</v>
      </c>
      <c r="CC86">
        <f t="shared" si="224"/>
        <v>19.338734630393176</v>
      </c>
      <c r="CD86">
        <f t="shared" si="225"/>
        <v>24.04598331451416</v>
      </c>
      <c r="CE86">
        <f t="shared" si="226"/>
        <v>3.0032572407527218</v>
      </c>
      <c r="CF86">
        <f t="shared" si="227"/>
        <v>0.11818992107020435</v>
      </c>
      <c r="CG86">
        <f t="shared" si="228"/>
        <v>1.2135777544383672</v>
      </c>
      <c r="CH86">
        <f t="shared" si="229"/>
        <v>1.7896794863143546</v>
      </c>
      <c r="CI86">
        <f t="shared" si="230"/>
        <v>7.4001331712016005E-2</v>
      </c>
      <c r="CJ86">
        <f t="shared" si="231"/>
        <v>24.165358374468617</v>
      </c>
      <c r="CK86">
        <f t="shared" si="232"/>
        <v>0.6543562585695617</v>
      </c>
      <c r="CL86">
        <f t="shared" si="233"/>
        <v>39.460597874810908</v>
      </c>
      <c r="CM86">
        <f t="shared" si="234"/>
        <v>392.34524377656697</v>
      </c>
      <c r="CN86">
        <f t="shared" si="235"/>
        <v>9.3614808866591629E-3</v>
      </c>
      <c r="CO86">
        <f t="shared" si="236"/>
        <v>0</v>
      </c>
      <c r="CP86">
        <f t="shared" si="237"/>
        <v>1750.3308837724176</v>
      </c>
      <c r="CQ86">
        <f t="shared" si="238"/>
        <v>376.403564453125</v>
      </c>
      <c r="CR86">
        <f t="shared" si="239"/>
        <v>0.12703198208945402</v>
      </c>
      <c r="CS86">
        <v>-9999</v>
      </c>
    </row>
    <row r="87" spans="1:97" x14ac:dyDescent="0.2">
      <c r="A87" t="s">
        <v>132</v>
      </c>
      <c r="B87" t="s">
        <v>133</v>
      </c>
      <c r="C87" t="s">
        <v>184</v>
      </c>
      <c r="D87">
        <v>2</v>
      </c>
      <c r="E87">
        <v>1</v>
      </c>
      <c r="F87" t="s">
        <v>153</v>
      </c>
      <c r="G87" t="s">
        <v>185</v>
      </c>
      <c r="H87" t="s">
        <v>202</v>
      </c>
      <c r="I87">
        <v>1</v>
      </c>
      <c r="J87" s="7">
        <v>20130403</v>
      </c>
      <c r="K87" t="s">
        <v>137</v>
      </c>
      <c r="L87" t="s">
        <v>138</v>
      </c>
      <c r="M87" t="s">
        <v>139</v>
      </c>
      <c r="O87" s="1">
        <v>23</v>
      </c>
      <c r="P87" s="1" t="s">
        <v>204</v>
      </c>
      <c r="Q87" s="1">
        <v>7001.4999988628551</v>
      </c>
      <c r="R87" s="1">
        <v>0</v>
      </c>
      <c r="S87">
        <f t="shared" si="200"/>
        <v>5.3610177888964357</v>
      </c>
      <c r="T87">
        <f t="shared" si="201"/>
        <v>0.12336140651032003</v>
      </c>
      <c r="U87">
        <f t="shared" si="202"/>
        <v>169.92023758778367</v>
      </c>
      <c r="V87" s="1">
        <v>22</v>
      </c>
      <c r="W87" s="1">
        <v>22</v>
      </c>
      <c r="X87" s="1">
        <v>0</v>
      </c>
      <c r="Y87" s="1">
        <v>0</v>
      </c>
      <c r="Z87" s="1">
        <v>582.483154296875</v>
      </c>
      <c r="AA87" s="1">
        <v>942.153076171875</v>
      </c>
      <c r="AB87" s="1">
        <v>825.34942626953125</v>
      </c>
      <c r="AC87">
        <v>-9999</v>
      </c>
      <c r="AD87">
        <f t="shared" si="203"/>
        <v>0.38175316832419509</v>
      </c>
      <c r="AE87">
        <f t="shared" si="204"/>
        <v>0.12397523593186836</v>
      </c>
      <c r="AF87" s="1">
        <v>-1</v>
      </c>
      <c r="AG87" s="1">
        <v>0.87</v>
      </c>
      <c r="AH87" s="1">
        <v>0.92</v>
      </c>
      <c r="AI87" s="1">
        <v>9.9507522583007812</v>
      </c>
      <c r="AJ87">
        <f t="shared" si="205"/>
        <v>0.87497537612915044</v>
      </c>
      <c r="AK87">
        <f t="shared" si="206"/>
        <v>3.6356253190153289E-3</v>
      </c>
      <c r="AL87">
        <f t="shared" si="207"/>
        <v>0.32475234318575519</v>
      </c>
      <c r="AM87">
        <f t="shared" si="208"/>
        <v>1.6174769505723534</v>
      </c>
      <c r="AN87">
        <f t="shared" si="209"/>
        <v>-1</v>
      </c>
      <c r="AO87" s="1">
        <v>1999.614501953125</v>
      </c>
      <c r="AP87" s="1">
        <v>0.5</v>
      </c>
      <c r="AQ87">
        <f t="shared" si="210"/>
        <v>108.45437018615205</v>
      </c>
      <c r="AR87">
        <f t="shared" si="211"/>
        <v>2.4225276711703794</v>
      </c>
      <c r="AS87">
        <f t="shared" si="212"/>
        <v>1.8240292702778733</v>
      </c>
      <c r="AT87">
        <f t="shared" si="213"/>
        <v>24.200529098510742</v>
      </c>
      <c r="AU87" s="1">
        <v>1.93</v>
      </c>
      <c r="AV87">
        <f t="shared" si="214"/>
        <v>4.7397196054458615</v>
      </c>
      <c r="AW87" s="1">
        <v>1</v>
      </c>
      <c r="AX87">
        <f t="shared" si="215"/>
        <v>9.4794392108917229</v>
      </c>
      <c r="AY87" s="1">
        <v>23.912248611450195</v>
      </c>
      <c r="AZ87" s="1">
        <v>24.200529098510742</v>
      </c>
      <c r="BA87" s="1">
        <v>25.142110824584961</v>
      </c>
      <c r="BB87" s="1">
        <v>250.68020629882812</v>
      </c>
      <c r="BC87" s="1">
        <v>246.84797668457031</v>
      </c>
      <c r="BD87" s="1">
        <v>11.330780982971191</v>
      </c>
      <c r="BE87" s="1">
        <v>12.868655204772949</v>
      </c>
      <c r="BF87" s="1">
        <v>35.680423736572266</v>
      </c>
      <c r="BG87" s="1">
        <v>40.524284362792969</v>
      </c>
      <c r="BH87" s="1">
        <v>300.10980224609375</v>
      </c>
      <c r="BI87" s="1">
        <v>1999.6392822265625</v>
      </c>
      <c r="BJ87" s="1">
        <v>0.20662522315979004</v>
      </c>
      <c r="BK87" s="1">
        <v>93.810310363769531</v>
      </c>
      <c r="BL87" s="1">
        <v>8.2664012908935547E-2</v>
      </c>
      <c r="BM87" s="1">
        <v>5.29128797352314E-2</v>
      </c>
      <c r="BN87" s="1">
        <v>1</v>
      </c>
      <c r="BO87" s="1">
        <v>-1.355140209197998</v>
      </c>
      <c r="BP87" s="1">
        <v>7.355140209197998</v>
      </c>
      <c r="BQ87" s="1">
        <v>1</v>
      </c>
      <c r="BR87" s="1">
        <v>0</v>
      </c>
      <c r="BS87" s="1">
        <v>0.15999999642372131</v>
      </c>
      <c r="BT87" s="1">
        <v>111115</v>
      </c>
      <c r="BU87">
        <f t="shared" si="216"/>
        <v>1.55497306863261</v>
      </c>
      <c r="BV87">
        <f t="shared" si="217"/>
        <v>2.4225276711703795E-3</v>
      </c>
      <c r="BW87">
        <f t="shared" si="218"/>
        <v>297.35052909851072</v>
      </c>
      <c r="BX87">
        <f t="shared" si="219"/>
        <v>297.06224861145017</v>
      </c>
      <c r="BY87">
        <f t="shared" si="220"/>
        <v>319.94227800498265</v>
      </c>
      <c r="BZ87">
        <f t="shared" si="221"/>
        <v>0.82309007852306992</v>
      </c>
      <c r="CA87">
        <f t="shared" si="222"/>
        <v>3.0312418090019619</v>
      </c>
      <c r="CB87">
        <f t="shared" si="223"/>
        <v>32.312459017006489</v>
      </c>
      <c r="CC87">
        <f t="shared" si="224"/>
        <v>19.44380381223354</v>
      </c>
      <c r="CD87">
        <f t="shared" si="225"/>
        <v>24.056388854980469</v>
      </c>
      <c r="CE87">
        <f t="shared" si="226"/>
        <v>3.0051343188008683</v>
      </c>
      <c r="CF87">
        <f t="shared" si="227"/>
        <v>0.12177665668341782</v>
      </c>
      <c r="CG87">
        <f t="shared" si="228"/>
        <v>1.2072125387240886</v>
      </c>
      <c r="CH87">
        <f t="shared" si="229"/>
        <v>1.7979217800767797</v>
      </c>
      <c r="CI87">
        <f t="shared" si="230"/>
        <v>7.6251221256949428E-2</v>
      </c>
      <c r="CJ87">
        <f t="shared" si="231"/>
        <v>15.940270225195444</v>
      </c>
      <c r="CK87">
        <f t="shared" si="232"/>
        <v>0.68835985560826696</v>
      </c>
      <c r="CL87">
        <f t="shared" si="233"/>
        <v>39.22577568488321</v>
      </c>
      <c r="CM87">
        <f t="shared" si="234"/>
        <v>246.08449544332825</v>
      </c>
      <c r="CN87">
        <f t="shared" si="235"/>
        <v>8.5454421194263615E-3</v>
      </c>
      <c r="CO87">
        <f t="shared" si="236"/>
        <v>0</v>
      </c>
      <c r="CP87">
        <f t="shared" si="237"/>
        <v>1749.635133088811</v>
      </c>
      <c r="CQ87">
        <f t="shared" si="238"/>
        <v>359.669921875</v>
      </c>
      <c r="CR87">
        <f t="shared" si="239"/>
        <v>0.12397523593186836</v>
      </c>
      <c r="CS87">
        <v>-9999</v>
      </c>
    </row>
    <row r="88" spans="1:97" x14ac:dyDescent="0.2">
      <c r="A88" t="s">
        <v>132</v>
      </c>
      <c r="B88" t="s">
        <v>133</v>
      </c>
      <c r="C88" t="s">
        <v>184</v>
      </c>
      <c r="D88">
        <v>2</v>
      </c>
      <c r="E88">
        <v>1</v>
      </c>
      <c r="F88" t="s">
        <v>153</v>
      </c>
      <c r="G88" t="s">
        <v>185</v>
      </c>
      <c r="H88" t="s">
        <v>202</v>
      </c>
      <c r="I88">
        <v>1</v>
      </c>
      <c r="J88" s="7">
        <v>20130403</v>
      </c>
      <c r="K88" t="s">
        <v>137</v>
      </c>
      <c r="L88" t="s">
        <v>138</v>
      </c>
      <c r="M88" t="s">
        <v>139</v>
      </c>
      <c r="O88" s="1">
        <v>24</v>
      </c>
      <c r="P88" s="1" t="s">
        <v>205</v>
      </c>
      <c r="Q88" s="1">
        <v>7121.4999990006909</v>
      </c>
      <c r="R88" s="1">
        <v>0</v>
      </c>
      <c r="S88">
        <f t="shared" si="200"/>
        <v>1.1374784792962127</v>
      </c>
      <c r="T88">
        <f t="shared" si="201"/>
        <v>0.12279069540691427</v>
      </c>
      <c r="U88">
        <f t="shared" si="202"/>
        <v>81.244385372138538</v>
      </c>
      <c r="V88" s="1">
        <v>23</v>
      </c>
      <c r="W88" s="1">
        <v>23</v>
      </c>
      <c r="X88" s="1">
        <v>0</v>
      </c>
      <c r="Y88" s="1">
        <v>0</v>
      </c>
      <c r="Z88" s="1">
        <v>590.763427734375</v>
      </c>
      <c r="AA88" s="1">
        <v>929.66937255859375</v>
      </c>
      <c r="AB88" s="1">
        <v>818.82989501953125</v>
      </c>
      <c r="AC88">
        <v>-9999</v>
      </c>
      <c r="AD88">
        <f t="shared" si="203"/>
        <v>0.36454459491496127</v>
      </c>
      <c r="AE88">
        <f t="shared" si="204"/>
        <v>0.11922461986030058</v>
      </c>
      <c r="AF88" s="1">
        <v>-1</v>
      </c>
      <c r="AG88" s="1">
        <v>0.87</v>
      </c>
      <c r="AH88" s="1">
        <v>0.92</v>
      </c>
      <c r="AI88" s="1">
        <v>9.9507522583007812</v>
      </c>
      <c r="AJ88">
        <f t="shared" si="205"/>
        <v>0.87497537612915044</v>
      </c>
      <c r="AK88">
        <f t="shared" si="206"/>
        <v>1.2215034321126071E-3</v>
      </c>
      <c r="AL88">
        <f t="shared" si="207"/>
        <v>0.32705085063217731</v>
      </c>
      <c r="AM88">
        <f t="shared" si="208"/>
        <v>1.5736745521366313</v>
      </c>
      <c r="AN88">
        <f t="shared" si="209"/>
        <v>-1</v>
      </c>
      <c r="AO88" s="1">
        <v>2000.01220703125</v>
      </c>
      <c r="AP88" s="1">
        <v>0.5</v>
      </c>
      <c r="AQ88">
        <f t="shared" si="210"/>
        <v>104.31924331636688</v>
      </c>
      <c r="AR88">
        <f t="shared" si="211"/>
        <v>2.4140529600189007</v>
      </c>
      <c r="AS88">
        <f t="shared" si="212"/>
        <v>1.8262248273434423</v>
      </c>
      <c r="AT88">
        <f t="shared" si="213"/>
        <v>24.151512145996094</v>
      </c>
      <c r="AU88" s="1">
        <v>1.93</v>
      </c>
      <c r="AV88">
        <f t="shared" si="214"/>
        <v>4.7397196054458615</v>
      </c>
      <c r="AW88" s="1">
        <v>1</v>
      </c>
      <c r="AX88">
        <f t="shared" si="215"/>
        <v>9.4794392108917229</v>
      </c>
      <c r="AY88" s="1">
        <v>23.89018440246582</v>
      </c>
      <c r="AZ88" s="1">
        <v>24.151512145996094</v>
      </c>
      <c r="BA88" s="1">
        <v>25.142423629760742</v>
      </c>
      <c r="BB88" s="1">
        <v>99.983879089355469</v>
      </c>
      <c r="BC88" s="1">
        <v>99.098342895507812</v>
      </c>
      <c r="BD88" s="1">
        <v>11.217128753662109</v>
      </c>
      <c r="BE88" s="1">
        <v>12.750116348266602</v>
      </c>
      <c r="BF88" s="1">
        <v>35.369186401367188</v>
      </c>
      <c r="BG88" s="1">
        <v>40.205059051513672</v>
      </c>
      <c r="BH88" s="1">
        <v>300.04925537109375</v>
      </c>
      <c r="BI88" s="1">
        <v>1999.91357421875</v>
      </c>
      <c r="BJ88" s="1">
        <v>0.2961900532245636</v>
      </c>
      <c r="BK88" s="1">
        <v>93.812210083007812</v>
      </c>
      <c r="BL88" s="1">
        <v>-0.3062443733215332</v>
      </c>
      <c r="BM88" s="1">
        <v>3.6638427525758743E-2</v>
      </c>
      <c r="BN88" s="1">
        <v>1</v>
      </c>
      <c r="BO88" s="1">
        <v>-1.355140209197998</v>
      </c>
      <c r="BP88" s="1">
        <v>7.355140209197998</v>
      </c>
      <c r="BQ88" s="1">
        <v>1</v>
      </c>
      <c r="BR88" s="1">
        <v>0</v>
      </c>
      <c r="BS88" s="1">
        <v>0.15999999642372131</v>
      </c>
      <c r="BT88" s="1">
        <v>111115</v>
      </c>
      <c r="BU88">
        <f t="shared" si="216"/>
        <v>1.5546593542543716</v>
      </c>
      <c r="BV88">
        <f t="shared" si="217"/>
        <v>2.4140529600189006E-3</v>
      </c>
      <c r="BW88">
        <f t="shared" si="218"/>
        <v>297.30151214599607</v>
      </c>
      <c r="BX88">
        <f t="shared" si="219"/>
        <v>297.0401844024658</v>
      </c>
      <c r="BY88">
        <f t="shared" si="220"/>
        <v>319.98616472275171</v>
      </c>
      <c r="BZ88">
        <f t="shared" si="221"/>
        <v>0.82594639585017315</v>
      </c>
      <c r="CA88">
        <f t="shared" si="222"/>
        <v>3.0223414207898212</v>
      </c>
      <c r="CB88">
        <f t="shared" si="223"/>
        <v>32.216930164160551</v>
      </c>
      <c r="CC88">
        <f t="shared" si="224"/>
        <v>19.46681381589395</v>
      </c>
      <c r="CD88">
        <f t="shared" si="225"/>
        <v>24.020848274230957</v>
      </c>
      <c r="CE88">
        <f t="shared" si="226"/>
        <v>2.9987273044560787</v>
      </c>
      <c r="CF88">
        <f t="shared" si="227"/>
        <v>0.12122048150601368</v>
      </c>
      <c r="CG88">
        <f t="shared" si="228"/>
        <v>1.1961165934463789</v>
      </c>
      <c r="CH88">
        <f t="shared" si="229"/>
        <v>1.8026107110096998</v>
      </c>
      <c r="CI88">
        <f t="shared" si="230"/>
        <v>7.5902327314189486E-2</v>
      </c>
      <c r="CJ88">
        <f t="shared" si="231"/>
        <v>7.6217153485959068</v>
      </c>
      <c r="CK88">
        <f t="shared" si="232"/>
        <v>0.81983596292629224</v>
      </c>
      <c r="CL88">
        <f t="shared" si="233"/>
        <v>38.976490736313643</v>
      </c>
      <c r="CM88">
        <f t="shared" si="234"/>
        <v>98.936350618023141</v>
      </c>
      <c r="CN88">
        <f t="shared" si="235"/>
        <v>4.481155726292629E-3</v>
      </c>
      <c r="CO88">
        <f t="shared" si="236"/>
        <v>0</v>
      </c>
      <c r="CP88">
        <f t="shared" si="237"/>
        <v>1749.8751318278444</v>
      </c>
      <c r="CQ88">
        <f t="shared" si="238"/>
        <v>338.90594482421875</v>
      </c>
      <c r="CR88">
        <f t="shared" si="239"/>
        <v>0.11922461986030058</v>
      </c>
      <c r="CS88">
        <v>-9999</v>
      </c>
    </row>
    <row r="89" spans="1:97" x14ac:dyDescent="0.2">
      <c r="A89" t="s">
        <v>132</v>
      </c>
      <c r="B89" t="s">
        <v>133</v>
      </c>
      <c r="C89" t="s">
        <v>184</v>
      </c>
      <c r="D89">
        <v>2</v>
      </c>
      <c r="E89">
        <v>1</v>
      </c>
      <c r="F89" t="s">
        <v>153</v>
      </c>
      <c r="G89" t="s">
        <v>185</v>
      </c>
      <c r="H89" t="s">
        <v>202</v>
      </c>
      <c r="I89">
        <v>1</v>
      </c>
      <c r="J89" s="7">
        <v>20130403</v>
      </c>
      <c r="K89" t="s">
        <v>137</v>
      </c>
      <c r="L89" t="s">
        <v>138</v>
      </c>
      <c r="M89" t="s">
        <v>139</v>
      </c>
      <c r="O89" s="1">
        <v>25</v>
      </c>
      <c r="P89" s="1" t="s">
        <v>206</v>
      </c>
      <c r="Q89" s="1">
        <v>7231.4999990006909</v>
      </c>
      <c r="R89" s="1">
        <v>0</v>
      </c>
      <c r="S89">
        <f t="shared" si="200"/>
        <v>-0.32010017745075164</v>
      </c>
      <c r="T89">
        <f t="shared" si="201"/>
        <v>0.12601134467973404</v>
      </c>
      <c r="U89">
        <f t="shared" si="202"/>
        <v>52.852941165479379</v>
      </c>
      <c r="V89" s="1">
        <v>24</v>
      </c>
      <c r="W89" s="1">
        <v>24</v>
      </c>
      <c r="X89" s="1">
        <v>0</v>
      </c>
      <c r="Y89" s="1">
        <v>0</v>
      </c>
      <c r="Z89" s="1">
        <v>592.408935546875</v>
      </c>
      <c r="AA89" s="1">
        <v>901.47967529296875</v>
      </c>
      <c r="AB89" s="1">
        <v>815.352294921875</v>
      </c>
      <c r="AC89">
        <v>-9999</v>
      </c>
      <c r="AD89">
        <f t="shared" si="203"/>
        <v>0.34284826182647982</v>
      </c>
      <c r="AE89">
        <f t="shared" si="204"/>
        <v>9.5540013526210124E-2</v>
      </c>
      <c r="AF89" s="1">
        <v>-1</v>
      </c>
      <c r="AG89" s="1">
        <v>0.87</v>
      </c>
      <c r="AH89" s="1">
        <v>0.92</v>
      </c>
      <c r="AI89" s="1">
        <v>9.9507522583007812</v>
      </c>
      <c r="AJ89">
        <f t="shared" si="205"/>
        <v>0.87497537612915044</v>
      </c>
      <c r="AK89">
        <f t="shared" si="206"/>
        <v>3.8844289634185221E-4</v>
      </c>
      <c r="AL89">
        <f t="shared" si="207"/>
        <v>0.2786655910612848</v>
      </c>
      <c r="AM89">
        <f t="shared" si="208"/>
        <v>1.5217185649989882</v>
      </c>
      <c r="AN89">
        <f t="shared" si="209"/>
        <v>-1</v>
      </c>
      <c r="AO89" s="1">
        <v>2000.4168701171875</v>
      </c>
      <c r="AP89" s="1">
        <v>0.5</v>
      </c>
      <c r="AQ89">
        <f t="shared" si="210"/>
        <v>83.612583432400513</v>
      </c>
      <c r="AR89">
        <f t="shared" si="211"/>
        <v>2.47205196962096</v>
      </c>
      <c r="AS89">
        <f t="shared" si="212"/>
        <v>1.823073240903704</v>
      </c>
      <c r="AT89">
        <f t="shared" si="213"/>
        <v>24.102533340454102</v>
      </c>
      <c r="AU89" s="1">
        <v>1.93</v>
      </c>
      <c r="AV89">
        <f t="shared" si="214"/>
        <v>4.7397196054458615</v>
      </c>
      <c r="AW89" s="1">
        <v>1</v>
      </c>
      <c r="AX89">
        <f t="shared" si="215"/>
        <v>9.4794392108917229</v>
      </c>
      <c r="AY89" s="1">
        <v>23.871898651123047</v>
      </c>
      <c r="AZ89" s="1">
        <v>24.102533340454102</v>
      </c>
      <c r="BA89" s="1">
        <v>25.141061782836914</v>
      </c>
      <c r="BB89" s="1">
        <v>50.255107879638672</v>
      </c>
      <c r="BC89" s="1">
        <v>50.380889892578125</v>
      </c>
      <c r="BD89" s="1">
        <v>11.119213104248047</v>
      </c>
      <c r="BE89" s="1">
        <v>12.689065933227539</v>
      </c>
      <c r="BF89" s="1">
        <v>35.098968505859375</v>
      </c>
      <c r="BG89" s="1">
        <v>40.056270599365234</v>
      </c>
      <c r="BH89" s="1">
        <v>300.06124877929688</v>
      </c>
      <c r="BI89" s="1">
        <v>2000.42333984375</v>
      </c>
      <c r="BJ89" s="1">
        <v>0.2426149994134903</v>
      </c>
      <c r="BK89" s="1">
        <v>93.812858581542969</v>
      </c>
      <c r="BL89" s="1">
        <v>-0.2782292366027832</v>
      </c>
      <c r="BM89" s="1">
        <v>4.8794914036989212E-2</v>
      </c>
      <c r="BN89" s="1">
        <v>1</v>
      </c>
      <c r="BO89" s="1">
        <v>-1.355140209197998</v>
      </c>
      <c r="BP89" s="1">
        <v>7.355140209197998</v>
      </c>
      <c r="BQ89" s="1">
        <v>1</v>
      </c>
      <c r="BR89" s="1">
        <v>0</v>
      </c>
      <c r="BS89" s="1">
        <v>0.15999999642372131</v>
      </c>
      <c r="BT89" s="1">
        <v>111115</v>
      </c>
      <c r="BU89">
        <f t="shared" si="216"/>
        <v>1.5547214962657869</v>
      </c>
      <c r="BV89">
        <f t="shared" si="217"/>
        <v>2.4720519696209598E-3</v>
      </c>
      <c r="BW89">
        <f t="shared" si="218"/>
        <v>297.25253334045408</v>
      </c>
      <c r="BX89">
        <f t="shared" si="219"/>
        <v>297.02189865112302</v>
      </c>
      <c r="BY89">
        <f t="shared" si="220"/>
        <v>320.06772722092865</v>
      </c>
      <c r="BZ89">
        <f t="shared" si="221"/>
        <v>0.81761663767512116</v>
      </c>
      <c r="CA89">
        <f t="shared" si="222"/>
        <v>3.0134707888294536</v>
      </c>
      <c r="CB89">
        <f t="shared" si="223"/>
        <v>32.122150783947369</v>
      </c>
      <c r="CC89">
        <f t="shared" si="224"/>
        <v>19.43308485071983</v>
      </c>
      <c r="CD89">
        <f t="shared" si="225"/>
        <v>23.987215995788574</v>
      </c>
      <c r="CE89">
        <f t="shared" si="226"/>
        <v>2.9926753077791388</v>
      </c>
      <c r="CF89">
        <f t="shared" si="227"/>
        <v>0.1243582354480401</v>
      </c>
      <c r="CG89">
        <f t="shared" si="228"/>
        <v>1.1903975479257496</v>
      </c>
      <c r="CH89">
        <f t="shared" si="229"/>
        <v>1.8022777598533892</v>
      </c>
      <c r="CI89">
        <f t="shared" si="230"/>
        <v>7.787074720563307E-2</v>
      </c>
      <c r="CJ89">
        <f t="shared" si="231"/>
        <v>4.958285495175728</v>
      </c>
      <c r="CK89">
        <f t="shared" si="232"/>
        <v>1.049067241133933</v>
      </c>
      <c r="CL89">
        <f t="shared" si="233"/>
        <v>38.927832425508832</v>
      </c>
      <c r="CM89">
        <f t="shared" si="234"/>
        <v>50.426476475280403</v>
      </c>
      <c r="CN89">
        <f t="shared" si="235"/>
        <v>-2.4710840292969747E-3</v>
      </c>
      <c r="CO89">
        <f t="shared" si="236"/>
        <v>0</v>
      </c>
      <c r="CP89">
        <f t="shared" si="237"/>
        <v>1750.3211641973164</v>
      </c>
      <c r="CQ89">
        <f t="shared" si="238"/>
        <v>309.07073974609375</v>
      </c>
      <c r="CR89">
        <f t="shared" si="239"/>
        <v>9.5540013526210124E-2</v>
      </c>
      <c r="CS89">
        <v>-9999</v>
      </c>
    </row>
    <row r="90" spans="1:97" x14ac:dyDescent="0.2">
      <c r="A90" t="s">
        <v>132</v>
      </c>
      <c r="B90" t="s">
        <v>133</v>
      </c>
      <c r="C90" t="s">
        <v>184</v>
      </c>
      <c r="D90">
        <v>2</v>
      </c>
      <c r="E90">
        <v>1</v>
      </c>
      <c r="F90" t="s">
        <v>153</v>
      </c>
      <c r="G90" t="s">
        <v>185</v>
      </c>
      <c r="H90" t="s">
        <v>202</v>
      </c>
      <c r="I90">
        <v>1</v>
      </c>
      <c r="J90" s="7">
        <v>20130403</v>
      </c>
      <c r="K90" t="s">
        <v>137</v>
      </c>
      <c r="L90" t="s">
        <v>138</v>
      </c>
      <c r="M90" t="s">
        <v>139</v>
      </c>
      <c r="O90" s="1">
        <v>26</v>
      </c>
      <c r="P90" s="1" t="s">
        <v>207</v>
      </c>
      <c r="Q90" s="1">
        <v>7560.4999917643145</v>
      </c>
      <c r="R90" s="1">
        <v>0</v>
      </c>
      <c r="S90">
        <f t="shared" si="200"/>
        <v>20.301179299005341</v>
      </c>
      <c r="T90">
        <f t="shared" si="201"/>
        <v>0.12976668011540304</v>
      </c>
      <c r="U90">
        <f t="shared" si="202"/>
        <v>607.77185991408817</v>
      </c>
      <c r="V90" s="1">
        <v>25</v>
      </c>
      <c r="W90" s="1">
        <v>25</v>
      </c>
      <c r="X90" s="1">
        <v>0</v>
      </c>
      <c r="Y90" s="1">
        <v>0</v>
      </c>
      <c r="Z90" s="1">
        <v>576.135498046875</v>
      </c>
      <c r="AA90" s="1">
        <v>1021.0366821289062</v>
      </c>
      <c r="AB90" s="1">
        <v>847.3995361328125</v>
      </c>
      <c r="AC90">
        <v>-9999</v>
      </c>
      <c r="AD90">
        <f t="shared" si="203"/>
        <v>0.43573477022822804</v>
      </c>
      <c r="AE90">
        <f t="shared" si="204"/>
        <v>0.17005965508903431</v>
      </c>
      <c r="AF90" s="1">
        <v>-1</v>
      </c>
      <c r="AG90" s="1">
        <v>0.87</v>
      </c>
      <c r="AH90" s="1">
        <v>0.92</v>
      </c>
      <c r="AI90" s="1">
        <v>9.9507522583007812</v>
      </c>
      <c r="AJ90">
        <f t="shared" si="205"/>
        <v>0.87497537612915044</v>
      </c>
      <c r="AK90">
        <f t="shared" si="206"/>
        <v>1.2169078903169938E-2</v>
      </c>
      <c r="AL90">
        <f t="shared" si="207"/>
        <v>0.39028249914497504</v>
      </c>
      <c r="AM90">
        <f t="shared" si="208"/>
        <v>1.7722162331435332</v>
      </c>
      <c r="AN90">
        <f t="shared" si="209"/>
        <v>-1</v>
      </c>
      <c r="AO90" s="1">
        <v>1997.7156982421875</v>
      </c>
      <c r="AP90" s="1">
        <v>0.5</v>
      </c>
      <c r="AQ90">
        <f t="shared" si="210"/>
        <v>148.62806089724839</v>
      </c>
      <c r="AR90">
        <f t="shared" si="211"/>
        <v>2.5612333147171662</v>
      </c>
      <c r="AS90">
        <f t="shared" si="212"/>
        <v>1.8352155387030324</v>
      </c>
      <c r="AT90">
        <f t="shared" si="213"/>
        <v>24.069730758666992</v>
      </c>
      <c r="AU90" s="1">
        <v>1.93</v>
      </c>
      <c r="AV90">
        <f t="shared" si="214"/>
        <v>4.7397196054458615</v>
      </c>
      <c r="AW90" s="1">
        <v>1</v>
      </c>
      <c r="AX90">
        <f t="shared" si="215"/>
        <v>9.4794392108917229</v>
      </c>
      <c r="AY90" s="1">
        <v>24.683416366577148</v>
      </c>
      <c r="AZ90" s="1">
        <v>24.069730758666992</v>
      </c>
      <c r="BA90" s="1">
        <v>26.512195587158203</v>
      </c>
      <c r="BB90" s="1">
        <v>899.369384765625</v>
      </c>
      <c r="BC90" s="1">
        <v>884.8603515625</v>
      </c>
      <c r="BD90" s="1">
        <v>10.869842529296875</v>
      </c>
      <c r="BE90" s="1">
        <v>12.495925903320312</v>
      </c>
      <c r="BF90" s="1">
        <v>32.6846923828125</v>
      </c>
      <c r="BG90" s="1">
        <v>37.574939727783203</v>
      </c>
      <c r="BH90" s="1">
        <v>300.19436645507812</v>
      </c>
      <c r="BI90" s="1">
        <v>2000.55322265625</v>
      </c>
      <c r="BJ90" s="1">
        <v>0.25907725095748901</v>
      </c>
      <c r="BK90" s="1">
        <v>93.816741943359375</v>
      </c>
      <c r="BL90" s="1">
        <v>-1.6023869514465332</v>
      </c>
      <c r="BM90" s="1">
        <v>4.9194503575563431E-2</v>
      </c>
      <c r="BN90" s="1">
        <v>1</v>
      </c>
      <c r="BO90" s="1">
        <v>-1.355140209197998</v>
      </c>
      <c r="BP90" s="1">
        <v>7.355140209197998</v>
      </c>
      <c r="BQ90" s="1">
        <v>1</v>
      </c>
      <c r="BR90" s="1">
        <v>0</v>
      </c>
      <c r="BS90" s="1">
        <v>0.15999999642372131</v>
      </c>
      <c r="BT90" s="1">
        <v>111115</v>
      </c>
      <c r="BU90">
        <f t="shared" si="216"/>
        <v>1.5554112251558452</v>
      </c>
      <c r="BV90">
        <f t="shared" si="217"/>
        <v>2.5612333147171664E-3</v>
      </c>
      <c r="BW90">
        <f t="shared" si="218"/>
        <v>297.21973075866697</v>
      </c>
      <c r="BX90">
        <f t="shared" si="219"/>
        <v>297.83341636657713</v>
      </c>
      <c r="BY90">
        <f t="shared" si="220"/>
        <v>320.08850847046415</v>
      </c>
      <c r="BZ90">
        <f t="shared" si="221"/>
        <v>0.83983101657000547</v>
      </c>
      <c r="CA90">
        <f t="shared" si="222"/>
        <v>3.0075425945181742</v>
      </c>
      <c r="CB90">
        <f t="shared" si="223"/>
        <v>32.057632062451482</v>
      </c>
      <c r="CC90">
        <f t="shared" si="224"/>
        <v>19.56170615913117</v>
      </c>
      <c r="CD90">
        <f t="shared" si="225"/>
        <v>24.37657356262207</v>
      </c>
      <c r="CE90">
        <f t="shared" si="226"/>
        <v>3.0633967874776724</v>
      </c>
      <c r="CF90">
        <f t="shared" si="227"/>
        <v>0.12801425733883076</v>
      </c>
      <c r="CG90">
        <f t="shared" si="228"/>
        <v>1.1723270558151417</v>
      </c>
      <c r="CH90">
        <f t="shared" si="229"/>
        <v>1.8910697316625307</v>
      </c>
      <c r="CI90">
        <f t="shared" si="230"/>
        <v>8.0164530977768447E-2</v>
      </c>
      <c r="CJ90">
        <f t="shared" si="231"/>
        <v>57.019175741995575</v>
      </c>
      <c r="CK90">
        <f t="shared" si="232"/>
        <v>0.68685624668443479</v>
      </c>
      <c r="CL90">
        <f t="shared" si="233"/>
        <v>38.432076252476541</v>
      </c>
      <c r="CM90">
        <f t="shared" si="234"/>
        <v>881.96918981295607</v>
      </c>
      <c r="CN90">
        <f t="shared" si="235"/>
        <v>8.8463007534314905E-3</v>
      </c>
      <c r="CO90">
        <f t="shared" si="236"/>
        <v>0</v>
      </c>
      <c r="CP90">
        <f t="shared" si="237"/>
        <v>1750.4348084600365</v>
      </c>
      <c r="CQ90">
        <f t="shared" si="238"/>
        <v>444.90118408203125</v>
      </c>
      <c r="CR90">
        <f t="shared" si="239"/>
        <v>0.17005965508903431</v>
      </c>
      <c r="CS90">
        <v>-9999</v>
      </c>
    </row>
    <row r="91" spans="1:97" x14ac:dyDescent="0.2">
      <c r="A91" t="s">
        <v>132</v>
      </c>
      <c r="B91" t="s">
        <v>133</v>
      </c>
      <c r="C91" t="s">
        <v>184</v>
      </c>
      <c r="D91">
        <v>2</v>
      </c>
      <c r="E91">
        <v>1</v>
      </c>
      <c r="F91" t="s">
        <v>153</v>
      </c>
      <c r="G91" t="s">
        <v>185</v>
      </c>
      <c r="H91" t="s">
        <v>202</v>
      </c>
      <c r="I91">
        <v>1</v>
      </c>
      <c r="J91" s="7">
        <v>20130403</v>
      </c>
      <c r="K91" t="s">
        <v>137</v>
      </c>
      <c r="L91" t="s">
        <v>138</v>
      </c>
      <c r="M91" t="s">
        <v>139</v>
      </c>
      <c r="O91" s="1">
        <v>27</v>
      </c>
      <c r="P91" s="1" t="s">
        <v>208</v>
      </c>
      <c r="Q91" s="1">
        <v>7782.499998931773</v>
      </c>
      <c r="R91" s="1">
        <v>0</v>
      </c>
      <c r="S91">
        <f t="shared" si="200"/>
        <v>27.259833237138633</v>
      </c>
      <c r="T91">
        <f t="shared" si="201"/>
        <v>0.13126968980124684</v>
      </c>
      <c r="U91">
        <f t="shared" si="202"/>
        <v>811.70966638257391</v>
      </c>
      <c r="V91" s="1">
        <v>26</v>
      </c>
      <c r="W91" s="1">
        <v>26</v>
      </c>
      <c r="X91" s="1">
        <v>0</v>
      </c>
      <c r="Y91" s="1">
        <v>0</v>
      </c>
      <c r="Z91" s="1">
        <v>584.436767578125</v>
      </c>
      <c r="AA91" s="1">
        <v>1064.3023681640625</v>
      </c>
      <c r="AB91" s="1">
        <v>869.3619384765625</v>
      </c>
      <c r="AC91">
        <v>-9999</v>
      </c>
      <c r="AD91">
        <f t="shared" si="203"/>
        <v>0.45087337484150564</v>
      </c>
      <c r="AE91">
        <f t="shared" si="204"/>
        <v>0.18316263828650045</v>
      </c>
      <c r="AF91" s="1">
        <v>-1</v>
      </c>
      <c r="AG91" s="1">
        <v>0.87</v>
      </c>
      <c r="AH91" s="1">
        <v>0.92</v>
      </c>
      <c r="AI91" s="1">
        <v>9.9819869995117188</v>
      </c>
      <c r="AJ91">
        <f t="shared" si="205"/>
        <v>0.87499099349975584</v>
      </c>
      <c r="AK91">
        <f t="shared" si="206"/>
        <v>1.6162151918204668E-2</v>
      </c>
      <c r="AL91">
        <f t="shared" si="207"/>
        <v>0.40623964178609379</v>
      </c>
      <c r="AM91">
        <f t="shared" si="208"/>
        <v>1.8210735997573786</v>
      </c>
      <c r="AN91">
        <f t="shared" si="209"/>
        <v>-1</v>
      </c>
      <c r="AO91" s="1">
        <v>1998.3531494140625</v>
      </c>
      <c r="AP91" s="1">
        <v>0.5</v>
      </c>
      <c r="AQ91">
        <f t="shared" si="210"/>
        <v>160.13369204925306</v>
      </c>
      <c r="AR91">
        <f t="shared" si="211"/>
        <v>2.6366252520214277</v>
      </c>
      <c r="AS91">
        <f t="shared" si="212"/>
        <v>1.867661595385659</v>
      </c>
      <c r="AT91">
        <f t="shared" si="213"/>
        <v>24.210531234741211</v>
      </c>
      <c r="AU91" s="1">
        <v>1.93</v>
      </c>
      <c r="AV91">
        <f t="shared" si="214"/>
        <v>4.7397196054458615</v>
      </c>
      <c r="AW91" s="1">
        <v>1</v>
      </c>
      <c r="AX91">
        <f t="shared" si="215"/>
        <v>9.4794392108917229</v>
      </c>
      <c r="AY91" s="1">
        <v>24.755678176879883</v>
      </c>
      <c r="AZ91" s="1">
        <v>24.210531234741211</v>
      </c>
      <c r="BA91" s="1">
        <v>26.508092880249023</v>
      </c>
      <c r="BB91" s="1">
        <v>1199.829833984375</v>
      </c>
      <c r="BC91" s="1">
        <v>1180.2978515625</v>
      </c>
      <c r="BD91" s="1">
        <v>10.747845649719238</v>
      </c>
      <c r="BE91" s="1">
        <v>12.422383308410645</v>
      </c>
      <c r="BF91" s="1">
        <v>32.177486419677734</v>
      </c>
      <c r="BG91" s="1">
        <v>37.192108154296875</v>
      </c>
      <c r="BH91" s="1">
        <v>300.111083984375</v>
      </c>
      <c r="BI91" s="1">
        <v>1998.3282470703125</v>
      </c>
      <c r="BJ91" s="1">
        <v>0.18746329843997955</v>
      </c>
      <c r="BK91" s="1">
        <v>93.814460754394531</v>
      </c>
      <c r="BL91" s="1">
        <v>-4.0390324592590332</v>
      </c>
      <c r="BM91" s="1">
        <v>5.0295043736696243E-2</v>
      </c>
      <c r="BN91" s="1">
        <v>1</v>
      </c>
      <c r="BO91" s="1">
        <v>-1.355140209197998</v>
      </c>
      <c r="BP91" s="1">
        <v>7.355140209197998</v>
      </c>
      <c r="BQ91" s="1">
        <v>1</v>
      </c>
      <c r="BR91" s="1">
        <v>0</v>
      </c>
      <c r="BS91" s="1">
        <v>0.15999999642372131</v>
      </c>
      <c r="BT91" s="1">
        <v>111115</v>
      </c>
      <c r="BU91">
        <f t="shared" si="216"/>
        <v>1.5549797097636009</v>
      </c>
      <c r="BV91">
        <f t="shared" si="217"/>
        <v>2.6366252520214277E-3</v>
      </c>
      <c r="BW91">
        <f t="shared" si="218"/>
        <v>297.36053123474119</v>
      </c>
      <c r="BX91">
        <f t="shared" si="219"/>
        <v>297.90567817687986</v>
      </c>
      <c r="BY91">
        <f t="shared" si="220"/>
        <v>319.73251238467128</v>
      </c>
      <c r="BZ91">
        <f t="shared" si="221"/>
        <v>0.82231587984368082</v>
      </c>
      <c r="CA91">
        <f t="shared" si="222"/>
        <v>3.033060786748595</v>
      </c>
      <c r="CB91">
        <f t="shared" si="223"/>
        <v>32.330418598142593</v>
      </c>
      <c r="CC91">
        <f t="shared" si="224"/>
        <v>19.908035289731949</v>
      </c>
      <c r="CD91">
        <f t="shared" si="225"/>
        <v>24.483104705810547</v>
      </c>
      <c r="CE91">
        <f t="shared" si="226"/>
        <v>3.0829994488456212</v>
      </c>
      <c r="CF91">
        <f t="shared" si="227"/>
        <v>0.12947671785312415</v>
      </c>
      <c r="CG91">
        <f t="shared" si="228"/>
        <v>1.165399191362936</v>
      </c>
      <c r="CH91">
        <f t="shared" si="229"/>
        <v>1.9176002574826851</v>
      </c>
      <c r="CI91">
        <f t="shared" si="230"/>
        <v>8.1082148318359984E-2</v>
      </c>
      <c r="CJ91">
        <f t="shared" si="231"/>
        <v>76.150104640810667</v>
      </c>
      <c r="CK91">
        <f t="shared" si="232"/>
        <v>0.68771595687310427</v>
      </c>
      <c r="CL91">
        <f t="shared" si="233"/>
        <v>37.874110409142979</v>
      </c>
      <c r="CM91">
        <f t="shared" si="234"/>
        <v>1176.4156836355351</v>
      </c>
      <c r="CN91">
        <f t="shared" si="235"/>
        <v>8.7761660110447347E-3</v>
      </c>
      <c r="CO91">
        <f t="shared" si="236"/>
        <v>0</v>
      </c>
      <c r="CP91">
        <f t="shared" si="237"/>
        <v>1748.5192182426783</v>
      </c>
      <c r="CQ91">
        <f t="shared" si="238"/>
        <v>479.8656005859375</v>
      </c>
      <c r="CR91">
        <f t="shared" si="239"/>
        <v>0.18316263828650045</v>
      </c>
      <c r="CS91">
        <v>-9999</v>
      </c>
    </row>
    <row r="92" spans="1:97" x14ac:dyDescent="0.2">
      <c r="A92" t="s">
        <v>132</v>
      </c>
      <c r="B92" t="s">
        <v>133</v>
      </c>
      <c r="C92" t="s">
        <v>184</v>
      </c>
      <c r="D92">
        <v>2</v>
      </c>
      <c r="E92">
        <v>1</v>
      </c>
      <c r="F92" t="s">
        <v>153</v>
      </c>
      <c r="G92" t="s">
        <v>185</v>
      </c>
      <c r="H92" t="s">
        <v>202</v>
      </c>
      <c r="I92">
        <v>1</v>
      </c>
      <c r="J92" s="7">
        <v>20130403</v>
      </c>
      <c r="K92" t="s">
        <v>137</v>
      </c>
      <c r="L92" t="s">
        <v>138</v>
      </c>
      <c r="M92" t="s">
        <v>139</v>
      </c>
      <c r="O92" s="1">
        <v>28</v>
      </c>
      <c r="P92" s="1" t="s">
        <v>209</v>
      </c>
      <c r="Q92" s="1">
        <v>7948.499998931773</v>
      </c>
      <c r="R92" s="1">
        <v>0</v>
      </c>
      <c r="S92">
        <f t="shared" si="200"/>
        <v>27.28556752885277</v>
      </c>
      <c r="T92">
        <f t="shared" si="201"/>
        <v>0.13211144523915264</v>
      </c>
      <c r="U92">
        <f t="shared" si="202"/>
        <v>1104.6635374341488</v>
      </c>
      <c r="V92" s="1">
        <v>27</v>
      </c>
      <c r="W92" s="1">
        <v>27</v>
      </c>
      <c r="X92" s="1">
        <v>0</v>
      </c>
      <c r="Y92" s="1">
        <v>0</v>
      </c>
      <c r="Z92" s="1">
        <v>585.48876953125</v>
      </c>
      <c r="AA92" s="1">
        <v>1065.7042236328125</v>
      </c>
      <c r="AB92" s="1">
        <v>874.13433837890625</v>
      </c>
      <c r="AC92">
        <v>-9999</v>
      </c>
      <c r="AD92">
        <f t="shared" si="203"/>
        <v>0.45060856798013438</v>
      </c>
      <c r="AE92">
        <f t="shared" si="204"/>
        <v>0.17975896220142173</v>
      </c>
      <c r="AF92" s="1">
        <v>-1</v>
      </c>
      <c r="AG92" s="1">
        <v>0.87</v>
      </c>
      <c r="AH92" s="1">
        <v>0.92</v>
      </c>
      <c r="AI92" s="1">
        <v>9.9819869995117188</v>
      </c>
      <c r="AJ92">
        <f t="shared" si="205"/>
        <v>0.87499099349975584</v>
      </c>
      <c r="AK92">
        <f t="shared" si="206"/>
        <v>1.6171863115972927E-2</v>
      </c>
      <c r="AL92">
        <f t="shared" si="207"/>
        <v>0.3989248651156288</v>
      </c>
      <c r="AM92">
        <f t="shared" si="208"/>
        <v>1.8201958416487294</v>
      </c>
      <c r="AN92">
        <f t="shared" si="209"/>
        <v>-1</v>
      </c>
      <c r="AO92" s="1">
        <v>1999.066162109375</v>
      </c>
      <c r="AP92" s="1">
        <v>0.5</v>
      </c>
      <c r="AQ92">
        <f t="shared" si="210"/>
        <v>157.21403242613707</v>
      </c>
      <c r="AR92">
        <f t="shared" si="211"/>
        <v>2.6517251056620545</v>
      </c>
      <c r="AS92">
        <f t="shared" si="212"/>
        <v>1.8666878475665347</v>
      </c>
      <c r="AT92">
        <f t="shared" si="213"/>
        <v>24.162822723388672</v>
      </c>
      <c r="AU92" s="1">
        <v>1.93</v>
      </c>
      <c r="AV92">
        <f t="shared" si="214"/>
        <v>4.7397196054458615</v>
      </c>
      <c r="AW92" s="1">
        <v>1</v>
      </c>
      <c r="AX92">
        <f t="shared" si="215"/>
        <v>9.4794392108917229</v>
      </c>
      <c r="AY92" s="1">
        <v>24.739572525024414</v>
      </c>
      <c r="AZ92" s="1">
        <v>24.162822723388672</v>
      </c>
      <c r="BA92" s="1">
        <v>26.507778167724609</v>
      </c>
      <c r="BB92" s="1">
        <v>1501.1507568359375</v>
      </c>
      <c r="BC92" s="1">
        <v>1481.078125</v>
      </c>
      <c r="BD92" s="1">
        <v>10.656332969665527</v>
      </c>
      <c r="BE92" s="1">
        <v>12.340576171875</v>
      </c>
      <c r="BF92" s="1">
        <v>31.932788848876953</v>
      </c>
      <c r="BG92" s="1">
        <v>36.981353759765625</v>
      </c>
      <c r="BH92" s="1">
        <v>300.1153564453125</v>
      </c>
      <c r="BI92" s="1">
        <v>1998.9468994140625</v>
      </c>
      <c r="BJ92" s="1">
        <v>0.2458065003156662</v>
      </c>
      <c r="BK92" s="1">
        <v>93.812904357910156</v>
      </c>
      <c r="BL92" s="1">
        <v>-5.2973332405090332</v>
      </c>
      <c r="BM92" s="1">
        <v>5.2124191075563431E-2</v>
      </c>
      <c r="BN92" s="1">
        <v>1</v>
      </c>
      <c r="BO92" s="1">
        <v>-1.355140209197998</v>
      </c>
      <c r="BP92" s="1">
        <v>7.355140209197998</v>
      </c>
      <c r="BQ92" s="1">
        <v>1</v>
      </c>
      <c r="BR92" s="1">
        <v>0</v>
      </c>
      <c r="BS92" s="1">
        <v>0.15999999642372131</v>
      </c>
      <c r="BT92" s="1">
        <v>111115</v>
      </c>
      <c r="BU92">
        <f t="shared" si="216"/>
        <v>1.555001846866904</v>
      </c>
      <c r="BV92">
        <f t="shared" si="217"/>
        <v>2.6517251056620544E-3</v>
      </c>
      <c r="BW92">
        <f t="shared" si="218"/>
        <v>297.31282272338865</v>
      </c>
      <c r="BX92">
        <f t="shared" si="219"/>
        <v>297.88957252502439</v>
      </c>
      <c r="BY92">
        <f t="shared" si="220"/>
        <v>319.83149675745881</v>
      </c>
      <c r="BZ92">
        <f t="shared" si="221"/>
        <v>0.82150989984489309</v>
      </c>
      <c r="CA92">
        <f t="shared" si="222"/>
        <v>3.0243931397001491</v>
      </c>
      <c r="CB92">
        <f t="shared" si="223"/>
        <v>32.238562065636948</v>
      </c>
      <c r="CC92">
        <f t="shared" si="224"/>
        <v>19.897985893761948</v>
      </c>
      <c r="CD92">
        <f t="shared" si="225"/>
        <v>24.451197624206543</v>
      </c>
      <c r="CE92">
        <f t="shared" si="226"/>
        <v>3.0771167975354525</v>
      </c>
      <c r="CF92">
        <f t="shared" si="227"/>
        <v>0.1302955640574783</v>
      </c>
      <c r="CG92">
        <f t="shared" si="228"/>
        <v>1.1577052921336144</v>
      </c>
      <c r="CH92">
        <f t="shared" si="229"/>
        <v>1.9194115054018381</v>
      </c>
      <c r="CI92">
        <f t="shared" si="230"/>
        <v>8.1595949213833396E-2</v>
      </c>
      <c r="CJ92">
        <f t="shared" si="231"/>
        <v>103.6316947849805</v>
      </c>
      <c r="CK92">
        <f t="shared" si="232"/>
        <v>0.74585095734510887</v>
      </c>
      <c r="CL92">
        <f t="shared" si="233"/>
        <v>37.739530107785946</v>
      </c>
      <c r="CM92">
        <f t="shared" si="234"/>
        <v>1477.1922921627972</v>
      </c>
      <c r="CN92">
        <f t="shared" si="235"/>
        <v>6.9709576926879893E-3</v>
      </c>
      <c r="CO92">
        <f t="shared" si="236"/>
        <v>0</v>
      </c>
      <c r="CP92">
        <f t="shared" si="237"/>
        <v>1749.0605334715672</v>
      </c>
      <c r="CQ92">
        <f t="shared" si="238"/>
        <v>480.2154541015625</v>
      </c>
      <c r="CR92">
        <f t="shared" si="239"/>
        <v>0.17975896220142173</v>
      </c>
      <c r="CS92">
        <v>-9999</v>
      </c>
    </row>
    <row r="93" spans="1:97" x14ac:dyDescent="0.2">
      <c r="A93" t="s">
        <v>132</v>
      </c>
      <c r="B93" t="s">
        <v>133</v>
      </c>
      <c r="C93" t="s">
        <v>184</v>
      </c>
      <c r="D93">
        <v>2</v>
      </c>
      <c r="E93">
        <v>1</v>
      </c>
      <c r="F93" t="s">
        <v>153</v>
      </c>
      <c r="G93" t="s">
        <v>185</v>
      </c>
      <c r="H93" t="s">
        <v>202</v>
      </c>
      <c r="I93">
        <v>2</v>
      </c>
      <c r="J93" s="7">
        <v>20130403</v>
      </c>
      <c r="K93" t="s">
        <v>137</v>
      </c>
      <c r="L93" t="s">
        <v>138</v>
      </c>
      <c r="M93" t="s">
        <v>139</v>
      </c>
      <c r="O93" s="1">
        <v>29</v>
      </c>
      <c r="P93" s="1" t="s">
        <v>210</v>
      </c>
      <c r="Q93" s="1">
        <v>9128.4999979669228</v>
      </c>
      <c r="R93" s="1">
        <v>0</v>
      </c>
      <c r="S93">
        <f t="shared" si="200"/>
        <v>12.071915386850204</v>
      </c>
      <c r="T93">
        <f t="shared" si="201"/>
        <v>0.16519047355059641</v>
      </c>
      <c r="U93">
        <f t="shared" si="202"/>
        <v>268.36024978902213</v>
      </c>
      <c r="V93" s="1">
        <v>28</v>
      </c>
      <c r="W93" s="1">
        <v>28</v>
      </c>
      <c r="X93" s="1">
        <v>0</v>
      </c>
      <c r="Y93" s="1">
        <v>0</v>
      </c>
      <c r="Z93" s="1">
        <v>574.895751953125</v>
      </c>
      <c r="AA93" s="1">
        <v>982.662841796875</v>
      </c>
      <c r="AB93" s="1">
        <v>829.615478515625</v>
      </c>
      <c r="AC93">
        <v>-9999</v>
      </c>
      <c r="AD93">
        <f t="shared" si="203"/>
        <v>0.41496134024780701</v>
      </c>
      <c r="AE93">
        <f t="shared" si="204"/>
        <v>0.15574758378101594</v>
      </c>
      <c r="AF93" s="1">
        <v>-1</v>
      </c>
      <c r="AG93" s="1">
        <v>0.87</v>
      </c>
      <c r="AH93" s="1">
        <v>0.92</v>
      </c>
      <c r="AI93" s="1">
        <v>10.045051574707031</v>
      </c>
      <c r="AJ93">
        <f t="shared" si="205"/>
        <v>0.87502252578735351</v>
      </c>
      <c r="AK93">
        <f t="shared" si="206"/>
        <v>7.4704493975277179E-3</v>
      </c>
      <c r="AL93">
        <f t="shared" si="207"/>
        <v>0.37533034688967998</v>
      </c>
      <c r="AM93">
        <f t="shared" si="208"/>
        <v>1.7092887509751471</v>
      </c>
      <c r="AN93">
        <f t="shared" si="209"/>
        <v>-1</v>
      </c>
      <c r="AO93" s="1">
        <v>2000.860107421875</v>
      </c>
      <c r="AP93" s="1">
        <v>0.5</v>
      </c>
      <c r="AQ93">
        <f t="shared" si="210"/>
        <v>136.3412530021931</v>
      </c>
      <c r="AR93">
        <f t="shared" si="211"/>
        <v>1.7952543678256485</v>
      </c>
      <c r="AS93">
        <f t="shared" si="212"/>
        <v>1.0199652044859047</v>
      </c>
      <c r="AT93">
        <f t="shared" si="213"/>
        <v>18.047723770141602</v>
      </c>
      <c r="AU93" s="1">
        <v>1.93</v>
      </c>
      <c r="AV93">
        <f t="shared" si="214"/>
        <v>4.7397196054458615</v>
      </c>
      <c r="AW93" s="1">
        <v>1</v>
      </c>
      <c r="AX93">
        <f t="shared" si="215"/>
        <v>9.4794392108917229</v>
      </c>
      <c r="AY93" s="1">
        <v>14.976107597351074</v>
      </c>
      <c r="AZ93" s="1">
        <v>18.047723770141602</v>
      </c>
      <c r="BA93" s="1">
        <v>14.021269798278809</v>
      </c>
      <c r="BB93" s="1">
        <v>401.08090209960938</v>
      </c>
      <c r="BC93" s="1">
        <v>392.86557006835938</v>
      </c>
      <c r="BD93" s="1">
        <v>10.131630897521973</v>
      </c>
      <c r="BE93" s="1">
        <v>11.272909164428711</v>
      </c>
      <c r="BF93" s="1">
        <v>55.624713897705078</v>
      </c>
      <c r="BG93" s="1">
        <v>61.889617919921875</v>
      </c>
      <c r="BH93" s="1">
        <v>300.17062377929688</v>
      </c>
      <c r="BI93" s="1">
        <v>1999.73876953125</v>
      </c>
      <c r="BJ93" s="1">
        <v>0.22961033880710602</v>
      </c>
      <c r="BK93" s="1">
        <v>93.812225341796875</v>
      </c>
      <c r="BL93" s="1">
        <v>0.4903254508972168</v>
      </c>
      <c r="BM93" s="1">
        <v>7.955758273601532E-2</v>
      </c>
      <c r="BN93" s="1">
        <v>1</v>
      </c>
      <c r="BO93" s="1">
        <v>-1.355140209197998</v>
      </c>
      <c r="BP93" s="1">
        <v>7.355140209197998</v>
      </c>
      <c r="BQ93" s="1">
        <v>1</v>
      </c>
      <c r="BR93" s="1">
        <v>0</v>
      </c>
      <c r="BS93" s="1">
        <v>0.15999999642372131</v>
      </c>
      <c r="BT93" s="1">
        <v>111115</v>
      </c>
      <c r="BU93">
        <f t="shared" si="216"/>
        <v>1.5552882061103466</v>
      </c>
      <c r="BV93">
        <f t="shared" si="217"/>
        <v>1.7952543678256484E-3</v>
      </c>
      <c r="BW93">
        <f t="shared" si="218"/>
        <v>291.19772377014158</v>
      </c>
      <c r="BX93">
        <f t="shared" si="219"/>
        <v>288.12610759735105</v>
      </c>
      <c r="BY93">
        <f t="shared" si="220"/>
        <v>319.95819597337686</v>
      </c>
      <c r="BZ93">
        <f t="shared" si="221"/>
        <v>0.82048247152070497</v>
      </c>
      <c r="CA93">
        <f t="shared" si="222"/>
        <v>2.0775018992768981</v>
      </c>
      <c r="CB93">
        <f t="shared" si="223"/>
        <v>22.145321590098696</v>
      </c>
      <c r="CC93">
        <f t="shared" si="224"/>
        <v>10.872412425669985</v>
      </c>
      <c r="CD93">
        <f t="shared" si="225"/>
        <v>16.511915683746338</v>
      </c>
      <c r="CE93">
        <f t="shared" si="226"/>
        <v>1.8852219397171044</v>
      </c>
      <c r="CF93">
        <f t="shared" si="227"/>
        <v>0.16236113811266992</v>
      </c>
      <c r="CG93">
        <f t="shared" si="228"/>
        <v>1.0575366947909934</v>
      </c>
      <c r="CH93">
        <f t="shared" si="229"/>
        <v>0.82768524492611095</v>
      </c>
      <c r="CI93">
        <f t="shared" si="230"/>
        <v>0.10172617225547734</v>
      </c>
      <c r="CJ93">
        <f t="shared" si="231"/>
        <v>25.175472225988642</v>
      </c>
      <c r="CK93">
        <f t="shared" si="232"/>
        <v>0.68308416474960365</v>
      </c>
      <c r="CL93">
        <f t="shared" si="233"/>
        <v>50.925147556056373</v>
      </c>
      <c r="CM93">
        <f t="shared" si="234"/>
        <v>391.14636649421516</v>
      </c>
      <c r="CN93">
        <f t="shared" si="235"/>
        <v>1.5716982823325447E-2</v>
      </c>
      <c r="CO93">
        <f t="shared" si="236"/>
        <v>0</v>
      </c>
      <c r="CP93">
        <f t="shared" si="237"/>
        <v>1749.8164690301287</v>
      </c>
      <c r="CQ93">
        <f t="shared" si="238"/>
        <v>407.76708984375</v>
      </c>
      <c r="CR93">
        <f t="shared" si="239"/>
        <v>0.15574758378101594</v>
      </c>
      <c r="CS93">
        <v>-9999</v>
      </c>
    </row>
    <row r="94" spans="1:97" x14ac:dyDescent="0.2">
      <c r="A94" t="s">
        <v>132</v>
      </c>
      <c r="B94" t="s">
        <v>133</v>
      </c>
      <c r="C94" t="s">
        <v>184</v>
      </c>
      <c r="D94">
        <v>2</v>
      </c>
      <c r="E94">
        <v>1</v>
      </c>
      <c r="F94" t="s">
        <v>153</v>
      </c>
      <c r="G94" t="s">
        <v>185</v>
      </c>
      <c r="H94" t="s">
        <v>202</v>
      </c>
      <c r="I94">
        <v>2</v>
      </c>
      <c r="J94" s="7">
        <v>20130403</v>
      </c>
      <c r="K94" t="s">
        <v>137</v>
      </c>
      <c r="L94" t="s">
        <v>138</v>
      </c>
      <c r="M94" t="s">
        <v>139</v>
      </c>
      <c r="O94" s="1">
        <v>30</v>
      </c>
      <c r="P94" s="1" t="s">
        <v>211</v>
      </c>
      <c r="Q94" s="1">
        <v>9253.4999990006909</v>
      </c>
      <c r="R94" s="1">
        <v>0</v>
      </c>
      <c r="S94">
        <f t="shared" si="200"/>
        <v>7.5634407065274614</v>
      </c>
      <c r="T94">
        <f t="shared" si="201"/>
        <v>0.16977523622916207</v>
      </c>
      <c r="U94">
        <f t="shared" si="202"/>
        <v>168.79645773300095</v>
      </c>
      <c r="V94" s="1">
        <v>29</v>
      </c>
      <c r="W94" s="1">
        <v>29</v>
      </c>
      <c r="X94" s="1">
        <v>0</v>
      </c>
      <c r="Y94" s="1">
        <v>0</v>
      </c>
      <c r="Z94" s="1">
        <v>582.71435546875</v>
      </c>
      <c r="AA94" s="1">
        <v>954.641357421875</v>
      </c>
      <c r="AB94" s="1">
        <v>829.17767333984375</v>
      </c>
      <c r="AC94">
        <v>-9999</v>
      </c>
      <c r="AD94">
        <f t="shared" si="203"/>
        <v>0.38959866871634291</v>
      </c>
      <c r="AE94">
        <f t="shared" si="204"/>
        <v>0.13142494100701982</v>
      </c>
      <c r="AF94" s="1">
        <v>-1</v>
      </c>
      <c r="AG94" s="1">
        <v>0.87</v>
      </c>
      <c r="AH94" s="1">
        <v>0.92</v>
      </c>
      <c r="AI94" s="1">
        <v>10.045051574707031</v>
      </c>
      <c r="AJ94">
        <f t="shared" si="205"/>
        <v>0.87502252578735351</v>
      </c>
      <c r="AK94">
        <f t="shared" si="206"/>
        <v>4.8902642383538818E-3</v>
      </c>
      <c r="AL94">
        <f t="shared" si="207"/>
        <v>0.33733416348685485</v>
      </c>
      <c r="AM94">
        <f t="shared" si="208"/>
        <v>1.6382664138314176</v>
      </c>
      <c r="AN94">
        <f t="shared" si="209"/>
        <v>-1</v>
      </c>
      <c r="AO94" s="1">
        <v>2001.2896728515625</v>
      </c>
      <c r="AP94" s="1">
        <v>0.5</v>
      </c>
      <c r="AQ94">
        <f t="shared" si="210"/>
        <v>115.07393988098788</v>
      </c>
      <c r="AR94">
        <f t="shared" si="211"/>
        <v>1.8272412909316462</v>
      </c>
      <c r="AS94">
        <f t="shared" si="212"/>
        <v>1.0106536961584709</v>
      </c>
      <c r="AT94">
        <f t="shared" si="213"/>
        <v>17.958074569702148</v>
      </c>
      <c r="AU94" s="1">
        <v>1.93</v>
      </c>
      <c r="AV94">
        <f t="shared" si="214"/>
        <v>4.7397196054458615</v>
      </c>
      <c r="AW94" s="1">
        <v>1</v>
      </c>
      <c r="AX94">
        <f t="shared" si="215"/>
        <v>9.4794392108917229</v>
      </c>
      <c r="AY94" s="1">
        <v>14.932353019714355</v>
      </c>
      <c r="AZ94" s="1">
        <v>17.958074569702148</v>
      </c>
      <c r="BA94" s="1">
        <v>14.022110939025879</v>
      </c>
      <c r="BB94" s="1">
        <v>249.93663024902344</v>
      </c>
      <c r="BC94" s="1">
        <v>244.78472900390625</v>
      </c>
      <c r="BD94" s="1">
        <v>10.085821151733398</v>
      </c>
      <c r="BE94" s="1">
        <v>11.247749328613281</v>
      </c>
      <c r="BF94" s="1">
        <v>55.527866363525391</v>
      </c>
      <c r="BG94" s="1">
        <v>61.927543640136719</v>
      </c>
      <c r="BH94" s="1">
        <v>300.09683227539062</v>
      </c>
      <c r="BI94" s="1">
        <v>2001.228759765625</v>
      </c>
      <c r="BJ94" s="1">
        <v>0.2712034285068512</v>
      </c>
      <c r="BK94" s="1">
        <v>93.81158447265625</v>
      </c>
      <c r="BL94" s="1">
        <v>0.2074885368347168</v>
      </c>
      <c r="BM94" s="1">
        <v>8.6678668856620789E-2</v>
      </c>
      <c r="BN94" s="1">
        <v>1</v>
      </c>
      <c r="BO94" s="1">
        <v>-1.355140209197998</v>
      </c>
      <c r="BP94" s="1">
        <v>7.355140209197998</v>
      </c>
      <c r="BQ94" s="1">
        <v>1</v>
      </c>
      <c r="BR94" s="1">
        <v>0</v>
      </c>
      <c r="BS94" s="1">
        <v>0.15999999642372131</v>
      </c>
      <c r="BT94" s="1">
        <v>111115</v>
      </c>
      <c r="BU94">
        <f t="shared" si="216"/>
        <v>1.5549058667118685</v>
      </c>
      <c r="BV94">
        <f t="shared" si="217"/>
        <v>1.8272412909316462E-3</v>
      </c>
      <c r="BW94">
        <f t="shared" si="218"/>
        <v>291.10807456970213</v>
      </c>
      <c r="BX94">
        <f t="shared" si="219"/>
        <v>288.08235301971433</v>
      </c>
      <c r="BY94">
        <f t="shared" si="220"/>
        <v>320.19659440554824</v>
      </c>
      <c r="BZ94">
        <f t="shared" si="221"/>
        <v>0.81788039474896901</v>
      </c>
      <c r="CA94">
        <f t="shared" si="222"/>
        <v>2.0658228824269385</v>
      </c>
      <c r="CB94">
        <f t="shared" si="223"/>
        <v>22.020978475521588</v>
      </c>
      <c r="CC94">
        <f t="shared" si="224"/>
        <v>10.773229146908307</v>
      </c>
      <c r="CD94">
        <f t="shared" si="225"/>
        <v>16.445213794708252</v>
      </c>
      <c r="CE94">
        <f t="shared" si="226"/>
        <v>1.8772374159583542</v>
      </c>
      <c r="CF94">
        <f t="shared" si="227"/>
        <v>0.16678808831213465</v>
      </c>
      <c r="CG94">
        <f t="shared" si="228"/>
        <v>1.0551691862684676</v>
      </c>
      <c r="CH94">
        <f t="shared" si="229"/>
        <v>0.82206822968988669</v>
      </c>
      <c r="CI94">
        <f t="shared" si="230"/>
        <v>0.10450687829171808</v>
      </c>
      <c r="CJ94">
        <f t="shared" si="231"/>
        <v>15.835063153304569</v>
      </c>
      <c r="CK94">
        <f t="shared" si="232"/>
        <v>0.68957103010419951</v>
      </c>
      <c r="CL94">
        <f t="shared" si="233"/>
        <v>51.125205454398383</v>
      </c>
      <c r="CM94">
        <f t="shared" si="234"/>
        <v>243.70759303344923</v>
      </c>
      <c r="CN94">
        <f t="shared" si="235"/>
        <v>1.5866656235462625E-2</v>
      </c>
      <c r="CO94">
        <f t="shared" si="236"/>
        <v>0</v>
      </c>
      <c r="CP94">
        <f t="shared" si="237"/>
        <v>1751.1202440484101</v>
      </c>
      <c r="CQ94">
        <f t="shared" si="238"/>
        <v>371.927001953125</v>
      </c>
      <c r="CR94">
        <f t="shared" si="239"/>
        <v>0.13142494100701982</v>
      </c>
      <c r="CS94">
        <v>-9999</v>
      </c>
    </row>
    <row r="95" spans="1:97" x14ac:dyDescent="0.2">
      <c r="A95" t="s">
        <v>132</v>
      </c>
      <c r="B95" t="s">
        <v>133</v>
      </c>
      <c r="C95" t="s">
        <v>184</v>
      </c>
      <c r="D95">
        <v>2</v>
      </c>
      <c r="E95">
        <v>1</v>
      </c>
      <c r="F95" t="s">
        <v>153</v>
      </c>
      <c r="G95" t="s">
        <v>185</v>
      </c>
      <c r="H95" t="s">
        <v>202</v>
      </c>
      <c r="I95">
        <v>2</v>
      </c>
      <c r="J95" s="7">
        <v>20130403</v>
      </c>
      <c r="K95" t="s">
        <v>137</v>
      </c>
      <c r="L95" t="s">
        <v>138</v>
      </c>
      <c r="M95" t="s">
        <v>139</v>
      </c>
      <c r="O95" s="1">
        <v>31</v>
      </c>
      <c r="P95" s="1" t="s">
        <v>212</v>
      </c>
      <c r="Q95" s="1">
        <v>9380.4999990006909</v>
      </c>
      <c r="R95" s="1">
        <v>0</v>
      </c>
      <c r="S95">
        <f t="shared" si="200"/>
        <v>2.0666411816160251</v>
      </c>
      <c r="T95">
        <f t="shared" si="201"/>
        <v>0.17222131055281731</v>
      </c>
      <c r="U95">
        <f t="shared" si="202"/>
        <v>77.426017179188634</v>
      </c>
      <c r="V95" s="1">
        <v>30</v>
      </c>
      <c r="W95" s="1">
        <v>30</v>
      </c>
      <c r="X95" s="1">
        <v>0</v>
      </c>
      <c r="Y95" s="1">
        <v>0</v>
      </c>
      <c r="Z95" s="1">
        <v>589.109375</v>
      </c>
      <c r="AA95" s="1">
        <v>924.31097412109375</v>
      </c>
      <c r="AB95" s="1">
        <v>822.6651611328125</v>
      </c>
      <c r="AC95">
        <v>-9999</v>
      </c>
      <c r="AD95">
        <f t="shared" si="203"/>
        <v>0.36265024272791885</v>
      </c>
      <c r="AE95">
        <f t="shared" si="204"/>
        <v>0.10996928072279347</v>
      </c>
      <c r="AF95" s="1">
        <v>-1</v>
      </c>
      <c r="AG95" s="1">
        <v>0.87</v>
      </c>
      <c r="AH95" s="1">
        <v>0.92</v>
      </c>
      <c r="AI95" s="1">
        <v>10.045051574707031</v>
      </c>
      <c r="AJ95">
        <f t="shared" si="205"/>
        <v>0.87502252578735351</v>
      </c>
      <c r="AK95">
        <f t="shared" si="206"/>
        <v>1.7510285266323158E-3</v>
      </c>
      <c r="AL95">
        <f t="shared" si="207"/>
        <v>0.3032378522501053</v>
      </c>
      <c r="AM95">
        <f t="shared" si="208"/>
        <v>1.568997224193035</v>
      </c>
      <c r="AN95">
        <f t="shared" si="209"/>
        <v>-1</v>
      </c>
      <c r="AO95" s="1">
        <v>2001.541015625</v>
      </c>
      <c r="AP95" s="1">
        <v>0.5</v>
      </c>
      <c r="AQ95">
        <f t="shared" si="210"/>
        <v>96.299740351926985</v>
      </c>
      <c r="AR95">
        <f t="shared" si="211"/>
        <v>1.8475413490591106</v>
      </c>
      <c r="AS95">
        <f t="shared" si="212"/>
        <v>1.0076691222604206</v>
      </c>
      <c r="AT95">
        <f t="shared" si="213"/>
        <v>17.910022735595703</v>
      </c>
      <c r="AU95" s="1">
        <v>1.93</v>
      </c>
      <c r="AV95">
        <f t="shared" si="214"/>
        <v>4.7397196054458615</v>
      </c>
      <c r="AW95" s="1">
        <v>1</v>
      </c>
      <c r="AX95">
        <f t="shared" si="215"/>
        <v>9.4794392108917229</v>
      </c>
      <c r="AY95" s="1">
        <v>14.907199859619141</v>
      </c>
      <c r="AZ95" s="1">
        <v>17.910022735595703</v>
      </c>
      <c r="BA95" s="1">
        <v>14.022420883178711</v>
      </c>
      <c r="BB95" s="1">
        <v>99.903640747070312</v>
      </c>
      <c r="BC95" s="1">
        <v>98.457504272460938</v>
      </c>
      <c r="BD95" s="1">
        <v>10.038243293762207</v>
      </c>
      <c r="BE95" s="1">
        <v>11.213152885437012</v>
      </c>
      <c r="BF95" s="1">
        <v>55.357440948486328</v>
      </c>
      <c r="BG95" s="1">
        <v>61.835346221923828</v>
      </c>
      <c r="BH95" s="1">
        <v>300.0887451171875</v>
      </c>
      <c r="BI95" s="1">
        <v>2001.4765625</v>
      </c>
      <c r="BJ95" s="1">
        <v>0.25404509902000427</v>
      </c>
      <c r="BK95" s="1">
        <v>93.811042785644531</v>
      </c>
      <c r="BL95" s="1">
        <v>-0.23297929763793945</v>
      </c>
      <c r="BM95" s="1">
        <v>8.1605121493339539E-2</v>
      </c>
      <c r="BN95" s="1">
        <v>1</v>
      </c>
      <c r="BO95" s="1">
        <v>-1.355140209197998</v>
      </c>
      <c r="BP95" s="1">
        <v>7.355140209197998</v>
      </c>
      <c r="BQ95" s="1">
        <v>1</v>
      </c>
      <c r="BR95" s="1">
        <v>0</v>
      </c>
      <c r="BS95" s="1">
        <v>0.15999999642372131</v>
      </c>
      <c r="BT95" s="1">
        <v>111115</v>
      </c>
      <c r="BU95">
        <f t="shared" si="216"/>
        <v>1.5548639643377589</v>
      </c>
      <c r="BV95">
        <f t="shared" si="217"/>
        <v>1.8475413490591107E-3</v>
      </c>
      <c r="BW95">
        <f t="shared" si="218"/>
        <v>291.06002273559568</v>
      </c>
      <c r="BX95">
        <f t="shared" si="219"/>
        <v>288.05719985961912</v>
      </c>
      <c r="BY95">
        <f t="shared" si="220"/>
        <v>320.23624284216203</v>
      </c>
      <c r="BZ95">
        <f t="shared" si="221"/>
        <v>0.81552169240596861</v>
      </c>
      <c r="CA95">
        <f t="shared" si="222"/>
        <v>2.0595866873581254</v>
      </c>
      <c r="CB95">
        <f t="shared" si="223"/>
        <v>21.954629499900349</v>
      </c>
      <c r="CC95">
        <f t="shared" si="224"/>
        <v>10.741476614463338</v>
      </c>
      <c r="CD95">
        <f t="shared" si="225"/>
        <v>16.408611297607422</v>
      </c>
      <c r="CE95">
        <f t="shared" si="226"/>
        <v>1.872868556682272</v>
      </c>
      <c r="CF95">
        <f t="shared" si="227"/>
        <v>0.16914824558719513</v>
      </c>
      <c r="CG95">
        <f t="shared" si="228"/>
        <v>1.0519175650977048</v>
      </c>
      <c r="CH95">
        <f t="shared" si="229"/>
        <v>0.82095099158456719</v>
      </c>
      <c r="CI95">
        <f t="shared" si="230"/>
        <v>0.10598951995073681</v>
      </c>
      <c r="CJ95">
        <f t="shared" si="231"/>
        <v>7.2634154103189132</v>
      </c>
      <c r="CK95">
        <f t="shared" si="232"/>
        <v>0.78639020713878771</v>
      </c>
      <c r="CL95">
        <f t="shared" si="233"/>
        <v>51.136883298103932</v>
      </c>
      <c r="CM95">
        <f t="shared" si="234"/>
        <v>98.163186693845532</v>
      </c>
      <c r="CN95">
        <f t="shared" si="235"/>
        <v>1.0765908532794213E-2</v>
      </c>
      <c r="CO95">
        <f t="shared" si="236"/>
        <v>0</v>
      </c>
      <c r="CP95">
        <f t="shared" si="237"/>
        <v>1751.3370770229399</v>
      </c>
      <c r="CQ95">
        <f t="shared" si="238"/>
        <v>335.20159912109375</v>
      </c>
      <c r="CR95">
        <f t="shared" si="239"/>
        <v>0.10996928072279347</v>
      </c>
      <c r="CS95">
        <v>-9999</v>
      </c>
    </row>
    <row r="96" spans="1:97" x14ac:dyDescent="0.2">
      <c r="A96" t="s">
        <v>132</v>
      </c>
      <c r="B96" t="s">
        <v>133</v>
      </c>
      <c r="C96" t="s">
        <v>184</v>
      </c>
      <c r="D96">
        <v>2</v>
      </c>
      <c r="E96">
        <v>1</v>
      </c>
      <c r="F96" t="s">
        <v>153</v>
      </c>
      <c r="G96" t="s">
        <v>185</v>
      </c>
      <c r="H96" t="s">
        <v>202</v>
      </c>
      <c r="I96">
        <v>2</v>
      </c>
      <c r="J96" s="7">
        <v>20130403</v>
      </c>
      <c r="K96" t="s">
        <v>137</v>
      </c>
      <c r="L96" t="s">
        <v>138</v>
      </c>
      <c r="M96" t="s">
        <v>139</v>
      </c>
      <c r="O96" s="1">
        <v>32</v>
      </c>
      <c r="P96" s="1" t="s">
        <v>213</v>
      </c>
      <c r="Q96" s="1">
        <v>9616.4999981736764</v>
      </c>
      <c r="R96" s="1">
        <v>0</v>
      </c>
      <c r="S96">
        <f t="shared" si="200"/>
        <v>0.31875801639563855</v>
      </c>
      <c r="T96">
        <f t="shared" si="201"/>
        <v>0.17490613328649249</v>
      </c>
      <c r="U96">
        <f t="shared" si="202"/>
        <v>46.001160339480059</v>
      </c>
      <c r="V96" s="1">
        <v>31</v>
      </c>
      <c r="W96" s="1">
        <v>31</v>
      </c>
      <c r="X96" s="1">
        <v>0</v>
      </c>
      <c r="Y96" s="1">
        <v>0</v>
      </c>
      <c r="Z96" s="1">
        <v>591.013427734375</v>
      </c>
      <c r="AA96" s="1">
        <v>926.507080078125</v>
      </c>
      <c r="AB96" s="1">
        <v>820.5107421875</v>
      </c>
      <c r="AC96">
        <v>-9999</v>
      </c>
      <c r="AD96">
        <f t="shared" si="203"/>
        <v>0.36210587005493849</v>
      </c>
      <c r="AE96">
        <f t="shared" si="204"/>
        <v>0.11440423950315325</v>
      </c>
      <c r="AF96" s="1">
        <v>-1</v>
      </c>
      <c r="AG96" s="1">
        <v>0.87</v>
      </c>
      <c r="AH96" s="1">
        <v>0.92</v>
      </c>
      <c r="AI96" s="1">
        <v>10.076884269714355</v>
      </c>
      <c r="AJ96">
        <f t="shared" si="205"/>
        <v>0.87503844213485704</v>
      </c>
      <c r="AK96">
        <f t="shared" si="206"/>
        <v>7.5320840963812464E-4</v>
      </c>
      <c r="AL96">
        <f t="shared" si="207"/>
        <v>0.31594141096303108</v>
      </c>
      <c r="AM96">
        <f t="shared" si="208"/>
        <v>1.5676582571564419</v>
      </c>
      <c r="AN96">
        <f t="shared" si="209"/>
        <v>-1</v>
      </c>
      <c r="AO96" s="1">
        <v>1998.012939453125</v>
      </c>
      <c r="AP96" s="1">
        <v>0.5</v>
      </c>
      <c r="AQ96">
        <f t="shared" si="210"/>
        <v>100.0086470730361</v>
      </c>
      <c r="AR96">
        <f t="shared" si="211"/>
        <v>1.8540337085767993</v>
      </c>
      <c r="AS96">
        <f t="shared" si="212"/>
        <v>0.99610880257506551</v>
      </c>
      <c r="AT96">
        <f t="shared" si="213"/>
        <v>17.75547981262207</v>
      </c>
      <c r="AU96" s="1">
        <v>1.93</v>
      </c>
      <c r="AV96">
        <f t="shared" si="214"/>
        <v>4.7397196054458615</v>
      </c>
      <c r="AW96" s="1">
        <v>1</v>
      </c>
      <c r="AX96">
        <f t="shared" si="215"/>
        <v>9.4794392108917229</v>
      </c>
      <c r="AY96" s="1">
        <v>14.837270736694336</v>
      </c>
      <c r="AZ96" s="1">
        <v>17.75547981262207</v>
      </c>
      <c r="BA96" s="1">
        <v>14.023812294006348</v>
      </c>
      <c r="BB96" s="1">
        <v>50.052619934082031</v>
      </c>
      <c r="BC96" s="1">
        <v>49.788291931152344</v>
      </c>
      <c r="BD96" s="1">
        <v>9.9449405670166016</v>
      </c>
      <c r="BE96" s="1">
        <v>11.123875617980957</v>
      </c>
      <c r="BF96" s="1">
        <v>55.089370727539062</v>
      </c>
      <c r="BG96" s="1">
        <v>61.621677398681641</v>
      </c>
      <c r="BH96" s="1">
        <v>300.14212036132812</v>
      </c>
      <c r="BI96" s="1">
        <v>2000.88818359375</v>
      </c>
      <c r="BJ96" s="1">
        <v>0.25160893797874451</v>
      </c>
      <c r="BK96" s="1">
        <v>93.810203552246094</v>
      </c>
      <c r="BL96" s="1">
        <v>-0.57048845291137695</v>
      </c>
      <c r="BM96" s="1">
        <v>7.7624484896659851E-2</v>
      </c>
      <c r="BN96" s="1">
        <v>1</v>
      </c>
      <c r="BO96" s="1">
        <v>-1.355140209197998</v>
      </c>
      <c r="BP96" s="1">
        <v>7.355140209197998</v>
      </c>
      <c r="BQ96" s="1">
        <v>1</v>
      </c>
      <c r="BR96" s="1">
        <v>0</v>
      </c>
      <c r="BS96" s="1">
        <v>0.15999999642372131</v>
      </c>
      <c r="BT96" s="1">
        <v>111115</v>
      </c>
      <c r="BU96">
        <f t="shared" si="216"/>
        <v>1.5551405200068813</v>
      </c>
      <c r="BV96">
        <f t="shared" si="217"/>
        <v>1.8540337085767992E-3</v>
      </c>
      <c r="BW96">
        <f t="shared" si="218"/>
        <v>290.90547981262205</v>
      </c>
      <c r="BX96">
        <f t="shared" si="219"/>
        <v>287.98727073669431</v>
      </c>
      <c r="BY96">
        <f t="shared" si="220"/>
        <v>320.14210221926623</v>
      </c>
      <c r="BZ96">
        <f t="shared" si="221"/>
        <v>0.81770125656605586</v>
      </c>
      <c r="CA96">
        <f t="shared" si="222"/>
        <v>2.0396418385877264</v>
      </c>
      <c r="CB96">
        <f t="shared" si="223"/>
        <v>21.742217385252559</v>
      </c>
      <c r="CC96">
        <f t="shared" si="224"/>
        <v>10.618341767271602</v>
      </c>
      <c r="CD96">
        <f t="shared" si="225"/>
        <v>16.296375274658203</v>
      </c>
      <c r="CE96">
        <f t="shared" si="226"/>
        <v>1.8595277114231406</v>
      </c>
      <c r="CF96">
        <f t="shared" si="227"/>
        <v>0.17173738860514751</v>
      </c>
      <c r="CG96">
        <f t="shared" si="228"/>
        <v>1.0435330360126609</v>
      </c>
      <c r="CH96">
        <f t="shared" si="229"/>
        <v>0.81599467541047965</v>
      </c>
      <c r="CI96">
        <f t="shared" si="230"/>
        <v>0.10761613195848932</v>
      </c>
      <c r="CJ96">
        <f t="shared" si="231"/>
        <v>4.3153782150861346</v>
      </c>
      <c r="CK96">
        <f t="shared" si="232"/>
        <v>0.92393529794295493</v>
      </c>
      <c r="CL96">
        <f t="shared" si="233"/>
        <v>51.246168337698485</v>
      </c>
      <c r="CM96">
        <f t="shared" si="234"/>
        <v>49.742896490287059</v>
      </c>
      <c r="CN96">
        <f t="shared" si="235"/>
        <v>3.2839114968689835E-3</v>
      </c>
      <c r="CO96">
        <f t="shared" si="236"/>
        <v>0</v>
      </c>
      <c r="CP96">
        <f t="shared" si="237"/>
        <v>1750.8540790579189</v>
      </c>
      <c r="CQ96">
        <f t="shared" si="238"/>
        <v>335.49365234375</v>
      </c>
      <c r="CR96">
        <f t="shared" si="239"/>
        <v>0.11440423950315325</v>
      </c>
      <c r="CS96">
        <v>-9999</v>
      </c>
    </row>
    <row r="97" spans="1:97" x14ac:dyDescent="0.2">
      <c r="A97" t="s">
        <v>132</v>
      </c>
      <c r="B97" t="s">
        <v>133</v>
      </c>
      <c r="C97" t="s">
        <v>184</v>
      </c>
      <c r="D97">
        <v>2</v>
      </c>
      <c r="E97">
        <v>1</v>
      </c>
      <c r="F97" t="s">
        <v>153</v>
      </c>
      <c r="G97" t="s">
        <v>185</v>
      </c>
      <c r="H97" t="s">
        <v>202</v>
      </c>
      <c r="I97">
        <v>2</v>
      </c>
      <c r="J97" s="7">
        <v>20130403</v>
      </c>
      <c r="K97" t="s">
        <v>137</v>
      </c>
      <c r="L97" t="s">
        <v>138</v>
      </c>
      <c r="M97" t="s">
        <v>139</v>
      </c>
      <c r="O97" s="1">
        <v>33</v>
      </c>
      <c r="P97" s="1" t="s">
        <v>214</v>
      </c>
      <c r="Q97" s="1">
        <v>9847.4999985182658</v>
      </c>
      <c r="R97" s="1">
        <v>0</v>
      </c>
      <c r="S97">
        <f t="shared" si="200"/>
        <v>14.477641379221451</v>
      </c>
      <c r="T97">
        <f t="shared" si="201"/>
        <v>0.17915478138015212</v>
      </c>
      <c r="U97">
        <f t="shared" si="202"/>
        <v>745.33695842789257</v>
      </c>
      <c r="V97" s="1">
        <v>32</v>
      </c>
      <c r="W97" s="1">
        <v>32</v>
      </c>
      <c r="X97" s="1">
        <v>0</v>
      </c>
      <c r="Y97" s="1">
        <v>0</v>
      </c>
      <c r="Z97" s="1">
        <v>569.660400390625</v>
      </c>
      <c r="AA97" s="1">
        <v>966.91046142578125</v>
      </c>
      <c r="AB97" s="1">
        <v>840.69561767578125</v>
      </c>
      <c r="AC97">
        <v>-9999</v>
      </c>
      <c r="AD97">
        <f t="shared" si="203"/>
        <v>0.41084472335668137</v>
      </c>
      <c r="AE97">
        <f t="shared" si="204"/>
        <v>0.13053415883399053</v>
      </c>
      <c r="AF97" s="1">
        <v>-1</v>
      </c>
      <c r="AG97" s="1">
        <v>0.87</v>
      </c>
      <c r="AH97" s="1">
        <v>0.92</v>
      </c>
      <c r="AI97" s="1">
        <v>10.076884269714355</v>
      </c>
      <c r="AJ97">
        <f t="shared" si="205"/>
        <v>0.87503844213485704</v>
      </c>
      <c r="AK97">
        <f t="shared" si="206"/>
        <v>8.8508640584592218E-3</v>
      </c>
      <c r="AL97">
        <f t="shared" si="207"/>
        <v>0.31772139548854622</v>
      </c>
      <c r="AM97">
        <f t="shared" si="208"/>
        <v>1.6973454022128898</v>
      </c>
      <c r="AN97">
        <f t="shared" si="209"/>
        <v>-1</v>
      </c>
      <c r="AO97" s="1">
        <v>1998.5301513671875</v>
      </c>
      <c r="AP97" s="1">
        <v>0.5</v>
      </c>
      <c r="AQ97">
        <f t="shared" si="210"/>
        <v>114.13846216710257</v>
      </c>
      <c r="AR97">
        <f t="shared" si="211"/>
        <v>1.8684928440960566</v>
      </c>
      <c r="AS97">
        <f t="shared" si="212"/>
        <v>0.98064811959675291</v>
      </c>
      <c r="AT97">
        <f t="shared" si="213"/>
        <v>17.587850570678711</v>
      </c>
      <c r="AU97" s="1">
        <v>1.93</v>
      </c>
      <c r="AV97">
        <f t="shared" si="214"/>
        <v>4.7397196054458615</v>
      </c>
      <c r="AW97" s="1">
        <v>1</v>
      </c>
      <c r="AX97">
        <f t="shared" si="215"/>
        <v>9.4794392108917229</v>
      </c>
      <c r="AY97" s="1">
        <v>14.797182083129883</v>
      </c>
      <c r="AZ97" s="1">
        <v>17.587850570678711</v>
      </c>
      <c r="BA97" s="1">
        <v>14.023292541503906</v>
      </c>
      <c r="BB97" s="1">
        <v>900.9775390625</v>
      </c>
      <c r="BC97" s="1">
        <v>890.5970458984375</v>
      </c>
      <c r="BD97" s="1">
        <v>9.8717975616455078</v>
      </c>
      <c r="BE97" s="1">
        <v>11.060107231140137</v>
      </c>
      <c r="BF97" s="1">
        <v>54.825931549072266</v>
      </c>
      <c r="BG97" s="1">
        <v>61.425045013427734</v>
      </c>
      <c r="BH97" s="1">
        <v>300.11590576171875</v>
      </c>
      <c r="BI97" s="1">
        <v>1998.4439697265625</v>
      </c>
      <c r="BJ97" s="1">
        <v>0.24237988889217377</v>
      </c>
      <c r="BK97" s="1">
        <v>93.810279846191406</v>
      </c>
      <c r="BL97" s="1">
        <v>3.1013011932373047E-2</v>
      </c>
      <c r="BM97" s="1">
        <v>9.0364620089530945E-2</v>
      </c>
      <c r="BN97" s="1">
        <v>1</v>
      </c>
      <c r="BO97" s="1">
        <v>-1.355140209197998</v>
      </c>
      <c r="BP97" s="1">
        <v>7.355140209197998</v>
      </c>
      <c r="BQ97" s="1">
        <v>1</v>
      </c>
      <c r="BR97" s="1">
        <v>0</v>
      </c>
      <c r="BS97" s="1">
        <v>0.15999999642372131</v>
      </c>
      <c r="BT97" s="1">
        <v>111115</v>
      </c>
      <c r="BU97">
        <f t="shared" si="216"/>
        <v>1.5550046930659001</v>
      </c>
      <c r="BV97">
        <f t="shared" si="217"/>
        <v>1.8684928440960567E-3</v>
      </c>
      <c r="BW97">
        <f t="shared" si="218"/>
        <v>290.73785057067869</v>
      </c>
      <c r="BX97">
        <f t="shared" si="219"/>
        <v>287.94718208312986</v>
      </c>
      <c r="BY97">
        <f t="shared" si="220"/>
        <v>319.75102800925742</v>
      </c>
      <c r="BZ97">
        <f t="shared" si="221"/>
        <v>0.81908000677177251</v>
      </c>
      <c r="CA97">
        <f t="shared" si="222"/>
        <v>2.0181998740788942</v>
      </c>
      <c r="CB97">
        <f t="shared" si="223"/>
        <v>21.513632380032078</v>
      </c>
      <c r="CC97">
        <f t="shared" si="224"/>
        <v>10.453525148891941</v>
      </c>
      <c r="CD97">
        <f t="shared" si="225"/>
        <v>16.192516326904297</v>
      </c>
      <c r="CE97">
        <f t="shared" si="226"/>
        <v>1.8472570022676564</v>
      </c>
      <c r="CF97">
        <f t="shared" si="227"/>
        <v>0.17583168531492238</v>
      </c>
      <c r="CG97">
        <f t="shared" si="228"/>
        <v>1.0375517544821413</v>
      </c>
      <c r="CH97">
        <f t="shared" si="229"/>
        <v>0.80970524778551511</v>
      </c>
      <c r="CI97">
        <f t="shared" si="230"/>
        <v>0.11018860822809058</v>
      </c>
      <c r="CJ97">
        <f t="shared" si="231"/>
        <v>69.920268649829723</v>
      </c>
      <c r="CK97">
        <f t="shared" si="232"/>
        <v>0.8368958350585971</v>
      </c>
      <c r="CL97">
        <f t="shared" si="233"/>
        <v>51.52148674493391</v>
      </c>
      <c r="CM97">
        <f t="shared" si="234"/>
        <v>888.53523449513295</v>
      </c>
      <c r="CN97">
        <f t="shared" si="235"/>
        <v>8.3948230690175357E-3</v>
      </c>
      <c r="CO97">
        <f t="shared" si="236"/>
        <v>0</v>
      </c>
      <c r="CP97">
        <f t="shared" si="237"/>
        <v>1748.7152979633306</v>
      </c>
      <c r="CQ97">
        <f t="shared" si="238"/>
        <v>397.25006103515625</v>
      </c>
      <c r="CR97">
        <f t="shared" si="239"/>
        <v>0.13053415883399053</v>
      </c>
      <c r="CS97">
        <v>-9999</v>
      </c>
    </row>
    <row r="98" spans="1:97" x14ac:dyDescent="0.2">
      <c r="A98" t="s">
        <v>132</v>
      </c>
      <c r="B98" t="s">
        <v>133</v>
      </c>
      <c r="C98" t="s">
        <v>184</v>
      </c>
      <c r="D98">
        <v>2</v>
      </c>
      <c r="E98">
        <v>1</v>
      </c>
      <c r="F98" t="s">
        <v>153</v>
      </c>
      <c r="G98" t="s">
        <v>185</v>
      </c>
      <c r="H98" t="s">
        <v>202</v>
      </c>
      <c r="I98">
        <v>2</v>
      </c>
      <c r="J98" s="7">
        <v>20130403</v>
      </c>
      <c r="K98" t="s">
        <v>137</v>
      </c>
      <c r="L98" t="s">
        <v>138</v>
      </c>
      <c r="M98" t="s">
        <v>139</v>
      </c>
      <c r="O98" s="1">
        <v>34</v>
      </c>
      <c r="P98" s="1" t="s">
        <v>215</v>
      </c>
      <c r="Q98" s="1">
        <v>9992.4999990006909</v>
      </c>
      <c r="R98" s="1">
        <v>0</v>
      </c>
      <c r="S98">
        <f t="shared" si="200"/>
        <v>16.552521481064261</v>
      </c>
      <c r="T98">
        <f t="shared" si="201"/>
        <v>0.18206676142373765</v>
      </c>
      <c r="U98">
        <f t="shared" si="202"/>
        <v>1021.7131692122682</v>
      </c>
      <c r="V98" s="1">
        <v>33</v>
      </c>
      <c r="W98" s="1">
        <v>33</v>
      </c>
      <c r="X98" s="1">
        <v>0</v>
      </c>
      <c r="Y98" s="1">
        <v>0</v>
      </c>
      <c r="Z98" s="1">
        <v>572.071533203125</v>
      </c>
      <c r="AA98" s="1">
        <v>982.2286376953125</v>
      </c>
      <c r="AB98" s="1">
        <v>836.339599609375</v>
      </c>
      <c r="AC98">
        <v>-9999</v>
      </c>
      <c r="AD98">
        <f t="shared" si="203"/>
        <v>0.41757803504342367</v>
      </c>
      <c r="AE98">
        <f t="shared" si="204"/>
        <v>0.14852859353424014</v>
      </c>
      <c r="AF98" s="1">
        <v>-1</v>
      </c>
      <c r="AG98" s="1">
        <v>0.87</v>
      </c>
      <c r="AH98" s="1">
        <v>0.92</v>
      </c>
      <c r="AI98" s="1">
        <v>10.076884269714355</v>
      </c>
      <c r="AJ98">
        <f t="shared" si="205"/>
        <v>0.87503844213485704</v>
      </c>
      <c r="AK98">
        <f t="shared" si="206"/>
        <v>1.003509081446266E-2</v>
      </c>
      <c r="AL98">
        <f t="shared" si="207"/>
        <v>0.35569062802547735</v>
      </c>
      <c r="AM98">
        <f t="shared" si="208"/>
        <v>1.7169682123416432</v>
      </c>
      <c r="AN98">
        <f t="shared" si="209"/>
        <v>-1</v>
      </c>
      <c r="AO98" s="1">
        <v>1999.0931396484375</v>
      </c>
      <c r="AP98" s="1">
        <v>0.5</v>
      </c>
      <c r="AQ98">
        <f t="shared" si="210"/>
        <v>129.90929758171669</v>
      </c>
      <c r="AR98">
        <f t="shared" si="211"/>
        <v>1.8942060012403055</v>
      </c>
      <c r="AS98">
        <f t="shared" si="212"/>
        <v>0.97861295460337638</v>
      </c>
      <c r="AT98">
        <f t="shared" si="213"/>
        <v>17.541414260864258</v>
      </c>
      <c r="AU98" s="1">
        <v>1.93</v>
      </c>
      <c r="AV98">
        <f t="shared" si="214"/>
        <v>4.7397196054458615</v>
      </c>
      <c r="AW98" s="1">
        <v>1</v>
      </c>
      <c r="AX98">
        <f t="shared" si="215"/>
        <v>9.4794392108917229</v>
      </c>
      <c r="AY98" s="1">
        <v>14.776190757751465</v>
      </c>
      <c r="AZ98" s="1">
        <v>17.541414260864258</v>
      </c>
      <c r="BA98" s="1">
        <v>14.02445125579834</v>
      </c>
      <c r="BB98" s="1">
        <v>1200.35791015625</v>
      </c>
      <c r="BC98" s="1">
        <v>1188.26513671875</v>
      </c>
      <c r="BD98" s="1">
        <v>9.8138246536254883</v>
      </c>
      <c r="BE98" s="1">
        <v>11.018600463867188</v>
      </c>
      <c r="BF98" s="1">
        <v>54.577980041503906</v>
      </c>
      <c r="BG98" s="1">
        <v>61.280265808105469</v>
      </c>
      <c r="BH98" s="1">
        <v>300.10028076171875</v>
      </c>
      <c r="BI98" s="1">
        <v>1998.9000244140625</v>
      </c>
      <c r="BJ98" s="1">
        <v>0.29442387819290161</v>
      </c>
      <c r="BK98" s="1">
        <v>93.812477111816406</v>
      </c>
      <c r="BL98" s="1">
        <v>-0.39623308181762695</v>
      </c>
      <c r="BM98" s="1">
        <v>9.4840213656425476E-2</v>
      </c>
      <c r="BN98" s="1">
        <v>1</v>
      </c>
      <c r="BO98" s="1">
        <v>-1.355140209197998</v>
      </c>
      <c r="BP98" s="1">
        <v>7.355140209197998</v>
      </c>
      <c r="BQ98" s="1">
        <v>1</v>
      </c>
      <c r="BR98" s="1">
        <v>0</v>
      </c>
      <c r="BS98" s="1">
        <v>0.15999999642372131</v>
      </c>
      <c r="BT98" s="1">
        <v>111115</v>
      </c>
      <c r="BU98">
        <f t="shared" si="216"/>
        <v>1.5549237345166775</v>
      </c>
      <c r="BV98">
        <f t="shared" si="217"/>
        <v>1.8942060012403054E-3</v>
      </c>
      <c r="BW98">
        <f t="shared" si="218"/>
        <v>290.69141426086424</v>
      </c>
      <c r="BX98">
        <f t="shared" si="219"/>
        <v>287.92619075775144</v>
      </c>
      <c r="BY98">
        <f t="shared" si="220"/>
        <v>319.82399675762645</v>
      </c>
      <c r="BZ98">
        <f t="shared" si="221"/>
        <v>0.8160072537572074</v>
      </c>
      <c r="CA98">
        <f t="shared" si="222"/>
        <v>2.0122951584241666</v>
      </c>
      <c r="CB98">
        <f t="shared" si="223"/>
        <v>21.450186802184998</v>
      </c>
      <c r="CC98">
        <f t="shared" si="224"/>
        <v>10.43158633831781</v>
      </c>
      <c r="CD98">
        <f t="shared" si="225"/>
        <v>16.158802509307861</v>
      </c>
      <c r="CE98">
        <f t="shared" si="226"/>
        <v>1.8432891027259488</v>
      </c>
      <c r="CF98">
        <f t="shared" si="227"/>
        <v>0.17863579468725649</v>
      </c>
      <c r="CG98">
        <f t="shared" si="228"/>
        <v>1.0336822038207902</v>
      </c>
      <c r="CH98">
        <f t="shared" si="229"/>
        <v>0.80960689890515858</v>
      </c>
      <c r="CI98">
        <f t="shared" si="230"/>
        <v>0.11195063525857975</v>
      </c>
      <c r="CJ98">
        <f t="shared" si="231"/>
        <v>95.84944330156732</v>
      </c>
      <c r="CK98">
        <f t="shared" si="232"/>
        <v>0.85983602282029847</v>
      </c>
      <c r="CL98">
        <f t="shared" si="233"/>
        <v>51.497350558685795</v>
      </c>
      <c r="CM98">
        <f t="shared" si="234"/>
        <v>1185.9078344034651</v>
      </c>
      <c r="CN98">
        <f t="shared" si="235"/>
        <v>7.1878351471497178E-3</v>
      </c>
      <c r="CO98">
        <f t="shared" si="236"/>
        <v>0</v>
      </c>
      <c r="CP98">
        <f t="shared" si="237"/>
        <v>1749.114363346609</v>
      </c>
      <c r="CQ98">
        <f t="shared" si="238"/>
        <v>410.1571044921875</v>
      </c>
      <c r="CR98">
        <f t="shared" si="239"/>
        <v>0.14852859353424014</v>
      </c>
      <c r="CS98">
        <v>-9999</v>
      </c>
    </row>
    <row r="99" spans="1:97" x14ac:dyDescent="0.2">
      <c r="A99" t="s">
        <v>132</v>
      </c>
      <c r="B99" t="s">
        <v>133</v>
      </c>
      <c r="C99" t="s">
        <v>184</v>
      </c>
      <c r="D99">
        <v>2</v>
      </c>
      <c r="E99">
        <v>1</v>
      </c>
      <c r="F99" t="s">
        <v>153</v>
      </c>
      <c r="G99" t="s">
        <v>185</v>
      </c>
      <c r="H99" t="s">
        <v>202</v>
      </c>
      <c r="I99">
        <v>2</v>
      </c>
      <c r="J99" s="7">
        <v>20130403</v>
      </c>
      <c r="K99" t="s">
        <v>137</v>
      </c>
      <c r="L99" t="s">
        <v>138</v>
      </c>
      <c r="M99" t="s">
        <v>139</v>
      </c>
      <c r="O99" s="1">
        <v>35</v>
      </c>
      <c r="P99" s="1" t="s">
        <v>216</v>
      </c>
      <c r="Q99" s="1">
        <v>10218.499998656102</v>
      </c>
      <c r="R99" s="1">
        <v>0</v>
      </c>
      <c r="S99">
        <f t="shared" si="200"/>
        <v>21.216849604034667</v>
      </c>
      <c r="T99">
        <f t="shared" si="201"/>
        <v>0.1813296754415667</v>
      </c>
      <c r="U99">
        <f t="shared" si="202"/>
        <v>1270.978113077575</v>
      </c>
      <c r="V99" s="1">
        <v>34</v>
      </c>
      <c r="W99" s="1">
        <v>34</v>
      </c>
      <c r="X99" s="1">
        <v>0</v>
      </c>
      <c r="Y99" s="1">
        <v>0</v>
      </c>
      <c r="Z99" s="1">
        <v>575.33544921875</v>
      </c>
      <c r="AA99" s="1">
        <v>954.627685546875</v>
      </c>
      <c r="AB99" s="1">
        <v>829.2899169921875</v>
      </c>
      <c r="AC99">
        <v>-9999</v>
      </c>
      <c r="AD99">
        <f t="shared" si="203"/>
        <v>0.39731954359865529</v>
      </c>
      <c r="AE99">
        <f t="shared" si="204"/>
        <v>0.1312949230912841</v>
      </c>
      <c r="AF99" s="1">
        <v>-1</v>
      </c>
      <c r="AG99" s="1">
        <v>0.87</v>
      </c>
      <c r="AH99" s="1">
        <v>0.92</v>
      </c>
      <c r="AI99" s="1">
        <v>10.076884269714355</v>
      </c>
      <c r="AJ99">
        <f t="shared" si="205"/>
        <v>0.87503844213485704</v>
      </c>
      <c r="AK99">
        <f t="shared" si="206"/>
        <v>1.270020170953238E-2</v>
      </c>
      <c r="AL99">
        <f t="shared" si="207"/>
        <v>0.33045171124003192</v>
      </c>
      <c r="AM99">
        <f t="shared" si="208"/>
        <v>1.6592540696791189</v>
      </c>
      <c r="AN99">
        <f t="shared" si="209"/>
        <v>-1</v>
      </c>
      <c r="AO99" s="1">
        <v>1999.1055908203125</v>
      </c>
      <c r="AP99" s="1">
        <v>0.5</v>
      </c>
      <c r="AQ99">
        <f t="shared" si="210"/>
        <v>114.83672647415565</v>
      </c>
      <c r="AR99">
        <f t="shared" si="211"/>
        <v>1.8818691034808543</v>
      </c>
      <c r="AS99">
        <f t="shared" si="212"/>
        <v>0.97626935573565166</v>
      </c>
      <c r="AT99">
        <f t="shared" si="213"/>
        <v>17.475906372070312</v>
      </c>
      <c r="AU99" s="1">
        <v>1.93</v>
      </c>
      <c r="AV99">
        <f t="shared" si="214"/>
        <v>4.7397196054458615</v>
      </c>
      <c r="AW99" s="1">
        <v>1</v>
      </c>
      <c r="AX99">
        <f t="shared" si="215"/>
        <v>9.4794392108917229</v>
      </c>
      <c r="AY99" s="1">
        <v>14.753013610839844</v>
      </c>
      <c r="AZ99" s="1">
        <v>17.475906372070312</v>
      </c>
      <c r="BA99" s="1">
        <v>14.02602481842041</v>
      </c>
      <c r="BB99" s="1">
        <v>1499.9410400390625</v>
      </c>
      <c r="BC99" s="1">
        <v>1484.5079345703125</v>
      </c>
      <c r="BD99" s="1">
        <v>9.7578649520874023</v>
      </c>
      <c r="BE99" s="1">
        <v>10.954214096069336</v>
      </c>
      <c r="BF99" s="1">
        <v>54.352779388427734</v>
      </c>
      <c r="BG99" s="1">
        <v>61.017826080322266</v>
      </c>
      <c r="BH99" s="1">
        <v>300.26531982421875</v>
      </c>
      <c r="BI99" s="1">
        <v>1999.14697265625</v>
      </c>
      <c r="BJ99" s="1">
        <v>0.27770057320594788</v>
      </c>
      <c r="BK99" s="1">
        <v>93.81976318359375</v>
      </c>
      <c r="BL99" s="1">
        <v>-1.257805347442627</v>
      </c>
      <c r="BM99" s="1">
        <v>9.0254947543144226E-2</v>
      </c>
      <c r="BN99" s="1">
        <v>1</v>
      </c>
      <c r="BO99" s="1">
        <v>-1.355140209197998</v>
      </c>
      <c r="BP99" s="1">
        <v>7.355140209197998</v>
      </c>
      <c r="BQ99" s="1">
        <v>1</v>
      </c>
      <c r="BR99" s="1">
        <v>0</v>
      </c>
      <c r="BS99" s="1">
        <v>0.15999999642372131</v>
      </c>
      <c r="BT99" s="1">
        <v>111115</v>
      </c>
      <c r="BU99">
        <f t="shared" si="216"/>
        <v>1.5557788591928432</v>
      </c>
      <c r="BV99">
        <f t="shared" si="217"/>
        <v>1.8818691034808543E-3</v>
      </c>
      <c r="BW99">
        <f t="shared" si="218"/>
        <v>290.62590637207029</v>
      </c>
      <c r="BX99">
        <f t="shared" si="219"/>
        <v>287.90301361083982</v>
      </c>
      <c r="BY99">
        <f t="shared" si="220"/>
        <v>319.86350847549329</v>
      </c>
      <c r="BZ99">
        <f t="shared" si="221"/>
        <v>0.8201150890337231</v>
      </c>
      <c r="CA99">
        <f t="shared" si="222"/>
        <v>2.0039911280912612</v>
      </c>
      <c r="CB99">
        <f t="shared" si="223"/>
        <v>21.360010514732348</v>
      </c>
      <c r="CC99">
        <f t="shared" si="224"/>
        <v>10.405796418663012</v>
      </c>
      <c r="CD99">
        <f t="shared" si="225"/>
        <v>16.114459991455078</v>
      </c>
      <c r="CE99">
        <f t="shared" si="226"/>
        <v>1.8380816692756297</v>
      </c>
      <c r="CF99">
        <f t="shared" si="227"/>
        <v>0.17792617292715932</v>
      </c>
      <c r="CG99">
        <f t="shared" si="228"/>
        <v>1.0277217723556096</v>
      </c>
      <c r="CH99">
        <f t="shared" si="229"/>
        <v>0.81035989692002008</v>
      </c>
      <c r="CI99">
        <f t="shared" si="230"/>
        <v>0.11150471379902789</v>
      </c>
      <c r="CJ99">
        <f t="shared" si="231"/>
        <v>119.24286558046893</v>
      </c>
      <c r="CK99">
        <f t="shared" si="232"/>
        <v>0.85616121239894671</v>
      </c>
      <c r="CL99">
        <f t="shared" si="233"/>
        <v>51.413113968288293</v>
      </c>
      <c r="CM99">
        <f t="shared" si="234"/>
        <v>1481.4863690189941</v>
      </c>
      <c r="CN99">
        <f t="shared" si="235"/>
        <v>7.3630397791819378E-3</v>
      </c>
      <c r="CO99">
        <f t="shared" si="236"/>
        <v>0</v>
      </c>
      <c r="CP99">
        <f t="shared" si="237"/>
        <v>1749.3304525517406</v>
      </c>
      <c r="CQ99">
        <f t="shared" si="238"/>
        <v>379.292236328125</v>
      </c>
      <c r="CR99">
        <f t="shared" si="239"/>
        <v>0.1312949230912841</v>
      </c>
      <c r="CS99">
        <v>-9999</v>
      </c>
    </row>
    <row r="100" spans="1:97" x14ac:dyDescent="0.2">
      <c r="A100" t="s">
        <v>132</v>
      </c>
      <c r="B100" t="s">
        <v>133</v>
      </c>
      <c r="C100" t="s">
        <v>184</v>
      </c>
      <c r="D100">
        <v>2</v>
      </c>
      <c r="E100">
        <v>1</v>
      </c>
      <c r="F100" t="s">
        <v>153</v>
      </c>
      <c r="G100" t="s">
        <v>185</v>
      </c>
      <c r="H100" t="s">
        <v>202</v>
      </c>
      <c r="I100">
        <v>2</v>
      </c>
      <c r="J100" s="7">
        <v>20130403</v>
      </c>
      <c r="K100" t="s">
        <v>137</v>
      </c>
      <c r="L100" t="s">
        <v>138</v>
      </c>
      <c r="M100" t="s">
        <v>139</v>
      </c>
      <c r="O100" s="1">
        <v>36</v>
      </c>
      <c r="P100" s="1" t="s">
        <v>217</v>
      </c>
      <c r="Q100" s="1">
        <v>10349.499991764314</v>
      </c>
      <c r="R100" s="1">
        <v>0</v>
      </c>
      <c r="S100">
        <f t="shared" si="200"/>
        <v>20.570444869276731</v>
      </c>
      <c r="T100">
        <f t="shared" si="201"/>
        <v>0.18234257026031975</v>
      </c>
      <c r="U100">
        <f t="shared" si="202"/>
        <v>1278.5221775310251</v>
      </c>
      <c r="V100" s="1">
        <v>34</v>
      </c>
      <c r="W100" s="1">
        <v>34</v>
      </c>
      <c r="X100" s="1">
        <v>0</v>
      </c>
      <c r="Y100" s="1">
        <v>0</v>
      </c>
      <c r="Z100" s="1">
        <v>575.33544921875</v>
      </c>
      <c r="AA100" s="1">
        <v>954.627685546875</v>
      </c>
      <c r="AB100" s="1">
        <v>829.2899169921875</v>
      </c>
      <c r="AC100">
        <v>-9999</v>
      </c>
      <c r="AD100">
        <f t="shared" si="203"/>
        <v>0.39731954359865529</v>
      </c>
      <c r="AE100">
        <f t="shared" si="204"/>
        <v>0.1312949230912841</v>
      </c>
      <c r="AF100" s="1">
        <v>-1</v>
      </c>
      <c r="AG100" s="1">
        <v>0.87</v>
      </c>
      <c r="AH100" s="1">
        <v>0.92</v>
      </c>
      <c r="AI100" s="1">
        <v>10.076884269714355</v>
      </c>
      <c r="AJ100">
        <f t="shared" si="205"/>
        <v>0.87503844213485704</v>
      </c>
      <c r="AK100">
        <f t="shared" si="206"/>
        <v>1.232395795679383E-2</v>
      </c>
      <c r="AL100">
        <f t="shared" si="207"/>
        <v>0.33045171124003192</v>
      </c>
      <c r="AM100">
        <f t="shared" si="208"/>
        <v>1.6592540696791189</v>
      </c>
      <c r="AN100">
        <f t="shared" si="209"/>
        <v>-1</v>
      </c>
      <c r="AO100" s="1">
        <v>1999.1055908203125</v>
      </c>
      <c r="AP100" s="1">
        <v>0.5</v>
      </c>
      <c r="AQ100">
        <f t="shared" si="210"/>
        <v>114.83672647415565</v>
      </c>
      <c r="AR100">
        <f t="shared" si="211"/>
        <v>1.9049086709467364</v>
      </c>
      <c r="AS100">
        <f t="shared" si="212"/>
        <v>0.9828843710180748</v>
      </c>
      <c r="AT100">
        <f t="shared" si="213"/>
        <v>17.494136810302734</v>
      </c>
      <c r="AU100" s="1">
        <v>1.93</v>
      </c>
      <c r="AV100">
        <f t="shared" si="214"/>
        <v>4.7397196054458615</v>
      </c>
      <c r="AW100" s="1">
        <v>1</v>
      </c>
      <c r="AX100">
        <f t="shared" si="215"/>
        <v>9.4794392108917229</v>
      </c>
      <c r="AY100" s="1">
        <v>14.757598876953125</v>
      </c>
      <c r="AZ100" s="1">
        <v>17.494136810302734</v>
      </c>
      <c r="BA100" s="1">
        <v>14.022419929504395</v>
      </c>
      <c r="BB100" s="1">
        <v>1500.5191650390625</v>
      </c>
      <c r="BC100" s="1">
        <v>1485.4749755859375</v>
      </c>
      <c r="BD100" s="1">
        <v>9.6965599060058594</v>
      </c>
      <c r="BE100" s="1">
        <v>10.907886505126953</v>
      </c>
      <c r="BF100" s="1">
        <v>53.996803283691406</v>
      </c>
      <c r="BG100" s="1">
        <v>60.741035461425781</v>
      </c>
      <c r="BH100" s="1">
        <v>300.19741821289062</v>
      </c>
      <c r="BI100" s="1">
        <v>2000.2384033203125</v>
      </c>
      <c r="BJ100" s="1">
        <v>0.30397489666938782</v>
      </c>
      <c r="BK100" s="1">
        <v>93.823371887207031</v>
      </c>
      <c r="BL100" s="1">
        <v>-1.257805347442627</v>
      </c>
      <c r="BM100" s="1">
        <v>9.0254947543144226E-2</v>
      </c>
      <c r="BN100" s="1">
        <v>0.66666668653488159</v>
      </c>
      <c r="BO100" s="1">
        <v>-1.355140209197998</v>
      </c>
      <c r="BP100" s="1">
        <v>7.355140209197998</v>
      </c>
      <c r="BQ100" s="1">
        <v>1</v>
      </c>
      <c r="BR100" s="1">
        <v>0</v>
      </c>
      <c r="BS100" s="1">
        <v>0.15999999642372131</v>
      </c>
      <c r="BT100" s="1">
        <v>111115</v>
      </c>
      <c r="BU100">
        <f t="shared" si="216"/>
        <v>1.5554270373724903</v>
      </c>
      <c r="BV100">
        <f t="shared" si="217"/>
        <v>1.9049086709467364E-3</v>
      </c>
      <c r="BW100">
        <f t="shared" si="218"/>
        <v>290.64413681030271</v>
      </c>
      <c r="BX100">
        <f t="shared" si="219"/>
        <v>287.9075988769531</v>
      </c>
      <c r="BY100">
        <f t="shared" si="220"/>
        <v>320.03813737784003</v>
      </c>
      <c r="BZ100">
        <f t="shared" si="221"/>
        <v>0.81622544404451258</v>
      </c>
      <c r="CA100">
        <f t="shared" si="222"/>
        <v>2.0062990630920479</v>
      </c>
      <c r="CB100">
        <f t="shared" si="223"/>
        <v>21.383787671839258</v>
      </c>
      <c r="CC100">
        <f t="shared" si="224"/>
        <v>10.475901166712305</v>
      </c>
      <c r="CD100">
        <f t="shared" si="225"/>
        <v>16.12586784362793</v>
      </c>
      <c r="CE100">
        <f t="shared" si="226"/>
        <v>1.8394201326731565</v>
      </c>
      <c r="CF100">
        <f t="shared" si="227"/>
        <v>0.17890129890041379</v>
      </c>
      <c r="CG100">
        <f t="shared" si="228"/>
        <v>1.0234146920739731</v>
      </c>
      <c r="CH100">
        <f t="shared" si="229"/>
        <v>0.81600544059918345</v>
      </c>
      <c r="CI100">
        <f t="shared" si="230"/>
        <v>0.11211747876364732</v>
      </c>
      <c r="CJ100">
        <f t="shared" si="231"/>
        <v>119.95526172853511</v>
      </c>
      <c r="CK100">
        <f t="shared" si="232"/>
        <v>0.86068240700367171</v>
      </c>
      <c r="CL100">
        <f t="shared" si="233"/>
        <v>51.145850962535697</v>
      </c>
      <c r="CM100">
        <f t="shared" si="234"/>
        <v>1482.5454667873985</v>
      </c>
      <c r="CN100">
        <f t="shared" si="235"/>
        <v>7.0965304679452244E-3</v>
      </c>
      <c r="CO100">
        <f t="shared" si="236"/>
        <v>0</v>
      </c>
      <c r="CP100">
        <f t="shared" si="237"/>
        <v>1750.2854963397201</v>
      </c>
      <c r="CQ100">
        <f t="shared" si="238"/>
        <v>379.292236328125</v>
      </c>
      <c r="CR100">
        <f t="shared" si="239"/>
        <v>0.1312949230912841</v>
      </c>
      <c r="CS100">
        <v>-9999</v>
      </c>
    </row>
    <row r="101" spans="1:97" x14ac:dyDescent="0.2">
      <c r="A101" t="s">
        <v>132</v>
      </c>
      <c r="B101" t="s">
        <v>133</v>
      </c>
      <c r="C101" t="s">
        <v>184</v>
      </c>
      <c r="D101">
        <v>2</v>
      </c>
      <c r="E101">
        <v>1</v>
      </c>
      <c r="F101" t="s">
        <v>153</v>
      </c>
      <c r="G101" t="s">
        <v>185</v>
      </c>
      <c r="H101" t="s">
        <v>202</v>
      </c>
      <c r="I101">
        <v>2</v>
      </c>
      <c r="J101" s="7">
        <v>20130403</v>
      </c>
      <c r="K101" t="s">
        <v>137</v>
      </c>
      <c r="L101" t="s">
        <v>138</v>
      </c>
      <c r="M101" t="s">
        <v>139</v>
      </c>
      <c r="O101" s="1">
        <v>37</v>
      </c>
      <c r="P101" s="1" t="s">
        <v>218</v>
      </c>
      <c r="Q101" s="1">
        <v>10351.99999159202</v>
      </c>
      <c r="R101" s="1">
        <v>0</v>
      </c>
      <c r="S101">
        <f t="shared" si="200"/>
        <v>20.485645183613279</v>
      </c>
      <c r="T101">
        <f t="shared" si="201"/>
        <v>0.18242041600960582</v>
      </c>
      <c r="U101">
        <f t="shared" si="202"/>
        <v>1279.388075306309</v>
      </c>
      <c r="V101" s="1">
        <v>35</v>
      </c>
      <c r="W101" s="1">
        <v>35</v>
      </c>
      <c r="X101" s="1">
        <v>0</v>
      </c>
      <c r="Y101" s="1">
        <v>0</v>
      </c>
      <c r="Z101" s="1">
        <v>578.630615234375</v>
      </c>
      <c r="AA101" s="1">
        <v>970.951171875</v>
      </c>
      <c r="AB101" s="1">
        <v>835.70538330078125</v>
      </c>
      <c r="AC101">
        <v>-9999</v>
      </c>
      <c r="AD101">
        <f t="shared" si="203"/>
        <v>0.40405796707883501</v>
      </c>
      <c r="AE101">
        <f t="shared" si="204"/>
        <v>0.13929205967489192</v>
      </c>
      <c r="AF101" s="1">
        <v>-1</v>
      </c>
      <c r="AG101" s="1">
        <v>0.87</v>
      </c>
      <c r="AH101" s="1">
        <v>0.92</v>
      </c>
      <c r="AI101" s="1">
        <v>10.076884269714355</v>
      </c>
      <c r="AJ101">
        <f t="shared" si="205"/>
        <v>0.87503844213485704</v>
      </c>
      <c r="AK101">
        <f t="shared" si="206"/>
        <v>1.2270268595735592E-2</v>
      </c>
      <c r="AL101">
        <f t="shared" si="207"/>
        <v>0.34473286266798181</v>
      </c>
      <c r="AM101">
        <f t="shared" si="208"/>
        <v>1.6780155531205605</v>
      </c>
      <c r="AN101">
        <f t="shared" si="209"/>
        <v>-1</v>
      </c>
      <c r="AO101" s="1">
        <v>1999.2796630859375</v>
      </c>
      <c r="AP101" s="1">
        <v>0.5</v>
      </c>
      <c r="AQ101">
        <f t="shared" si="210"/>
        <v>121.84200744065106</v>
      </c>
      <c r="AR101">
        <f t="shared" si="211"/>
        <v>1.9061395509640946</v>
      </c>
      <c r="AS101">
        <f t="shared" si="212"/>
        <v>0.98310562874224838</v>
      </c>
      <c r="AT101">
        <f t="shared" si="213"/>
        <v>17.496356964111328</v>
      </c>
      <c r="AU101" s="1">
        <v>1.93</v>
      </c>
      <c r="AV101">
        <f t="shared" si="214"/>
        <v>4.7397196054458615</v>
      </c>
      <c r="AW101" s="1">
        <v>1</v>
      </c>
      <c r="AX101">
        <f t="shared" si="215"/>
        <v>9.4794392108917229</v>
      </c>
      <c r="AY101" s="1">
        <v>14.757241249084473</v>
      </c>
      <c r="AZ101" s="1">
        <v>17.496356964111328</v>
      </c>
      <c r="BA101" s="1">
        <v>14.02222728729248</v>
      </c>
      <c r="BB101" s="1">
        <v>1500.51171875</v>
      </c>
      <c r="BC101" s="1">
        <v>1485.5208740234375</v>
      </c>
      <c r="BD101" s="1">
        <v>9.6964244842529297</v>
      </c>
      <c r="BE101" s="1">
        <v>10.908528327941895</v>
      </c>
      <c r="BF101" s="1">
        <v>53.996326446533203</v>
      </c>
      <c r="BG101" s="1">
        <v>60.745029449462891</v>
      </c>
      <c r="BH101" s="1">
        <v>300.19857788085938</v>
      </c>
      <c r="BI101" s="1">
        <v>2001.0926513671875</v>
      </c>
      <c r="BJ101" s="1">
        <v>0.31602054834365845</v>
      </c>
      <c r="BK101" s="1">
        <v>93.823348999023438</v>
      </c>
      <c r="BL101" s="1">
        <v>-1.257805347442627</v>
      </c>
      <c r="BM101" s="1">
        <v>9.0254947543144226E-2</v>
      </c>
      <c r="BN101" s="1">
        <v>0.66666668653488159</v>
      </c>
      <c r="BO101" s="1">
        <v>-1.355140209197998</v>
      </c>
      <c r="BP101" s="1">
        <v>7.355140209197998</v>
      </c>
      <c r="BQ101" s="1">
        <v>1</v>
      </c>
      <c r="BR101" s="1">
        <v>0</v>
      </c>
      <c r="BS101" s="1">
        <v>0.15999999642372131</v>
      </c>
      <c r="BT101" s="1">
        <v>111115</v>
      </c>
      <c r="BU101">
        <f t="shared" si="216"/>
        <v>1.5554330460148154</v>
      </c>
      <c r="BV101">
        <f t="shared" si="217"/>
        <v>1.9061395509640945E-3</v>
      </c>
      <c r="BW101">
        <f t="shared" si="218"/>
        <v>290.64635696411131</v>
      </c>
      <c r="BX101">
        <f t="shared" si="219"/>
        <v>287.90724124908445</v>
      </c>
      <c r="BY101">
        <f t="shared" si="220"/>
        <v>320.174817062285</v>
      </c>
      <c r="BZ101">
        <f t="shared" si="221"/>
        <v>0.81644193718386171</v>
      </c>
      <c r="CA101">
        <f t="shared" si="222"/>
        <v>2.0065802891204743</v>
      </c>
      <c r="CB101">
        <f t="shared" si="223"/>
        <v>21.386790287579263</v>
      </c>
      <c r="CC101">
        <f t="shared" si="224"/>
        <v>10.478261959637369</v>
      </c>
      <c r="CD101">
        <f t="shared" si="225"/>
        <v>16.1267991065979</v>
      </c>
      <c r="CE101">
        <f t="shared" si="226"/>
        <v>1.83952943390683</v>
      </c>
      <c r="CF101">
        <f t="shared" si="227"/>
        <v>0.17897623347517272</v>
      </c>
      <c r="CG101">
        <f t="shared" si="228"/>
        <v>1.0234746603782259</v>
      </c>
      <c r="CH101">
        <f t="shared" si="229"/>
        <v>0.81605477352860412</v>
      </c>
      <c r="CI101">
        <f t="shared" si="230"/>
        <v>0.11216456807976211</v>
      </c>
      <c r="CJ101">
        <f t="shared" si="231"/>
        <v>120.03647389465272</v>
      </c>
      <c r="CK101">
        <f t="shared" si="232"/>
        <v>0.86123870601775454</v>
      </c>
      <c r="CL101">
        <f t="shared" si="233"/>
        <v>51.142005077933817</v>
      </c>
      <c r="CM101">
        <f t="shared" si="234"/>
        <v>1482.6034418438944</v>
      </c>
      <c r="CN101">
        <f t="shared" si="235"/>
        <v>7.066467947100666E-3</v>
      </c>
      <c r="CO101">
        <f t="shared" si="236"/>
        <v>0</v>
      </c>
      <c r="CP101">
        <f t="shared" si="237"/>
        <v>1751.0329962198543</v>
      </c>
      <c r="CQ101">
        <f t="shared" si="238"/>
        <v>392.320556640625</v>
      </c>
      <c r="CR101">
        <f t="shared" si="239"/>
        <v>0.13929205967489192</v>
      </c>
      <c r="CS101">
        <v>-9999</v>
      </c>
    </row>
    <row r="102" spans="1:97" x14ac:dyDescent="0.2">
      <c r="A102" t="s">
        <v>132</v>
      </c>
      <c r="B102" t="s">
        <v>133</v>
      </c>
      <c r="C102" t="s">
        <v>134</v>
      </c>
      <c r="D102">
        <v>1</v>
      </c>
      <c r="E102">
        <v>1</v>
      </c>
      <c r="F102" t="s">
        <v>135</v>
      </c>
      <c r="H102" t="s">
        <v>219</v>
      </c>
      <c r="I102">
        <v>1</v>
      </c>
      <c r="J102" s="7">
        <v>20130403</v>
      </c>
      <c r="K102" t="s">
        <v>220</v>
      </c>
      <c r="L102" t="s">
        <v>138</v>
      </c>
      <c r="M102" t="s">
        <v>139</v>
      </c>
      <c r="O102" s="1">
        <v>1</v>
      </c>
      <c r="P102" s="1" t="s">
        <v>221</v>
      </c>
      <c r="Q102" s="1">
        <v>1652.4999956237152</v>
      </c>
      <c r="R102" s="1">
        <v>0</v>
      </c>
      <c r="S102">
        <f t="shared" si="200"/>
        <v>2.090814031657643E-2</v>
      </c>
      <c r="T102">
        <f t="shared" si="201"/>
        <v>6.210592167356041E-2</v>
      </c>
      <c r="U102">
        <f t="shared" si="202"/>
        <v>48.494012244258322</v>
      </c>
      <c r="V102" s="1">
        <v>1</v>
      </c>
      <c r="W102" s="1">
        <v>1</v>
      </c>
      <c r="X102" s="1">
        <v>0</v>
      </c>
      <c r="Y102" s="1">
        <v>0</v>
      </c>
      <c r="Z102" s="1">
        <v>622.048095703125</v>
      </c>
      <c r="AA102" s="1">
        <v>960.82958984375</v>
      </c>
      <c r="AB102" s="1">
        <v>875.685791015625</v>
      </c>
      <c r="AC102">
        <v>-9999</v>
      </c>
      <c r="AD102">
        <f t="shared" si="203"/>
        <v>0.35259269460645731</v>
      </c>
      <c r="AE102">
        <f t="shared" si="204"/>
        <v>8.8614880024636911E-2</v>
      </c>
      <c r="AF102" s="1">
        <v>-1</v>
      </c>
      <c r="AG102" s="1">
        <v>0.87</v>
      </c>
      <c r="AH102" s="1">
        <v>0.92</v>
      </c>
      <c r="AI102" s="1">
        <v>10.014540672302246</v>
      </c>
      <c r="AJ102">
        <f t="shared" si="205"/>
        <v>0.87500727033615111</v>
      </c>
      <c r="AK102">
        <f t="shared" si="206"/>
        <v>5.827632868022519E-4</v>
      </c>
      <c r="AL102">
        <f t="shared" si="207"/>
        <v>0.25132364164136606</v>
      </c>
      <c r="AM102">
        <f t="shared" si="208"/>
        <v>1.5446226690199689</v>
      </c>
      <c r="AN102">
        <f t="shared" si="209"/>
        <v>-1</v>
      </c>
      <c r="AO102" s="1">
        <v>2001.79443359375</v>
      </c>
      <c r="AP102" s="1">
        <v>0.5</v>
      </c>
      <c r="AQ102">
        <f t="shared" si="210"/>
        <v>77.608233273523695</v>
      </c>
      <c r="AR102">
        <f t="shared" si="211"/>
        <v>0.62041703295547701</v>
      </c>
      <c r="AS102">
        <f t="shared" si="212"/>
        <v>0.96096410327350901</v>
      </c>
      <c r="AT102">
        <f t="shared" si="213"/>
        <v>20.323736190795898</v>
      </c>
      <c r="AU102" s="1">
        <v>2</v>
      </c>
      <c r="AV102">
        <f t="shared" si="214"/>
        <v>4.644859790802002</v>
      </c>
      <c r="AW102" s="1">
        <v>1</v>
      </c>
      <c r="AX102">
        <f t="shared" si="215"/>
        <v>9.2897195816040039</v>
      </c>
      <c r="AY102" s="1">
        <v>16.085567474365234</v>
      </c>
      <c r="AZ102" s="1">
        <v>20.323736190795898</v>
      </c>
      <c r="BA102" s="1">
        <v>15.086663246154785</v>
      </c>
      <c r="BB102" s="1">
        <v>49.860485076904297</v>
      </c>
      <c r="BC102" s="1">
        <v>49.825984954833984</v>
      </c>
      <c r="BD102" s="1">
        <v>14.296000480651855</v>
      </c>
      <c r="BE102" s="1">
        <v>14.702973365783691</v>
      </c>
      <c r="BF102" s="1">
        <v>75.935791015625</v>
      </c>
      <c r="BG102" s="1">
        <v>78.100044250488281</v>
      </c>
      <c r="BH102" s="1">
        <v>300.41070556640625</v>
      </c>
      <c r="BI102" s="1">
        <v>2002.08642578125</v>
      </c>
      <c r="BJ102" s="1">
        <v>16.041414260864258</v>
      </c>
      <c r="BK102" s="1">
        <v>97.470626831054688</v>
      </c>
      <c r="BL102" s="1">
        <v>-1.6676192283630371</v>
      </c>
      <c r="BM102" s="1">
        <v>-0.10174727439880371</v>
      </c>
      <c r="BN102" s="1">
        <v>1</v>
      </c>
      <c r="BO102" s="1">
        <v>-1.355140209197998</v>
      </c>
      <c r="BP102" s="1">
        <v>7.355140209197998</v>
      </c>
      <c r="BQ102" s="1">
        <v>1</v>
      </c>
      <c r="BR102" s="1">
        <v>0</v>
      </c>
      <c r="BS102" s="1">
        <v>0.15999999642372131</v>
      </c>
      <c r="BT102" s="1">
        <v>111115</v>
      </c>
      <c r="BU102">
        <f t="shared" si="216"/>
        <v>1.5020535278320311</v>
      </c>
      <c r="BV102">
        <f t="shared" si="217"/>
        <v>6.2041703295547706E-4</v>
      </c>
      <c r="BW102">
        <f t="shared" si="218"/>
        <v>293.47373619079588</v>
      </c>
      <c r="BX102">
        <f t="shared" si="219"/>
        <v>289.23556747436521</v>
      </c>
      <c r="BY102">
        <f t="shared" si="220"/>
        <v>320.33382096498099</v>
      </c>
      <c r="BZ102">
        <f t="shared" si="221"/>
        <v>0.9926465399779224</v>
      </c>
      <c r="CA102">
        <f t="shared" si="222"/>
        <v>2.3940721335167474</v>
      </c>
      <c r="CB102">
        <f t="shared" si="223"/>
        <v>24.561985608919695</v>
      </c>
      <c r="CC102">
        <f t="shared" si="224"/>
        <v>9.8590122431360037</v>
      </c>
      <c r="CD102">
        <f t="shared" si="225"/>
        <v>18.204651832580566</v>
      </c>
      <c r="CE102">
        <f t="shared" si="226"/>
        <v>2.0980851179870736</v>
      </c>
      <c r="CF102">
        <f t="shared" si="227"/>
        <v>6.1693473269174487E-2</v>
      </c>
      <c r="CG102">
        <f t="shared" si="228"/>
        <v>1.4331080302432384</v>
      </c>
      <c r="CH102">
        <f t="shared" si="229"/>
        <v>0.66497708774383524</v>
      </c>
      <c r="CI102">
        <f t="shared" si="230"/>
        <v>3.8595265788579816E-2</v>
      </c>
      <c r="CJ102">
        <f t="shared" si="231"/>
        <v>4.7267417710006994</v>
      </c>
      <c r="CK102">
        <f t="shared" si="232"/>
        <v>0.97326750867477962</v>
      </c>
      <c r="CL102">
        <f t="shared" si="233"/>
        <v>59.328777317156899</v>
      </c>
      <c r="CM102">
        <f t="shared" si="234"/>
        <v>49.822946543482658</v>
      </c>
      <c r="CN102">
        <f t="shared" si="235"/>
        <v>2.4897250905773599E-4</v>
      </c>
      <c r="CO102">
        <f t="shared" si="236"/>
        <v>0</v>
      </c>
      <c r="CP102">
        <f t="shared" si="237"/>
        <v>1751.8401783999127</v>
      </c>
      <c r="CQ102">
        <f t="shared" si="238"/>
        <v>338.781494140625</v>
      </c>
      <c r="CR102">
        <f t="shared" si="239"/>
        <v>8.8614880024636911E-2</v>
      </c>
      <c r="CS102">
        <v>-9999</v>
      </c>
    </row>
    <row r="103" spans="1:97" x14ac:dyDescent="0.2">
      <c r="A103" t="s">
        <v>132</v>
      </c>
      <c r="B103" t="s">
        <v>133</v>
      </c>
      <c r="C103" t="s">
        <v>134</v>
      </c>
      <c r="D103">
        <v>1</v>
      </c>
      <c r="E103">
        <v>1</v>
      </c>
      <c r="F103" t="s">
        <v>135</v>
      </c>
      <c r="H103" t="s">
        <v>219</v>
      </c>
      <c r="I103">
        <v>1</v>
      </c>
      <c r="J103" s="7">
        <v>20130403</v>
      </c>
      <c r="K103" t="s">
        <v>220</v>
      </c>
      <c r="L103" t="s">
        <v>138</v>
      </c>
      <c r="M103" t="s">
        <v>139</v>
      </c>
      <c r="O103" s="1">
        <v>2</v>
      </c>
      <c r="P103" s="1" t="s">
        <v>222</v>
      </c>
      <c r="Q103" s="1">
        <v>1775.4999986561015</v>
      </c>
      <c r="R103" s="1">
        <v>0</v>
      </c>
      <c r="S103">
        <f t="shared" si="200"/>
        <v>1.6994400915818486</v>
      </c>
      <c r="T103">
        <f t="shared" si="201"/>
        <v>8.6712658948060309E-2</v>
      </c>
      <c r="U103">
        <f t="shared" si="202"/>
        <v>65.788786077471869</v>
      </c>
      <c r="V103" s="1">
        <v>2</v>
      </c>
      <c r="W103" s="1">
        <v>2</v>
      </c>
      <c r="X103" s="1">
        <v>0</v>
      </c>
      <c r="Y103" s="1">
        <v>0</v>
      </c>
      <c r="Z103" s="1">
        <v>622.16357421875</v>
      </c>
      <c r="AA103" s="1">
        <v>947.378662109375</v>
      </c>
      <c r="AB103" s="1">
        <v>863.72235107421875</v>
      </c>
      <c r="AC103">
        <v>-9999</v>
      </c>
      <c r="AD103">
        <f t="shared" si="203"/>
        <v>0.34327888192723394</v>
      </c>
      <c r="AE103">
        <f t="shared" si="204"/>
        <v>8.8302929315393547E-2</v>
      </c>
      <c r="AF103" s="1">
        <v>-1</v>
      </c>
      <c r="AG103" s="1">
        <v>0.87</v>
      </c>
      <c r="AH103" s="1">
        <v>0.92</v>
      </c>
      <c r="AI103" s="1">
        <v>10.014540672302246</v>
      </c>
      <c r="AJ103">
        <f t="shared" si="205"/>
        <v>0.87500727033615111</v>
      </c>
      <c r="AK103">
        <f t="shared" si="206"/>
        <v>1.5415105981072207E-3</v>
      </c>
      <c r="AL103">
        <f t="shared" si="207"/>
        <v>0.25723379434133509</v>
      </c>
      <c r="AM103">
        <f t="shared" si="208"/>
        <v>1.5227163745466732</v>
      </c>
      <c r="AN103">
        <f t="shared" si="209"/>
        <v>-1</v>
      </c>
      <c r="AO103" s="1">
        <v>2001.3775634765625</v>
      </c>
      <c r="AP103" s="1">
        <v>0.5</v>
      </c>
      <c r="AQ103">
        <f t="shared" si="210"/>
        <v>77.318924349646494</v>
      </c>
      <c r="AR103">
        <f t="shared" si="211"/>
        <v>0.85594364327541073</v>
      </c>
      <c r="AS103">
        <f t="shared" si="212"/>
        <v>0.95195737651374923</v>
      </c>
      <c r="AT103">
        <f t="shared" si="213"/>
        <v>20.359119415283203</v>
      </c>
      <c r="AU103" s="1">
        <v>2</v>
      </c>
      <c r="AV103">
        <f t="shared" si="214"/>
        <v>4.644859790802002</v>
      </c>
      <c r="AW103" s="1">
        <v>1</v>
      </c>
      <c r="AX103">
        <f t="shared" si="215"/>
        <v>9.2897195816040039</v>
      </c>
      <c r="AY103" s="1">
        <v>16.111064910888672</v>
      </c>
      <c r="AZ103" s="1">
        <v>20.359119415283203</v>
      </c>
      <c r="BA103" s="1">
        <v>15.09050464630127</v>
      </c>
      <c r="BB103" s="1">
        <v>99.894180297851562</v>
      </c>
      <c r="BC103" s="1">
        <v>98.7064208984375</v>
      </c>
      <c r="BD103" s="1">
        <v>14.287631988525391</v>
      </c>
      <c r="BE103" s="1">
        <v>14.849066734313965</v>
      </c>
      <c r="BF103" s="1">
        <v>75.765625</v>
      </c>
      <c r="BG103" s="1">
        <v>78.758125305175781</v>
      </c>
      <c r="BH103" s="1">
        <v>300.38528442382812</v>
      </c>
      <c r="BI103" s="1">
        <v>2001.3153076171875</v>
      </c>
      <c r="BJ103" s="1">
        <v>25.073928833007812</v>
      </c>
      <c r="BK103" s="1">
        <v>97.470939636230469</v>
      </c>
      <c r="BL103" s="1">
        <v>-1.5108351707458496</v>
      </c>
      <c r="BM103" s="1">
        <v>-9.8036527633666992E-2</v>
      </c>
      <c r="BN103" s="1">
        <v>1</v>
      </c>
      <c r="BO103" s="1">
        <v>-1.355140209197998</v>
      </c>
      <c r="BP103" s="1">
        <v>7.355140209197998</v>
      </c>
      <c r="BQ103" s="1">
        <v>1</v>
      </c>
      <c r="BR103" s="1">
        <v>0</v>
      </c>
      <c r="BS103" s="1">
        <v>0.15999999642372131</v>
      </c>
      <c r="BT103" s="1">
        <v>111115</v>
      </c>
      <c r="BU103">
        <f t="shared" si="216"/>
        <v>1.5019264221191404</v>
      </c>
      <c r="BV103">
        <f t="shared" si="217"/>
        <v>8.5594364327541076E-4</v>
      </c>
      <c r="BW103">
        <f t="shared" si="218"/>
        <v>293.50911941528318</v>
      </c>
      <c r="BX103">
        <f t="shared" si="219"/>
        <v>289.26106491088865</v>
      </c>
      <c r="BY103">
        <f t="shared" si="220"/>
        <v>320.21044206148872</v>
      </c>
      <c r="BZ103">
        <f t="shared" si="221"/>
        <v>0.95005115534008133</v>
      </c>
      <c r="CA103">
        <f t="shared" si="222"/>
        <v>2.3993098638284236</v>
      </c>
      <c r="CB103">
        <f t="shared" si="223"/>
        <v>24.615643111504255</v>
      </c>
      <c r="CC103">
        <f t="shared" si="224"/>
        <v>9.7665763771902903</v>
      </c>
      <c r="CD103">
        <f t="shared" si="225"/>
        <v>18.235092163085938</v>
      </c>
      <c r="CE103">
        <f t="shared" si="226"/>
        <v>2.1020984224549446</v>
      </c>
      <c r="CF103">
        <f t="shared" si="227"/>
        <v>8.5910745701215388E-2</v>
      </c>
      <c r="CG103">
        <f t="shared" si="228"/>
        <v>1.4473524873146744</v>
      </c>
      <c r="CH103">
        <f t="shared" si="229"/>
        <v>0.65474593514027024</v>
      </c>
      <c r="CI103">
        <f t="shared" si="230"/>
        <v>5.3765691690423917E-2</v>
      </c>
      <c r="CJ103">
        <f t="shared" si="231"/>
        <v>6.41249479649814</v>
      </c>
      <c r="CK103">
        <f t="shared" si="232"/>
        <v>0.66650969084538336</v>
      </c>
      <c r="CL103">
        <f t="shared" si="233"/>
        <v>59.899343681278118</v>
      </c>
      <c r="CM103">
        <f t="shared" si="234"/>
        <v>98.45945498052339</v>
      </c>
      <c r="CN103">
        <f t="shared" si="235"/>
        <v>1.0338808612290248E-2</v>
      </c>
      <c r="CO103">
        <f t="shared" si="236"/>
        <v>0</v>
      </c>
      <c r="CP103">
        <f t="shared" si="237"/>
        <v>1751.1654444000699</v>
      </c>
      <c r="CQ103">
        <f t="shared" si="238"/>
        <v>325.215087890625</v>
      </c>
      <c r="CR103">
        <f t="shared" si="239"/>
        <v>8.8302929315393547E-2</v>
      </c>
      <c r="CS103">
        <v>-9999</v>
      </c>
    </row>
    <row r="104" spans="1:97" x14ac:dyDescent="0.2">
      <c r="A104" t="s">
        <v>132</v>
      </c>
      <c r="B104" t="s">
        <v>133</v>
      </c>
      <c r="C104" t="s">
        <v>134</v>
      </c>
      <c r="D104">
        <v>1</v>
      </c>
      <c r="E104">
        <v>1</v>
      </c>
      <c r="F104" t="s">
        <v>135</v>
      </c>
      <c r="H104" t="s">
        <v>219</v>
      </c>
      <c r="I104">
        <v>1</v>
      </c>
      <c r="J104" s="7">
        <v>20130403</v>
      </c>
      <c r="K104" t="s">
        <v>220</v>
      </c>
      <c r="L104" t="s">
        <v>138</v>
      </c>
      <c r="M104" t="s">
        <v>139</v>
      </c>
      <c r="O104" s="1">
        <v>3</v>
      </c>
      <c r="P104" s="1" t="s">
        <v>223</v>
      </c>
      <c r="Q104" s="1">
        <v>1894.9999986216426</v>
      </c>
      <c r="R104" s="1">
        <v>0</v>
      </c>
      <c r="S104">
        <f t="shared" si="200"/>
        <v>3.4427976458725777</v>
      </c>
      <c r="T104">
        <f t="shared" si="201"/>
        <v>8.1946195590505422E-2</v>
      </c>
      <c r="U104">
        <f t="shared" si="202"/>
        <v>77.941263886906583</v>
      </c>
      <c r="V104" s="1">
        <v>3</v>
      </c>
      <c r="W104" s="1">
        <v>3</v>
      </c>
      <c r="X104" s="1">
        <v>0</v>
      </c>
      <c r="Y104" s="1">
        <v>0</v>
      </c>
      <c r="Z104" s="1">
        <v>622.966064453125</v>
      </c>
      <c r="AA104" s="1">
        <v>962.73321533203125</v>
      </c>
      <c r="AB104" s="1">
        <v>854.94488525390625</v>
      </c>
      <c r="AC104">
        <v>-9999</v>
      </c>
      <c r="AD104">
        <f t="shared" si="203"/>
        <v>0.35291931915086777</v>
      </c>
      <c r="AE104">
        <f t="shared" si="204"/>
        <v>0.11196074713278749</v>
      </c>
      <c r="AF104" s="1">
        <v>-1</v>
      </c>
      <c r="AG104" s="1">
        <v>0.87</v>
      </c>
      <c r="AH104" s="1">
        <v>0.92</v>
      </c>
      <c r="AI104" s="1">
        <v>10.014540672302246</v>
      </c>
      <c r="AJ104">
        <f t="shared" si="205"/>
        <v>0.87500727033615111</v>
      </c>
      <c r="AK104">
        <f t="shared" si="206"/>
        <v>2.5386936115378549E-3</v>
      </c>
      <c r="AL104">
        <f t="shared" si="207"/>
        <v>0.31724176336440774</v>
      </c>
      <c r="AM104">
        <f t="shared" si="208"/>
        <v>1.5454023425452126</v>
      </c>
      <c r="AN104">
        <f t="shared" si="209"/>
        <v>-1</v>
      </c>
      <c r="AO104" s="1">
        <v>1999.80419921875</v>
      </c>
      <c r="AP104" s="1">
        <v>0.5</v>
      </c>
      <c r="AQ104">
        <f t="shared" si="210"/>
        <v>97.956876777997181</v>
      </c>
      <c r="AR104">
        <f t="shared" si="211"/>
        <v>0.79236796260565201</v>
      </c>
      <c r="AS104">
        <f t="shared" si="212"/>
        <v>0.93176295196826997</v>
      </c>
      <c r="AT104">
        <f t="shared" si="213"/>
        <v>20.47395133972168</v>
      </c>
      <c r="AU104" s="1">
        <v>2</v>
      </c>
      <c r="AV104">
        <f t="shared" si="214"/>
        <v>4.644859790802002</v>
      </c>
      <c r="AW104" s="1">
        <v>1</v>
      </c>
      <c r="AX104">
        <f t="shared" si="215"/>
        <v>9.2897195816040039</v>
      </c>
      <c r="AY104" s="1">
        <v>16.16581916809082</v>
      </c>
      <c r="AZ104" s="1">
        <v>20.47395133972168</v>
      </c>
      <c r="BA104" s="1">
        <v>15.088400840759277</v>
      </c>
      <c r="BB104" s="1">
        <v>149.796142578125</v>
      </c>
      <c r="BC104" s="1">
        <v>147.42613220214844</v>
      </c>
      <c r="BD104" s="1">
        <v>14.71193790435791</v>
      </c>
      <c r="BE104" s="1">
        <v>15.231465339660645</v>
      </c>
      <c r="BF104" s="1">
        <v>77.753547668457031</v>
      </c>
      <c r="BG104" s="1">
        <v>80.497703552246094</v>
      </c>
      <c r="BH104" s="1">
        <v>300.38800048828125</v>
      </c>
      <c r="BI104" s="1">
        <v>2000.0211181640625</v>
      </c>
      <c r="BJ104" s="1">
        <v>25.019813537597656</v>
      </c>
      <c r="BK104" s="1">
        <v>97.470237731933594</v>
      </c>
      <c r="BL104" s="1">
        <v>-1.5123610496520996</v>
      </c>
      <c r="BM104" s="1">
        <v>-0.1065366268157959</v>
      </c>
      <c r="BN104" s="1">
        <v>1</v>
      </c>
      <c r="BO104" s="1">
        <v>-1.355140209197998</v>
      </c>
      <c r="BP104" s="1">
        <v>7.355140209197998</v>
      </c>
      <c r="BQ104" s="1">
        <v>1</v>
      </c>
      <c r="BR104" s="1">
        <v>0</v>
      </c>
      <c r="BS104" s="1">
        <v>0.15999999642372131</v>
      </c>
      <c r="BT104" s="1">
        <v>111115</v>
      </c>
      <c r="BU104">
        <f t="shared" si="216"/>
        <v>1.5019400024414062</v>
      </c>
      <c r="BV104">
        <f t="shared" si="217"/>
        <v>7.9236796260565197E-4</v>
      </c>
      <c r="BW104">
        <f t="shared" si="218"/>
        <v>293.62395133972166</v>
      </c>
      <c r="BX104">
        <f t="shared" si="219"/>
        <v>289.3158191680908</v>
      </c>
      <c r="BY104">
        <f t="shared" si="220"/>
        <v>320.0033717536171</v>
      </c>
      <c r="BZ104">
        <f t="shared" si="221"/>
        <v>0.95767674171574724</v>
      </c>
      <c r="CA104">
        <f t="shared" si="222"/>
        <v>2.4163774996306997</v>
      </c>
      <c r="CB104">
        <f t="shared" si="223"/>
        <v>24.790926500829045</v>
      </c>
      <c r="CC104">
        <f t="shared" si="224"/>
        <v>9.5594611611684002</v>
      </c>
      <c r="CD104">
        <f t="shared" si="225"/>
        <v>18.31988525390625</v>
      </c>
      <c r="CE104">
        <f t="shared" si="226"/>
        <v>2.1133132083781363</v>
      </c>
      <c r="CF104">
        <f t="shared" si="227"/>
        <v>8.1229654995545408E-2</v>
      </c>
      <c r="CG104">
        <f t="shared" si="228"/>
        <v>1.4846145476624297</v>
      </c>
      <c r="CH104">
        <f t="shared" si="229"/>
        <v>0.62869866071570657</v>
      </c>
      <c r="CI104">
        <f t="shared" si="230"/>
        <v>5.0832428466101164E-2</v>
      </c>
      <c r="CJ104">
        <f t="shared" si="231"/>
        <v>7.5969535201841554</v>
      </c>
      <c r="CK104">
        <f t="shared" si="232"/>
        <v>0.52868011066067122</v>
      </c>
      <c r="CL104">
        <f t="shared" si="233"/>
        <v>60.996340725923105</v>
      </c>
      <c r="CM104">
        <f t="shared" si="234"/>
        <v>146.92581819577825</v>
      </c>
      <c r="CN104">
        <f t="shared" si="235"/>
        <v>1.429279488362133E-2</v>
      </c>
      <c r="CO104">
        <f t="shared" si="236"/>
        <v>0</v>
      </c>
      <c r="CP104">
        <f t="shared" si="237"/>
        <v>1750.0330192193931</v>
      </c>
      <c r="CQ104">
        <f t="shared" si="238"/>
        <v>339.76715087890625</v>
      </c>
      <c r="CR104">
        <f t="shared" si="239"/>
        <v>0.11196074713278749</v>
      </c>
      <c r="CS104">
        <v>-9999</v>
      </c>
    </row>
    <row r="105" spans="1:97" x14ac:dyDescent="0.2">
      <c r="A105" t="s">
        <v>132</v>
      </c>
      <c r="B105" t="s">
        <v>133</v>
      </c>
      <c r="C105" t="s">
        <v>134</v>
      </c>
      <c r="D105">
        <v>1</v>
      </c>
      <c r="E105">
        <v>1</v>
      </c>
      <c r="F105" t="s">
        <v>135</v>
      </c>
      <c r="H105" t="s">
        <v>219</v>
      </c>
      <c r="I105">
        <v>1</v>
      </c>
      <c r="J105" s="7">
        <v>20130403</v>
      </c>
      <c r="K105" t="s">
        <v>220</v>
      </c>
      <c r="L105" t="s">
        <v>138</v>
      </c>
      <c r="M105" t="s">
        <v>139</v>
      </c>
      <c r="O105" s="1">
        <v>4</v>
      </c>
      <c r="P105" s="1" t="s">
        <v>224</v>
      </c>
      <c r="Q105" s="1">
        <v>2021.9999986216426</v>
      </c>
      <c r="R105" s="1">
        <v>0</v>
      </c>
      <c r="S105">
        <f t="shared" si="200"/>
        <v>7.2608826299067006</v>
      </c>
      <c r="T105">
        <f t="shared" si="201"/>
        <v>9.2195058381952175E-2</v>
      </c>
      <c r="U105">
        <f t="shared" si="202"/>
        <v>115.45079234157225</v>
      </c>
      <c r="V105" s="1">
        <v>4</v>
      </c>
      <c r="W105" s="1">
        <v>4</v>
      </c>
      <c r="X105" s="1">
        <v>0</v>
      </c>
      <c r="Y105" s="1">
        <v>0</v>
      </c>
      <c r="Z105" s="1">
        <v>621.201171875</v>
      </c>
      <c r="AA105" s="1">
        <v>965.55108642578125</v>
      </c>
      <c r="AB105" s="1">
        <v>851.07421875</v>
      </c>
      <c r="AC105">
        <v>-9999</v>
      </c>
      <c r="AD105">
        <f t="shared" si="203"/>
        <v>0.35663562435155555</v>
      </c>
      <c r="AE105">
        <f t="shared" si="204"/>
        <v>0.11856117121626863</v>
      </c>
      <c r="AF105" s="1">
        <v>-1</v>
      </c>
      <c r="AG105" s="1">
        <v>0.87</v>
      </c>
      <c r="AH105" s="1">
        <v>0.92</v>
      </c>
      <c r="AI105" s="1">
        <v>10.014540672302246</v>
      </c>
      <c r="AJ105">
        <f t="shared" si="205"/>
        <v>0.87500727033615111</v>
      </c>
      <c r="AK105">
        <f t="shared" si="206"/>
        <v>4.7178318021284258E-3</v>
      </c>
      <c r="AL105">
        <f t="shared" si="207"/>
        <v>0.33244343279457778</v>
      </c>
      <c r="AM105">
        <f t="shared" si="208"/>
        <v>1.5543291451164107</v>
      </c>
      <c r="AN105">
        <f t="shared" si="209"/>
        <v>-1</v>
      </c>
      <c r="AO105" s="1">
        <v>2001.06787109375</v>
      </c>
      <c r="AP105" s="1">
        <v>0.5</v>
      </c>
      <c r="AQ105">
        <f t="shared" si="210"/>
        <v>103.79727827486336</v>
      </c>
      <c r="AR105">
        <f t="shared" si="211"/>
        <v>0.86797918323201584</v>
      </c>
      <c r="AS105">
        <f t="shared" si="212"/>
        <v>0.90806525781473812</v>
      </c>
      <c r="AT105">
        <f t="shared" si="213"/>
        <v>20.489004135131836</v>
      </c>
      <c r="AU105" s="1">
        <v>2</v>
      </c>
      <c r="AV105">
        <f t="shared" si="214"/>
        <v>4.644859790802002</v>
      </c>
      <c r="AW105" s="1">
        <v>1</v>
      </c>
      <c r="AX105">
        <f t="shared" si="215"/>
        <v>9.2897195816040039</v>
      </c>
      <c r="AY105" s="1">
        <v>16.159652709960938</v>
      </c>
      <c r="AZ105" s="1">
        <v>20.489004135131836</v>
      </c>
      <c r="BA105" s="1">
        <v>15.083396911621094</v>
      </c>
      <c r="BB105" s="1">
        <v>250.24662780761719</v>
      </c>
      <c r="BC105" s="1">
        <v>245.27056884765625</v>
      </c>
      <c r="BD105" s="1">
        <v>14.928769111633301</v>
      </c>
      <c r="BE105" s="1">
        <v>15.497715950012207</v>
      </c>
      <c r="BF105" s="1">
        <v>78.936286926269531</v>
      </c>
      <c r="BG105" s="1">
        <v>81.939750671386719</v>
      </c>
      <c r="BH105" s="1">
        <v>300.38922119140625</v>
      </c>
      <c r="BI105" s="1">
        <v>2001.1163330078125</v>
      </c>
      <c r="BJ105" s="1">
        <v>19.939319610595703</v>
      </c>
      <c r="BK105" s="1">
        <v>97.469680786132812</v>
      </c>
      <c r="BL105" s="1">
        <v>-1.9309401512145996</v>
      </c>
      <c r="BM105" s="1">
        <v>-0.10556578636169434</v>
      </c>
      <c r="BN105" s="1">
        <v>1</v>
      </c>
      <c r="BO105" s="1">
        <v>-1.355140209197998</v>
      </c>
      <c r="BP105" s="1">
        <v>7.355140209197998</v>
      </c>
      <c r="BQ105" s="1">
        <v>1</v>
      </c>
      <c r="BR105" s="1">
        <v>0</v>
      </c>
      <c r="BS105" s="1">
        <v>0.15999999642372131</v>
      </c>
      <c r="BT105" s="1">
        <v>111115</v>
      </c>
      <c r="BU105">
        <f t="shared" si="216"/>
        <v>1.5019461059570312</v>
      </c>
      <c r="BV105">
        <f t="shared" si="217"/>
        <v>8.6797918323201588E-4</v>
      </c>
      <c r="BW105">
        <f t="shared" si="218"/>
        <v>293.63900413513181</v>
      </c>
      <c r="BX105">
        <f t="shared" si="219"/>
        <v>289.30965270996091</v>
      </c>
      <c r="BY105">
        <f t="shared" si="220"/>
        <v>320.17860612470031</v>
      </c>
      <c r="BZ105">
        <f t="shared" si="221"/>
        <v>0.9441004931218413</v>
      </c>
      <c r="CA105">
        <f t="shared" si="222"/>
        <v>2.418622684376587</v>
      </c>
      <c r="CB105">
        <f t="shared" si="223"/>
        <v>24.814102856082084</v>
      </c>
      <c r="CC105">
        <f t="shared" si="224"/>
        <v>9.3163869060698765</v>
      </c>
      <c r="CD105">
        <f t="shared" si="225"/>
        <v>18.324328422546387</v>
      </c>
      <c r="CE105">
        <f t="shared" si="226"/>
        <v>2.1139023086904207</v>
      </c>
      <c r="CF105">
        <f t="shared" si="227"/>
        <v>9.12890675350706E-2</v>
      </c>
      <c r="CG105">
        <f t="shared" si="228"/>
        <v>1.5105574265618489</v>
      </c>
      <c r="CH105">
        <f t="shared" si="229"/>
        <v>0.60334488212857185</v>
      </c>
      <c r="CI105">
        <f t="shared" si="230"/>
        <v>5.7136378953700995E-2</v>
      </c>
      <c r="CJ105">
        <f t="shared" si="231"/>
        <v>11.252951876039155</v>
      </c>
      <c r="CK105">
        <f t="shared" si="232"/>
        <v>0.47070789163163584</v>
      </c>
      <c r="CL105">
        <f t="shared" si="233"/>
        <v>62.059496688171002</v>
      </c>
      <c r="CM105">
        <f t="shared" si="234"/>
        <v>244.21540335377151</v>
      </c>
      <c r="CN105">
        <f t="shared" si="235"/>
        <v>1.8451199856183615E-2</v>
      </c>
      <c r="CO105">
        <f t="shared" si="236"/>
        <v>0</v>
      </c>
      <c r="CP105">
        <f t="shared" si="237"/>
        <v>1750.9913401702545</v>
      </c>
      <c r="CQ105">
        <f t="shared" si="238"/>
        <v>344.34991455078125</v>
      </c>
      <c r="CR105">
        <f t="shared" si="239"/>
        <v>0.11856117121626863</v>
      </c>
      <c r="CS105">
        <v>-9999</v>
      </c>
    </row>
    <row r="106" spans="1:97" x14ac:dyDescent="0.2">
      <c r="A106" t="s">
        <v>132</v>
      </c>
      <c r="B106" t="s">
        <v>133</v>
      </c>
      <c r="C106" t="s">
        <v>134</v>
      </c>
      <c r="D106">
        <v>1</v>
      </c>
      <c r="E106">
        <v>1</v>
      </c>
      <c r="F106" t="s">
        <v>135</v>
      </c>
      <c r="H106" t="s">
        <v>219</v>
      </c>
      <c r="I106">
        <v>1</v>
      </c>
      <c r="J106" s="7">
        <v>20130403</v>
      </c>
      <c r="K106" t="s">
        <v>220</v>
      </c>
      <c r="L106" t="s">
        <v>138</v>
      </c>
      <c r="M106" t="s">
        <v>139</v>
      </c>
      <c r="O106" s="1">
        <v>5</v>
      </c>
      <c r="P106" s="1" t="s">
        <v>225</v>
      </c>
      <c r="Q106" s="1">
        <v>2170.9999983459711</v>
      </c>
      <c r="R106" s="1">
        <v>0</v>
      </c>
      <c r="S106">
        <f t="shared" si="200"/>
        <v>12.174844876727231</v>
      </c>
      <c r="T106">
        <f t="shared" si="201"/>
        <v>8.3457811177297406E-2</v>
      </c>
      <c r="U106">
        <f t="shared" si="202"/>
        <v>152.31214997714852</v>
      </c>
      <c r="V106" s="1">
        <v>5</v>
      </c>
      <c r="W106" s="1">
        <v>5</v>
      </c>
      <c r="X106" s="1">
        <v>0</v>
      </c>
      <c r="Y106" s="1">
        <v>0</v>
      </c>
      <c r="Z106" s="1">
        <v>624.589111328125</v>
      </c>
      <c r="AA106" s="1">
        <v>1003.7303466796875</v>
      </c>
      <c r="AB106" s="1">
        <v>860.64794921875</v>
      </c>
      <c r="AC106">
        <v>-9999</v>
      </c>
      <c r="AD106">
        <f t="shared" si="203"/>
        <v>0.37773216342990057</v>
      </c>
      <c r="AE106">
        <f t="shared" si="204"/>
        <v>0.14255063417605152</v>
      </c>
      <c r="AF106" s="1">
        <v>-1</v>
      </c>
      <c r="AG106" s="1">
        <v>0.87</v>
      </c>
      <c r="AH106" s="1">
        <v>0.92</v>
      </c>
      <c r="AI106" s="1">
        <v>10.014540672302246</v>
      </c>
      <c r="AJ106">
        <f t="shared" si="205"/>
        <v>0.87500727033615111</v>
      </c>
      <c r="AK106">
        <f t="shared" si="206"/>
        <v>7.5204398642828964E-3</v>
      </c>
      <c r="AL106">
        <f t="shared" si="207"/>
        <v>0.37738548097587676</v>
      </c>
      <c r="AM106">
        <f t="shared" si="208"/>
        <v>1.607025048107799</v>
      </c>
      <c r="AN106">
        <f t="shared" si="209"/>
        <v>-1</v>
      </c>
      <c r="AO106" s="1">
        <v>2002.04052734375</v>
      </c>
      <c r="AP106" s="1">
        <v>0.5</v>
      </c>
      <c r="AQ106">
        <f t="shared" si="210"/>
        <v>124.86010168173721</v>
      </c>
      <c r="AR106">
        <f t="shared" si="211"/>
        <v>0.7482386635277809</v>
      </c>
      <c r="AS106">
        <f t="shared" si="212"/>
        <v>0.86396269351484012</v>
      </c>
      <c r="AT106">
        <f t="shared" si="213"/>
        <v>20.326324462890625</v>
      </c>
      <c r="AU106" s="1">
        <v>2</v>
      </c>
      <c r="AV106">
        <f t="shared" si="214"/>
        <v>4.644859790802002</v>
      </c>
      <c r="AW106" s="1">
        <v>1</v>
      </c>
      <c r="AX106">
        <f t="shared" si="215"/>
        <v>9.2897195816040039</v>
      </c>
      <c r="AY106" s="1">
        <v>16.117441177368164</v>
      </c>
      <c r="AZ106" s="1">
        <v>20.326324462890625</v>
      </c>
      <c r="BA106" s="1">
        <v>15.082484245300293</v>
      </c>
      <c r="BB106" s="1">
        <v>399.7469482421875</v>
      </c>
      <c r="BC106" s="1">
        <v>391.446044921875</v>
      </c>
      <c r="BD106" s="1">
        <v>15.21183967590332</v>
      </c>
      <c r="BE106" s="1">
        <v>15.702187538146973</v>
      </c>
      <c r="BF106" s="1">
        <v>80.637985229492188</v>
      </c>
      <c r="BG106" s="1">
        <v>83.243438720703125</v>
      </c>
      <c r="BH106" s="1">
        <v>300.394775390625</v>
      </c>
      <c r="BI106" s="1">
        <v>2002.122314453125</v>
      </c>
      <c r="BJ106" s="1">
        <v>23.636537551879883</v>
      </c>
      <c r="BK106" s="1">
        <v>97.470001220703125</v>
      </c>
      <c r="BL106" s="1">
        <v>-3.0152602195739746</v>
      </c>
      <c r="BM106" s="1">
        <v>-9.9801778793334961E-2</v>
      </c>
      <c r="BN106" s="1">
        <v>1</v>
      </c>
      <c r="BO106" s="1">
        <v>-1.355140209197998</v>
      </c>
      <c r="BP106" s="1">
        <v>7.355140209197998</v>
      </c>
      <c r="BQ106" s="1">
        <v>1</v>
      </c>
      <c r="BR106" s="1">
        <v>0</v>
      </c>
      <c r="BS106" s="1">
        <v>0.15999999642372131</v>
      </c>
      <c r="BT106" s="1">
        <v>111115</v>
      </c>
      <c r="BU106">
        <f t="shared" si="216"/>
        <v>1.5019738769531248</v>
      </c>
      <c r="BV106">
        <f t="shared" si="217"/>
        <v>7.4823866352778092E-4</v>
      </c>
      <c r="BW106">
        <f t="shared" si="218"/>
        <v>293.4763244628906</v>
      </c>
      <c r="BX106">
        <f t="shared" si="219"/>
        <v>289.26744117736814</v>
      </c>
      <c r="BY106">
        <f t="shared" si="220"/>
        <v>320.33956315235264</v>
      </c>
      <c r="BZ106">
        <f t="shared" si="221"/>
        <v>0.97130654682376294</v>
      </c>
      <c r="CA106">
        <f t="shared" si="222"/>
        <v>2.3944549320257349</v>
      </c>
      <c r="CB106">
        <f t="shared" si="223"/>
        <v>24.566070606728793</v>
      </c>
      <c r="CC106">
        <f t="shared" si="224"/>
        <v>8.8638830685818206</v>
      </c>
      <c r="CD106">
        <f t="shared" si="225"/>
        <v>18.221882820129395</v>
      </c>
      <c r="CE106">
        <f t="shared" si="226"/>
        <v>2.100356054221133</v>
      </c>
      <c r="CF106">
        <f t="shared" si="227"/>
        <v>8.2714711377237113E-2</v>
      </c>
      <c r="CG106">
        <f t="shared" si="228"/>
        <v>1.5304922385108948</v>
      </c>
      <c r="CH106">
        <f t="shared" si="229"/>
        <v>0.56986381571023825</v>
      </c>
      <c r="CI106">
        <f t="shared" si="230"/>
        <v>5.1762947833493514E-2</v>
      </c>
      <c r="CJ106">
        <f t="shared" si="231"/>
        <v>14.845865444200586</v>
      </c>
      <c r="CK106">
        <f t="shared" si="232"/>
        <v>0.38910126172700776</v>
      </c>
      <c r="CL106">
        <f t="shared" si="233"/>
        <v>63.504656180200556</v>
      </c>
      <c r="CM106">
        <f t="shared" si="234"/>
        <v>389.67677293909856</v>
      </c>
      <c r="CN106">
        <f t="shared" si="235"/>
        <v>1.9841042413494683E-2</v>
      </c>
      <c r="CO106">
        <f t="shared" si="236"/>
        <v>0</v>
      </c>
      <c r="CP106">
        <f t="shared" si="237"/>
        <v>1751.871581248726</v>
      </c>
      <c r="CQ106">
        <f t="shared" si="238"/>
        <v>379.1412353515625</v>
      </c>
      <c r="CR106">
        <f t="shared" si="239"/>
        <v>0.14255063417605152</v>
      </c>
      <c r="CS106">
        <v>-9999</v>
      </c>
    </row>
    <row r="107" spans="1:97" x14ac:dyDescent="0.2">
      <c r="A107" t="s">
        <v>132</v>
      </c>
      <c r="B107" t="s">
        <v>133</v>
      </c>
      <c r="C107" t="s">
        <v>134</v>
      </c>
      <c r="D107">
        <v>1</v>
      </c>
      <c r="E107">
        <v>1</v>
      </c>
      <c r="F107" t="s">
        <v>135</v>
      </c>
      <c r="H107" t="s">
        <v>219</v>
      </c>
      <c r="I107">
        <v>1</v>
      </c>
      <c r="J107" s="7">
        <v>20130403</v>
      </c>
      <c r="K107" t="s">
        <v>220</v>
      </c>
      <c r="L107" t="s">
        <v>138</v>
      </c>
      <c r="M107" t="s">
        <v>139</v>
      </c>
      <c r="O107" s="1">
        <v>6</v>
      </c>
      <c r="P107" s="1" t="s">
        <v>226</v>
      </c>
      <c r="Q107" s="1">
        <v>2398.4999986561015</v>
      </c>
      <c r="R107" s="1">
        <v>0</v>
      </c>
      <c r="S107">
        <f t="shared" si="200"/>
        <v>19.443301953745703</v>
      </c>
      <c r="T107">
        <f t="shared" si="201"/>
        <v>6.719667181264577E-2</v>
      </c>
      <c r="U107">
        <f t="shared" si="202"/>
        <v>412.0748499507057</v>
      </c>
      <c r="V107" s="1">
        <v>6</v>
      </c>
      <c r="W107" s="1">
        <v>6</v>
      </c>
      <c r="X107" s="1">
        <v>0</v>
      </c>
      <c r="Y107" s="1">
        <v>0</v>
      </c>
      <c r="Z107" s="1">
        <v>637.263427734375</v>
      </c>
      <c r="AA107" s="1">
        <v>1057.5494384765625</v>
      </c>
      <c r="AB107" s="1">
        <v>906.90771484375</v>
      </c>
      <c r="AC107">
        <v>-9999</v>
      </c>
      <c r="AD107">
        <f t="shared" si="203"/>
        <v>0.39741500061465157</v>
      </c>
      <c r="AE107">
        <f t="shared" si="204"/>
        <v>0.14244414317860851</v>
      </c>
      <c r="AF107" s="1">
        <v>-1</v>
      </c>
      <c r="AG107" s="1">
        <v>0.87</v>
      </c>
      <c r="AH107" s="1">
        <v>0.92</v>
      </c>
      <c r="AI107" s="1">
        <v>10.014540672302246</v>
      </c>
      <c r="AJ107">
        <f t="shared" si="205"/>
        <v>0.87500727033615111</v>
      </c>
      <c r="AK107">
        <f t="shared" si="206"/>
        <v>1.1681593695567784E-2</v>
      </c>
      <c r="AL107">
        <f t="shared" si="207"/>
        <v>0.35842668987909609</v>
      </c>
      <c r="AM107">
        <f t="shared" si="208"/>
        <v>1.6595169163189005</v>
      </c>
      <c r="AN107">
        <f t="shared" si="209"/>
        <v>-1</v>
      </c>
      <c r="AO107" s="1">
        <v>1999.836669921875</v>
      </c>
      <c r="AP107" s="1">
        <v>0.5</v>
      </c>
      <c r="AQ107">
        <f t="shared" si="210"/>
        <v>124.62948219531015</v>
      </c>
      <c r="AR107">
        <f t="shared" si="211"/>
        <v>0.61325722208510836</v>
      </c>
      <c r="AS107">
        <f t="shared" si="212"/>
        <v>0.87775482134368099</v>
      </c>
      <c r="AT107">
        <f t="shared" si="213"/>
        <v>20.49409294128418</v>
      </c>
      <c r="AU107" s="1">
        <v>2</v>
      </c>
      <c r="AV107">
        <f t="shared" si="214"/>
        <v>4.644859790802002</v>
      </c>
      <c r="AW107" s="1">
        <v>1</v>
      </c>
      <c r="AX107">
        <f t="shared" si="215"/>
        <v>9.2897195816040039</v>
      </c>
      <c r="AY107" s="1">
        <v>16.147087097167969</v>
      </c>
      <c r="AZ107" s="1">
        <v>20.49409294128418</v>
      </c>
      <c r="BA107" s="1">
        <v>15.097771644592285</v>
      </c>
      <c r="BB107" s="1">
        <v>900.75531005859375</v>
      </c>
      <c r="BC107" s="1">
        <v>887.44757080078125</v>
      </c>
      <c r="BD107" s="1">
        <v>15.414843559265137</v>
      </c>
      <c r="BE107" s="1">
        <v>15.816693305969238</v>
      </c>
      <c r="BF107" s="1">
        <v>81.556892395019531</v>
      </c>
      <c r="BG107" s="1">
        <v>83.696708679199219</v>
      </c>
      <c r="BH107" s="1">
        <v>300.3896484375</v>
      </c>
      <c r="BI107" s="1">
        <v>2000.0335693359375</v>
      </c>
      <c r="BJ107" s="1">
        <v>27.881813049316406</v>
      </c>
      <c r="BK107" s="1">
        <v>97.468368530273438</v>
      </c>
      <c r="BL107" s="1">
        <v>-8.8615131378173828</v>
      </c>
      <c r="BM107" s="1">
        <v>-9.7748517990112305E-2</v>
      </c>
      <c r="BN107" s="1">
        <v>1</v>
      </c>
      <c r="BO107" s="1">
        <v>-1.355140209197998</v>
      </c>
      <c r="BP107" s="1">
        <v>7.355140209197998</v>
      </c>
      <c r="BQ107" s="1">
        <v>1</v>
      </c>
      <c r="BR107" s="1">
        <v>0</v>
      </c>
      <c r="BS107" s="1">
        <v>0.15999999642372131</v>
      </c>
      <c r="BT107" s="1">
        <v>111115</v>
      </c>
      <c r="BU107">
        <f t="shared" si="216"/>
        <v>1.5019482421874999</v>
      </c>
      <c r="BV107">
        <f t="shared" si="217"/>
        <v>6.1325722208510831E-4</v>
      </c>
      <c r="BW107">
        <f t="shared" si="218"/>
        <v>293.64409294128416</v>
      </c>
      <c r="BX107">
        <f t="shared" si="219"/>
        <v>289.29708709716795</v>
      </c>
      <c r="BY107">
        <f t="shared" si="220"/>
        <v>320.00536394107257</v>
      </c>
      <c r="BZ107">
        <f t="shared" si="221"/>
        <v>0.9876516082749861</v>
      </c>
      <c r="CA107">
        <f t="shared" si="222"/>
        <v>2.4193821134201996</v>
      </c>
      <c r="CB107">
        <f t="shared" si="223"/>
        <v>24.822228481938172</v>
      </c>
      <c r="CC107">
        <f t="shared" si="224"/>
        <v>9.0055351759689337</v>
      </c>
      <c r="CD107">
        <f t="shared" si="225"/>
        <v>18.320590019226074</v>
      </c>
      <c r="CE107">
        <f t="shared" si="226"/>
        <v>2.1134066405229102</v>
      </c>
      <c r="CF107">
        <f t="shared" si="227"/>
        <v>6.6714099073892488E-2</v>
      </c>
      <c r="CG107">
        <f t="shared" si="228"/>
        <v>1.5416272920765186</v>
      </c>
      <c r="CH107">
        <f t="shared" si="229"/>
        <v>0.57177934844639156</v>
      </c>
      <c r="CI107">
        <f t="shared" si="230"/>
        <v>4.1739401186415871E-2</v>
      </c>
      <c r="CJ107">
        <f t="shared" si="231"/>
        <v>40.164263337052517</v>
      </c>
      <c r="CK107">
        <f t="shared" si="232"/>
        <v>0.46433712087224854</v>
      </c>
      <c r="CL107">
        <f t="shared" si="233"/>
        <v>63.233343369933671</v>
      </c>
      <c r="CM107">
        <f t="shared" si="234"/>
        <v>884.6220325908298</v>
      </c>
      <c r="CN107">
        <f t="shared" si="235"/>
        <v>1.3898195425742658E-2</v>
      </c>
      <c r="CO107">
        <f t="shared" si="236"/>
        <v>0</v>
      </c>
      <c r="CP107">
        <f t="shared" si="237"/>
        <v>1750.043914085308</v>
      </c>
      <c r="CQ107">
        <f t="shared" si="238"/>
        <v>420.2860107421875</v>
      </c>
      <c r="CR107">
        <f t="shared" si="239"/>
        <v>0.14244414317860851</v>
      </c>
      <c r="CS107">
        <v>-9999</v>
      </c>
    </row>
    <row r="108" spans="1:97" x14ac:dyDescent="0.2">
      <c r="A108" t="s">
        <v>132</v>
      </c>
      <c r="B108" t="s">
        <v>133</v>
      </c>
      <c r="C108" t="s">
        <v>134</v>
      </c>
      <c r="D108">
        <v>1</v>
      </c>
      <c r="E108">
        <v>1</v>
      </c>
      <c r="F108" t="s">
        <v>135</v>
      </c>
      <c r="H108" t="s">
        <v>219</v>
      </c>
      <c r="I108">
        <v>1</v>
      </c>
      <c r="J108" s="7">
        <v>20130403</v>
      </c>
      <c r="K108" t="s">
        <v>220</v>
      </c>
      <c r="L108" t="s">
        <v>138</v>
      </c>
      <c r="M108" t="s">
        <v>139</v>
      </c>
      <c r="O108" s="1">
        <v>7</v>
      </c>
      <c r="P108" s="1" t="s">
        <v>227</v>
      </c>
      <c r="Q108" s="1">
        <v>2546.999996829778</v>
      </c>
      <c r="R108" s="1">
        <v>0</v>
      </c>
      <c r="S108">
        <f t="shared" si="200"/>
        <v>22.103993861308251</v>
      </c>
      <c r="T108">
        <f t="shared" si="201"/>
        <v>5.6521333737687855E-2</v>
      </c>
      <c r="U108">
        <f t="shared" si="202"/>
        <v>542.48992009404287</v>
      </c>
      <c r="V108" s="1">
        <v>7</v>
      </c>
      <c r="W108" s="1">
        <v>7</v>
      </c>
      <c r="X108" s="1">
        <v>0</v>
      </c>
      <c r="Y108" s="1">
        <v>0</v>
      </c>
      <c r="Z108" s="1">
        <v>639.703369140625</v>
      </c>
      <c r="AA108" s="1">
        <v>1068.8714599609375</v>
      </c>
      <c r="AB108" s="1">
        <v>901.45196533203125</v>
      </c>
      <c r="AC108">
        <v>-9999</v>
      </c>
      <c r="AD108">
        <f t="shared" si="203"/>
        <v>0.4015151558410931</v>
      </c>
      <c r="AE108">
        <f t="shared" si="204"/>
        <v>0.15663201881639227</v>
      </c>
      <c r="AF108" s="1">
        <v>-1</v>
      </c>
      <c r="AG108" s="1">
        <v>0.87</v>
      </c>
      <c r="AH108" s="1">
        <v>0.92</v>
      </c>
      <c r="AI108" s="1">
        <v>10.014540672302246</v>
      </c>
      <c r="AJ108">
        <f t="shared" si="205"/>
        <v>0.87500727033615111</v>
      </c>
      <c r="AK108">
        <f t="shared" si="206"/>
        <v>1.3216301142674289E-2</v>
      </c>
      <c r="AL108">
        <f t="shared" si="207"/>
        <v>0.39010238228312916</v>
      </c>
      <c r="AM108">
        <f t="shared" si="208"/>
        <v>1.6708860880267915</v>
      </c>
      <c r="AN108">
        <f t="shared" si="209"/>
        <v>-1</v>
      </c>
      <c r="AO108" s="1">
        <v>1998.172119140625</v>
      </c>
      <c r="AP108" s="1">
        <v>0.5</v>
      </c>
      <c r="AQ108">
        <f t="shared" si="210"/>
        <v>136.92889589824907</v>
      </c>
      <c r="AR108">
        <f t="shared" si="211"/>
        <v>0.5353110915800523</v>
      </c>
      <c r="AS108">
        <f t="shared" si="212"/>
        <v>0.90949128284248282</v>
      </c>
      <c r="AT108">
        <f t="shared" si="213"/>
        <v>20.852960586547852</v>
      </c>
      <c r="AU108" s="1">
        <v>2</v>
      </c>
      <c r="AV108">
        <f t="shared" si="214"/>
        <v>4.644859790802002</v>
      </c>
      <c r="AW108" s="1">
        <v>1</v>
      </c>
      <c r="AX108">
        <f t="shared" si="215"/>
        <v>9.2897195816040039</v>
      </c>
      <c r="AY108" s="1">
        <v>16.243728637695312</v>
      </c>
      <c r="AZ108" s="1">
        <v>20.852960586547852</v>
      </c>
      <c r="BA108" s="1">
        <v>15.088202476501465</v>
      </c>
      <c r="BB108" s="1">
        <v>1199.7603759765625</v>
      </c>
      <c r="BC108" s="1">
        <v>1184.621337890625</v>
      </c>
      <c r="BD108" s="1">
        <v>15.695440292358398</v>
      </c>
      <c r="BE108" s="1">
        <v>16.046131134033203</v>
      </c>
      <c r="BF108" s="1">
        <v>82.534393310546875</v>
      </c>
      <c r="BG108" s="1">
        <v>84.393058776855469</v>
      </c>
      <c r="BH108" s="1">
        <v>300.3907470703125</v>
      </c>
      <c r="BI108" s="1">
        <v>1997.8619384765625</v>
      </c>
      <c r="BJ108" s="1">
        <v>29.653770446777344</v>
      </c>
      <c r="BK108" s="1">
        <v>97.467491149902344</v>
      </c>
      <c r="BL108" s="1">
        <v>-13.322206497192383</v>
      </c>
      <c r="BM108" s="1">
        <v>-0.10232234001159668</v>
      </c>
      <c r="BN108" s="1">
        <v>1</v>
      </c>
      <c r="BO108" s="1">
        <v>-1.355140209197998</v>
      </c>
      <c r="BP108" s="1">
        <v>7.355140209197998</v>
      </c>
      <c r="BQ108" s="1">
        <v>1</v>
      </c>
      <c r="BR108" s="1">
        <v>0</v>
      </c>
      <c r="BS108" s="1">
        <v>0.15999999642372131</v>
      </c>
      <c r="BT108" s="1">
        <v>111115</v>
      </c>
      <c r="BU108">
        <f t="shared" si="216"/>
        <v>1.5019537353515624</v>
      </c>
      <c r="BV108">
        <f t="shared" si="217"/>
        <v>5.3531109158005226E-4</v>
      </c>
      <c r="BW108">
        <f t="shared" si="218"/>
        <v>294.00296058654783</v>
      </c>
      <c r="BX108">
        <f t="shared" si="219"/>
        <v>289.39372863769529</v>
      </c>
      <c r="BY108">
        <f t="shared" si="220"/>
        <v>319.65790301133893</v>
      </c>
      <c r="BZ108">
        <f t="shared" si="221"/>
        <v>0.98819813645266841</v>
      </c>
      <c r="CA108">
        <f t="shared" si="222"/>
        <v>2.4734674271390364</v>
      </c>
      <c r="CB108">
        <f t="shared" si="223"/>
        <v>25.377358111484689</v>
      </c>
      <c r="CC108">
        <f t="shared" si="224"/>
        <v>9.331226977451486</v>
      </c>
      <c r="CD108">
        <f t="shared" si="225"/>
        <v>18.548344612121582</v>
      </c>
      <c r="CE108">
        <f t="shared" si="226"/>
        <v>2.1437909534789443</v>
      </c>
      <c r="CF108">
        <f t="shared" si="227"/>
        <v>5.6179521323860261E-2</v>
      </c>
      <c r="CG108">
        <f t="shared" si="228"/>
        <v>1.5639761442965536</v>
      </c>
      <c r="CH108">
        <f t="shared" si="229"/>
        <v>0.5798148091823907</v>
      </c>
      <c r="CI108">
        <f t="shared" si="230"/>
        <v>3.5142751378118821E-2</v>
      </c>
      <c r="CJ108">
        <f t="shared" si="231"/>
        <v>52.875131485677358</v>
      </c>
      <c r="CK108">
        <f t="shared" si="232"/>
        <v>0.45794373505040686</v>
      </c>
      <c r="CL108">
        <f t="shared" si="233"/>
        <v>62.679501819738583</v>
      </c>
      <c r="CM108">
        <f t="shared" si="234"/>
        <v>1181.409142791447</v>
      </c>
      <c r="CN108">
        <f t="shared" si="235"/>
        <v>1.1727243960375682E-2</v>
      </c>
      <c r="CO108">
        <f t="shared" si="236"/>
        <v>0</v>
      </c>
      <c r="CP108">
        <f t="shared" si="237"/>
        <v>1748.1437212948683</v>
      </c>
      <c r="CQ108">
        <f t="shared" si="238"/>
        <v>429.1680908203125</v>
      </c>
      <c r="CR108">
        <f t="shared" si="239"/>
        <v>0.15663201881639227</v>
      </c>
      <c r="CS108">
        <v>-9999</v>
      </c>
    </row>
    <row r="109" spans="1:97" x14ac:dyDescent="0.2">
      <c r="A109" t="s">
        <v>132</v>
      </c>
      <c r="B109" t="s">
        <v>133</v>
      </c>
      <c r="C109" t="s">
        <v>134</v>
      </c>
      <c r="D109">
        <v>1</v>
      </c>
      <c r="E109">
        <v>1</v>
      </c>
      <c r="F109" t="s">
        <v>135</v>
      </c>
      <c r="H109" t="s">
        <v>219</v>
      </c>
      <c r="I109">
        <v>1</v>
      </c>
      <c r="J109" s="7">
        <v>20130403</v>
      </c>
      <c r="K109" t="s">
        <v>220</v>
      </c>
      <c r="L109" t="s">
        <v>138</v>
      </c>
      <c r="M109" t="s">
        <v>139</v>
      </c>
      <c r="O109" s="1">
        <v>8</v>
      </c>
      <c r="P109" s="1" t="s">
        <v>228</v>
      </c>
      <c r="Q109" s="1">
        <v>2692.9999986216426</v>
      </c>
      <c r="R109" s="1">
        <v>0</v>
      </c>
      <c r="S109">
        <f t="shared" si="200"/>
        <v>23.149548818766583</v>
      </c>
      <c r="T109">
        <f t="shared" si="201"/>
        <v>4.6365184747970564E-2</v>
      </c>
      <c r="U109">
        <f t="shared" si="202"/>
        <v>665.37106439876607</v>
      </c>
      <c r="V109" s="1">
        <v>8</v>
      </c>
      <c r="W109" s="1">
        <v>8</v>
      </c>
      <c r="X109" s="1">
        <v>0</v>
      </c>
      <c r="Y109" s="1">
        <v>0</v>
      </c>
      <c r="Z109" s="1">
        <v>642.2021484375</v>
      </c>
      <c r="AA109" s="1">
        <v>1077.805908203125</v>
      </c>
      <c r="AB109" s="1">
        <v>907.73175048828125</v>
      </c>
      <c r="AC109">
        <v>-9999</v>
      </c>
      <c r="AD109">
        <f t="shared" si="203"/>
        <v>0.40415788821555654</v>
      </c>
      <c r="AE109">
        <f t="shared" si="204"/>
        <v>0.15779664633531709</v>
      </c>
      <c r="AF109" s="1">
        <v>-1</v>
      </c>
      <c r="AG109" s="1">
        <v>0.87</v>
      </c>
      <c r="AH109" s="1">
        <v>0.92</v>
      </c>
      <c r="AI109" s="1">
        <v>10.014540672302246</v>
      </c>
      <c r="AJ109">
        <f t="shared" si="205"/>
        <v>0.87500727033615111</v>
      </c>
      <c r="AK109">
        <f t="shared" si="206"/>
        <v>1.3804249720998894E-2</v>
      </c>
      <c r="AL109">
        <f t="shared" si="207"/>
        <v>0.39043317212494111</v>
      </c>
      <c r="AM109">
        <f t="shared" si="208"/>
        <v>1.6782969518639326</v>
      </c>
      <c r="AN109">
        <f t="shared" si="209"/>
        <v>-1</v>
      </c>
      <c r="AO109" s="1">
        <v>1999.3677978515625</v>
      </c>
      <c r="AP109" s="1">
        <v>0.5</v>
      </c>
      <c r="AQ109">
        <f t="shared" si="210"/>
        <v>138.02956768718485</v>
      </c>
      <c r="AR109">
        <f t="shared" si="211"/>
        <v>0.43908059059758159</v>
      </c>
      <c r="AS109">
        <f t="shared" si="212"/>
        <v>0.90847567890164016</v>
      </c>
      <c r="AT109">
        <f t="shared" si="213"/>
        <v>20.803768157958984</v>
      </c>
      <c r="AU109" s="1">
        <v>2</v>
      </c>
      <c r="AV109">
        <f t="shared" si="214"/>
        <v>4.644859790802002</v>
      </c>
      <c r="AW109" s="1">
        <v>1</v>
      </c>
      <c r="AX109">
        <f t="shared" si="215"/>
        <v>9.2897195816040039</v>
      </c>
      <c r="AY109" s="1">
        <v>16.217594146728516</v>
      </c>
      <c r="AZ109" s="1">
        <v>20.803768157958984</v>
      </c>
      <c r="BA109" s="1">
        <v>15.080998420715332</v>
      </c>
      <c r="BB109" s="1">
        <v>1499.8455810546875</v>
      </c>
      <c r="BC109" s="1">
        <v>1483.998046875</v>
      </c>
      <c r="BD109" s="1">
        <v>15.692281723022461</v>
      </c>
      <c r="BE109" s="1">
        <v>15.979963302612305</v>
      </c>
      <c r="BF109" s="1">
        <v>82.6734619140625</v>
      </c>
      <c r="BG109" s="1">
        <v>84.179977416992188</v>
      </c>
      <c r="BH109" s="1">
        <v>300.37661743164062</v>
      </c>
      <c r="BI109" s="1">
        <v>1999.330322265625</v>
      </c>
      <c r="BJ109" s="1">
        <v>29.680784225463867</v>
      </c>
      <c r="BK109" s="1">
        <v>97.466796875</v>
      </c>
      <c r="BL109" s="1">
        <v>-18.570375442504883</v>
      </c>
      <c r="BM109" s="1">
        <v>-7.7895879745483398E-2</v>
      </c>
      <c r="BN109" s="1">
        <v>1</v>
      </c>
      <c r="BO109" s="1">
        <v>-1.355140209197998</v>
      </c>
      <c r="BP109" s="1">
        <v>7.355140209197998</v>
      </c>
      <c r="BQ109" s="1">
        <v>1</v>
      </c>
      <c r="BR109" s="1">
        <v>0</v>
      </c>
      <c r="BS109" s="1">
        <v>0.15999999642372131</v>
      </c>
      <c r="BT109" s="1">
        <v>111115</v>
      </c>
      <c r="BU109">
        <f t="shared" si="216"/>
        <v>1.5018830871582032</v>
      </c>
      <c r="BV109">
        <f t="shared" si="217"/>
        <v>4.3908059059758159E-4</v>
      </c>
      <c r="BW109">
        <f t="shared" si="218"/>
        <v>293.95376815795896</v>
      </c>
      <c r="BX109">
        <f t="shared" si="219"/>
        <v>289.36759414672849</v>
      </c>
      <c r="BY109">
        <f t="shared" si="220"/>
        <v>319.89284441233758</v>
      </c>
      <c r="BZ109">
        <f t="shared" si="221"/>
        <v>1.0072208152484183</v>
      </c>
      <c r="CA109">
        <f t="shared" si="222"/>
        <v>2.4659915161873078</v>
      </c>
      <c r="CB109">
        <f t="shared" si="223"/>
        <v>25.300836749051189</v>
      </c>
      <c r="CC109">
        <f t="shared" si="224"/>
        <v>9.3208734464388847</v>
      </c>
      <c r="CD109">
        <f t="shared" si="225"/>
        <v>18.51068115234375</v>
      </c>
      <c r="CE109">
        <f t="shared" si="226"/>
        <v>2.1387400613048908</v>
      </c>
      <c r="CF109">
        <f t="shared" si="227"/>
        <v>4.6134924375393259E-2</v>
      </c>
      <c r="CG109">
        <f t="shared" si="228"/>
        <v>1.5575158372856677</v>
      </c>
      <c r="CH109">
        <f t="shared" si="229"/>
        <v>0.58122422401922313</v>
      </c>
      <c r="CI109">
        <f t="shared" si="230"/>
        <v>2.8854927157067528E-2</v>
      </c>
      <c r="CJ109">
        <f t="shared" si="231"/>
        <v>64.851586380257075</v>
      </c>
      <c r="CK109">
        <f t="shared" si="232"/>
        <v>0.44836384104406546</v>
      </c>
      <c r="CL109">
        <f t="shared" si="233"/>
        <v>62.570212571446994</v>
      </c>
      <c r="CM109">
        <f t="shared" si="234"/>
        <v>1480.6339097090922</v>
      </c>
      <c r="CN109">
        <f t="shared" si="235"/>
        <v>9.7827841239155697E-3</v>
      </c>
      <c r="CO109">
        <f t="shared" si="236"/>
        <v>0</v>
      </c>
      <c r="CP109">
        <f t="shared" si="237"/>
        <v>1749.4285677859418</v>
      </c>
      <c r="CQ109">
        <f t="shared" si="238"/>
        <v>435.603759765625</v>
      </c>
      <c r="CR109">
        <f t="shared" si="239"/>
        <v>0.15779664633531709</v>
      </c>
      <c r="CS109">
        <v>-9999</v>
      </c>
    </row>
    <row r="110" spans="1:97" x14ac:dyDescent="0.2">
      <c r="A110" t="s">
        <v>132</v>
      </c>
      <c r="B110" t="s">
        <v>133</v>
      </c>
      <c r="C110" t="s">
        <v>134</v>
      </c>
      <c r="D110">
        <v>1</v>
      </c>
      <c r="E110">
        <v>1</v>
      </c>
      <c r="F110" t="s">
        <v>135</v>
      </c>
      <c r="H110" t="s">
        <v>219</v>
      </c>
      <c r="I110">
        <v>1</v>
      </c>
      <c r="J110" s="7">
        <v>20130403</v>
      </c>
      <c r="K110" t="s">
        <v>220</v>
      </c>
      <c r="L110" t="s">
        <v>138</v>
      </c>
      <c r="M110" t="s">
        <v>139</v>
      </c>
      <c r="O110" s="1">
        <v>9</v>
      </c>
      <c r="P110" s="1" t="s">
        <v>229</v>
      </c>
      <c r="Q110" s="1">
        <v>2735.9999977946281</v>
      </c>
      <c r="R110" s="1">
        <v>0</v>
      </c>
      <c r="S110">
        <f t="shared" si="200"/>
        <v>22.515339699334056</v>
      </c>
      <c r="T110">
        <f t="shared" si="201"/>
        <v>5.5307185401136938E-2</v>
      </c>
      <c r="U110">
        <f t="shared" si="202"/>
        <v>812.31821753882957</v>
      </c>
      <c r="V110" s="1">
        <v>8</v>
      </c>
      <c r="W110" s="1">
        <v>8</v>
      </c>
      <c r="X110" s="1">
        <v>0</v>
      </c>
      <c r="Y110" s="1">
        <v>0</v>
      </c>
      <c r="Z110" s="1">
        <v>642.2021484375</v>
      </c>
      <c r="AA110" s="1">
        <v>1077.805908203125</v>
      </c>
      <c r="AB110" s="1">
        <v>907.73175048828125</v>
      </c>
      <c r="AC110">
        <v>-9999</v>
      </c>
      <c r="AD110">
        <f t="shared" si="203"/>
        <v>0.40415788821555654</v>
      </c>
      <c r="AE110">
        <f t="shared" si="204"/>
        <v>0.15779664633531709</v>
      </c>
      <c r="AF110" s="1">
        <v>-1</v>
      </c>
      <c r="AG110" s="1">
        <v>0.87</v>
      </c>
      <c r="AH110" s="1">
        <v>0.92</v>
      </c>
      <c r="AI110" s="1">
        <v>10.014540672302246</v>
      </c>
      <c r="AJ110">
        <f t="shared" si="205"/>
        <v>0.87500727033615111</v>
      </c>
      <c r="AK110">
        <f t="shared" si="206"/>
        <v>1.3445821817316602E-2</v>
      </c>
      <c r="AL110">
        <f t="shared" si="207"/>
        <v>0.39043317212494111</v>
      </c>
      <c r="AM110">
        <f t="shared" si="208"/>
        <v>1.6782969518639326</v>
      </c>
      <c r="AN110">
        <f t="shared" si="209"/>
        <v>-1</v>
      </c>
      <c r="AO110" s="1">
        <v>1999.3677978515625</v>
      </c>
      <c r="AP110" s="1">
        <v>0.5</v>
      </c>
      <c r="AQ110">
        <f t="shared" si="210"/>
        <v>138.02956768718485</v>
      </c>
      <c r="AR110">
        <f t="shared" si="211"/>
        <v>0.52290646428977849</v>
      </c>
      <c r="AS110">
        <f t="shared" si="212"/>
        <v>0.90795249627478158</v>
      </c>
      <c r="AT110">
        <f t="shared" si="213"/>
        <v>20.737161636352539</v>
      </c>
      <c r="AU110" s="1">
        <v>2</v>
      </c>
      <c r="AV110">
        <f t="shared" si="214"/>
        <v>4.644859790802002</v>
      </c>
      <c r="AW110" s="1">
        <v>1</v>
      </c>
      <c r="AX110">
        <f t="shared" si="215"/>
        <v>9.2897195816040039</v>
      </c>
      <c r="AY110" s="1">
        <v>16.214771270751953</v>
      </c>
      <c r="AZ110" s="1">
        <v>20.737161636352539</v>
      </c>
      <c r="BA110" s="1">
        <v>15.084856033325195</v>
      </c>
      <c r="BB110" s="1">
        <v>1499.9605712890625</v>
      </c>
      <c r="BC110" s="1">
        <v>1484.4530029296875</v>
      </c>
      <c r="BD110" s="1">
        <v>15.53920841217041</v>
      </c>
      <c r="BE110" s="1">
        <v>15.881831169128418</v>
      </c>
      <c r="BF110" s="1">
        <v>81.879096984863281</v>
      </c>
      <c r="BG110" s="1">
        <v>83.683761596679688</v>
      </c>
      <c r="BH110" s="1">
        <v>300.38970947265625</v>
      </c>
      <c r="BI110" s="1">
        <v>1998.7213134765625</v>
      </c>
      <c r="BJ110" s="1">
        <v>29.66783332824707</v>
      </c>
      <c r="BK110" s="1">
        <v>97.466606140136719</v>
      </c>
      <c r="BL110" s="1">
        <v>-18.570375442504883</v>
      </c>
      <c r="BM110" s="1">
        <v>-7.7895879745483398E-2</v>
      </c>
      <c r="BN110" s="1">
        <v>0.66666668653488159</v>
      </c>
      <c r="BO110" s="1">
        <v>-1.355140209197998</v>
      </c>
      <c r="BP110" s="1">
        <v>7.355140209197998</v>
      </c>
      <c r="BQ110" s="1">
        <v>1</v>
      </c>
      <c r="BR110" s="1">
        <v>0</v>
      </c>
      <c r="BS110" s="1">
        <v>0.15999999642372131</v>
      </c>
      <c r="BT110" s="1">
        <v>111115</v>
      </c>
      <c r="BU110">
        <f t="shared" si="216"/>
        <v>1.501948547363281</v>
      </c>
      <c r="BV110">
        <f t="shared" si="217"/>
        <v>5.2290646428977846E-4</v>
      </c>
      <c r="BW110">
        <f t="shared" si="218"/>
        <v>293.88716163635252</v>
      </c>
      <c r="BX110">
        <f t="shared" si="219"/>
        <v>289.36477127075193</v>
      </c>
      <c r="BY110">
        <f t="shared" si="220"/>
        <v>319.79540300826557</v>
      </c>
      <c r="BZ110">
        <f t="shared" si="221"/>
        <v>0.99485576527526665</v>
      </c>
      <c r="CA110">
        <f t="shared" si="222"/>
        <v>2.4559006796203682</v>
      </c>
      <c r="CB110">
        <f t="shared" si="223"/>
        <v>25.19735504167749</v>
      </c>
      <c r="CC110">
        <f t="shared" si="224"/>
        <v>9.3155238725490719</v>
      </c>
      <c r="CD110">
        <f t="shared" si="225"/>
        <v>18.475966453552246</v>
      </c>
      <c r="CE110">
        <f t="shared" si="226"/>
        <v>2.1340938607534041</v>
      </c>
      <c r="CF110">
        <f t="shared" si="227"/>
        <v>5.4979857846785149E-2</v>
      </c>
      <c r="CG110">
        <f t="shared" si="228"/>
        <v>1.5479481833455866</v>
      </c>
      <c r="CH110">
        <f t="shared" si="229"/>
        <v>0.58614567740781753</v>
      </c>
      <c r="CI110">
        <f t="shared" si="230"/>
        <v>3.4391670332879216E-2</v>
      </c>
      <c r="CJ110">
        <f t="shared" si="231"/>
        <v>79.173899769315</v>
      </c>
      <c r="CK110">
        <f t="shared" si="232"/>
        <v>0.54721720117488004</v>
      </c>
      <c r="CL110">
        <f t="shared" si="233"/>
        <v>62.477868803611194</v>
      </c>
      <c r="CM110">
        <f t="shared" si="234"/>
        <v>1481.1810302584895</v>
      </c>
      <c r="CN110">
        <f t="shared" si="235"/>
        <v>9.4972215486599804E-3</v>
      </c>
      <c r="CO110">
        <f t="shared" si="236"/>
        <v>0</v>
      </c>
      <c r="CP110">
        <f t="shared" si="237"/>
        <v>1748.8956806678136</v>
      </c>
      <c r="CQ110">
        <f t="shared" si="238"/>
        <v>435.603759765625</v>
      </c>
      <c r="CR110">
        <f t="shared" si="239"/>
        <v>0.15779664633531709</v>
      </c>
      <c r="CS110">
        <v>-9999</v>
      </c>
    </row>
    <row r="111" spans="1:97" x14ac:dyDescent="0.2">
      <c r="A111" t="s">
        <v>132</v>
      </c>
      <c r="B111" t="s">
        <v>133</v>
      </c>
      <c r="C111" t="s">
        <v>134</v>
      </c>
      <c r="D111">
        <v>1</v>
      </c>
      <c r="E111">
        <v>1</v>
      </c>
      <c r="F111" t="s">
        <v>135</v>
      </c>
      <c r="H111" t="s">
        <v>219</v>
      </c>
      <c r="I111">
        <v>1</v>
      </c>
      <c r="J111" s="7">
        <v>20130403</v>
      </c>
      <c r="K111" t="s">
        <v>220</v>
      </c>
      <c r="L111" t="s">
        <v>138</v>
      </c>
      <c r="M111" t="s">
        <v>139</v>
      </c>
      <c r="O111" s="1">
        <v>10</v>
      </c>
      <c r="P111" s="1" t="s">
        <v>230</v>
      </c>
      <c r="Q111" s="1">
        <v>2737.9999976567924</v>
      </c>
      <c r="R111" s="1">
        <v>0</v>
      </c>
      <c r="S111">
        <f t="shared" si="200"/>
        <v>22.655676915933217</v>
      </c>
      <c r="T111">
        <f t="shared" si="201"/>
        <v>5.5182351890135629E-2</v>
      </c>
      <c r="U111">
        <f t="shared" si="202"/>
        <v>806.63051879206023</v>
      </c>
      <c r="V111" s="1">
        <v>9</v>
      </c>
      <c r="W111" s="1">
        <v>9</v>
      </c>
      <c r="X111" s="1">
        <v>0</v>
      </c>
      <c r="Y111" s="1">
        <v>0</v>
      </c>
      <c r="Z111" s="1">
        <v>646.323486328125</v>
      </c>
      <c r="AA111" s="1">
        <v>1097.191162109375</v>
      </c>
      <c r="AB111" s="1">
        <v>919.07525634765625</v>
      </c>
      <c r="AC111">
        <v>-9999</v>
      </c>
      <c r="AD111">
        <f t="shared" si="203"/>
        <v>0.41092900795377046</v>
      </c>
      <c r="AE111">
        <f t="shared" si="204"/>
        <v>0.1623380791905823</v>
      </c>
      <c r="AF111" s="1">
        <v>-1</v>
      </c>
      <c r="AG111" s="1">
        <v>0.87</v>
      </c>
      <c r="AH111" s="1">
        <v>0.92</v>
      </c>
      <c r="AI111" s="1">
        <v>10.014540672302246</v>
      </c>
      <c r="AJ111">
        <f t="shared" si="205"/>
        <v>0.87500727033615111</v>
      </c>
      <c r="AK111">
        <f t="shared" si="206"/>
        <v>1.3526480687112728E-2</v>
      </c>
      <c r="AL111">
        <f t="shared" si="207"/>
        <v>0.39505139829127217</v>
      </c>
      <c r="AM111">
        <f t="shared" si="208"/>
        <v>1.6975882593137794</v>
      </c>
      <c r="AN111">
        <f t="shared" si="209"/>
        <v>-1</v>
      </c>
      <c r="AO111" s="1">
        <v>1998.4385986328125</v>
      </c>
      <c r="AP111" s="1">
        <v>0.5</v>
      </c>
      <c r="AQ111">
        <f t="shared" si="210"/>
        <v>141.93610335451879</v>
      </c>
      <c r="AR111">
        <f t="shared" si="211"/>
        <v>0.52337736925700162</v>
      </c>
      <c r="AS111">
        <f t="shared" si="212"/>
        <v>0.91080412999880767</v>
      </c>
      <c r="AT111">
        <f t="shared" si="213"/>
        <v>20.75349235534668</v>
      </c>
      <c r="AU111" s="1">
        <v>2</v>
      </c>
      <c r="AV111">
        <f t="shared" si="214"/>
        <v>4.644859790802002</v>
      </c>
      <c r="AW111" s="1">
        <v>1</v>
      </c>
      <c r="AX111">
        <f t="shared" si="215"/>
        <v>9.2897195816040039</v>
      </c>
      <c r="AY111" s="1">
        <v>16.215078353881836</v>
      </c>
      <c r="AZ111" s="1">
        <v>20.75349235534668</v>
      </c>
      <c r="BA111" s="1">
        <v>15.085659027099609</v>
      </c>
      <c r="BB111" s="1">
        <v>1499.94091796875</v>
      </c>
      <c r="BC111" s="1">
        <v>1484.33935546875</v>
      </c>
      <c r="BD111" s="1">
        <v>15.534982681274414</v>
      </c>
      <c r="BE111" s="1">
        <v>15.877918243408203</v>
      </c>
      <c r="BF111" s="1">
        <v>81.858390808105469</v>
      </c>
      <c r="BG111" s="1">
        <v>83.664939880371094</v>
      </c>
      <c r="BH111" s="1">
        <v>300.38717651367188</v>
      </c>
      <c r="BI111" s="1">
        <v>1998.659912109375</v>
      </c>
      <c r="BJ111" s="1">
        <v>29.67298698425293</v>
      </c>
      <c r="BK111" s="1">
        <v>97.466636657714844</v>
      </c>
      <c r="BL111" s="1">
        <v>-18.570375442504883</v>
      </c>
      <c r="BM111" s="1">
        <v>-7.7895879745483398E-2</v>
      </c>
      <c r="BN111" s="1">
        <v>0.66666668653488159</v>
      </c>
      <c r="BO111" s="1">
        <v>-1.355140209197998</v>
      </c>
      <c r="BP111" s="1">
        <v>7.355140209197998</v>
      </c>
      <c r="BQ111" s="1">
        <v>1</v>
      </c>
      <c r="BR111" s="1">
        <v>0</v>
      </c>
      <c r="BS111" s="1">
        <v>0.15999999642372131</v>
      </c>
      <c r="BT111" s="1">
        <v>111115</v>
      </c>
      <c r="BU111">
        <f t="shared" si="216"/>
        <v>1.5019358825683591</v>
      </c>
      <c r="BV111">
        <f t="shared" si="217"/>
        <v>5.233773692570016E-4</v>
      </c>
      <c r="BW111">
        <f t="shared" si="218"/>
        <v>293.90349235534666</v>
      </c>
      <c r="BX111">
        <f t="shared" si="219"/>
        <v>289.36507835388181</v>
      </c>
      <c r="BY111">
        <f t="shared" si="220"/>
        <v>319.78557878973515</v>
      </c>
      <c r="BZ111">
        <f t="shared" si="221"/>
        <v>0.99402336017975657</v>
      </c>
      <c r="CA111">
        <f t="shared" si="222"/>
        <v>2.458371418309977</v>
      </c>
      <c r="CB111">
        <f t="shared" si="223"/>
        <v>25.222696736149125</v>
      </c>
      <c r="CC111">
        <f t="shared" si="224"/>
        <v>9.3447784927409216</v>
      </c>
      <c r="CD111">
        <f t="shared" si="225"/>
        <v>18.484285354614258</v>
      </c>
      <c r="CE111">
        <f t="shared" si="226"/>
        <v>2.1352064517586782</v>
      </c>
      <c r="CF111">
        <f t="shared" si="227"/>
        <v>5.4856495933401347E-2</v>
      </c>
      <c r="CG111">
        <f t="shared" si="228"/>
        <v>1.5475672883111693</v>
      </c>
      <c r="CH111">
        <f t="shared" si="229"/>
        <v>0.58763916344750888</v>
      </c>
      <c r="CI111">
        <f t="shared" si="230"/>
        <v>3.4314437927192416E-2</v>
      </c>
      <c r="CJ111">
        <f t="shared" si="231"/>
        <v>78.619563692129759</v>
      </c>
      <c r="CK111">
        <f t="shared" si="232"/>
        <v>0.54342729364426823</v>
      </c>
      <c r="CL111">
        <f t="shared" si="233"/>
        <v>62.396937600490965</v>
      </c>
      <c r="CM111">
        <f t="shared" si="234"/>
        <v>1481.046988722064</v>
      </c>
      <c r="CN111">
        <f t="shared" si="235"/>
        <v>9.5449021508773723E-3</v>
      </c>
      <c r="CO111">
        <f t="shared" si="236"/>
        <v>0</v>
      </c>
      <c r="CP111">
        <f t="shared" si="237"/>
        <v>1748.8419540251159</v>
      </c>
      <c r="CQ111">
        <f t="shared" si="238"/>
        <v>450.86767578125</v>
      </c>
      <c r="CR111">
        <f t="shared" si="239"/>
        <v>0.1623380791905823</v>
      </c>
      <c r="CS111">
        <v>-9999</v>
      </c>
    </row>
    <row r="112" spans="1:97" x14ac:dyDescent="0.2">
      <c r="A112" t="s">
        <v>132</v>
      </c>
      <c r="B112" t="s">
        <v>133</v>
      </c>
      <c r="C112" t="s">
        <v>134</v>
      </c>
      <c r="D112">
        <v>1</v>
      </c>
      <c r="E112">
        <v>1</v>
      </c>
      <c r="F112" t="s">
        <v>135</v>
      </c>
      <c r="H112" t="s">
        <v>219</v>
      </c>
      <c r="I112">
        <v>2</v>
      </c>
      <c r="J112" s="7">
        <v>20130403</v>
      </c>
      <c r="K112" t="s">
        <v>220</v>
      </c>
      <c r="L112" t="s">
        <v>138</v>
      </c>
      <c r="M112" t="s">
        <v>139</v>
      </c>
      <c r="O112" s="1">
        <v>11</v>
      </c>
      <c r="P112" s="1" t="s">
        <v>231</v>
      </c>
      <c r="Q112" s="1">
        <v>4372.4999990006909</v>
      </c>
      <c r="R112" s="1">
        <v>0</v>
      </c>
      <c r="S112">
        <f t="shared" si="200"/>
        <v>-0.37937986662458362</v>
      </c>
      <c r="T112">
        <f t="shared" si="201"/>
        <v>0.10775945797968291</v>
      </c>
      <c r="U112">
        <f t="shared" si="202"/>
        <v>54.580437478717371</v>
      </c>
      <c r="V112" s="1">
        <v>10</v>
      </c>
      <c r="W112" s="1">
        <v>10</v>
      </c>
      <c r="X112" s="1">
        <v>0</v>
      </c>
      <c r="Y112" s="1">
        <v>0</v>
      </c>
      <c r="Z112" s="1">
        <v>611.212646484375</v>
      </c>
      <c r="AA112" s="1">
        <v>909.91119384765625</v>
      </c>
      <c r="AB112" s="1">
        <v>806.297119140625</v>
      </c>
      <c r="AC112">
        <v>-9999</v>
      </c>
      <c r="AD112">
        <f t="shared" si="203"/>
        <v>0.32827219775174177</v>
      </c>
      <c r="AE112">
        <f t="shared" si="204"/>
        <v>0.11387273330366243</v>
      </c>
      <c r="AF112" s="1">
        <v>-1</v>
      </c>
      <c r="AG112" s="1">
        <v>0.87</v>
      </c>
      <c r="AH112" s="1">
        <v>0.92</v>
      </c>
      <c r="AI112" s="1">
        <v>10.191901206970215</v>
      </c>
      <c r="AJ112">
        <f t="shared" si="205"/>
        <v>0.87509595060348522</v>
      </c>
      <c r="AK112">
        <f t="shared" si="206"/>
        <v>3.5496601519146448E-4</v>
      </c>
      <c r="AL112">
        <f t="shared" si="207"/>
        <v>0.34688509743910606</v>
      </c>
      <c r="AM112">
        <f t="shared" si="208"/>
        <v>1.4886982445166359</v>
      </c>
      <c r="AN112">
        <f t="shared" si="209"/>
        <v>-1</v>
      </c>
      <c r="AO112" s="1">
        <v>1998.0257568359375</v>
      </c>
      <c r="AP112" s="1">
        <v>0.5</v>
      </c>
      <c r="AQ112">
        <f t="shared" si="210"/>
        <v>99.551201559171943</v>
      </c>
      <c r="AR112">
        <f t="shared" si="211"/>
        <v>1.4943610692168641</v>
      </c>
      <c r="AS112">
        <f t="shared" si="212"/>
        <v>1.3306745581212922</v>
      </c>
      <c r="AT112">
        <f t="shared" si="213"/>
        <v>25.439296722412109</v>
      </c>
      <c r="AU112" s="1">
        <v>2</v>
      </c>
      <c r="AV112">
        <f t="shared" si="214"/>
        <v>4.644859790802002</v>
      </c>
      <c r="AW112" s="1">
        <v>1</v>
      </c>
      <c r="AX112">
        <f t="shared" si="215"/>
        <v>9.2897195816040039</v>
      </c>
      <c r="AY112" s="1">
        <v>22.680068969726562</v>
      </c>
      <c r="AZ112" s="1">
        <v>25.439296722412109</v>
      </c>
      <c r="BA112" s="1">
        <v>22.475486755371094</v>
      </c>
      <c r="BB112" s="1">
        <v>49.861141204833984</v>
      </c>
      <c r="BC112" s="1">
        <v>50.063961029052734</v>
      </c>
      <c r="BD112" s="1">
        <v>18.862022399902344</v>
      </c>
      <c r="BE112" s="1">
        <v>19.837421417236328</v>
      </c>
      <c r="BF112" s="1">
        <v>66.464401245117188</v>
      </c>
      <c r="BG112" s="1">
        <v>69.900970458984375</v>
      </c>
      <c r="BH112" s="1">
        <v>300.33181762695312</v>
      </c>
      <c r="BI112" s="1">
        <v>1997.9444580078125</v>
      </c>
      <c r="BJ112" s="1">
        <v>30.203620910644531</v>
      </c>
      <c r="BK112" s="1">
        <v>97.454170227050781</v>
      </c>
      <c r="BL112" s="1">
        <v>-1.0736484527587891</v>
      </c>
      <c r="BM112" s="1">
        <v>-0.1884162425994873</v>
      </c>
      <c r="BN112" s="1">
        <v>1</v>
      </c>
      <c r="BO112" s="1">
        <v>-1.355140209197998</v>
      </c>
      <c r="BP112" s="1">
        <v>7.355140209197998</v>
      </c>
      <c r="BQ112" s="1">
        <v>1</v>
      </c>
      <c r="BR112" s="1">
        <v>0</v>
      </c>
      <c r="BS112" s="1">
        <v>0.15999999642372131</v>
      </c>
      <c r="BT112" s="1">
        <v>111115</v>
      </c>
      <c r="BU112">
        <f t="shared" si="216"/>
        <v>1.5016590881347653</v>
      </c>
      <c r="BV112">
        <f t="shared" si="217"/>
        <v>1.4943610692168641E-3</v>
      </c>
      <c r="BW112">
        <f t="shared" si="218"/>
        <v>298.58929672241209</v>
      </c>
      <c r="BX112">
        <f t="shared" si="219"/>
        <v>295.83006896972654</v>
      </c>
      <c r="BY112">
        <f t="shared" si="220"/>
        <v>319.67110613604382</v>
      </c>
      <c r="BZ112">
        <f t="shared" si="221"/>
        <v>0.88944064787685906</v>
      </c>
      <c r="CA112">
        <f t="shared" si="222"/>
        <v>3.2639140017823842</v>
      </c>
      <c r="CB112">
        <f t="shared" si="223"/>
        <v>33.491783821852351</v>
      </c>
      <c r="CC112">
        <f t="shared" si="224"/>
        <v>13.654362404616023</v>
      </c>
      <c r="CD112">
        <f t="shared" si="225"/>
        <v>24.059682846069336</v>
      </c>
      <c r="CE112">
        <f t="shared" si="226"/>
        <v>3.0057287427219044</v>
      </c>
      <c r="CF112">
        <f t="shared" si="227"/>
        <v>0.10652379672040656</v>
      </c>
      <c r="CG112">
        <f t="shared" si="228"/>
        <v>1.933239443661092</v>
      </c>
      <c r="CH112">
        <f t="shared" si="229"/>
        <v>1.0724892990608124</v>
      </c>
      <c r="CI112">
        <f t="shared" si="230"/>
        <v>6.668729757821179E-2</v>
      </c>
      <c r="CJ112">
        <f t="shared" si="231"/>
        <v>5.3190912451178249</v>
      </c>
      <c r="CK112">
        <f t="shared" si="232"/>
        <v>1.0902141252275996</v>
      </c>
      <c r="CL112">
        <f t="shared" si="233"/>
        <v>58.594134476628042</v>
      </c>
      <c r="CM112">
        <f t="shared" si="234"/>
        <v>50.119093244341279</v>
      </c>
      <c r="CN112">
        <f t="shared" si="235"/>
        <v>-4.4353226452746907E-3</v>
      </c>
      <c r="CO112">
        <f t="shared" si="236"/>
        <v>0</v>
      </c>
      <c r="CP112">
        <f t="shared" si="237"/>
        <v>1748.3931047333117</v>
      </c>
      <c r="CQ112">
        <f t="shared" si="238"/>
        <v>298.69854736328125</v>
      </c>
      <c r="CR112">
        <f t="shared" si="239"/>
        <v>0.11387273330366243</v>
      </c>
      <c r="CS112">
        <v>-9999</v>
      </c>
    </row>
    <row r="113" spans="1:97" x14ac:dyDescent="0.2">
      <c r="A113" t="s">
        <v>132</v>
      </c>
      <c r="B113" t="s">
        <v>133</v>
      </c>
      <c r="C113" t="s">
        <v>134</v>
      </c>
      <c r="D113">
        <v>1</v>
      </c>
      <c r="E113">
        <v>1</v>
      </c>
      <c r="F113" t="s">
        <v>135</v>
      </c>
      <c r="H113" t="s">
        <v>219</v>
      </c>
      <c r="I113">
        <v>2</v>
      </c>
      <c r="J113" s="7">
        <v>20130403</v>
      </c>
      <c r="K113" t="s">
        <v>220</v>
      </c>
      <c r="L113" t="s">
        <v>138</v>
      </c>
      <c r="M113" t="s">
        <v>139</v>
      </c>
      <c r="O113" s="1">
        <v>12</v>
      </c>
      <c r="P113" s="1" t="s">
        <v>232</v>
      </c>
      <c r="Q113" s="1">
        <v>4491.9999989662319</v>
      </c>
      <c r="R113" s="1">
        <v>0</v>
      </c>
      <c r="S113">
        <f t="shared" si="200"/>
        <v>1.6465678086408131</v>
      </c>
      <c r="T113">
        <f t="shared" si="201"/>
        <v>0.11552952720745092</v>
      </c>
      <c r="U113">
        <f t="shared" si="202"/>
        <v>73.996227162465047</v>
      </c>
      <c r="V113" s="1">
        <v>11</v>
      </c>
      <c r="W113" s="1">
        <v>11</v>
      </c>
      <c r="X113" s="1">
        <v>0</v>
      </c>
      <c r="Y113" s="1">
        <v>0</v>
      </c>
      <c r="Z113" s="1">
        <v>609.75732421875</v>
      </c>
      <c r="AA113" s="1">
        <v>906.09893798828125</v>
      </c>
      <c r="AB113" s="1">
        <v>795.974365234375</v>
      </c>
      <c r="AC113">
        <v>-9999</v>
      </c>
      <c r="AD113">
        <f t="shared" si="203"/>
        <v>0.32705215881553534</v>
      </c>
      <c r="AE113">
        <f t="shared" si="204"/>
        <v>0.12153702883528875</v>
      </c>
      <c r="AF113" s="1">
        <v>-1</v>
      </c>
      <c r="AG113" s="1">
        <v>0.87</v>
      </c>
      <c r="AH113" s="1">
        <v>0.92</v>
      </c>
      <c r="AI113" s="1">
        <v>10.166502952575684</v>
      </c>
      <c r="AJ113">
        <f t="shared" si="205"/>
        <v>0.87508325147628785</v>
      </c>
      <c r="AK113">
        <f t="shared" si="206"/>
        <v>1.510907418146039E-3</v>
      </c>
      <c r="AL113">
        <f t="shared" si="207"/>
        <v>0.37161359605590721</v>
      </c>
      <c r="AM113">
        <f t="shared" si="208"/>
        <v>1.4859992688881896</v>
      </c>
      <c r="AN113">
        <f t="shared" si="209"/>
        <v>-1</v>
      </c>
      <c r="AO113" s="1">
        <v>2001.5478515625</v>
      </c>
      <c r="AP113" s="1">
        <v>0.5</v>
      </c>
      <c r="AQ113">
        <f t="shared" si="210"/>
        <v>106.4373292586321</v>
      </c>
      <c r="AR113">
        <f t="shared" si="211"/>
        <v>1.6175182033260045</v>
      </c>
      <c r="AS113">
        <f t="shared" si="212"/>
        <v>1.3447071657889871</v>
      </c>
      <c r="AT113">
        <f t="shared" si="213"/>
        <v>25.451442718505859</v>
      </c>
      <c r="AU113" s="1">
        <v>2</v>
      </c>
      <c r="AV113">
        <f t="shared" si="214"/>
        <v>4.644859790802002</v>
      </c>
      <c r="AW113" s="1">
        <v>1</v>
      </c>
      <c r="AX113">
        <f t="shared" si="215"/>
        <v>9.2897195816040039</v>
      </c>
      <c r="AY113" s="1">
        <v>22.689460754394531</v>
      </c>
      <c r="AZ113" s="1">
        <v>25.451442718505859</v>
      </c>
      <c r="BA113" s="1">
        <v>22.480533599853516</v>
      </c>
      <c r="BB113" s="1">
        <v>100.20435333251953</v>
      </c>
      <c r="BC113" s="1">
        <v>99.001152038574219</v>
      </c>
      <c r="BD113" s="1">
        <v>18.660774230957031</v>
      </c>
      <c r="BE113" s="1">
        <v>19.716745376586914</v>
      </c>
      <c r="BF113" s="1">
        <v>65.7308349609375</v>
      </c>
      <c r="BG113" s="1">
        <v>69.449867248535156</v>
      </c>
      <c r="BH113" s="1">
        <v>300.316162109375</v>
      </c>
      <c r="BI113" s="1">
        <v>2001.685302734375</v>
      </c>
      <c r="BJ113" s="1">
        <v>30.40142822265625</v>
      </c>
      <c r="BK113" s="1">
        <v>97.458442687988281</v>
      </c>
      <c r="BL113" s="1">
        <v>-0.95985603332519531</v>
      </c>
      <c r="BM113" s="1">
        <v>-0.18956828117370605</v>
      </c>
      <c r="BN113" s="1">
        <v>1</v>
      </c>
      <c r="BO113" s="1">
        <v>-1.355140209197998</v>
      </c>
      <c r="BP113" s="1">
        <v>7.355140209197998</v>
      </c>
      <c r="BQ113" s="1">
        <v>1</v>
      </c>
      <c r="BR113" s="1">
        <v>0</v>
      </c>
      <c r="BS113" s="1">
        <v>0.15999999642372131</v>
      </c>
      <c r="BT113" s="1">
        <v>111115</v>
      </c>
      <c r="BU113">
        <f t="shared" si="216"/>
        <v>1.5015808105468749</v>
      </c>
      <c r="BV113">
        <f t="shared" si="217"/>
        <v>1.6175182033260046E-3</v>
      </c>
      <c r="BW113">
        <f t="shared" si="218"/>
        <v>298.60144271850584</v>
      </c>
      <c r="BX113">
        <f t="shared" si="219"/>
        <v>295.83946075439451</v>
      </c>
      <c r="BY113">
        <f t="shared" si="220"/>
        <v>320.26964127891551</v>
      </c>
      <c r="BZ113">
        <f t="shared" si="221"/>
        <v>0.86998367735673543</v>
      </c>
      <c r="CA113">
        <f t="shared" si="222"/>
        <v>3.2662704650667407</v>
      </c>
      <c r="CB113">
        <f t="shared" si="223"/>
        <v>33.514494742376044</v>
      </c>
      <c r="CC113">
        <f t="shared" si="224"/>
        <v>13.79774936578913</v>
      </c>
      <c r="CD113">
        <f t="shared" si="225"/>
        <v>24.070451736450195</v>
      </c>
      <c r="CE113">
        <f t="shared" si="226"/>
        <v>3.0076727824059541</v>
      </c>
      <c r="CF113">
        <f t="shared" si="227"/>
        <v>0.11411041842018099</v>
      </c>
      <c r="CG113">
        <f t="shared" si="228"/>
        <v>1.9215632992777536</v>
      </c>
      <c r="CH113">
        <f t="shared" si="229"/>
        <v>1.0861094831282005</v>
      </c>
      <c r="CI113">
        <f t="shared" si="230"/>
        <v>7.1445166201654281E-2</v>
      </c>
      <c r="CJ113">
        <f t="shared" si="231"/>
        <v>7.2115570640404618</v>
      </c>
      <c r="CK113">
        <f t="shared" si="232"/>
        <v>0.74742794037016458</v>
      </c>
      <c r="CL113">
        <f t="shared" si="233"/>
        <v>58.22432225487848</v>
      </c>
      <c r="CM113">
        <f t="shared" si="234"/>
        <v>98.761869622981507</v>
      </c>
      <c r="CN113">
        <f t="shared" si="235"/>
        <v>9.7072174788500696E-3</v>
      </c>
      <c r="CO113">
        <f t="shared" si="236"/>
        <v>0</v>
      </c>
      <c r="CP113">
        <f t="shared" si="237"/>
        <v>1751.6412831490945</v>
      </c>
      <c r="CQ113">
        <f t="shared" si="238"/>
        <v>296.34161376953125</v>
      </c>
      <c r="CR113">
        <f t="shared" si="239"/>
        <v>0.12153702883528875</v>
      </c>
      <c r="CS113">
        <v>-9999</v>
      </c>
    </row>
    <row r="114" spans="1:97" x14ac:dyDescent="0.2">
      <c r="A114" t="s">
        <v>132</v>
      </c>
      <c r="B114" t="s">
        <v>133</v>
      </c>
      <c r="C114" t="s">
        <v>134</v>
      </c>
      <c r="D114">
        <v>1</v>
      </c>
      <c r="E114">
        <v>1</v>
      </c>
      <c r="F114" t="s">
        <v>135</v>
      </c>
      <c r="H114" t="s">
        <v>219</v>
      </c>
      <c r="I114">
        <v>2</v>
      </c>
      <c r="J114" s="7">
        <v>20130403</v>
      </c>
      <c r="K114" t="s">
        <v>220</v>
      </c>
      <c r="L114" t="s">
        <v>138</v>
      </c>
      <c r="M114" t="s">
        <v>139</v>
      </c>
      <c r="O114" s="1">
        <v>13</v>
      </c>
      <c r="P114" s="1" t="s">
        <v>233</v>
      </c>
      <c r="Q114" s="1">
        <v>4611.4999990006909</v>
      </c>
      <c r="R114" s="1">
        <v>0</v>
      </c>
      <c r="S114">
        <f t="shared" si="200"/>
        <v>3.1434130378793927</v>
      </c>
      <c r="T114">
        <f t="shared" si="201"/>
        <v>9.5814876112043867E-2</v>
      </c>
      <c r="U114">
        <f t="shared" si="202"/>
        <v>92.399144584992982</v>
      </c>
      <c r="V114" s="1">
        <v>12</v>
      </c>
      <c r="W114" s="1">
        <v>12</v>
      </c>
      <c r="X114" s="1">
        <v>0</v>
      </c>
      <c r="Y114" s="1">
        <v>0</v>
      </c>
      <c r="Z114" s="1">
        <v>612.952880859375</v>
      </c>
      <c r="AA114" s="1">
        <v>912.74969482421875</v>
      </c>
      <c r="AB114" s="1">
        <v>791.31903076171875</v>
      </c>
      <c r="AC114">
        <v>-9999</v>
      </c>
      <c r="AD114">
        <f t="shared" si="203"/>
        <v>0.32845457595313676</v>
      </c>
      <c r="AE114">
        <f t="shared" si="204"/>
        <v>0.13303829598747294</v>
      </c>
      <c r="AF114" s="1">
        <v>-1</v>
      </c>
      <c r="AG114" s="1">
        <v>0.87</v>
      </c>
      <c r="AH114" s="1">
        <v>0.92</v>
      </c>
      <c r="AI114" s="1">
        <v>10.166502952575684</v>
      </c>
      <c r="AJ114">
        <f t="shared" si="205"/>
        <v>0.87508325147628785</v>
      </c>
      <c r="AK114">
        <f t="shared" si="206"/>
        <v>2.3659826993921267E-3</v>
      </c>
      <c r="AL114">
        <f t="shared" si="207"/>
        <v>0.40504321062177734</v>
      </c>
      <c r="AM114">
        <f t="shared" si="208"/>
        <v>1.4891025449534085</v>
      </c>
      <c r="AN114">
        <f t="shared" si="209"/>
        <v>-1</v>
      </c>
      <c r="AO114" s="1">
        <v>2001.209716796875</v>
      </c>
      <c r="AP114" s="1">
        <v>0.5</v>
      </c>
      <c r="AQ114">
        <f t="shared" si="210"/>
        <v>116.49000198708477</v>
      </c>
      <c r="AR114">
        <f t="shared" si="211"/>
        <v>1.3597278304086449</v>
      </c>
      <c r="AS114">
        <f t="shared" si="212"/>
        <v>1.3598725090491868</v>
      </c>
      <c r="AT114">
        <f t="shared" si="213"/>
        <v>25.572044372558594</v>
      </c>
      <c r="AU114" s="1">
        <v>2</v>
      </c>
      <c r="AV114">
        <f t="shared" si="214"/>
        <v>4.644859790802002</v>
      </c>
      <c r="AW114" s="1">
        <v>1</v>
      </c>
      <c r="AX114">
        <f t="shared" si="215"/>
        <v>9.2897195816040039</v>
      </c>
      <c r="AY114" s="1">
        <v>22.716363906860352</v>
      </c>
      <c r="AZ114" s="1">
        <v>25.572044372558594</v>
      </c>
      <c r="BA114" s="1">
        <v>22.478061676025391</v>
      </c>
      <c r="BB114" s="1">
        <v>150.33639526367188</v>
      </c>
      <c r="BC114" s="1">
        <v>148.10874938964844</v>
      </c>
      <c r="BD114" s="1">
        <v>18.914768218994141</v>
      </c>
      <c r="BE114" s="1">
        <v>19.802417755126953</v>
      </c>
      <c r="BF114" s="1">
        <v>66.517845153808594</v>
      </c>
      <c r="BG114" s="1">
        <v>69.629165649414062</v>
      </c>
      <c r="BH114" s="1">
        <v>300.29913330078125</v>
      </c>
      <c r="BI114" s="1">
        <v>2001.2313232421875</v>
      </c>
      <c r="BJ114" s="1">
        <v>31.800065994262695</v>
      </c>
      <c r="BK114" s="1">
        <v>97.456626892089844</v>
      </c>
      <c r="BL114" s="1">
        <v>-0.85345649719238281</v>
      </c>
      <c r="BM114" s="1">
        <v>-0.18576502799987793</v>
      </c>
      <c r="BN114" s="1">
        <v>1</v>
      </c>
      <c r="BO114" s="1">
        <v>-1.355140209197998</v>
      </c>
      <c r="BP114" s="1">
        <v>7.355140209197998</v>
      </c>
      <c r="BQ114" s="1">
        <v>1</v>
      </c>
      <c r="BR114" s="1">
        <v>0</v>
      </c>
      <c r="BS114" s="1">
        <v>0.15999999642372131</v>
      </c>
      <c r="BT114" s="1">
        <v>111115</v>
      </c>
      <c r="BU114">
        <f t="shared" si="216"/>
        <v>1.5014956665039061</v>
      </c>
      <c r="BV114">
        <f t="shared" si="217"/>
        <v>1.3597278304086449E-3</v>
      </c>
      <c r="BW114">
        <f t="shared" si="218"/>
        <v>298.72204437255857</v>
      </c>
      <c r="BX114">
        <f t="shared" si="219"/>
        <v>295.86636390686033</v>
      </c>
      <c r="BY114">
        <f t="shared" si="220"/>
        <v>320.19700456178907</v>
      </c>
      <c r="BZ114">
        <f t="shared" si="221"/>
        <v>0.91074393764060657</v>
      </c>
      <c r="CA114">
        <f t="shared" si="222"/>
        <v>3.2897493477718895</v>
      </c>
      <c r="CB114">
        <f t="shared" si="223"/>
        <v>33.75603540449341</v>
      </c>
      <c r="CC114">
        <f t="shared" si="224"/>
        <v>13.953617649366457</v>
      </c>
      <c r="CD114">
        <f t="shared" si="225"/>
        <v>24.144204139709473</v>
      </c>
      <c r="CE114">
        <f t="shared" si="226"/>
        <v>3.0210164084841251</v>
      </c>
      <c r="CF114">
        <f t="shared" si="227"/>
        <v>9.4836722920477998E-2</v>
      </c>
      <c r="CG114">
        <f t="shared" si="228"/>
        <v>1.9298768387227028</v>
      </c>
      <c r="CH114">
        <f t="shared" si="229"/>
        <v>1.0911395697614223</v>
      </c>
      <c r="CI114">
        <f t="shared" si="230"/>
        <v>5.9360063456027089E-2</v>
      </c>
      <c r="CJ114">
        <f t="shared" si="231"/>
        <v>9.0049089589679241</v>
      </c>
      <c r="CK114">
        <f t="shared" si="232"/>
        <v>0.62386013632393078</v>
      </c>
      <c r="CL114">
        <f t="shared" si="233"/>
        <v>57.959525368950338</v>
      </c>
      <c r="CM114">
        <f t="shared" si="234"/>
        <v>147.65194253300871</v>
      </c>
      <c r="CN114">
        <f t="shared" si="235"/>
        <v>1.2339202897606972E-2</v>
      </c>
      <c r="CO114">
        <f t="shared" si="236"/>
        <v>0</v>
      </c>
      <c r="CP114">
        <f t="shared" si="237"/>
        <v>1751.2440132989675</v>
      </c>
      <c r="CQ114">
        <f t="shared" si="238"/>
        <v>299.79681396484375</v>
      </c>
      <c r="CR114">
        <f t="shared" si="239"/>
        <v>0.13303829598747294</v>
      </c>
      <c r="CS114">
        <v>-9999</v>
      </c>
    </row>
    <row r="115" spans="1:97" x14ac:dyDescent="0.2">
      <c r="A115" t="s">
        <v>132</v>
      </c>
      <c r="B115" t="s">
        <v>133</v>
      </c>
      <c r="C115" t="s">
        <v>134</v>
      </c>
      <c r="D115">
        <v>1</v>
      </c>
      <c r="E115">
        <v>1</v>
      </c>
      <c r="F115" t="s">
        <v>135</v>
      </c>
      <c r="H115" t="s">
        <v>219</v>
      </c>
      <c r="I115">
        <v>2</v>
      </c>
      <c r="J115" s="7">
        <v>20130403</v>
      </c>
      <c r="K115" t="s">
        <v>220</v>
      </c>
      <c r="L115" t="s">
        <v>138</v>
      </c>
      <c r="M115" t="s">
        <v>139</v>
      </c>
      <c r="O115" s="1">
        <v>14</v>
      </c>
      <c r="P115" s="1" t="s">
        <v>234</v>
      </c>
      <c r="Q115" s="1">
        <v>4734.9999989662319</v>
      </c>
      <c r="R115" s="1">
        <v>0</v>
      </c>
      <c r="S115">
        <f t="shared" ref="S115:S149" si="240">(BB115-BC115*(1000-BD115)/(1000-BE115))*BU115</f>
        <v>6.4619364993661552</v>
      </c>
      <c r="T115">
        <f t="shared" ref="T115:T149" si="241">IF(CF115&lt;&gt;0,1/(1/CF115-1/AX115),0)</f>
        <v>9.7126829802541906E-2</v>
      </c>
      <c r="U115">
        <f t="shared" ref="U115:U149" si="242">((CI115-BV115/2)*BC115-S115)/(CI115+BV115/2)</f>
        <v>133.66814526901288</v>
      </c>
      <c r="V115" s="1">
        <v>13</v>
      </c>
      <c r="W115" s="1">
        <v>13</v>
      </c>
      <c r="X115" s="1">
        <v>0</v>
      </c>
      <c r="Y115" s="1">
        <v>0</v>
      </c>
      <c r="Z115" s="1">
        <v>609.995849609375</v>
      </c>
      <c r="AA115" s="1">
        <v>919.06878662109375</v>
      </c>
      <c r="AB115" s="1">
        <v>789.18084716796875</v>
      </c>
      <c r="AC115">
        <v>-9999</v>
      </c>
      <c r="AD115">
        <f t="shared" ref="AD115:AD149" si="243">CQ115/AA115</f>
        <v>0.33628923265690325</v>
      </c>
      <c r="AE115">
        <f t="shared" ref="AE115:AE149" si="244">(AA115-AB115)/AA115</f>
        <v>0.14132559101550052</v>
      </c>
      <c r="AF115" s="1">
        <v>-1</v>
      </c>
      <c r="AG115" s="1">
        <v>0.87</v>
      </c>
      <c r="AH115" s="1">
        <v>0.92</v>
      </c>
      <c r="AI115" s="1">
        <v>10.166502952575684</v>
      </c>
      <c r="AJ115">
        <f t="shared" ref="AJ115:AJ149" si="245">(AI115*AH115+(100-AI115)*AG115)/100</f>
        <v>0.87508325147628785</v>
      </c>
      <c r="AK115">
        <f t="shared" ref="AK115:AK149" si="246">(S115-AF115)/CP115</f>
        <v>4.2602009152245286E-3</v>
      </c>
      <c r="AL115">
        <f t="shared" ref="AL115:AL149" si="247">(AA115-AB115)/(AA115-Z115)</f>
        <v>0.42025012189339694</v>
      </c>
      <c r="AM115">
        <f t="shared" ref="AM115:AM149" si="248">(Y115-AA115)/(Y115-Z115)</f>
        <v>1.5066803933332347</v>
      </c>
      <c r="AN115">
        <f t="shared" ref="AN115:AN149" si="249">(Y115-AA115)/AA115</f>
        <v>-1</v>
      </c>
      <c r="AO115" s="1">
        <v>2001.638671875</v>
      </c>
      <c r="AP115" s="1">
        <v>0.5</v>
      </c>
      <c r="AQ115">
        <f t="shared" ref="AQ115:AQ149" si="250">AE115*AP115*AJ115*AO115</f>
        <v>123.77298633625823</v>
      </c>
      <c r="AR115">
        <f t="shared" ref="AR115:AR149" si="251">BV115*1000</f>
        <v>1.4141076127476684</v>
      </c>
      <c r="AS115">
        <f t="shared" ref="AS115:AS149" si="252">(CA115-CG115)</f>
        <v>1.3952247030646923</v>
      </c>
      <c r="AT115">
        <f t="shared" ref="AT115:AT149" si="253">(AZ115+BZ115*R115)</f>
        <v>25.679201126098633</v>
      </c>
      <c r="AU115" s="1">
        <v>2</v>
      </c>
      <c r="AV115">
        <f t="shared" ref="AV115:AV149" si="254">(AU115*BO115+BP115)</f>
        <v>4.644859790802002</v>
      </c>
      <c r="AW115" s="1">
        <v>1</v>
      </c>
      <c r="AX115">
        <f t="shared" ref="AX115:AX149" si="255">AV115*(AW115+1)*(AW115+1)/(AW115*AW115+1)</f>
        <v>9.2897195816040039</v>
      </c>
      <c r="AY115" s="1">
        <v>22.720148086547852</v>
      </c>
      <c r="AZ115" s="1">
        <v>25.679201126098633</v>
      </c>
      <c r="BA115" s="1">
        <v>22.476093292236328</v>
      </c>
      <c r="BB115" s="1">
        <v>250.06172180175781</v>
      </c>
      <c r="BC115" s="1">
        <v>245.52679443359375</v>
      </c>
      <c r="BD115" s="1">
        <v>18.732751846313477</v>
      </c>
      <c r="BE115" s="1">
        <v>19.656044006347656</v>
      </c>
      <c r="BF115" s="1">
        <v>65.857940673828125</v>
      </c>
      <c r="BG115" s="1">
        <v>69.104957580566406</v>
      </c>
      <c r="BH115" s="1">
        <v>300.29754638671875</v>
      </c>
      <c r="BI115" s="1">
        <v>2001.5760498046875</v>
      </c>
      <c r="BJ115" s="1">
        <v>34.714809417724609</v>
      </c>
      <c r="BK115" s="1">
        <v>97.451431274414062</v>
      </c>
      <c r="BL115" s="1">
        <v>-1.2065448760986328</v>
      </c>
      <c r="BM115" s="1">
        <v>-0.17842364311218262</v>
      </c>
      <c r="BN115" s="1">
        <v>1</v>
      </c>
      <c r="BO115" s="1">
        <v>-1.355140209197998</v>
      </c>
      <c r="BP115" s="1">
        <v>7.355140209197998</v>
      </c>
      <c r="BQ115" s="1">
        <v>1</v>
      </c>
      <c r="BR115" s="1">
        <v>0</v>
      </c>
      <c r="BS115" s="1">
        <v>0.15999999642372131</v>
      </c>
      <c r="BT115" s="1">
        <v>111115</v>
      </c>
      <c r="BU115">
        <f t="shared" ref="BU115:BU149" si="256">BH115*0.000001/(AU115*0.0001)</f>
        <v>1.5014877319335935</v>
      </c>
      <c r="BV115">
        <f t="shared" ref="BV115:BV149" si="257">(BE115-BD115)/(1000-BE115)*BU115</f>
        <v>1.4141076127476683E-3</v>
      </c>
      <c r="BW115">
        <f t="shared" ref="BW115:BW149" si="258">(AZ115+273.15)</f>
        <v>298.82920112609861</v>
      </c>
      <c r="BX115">
        <f t="shared" ref="BX115:BX149" si="259">(AY115+273.15)</f>
        <v>295.87014808654783</v>
      </c>
      <c r="BY115">
        <f t="shared" ref="BY115:BY149" si="260">(BI115*BQ115+BJ115*BR115)*BS115</f>
        <v>320.25216081055623</v>
      </c>
      <c r="BZ115">
        <f t="shared" ref="BZ115:BZ149" si="261">((BY115+0.00000010773*(BX115^4-BW115^4))-BV115*44100)/(AV115*51.4+0.00000043092*BW115^3)</f>
        <v>0.89658353467773078</v>
      </c>
      <c r="CA115">
        <f t="shared" ref="CA115:CA149" si="262">0.61365*EXP(17.502*AT115/(240.97+AT115))</f>
        <v>3.3107343246761394</v>
      </c>
      <c r="CB115">
        <f t="shared" ref="CB115:CB149" si="263">CA115*1000/BK115</f>
        <v>33.973172906546878</v>
      </c>
      <c r="CC115">
        <f t="shared" ref="CC115:CC149" si="264">(CB115-BE115)</f>
        <v>14.317128900199222</v>
      </c>
      <c r="CD115">
        <f t="shared" ref="CD115:CD149" si="265">IF(R115,AZ115,(AY115+AZ115)/2)</f>
        <v>24.199674606323242</v>
      </c>
      <c r="CE115">
        <f t="shared" ref="CE115:CE149" si="266">0.61365*EXP(17.502*CD115/(240.97+CD115))</f>
        <v>3.0310864561981115</v>
      </c>
      <c r="CF115">
        <f t="shared" ref="CF115:CF149" si="267">IF(CC115&lt;&gt;0,(1000-(CB115+BE115)/2)/CC115*BV115,0)</f>
        <v>9.612184680249744E-2</v>
      </c>
      <c r="CG115">
        <f t="shared" ref="CG115:CG149" si="268">BE115*BK115/1000</f>
        <v>1.9155096216114471</v>
      </c>
      <c r="CH115">
        <f t="shared" ref="CH115:CH149" si="269">(CE115-CG115)</f>
        <v>1.1155768345866643</v>
      </c>
      <c r="CI115">
        <f t="shared" ref="CI115:CI149" si="270">1/(1.6/T115+1.37/AX115)</f>
        <v>6.0165644544289687E-2</v>
      </c>
      <c r="CJ115">
        <f t="shared" ref="CJ115:CJ149" si="271">U115*BK115*0.001</f>
        <v>13.026152072261604</v>
      </c>
      <c r="CK115">
        <f t="shared" ref="CK115:CK149" si="272">U115/BC115</f>
        <v>0.54441367826013531</v>
      </c>
      <c r="CL115">
        <f t="shared" ref="CL115:CL149" si="273">(1-BV115*BK115/CA115/T115)*100</f>
        <v>57.144443686546296</v>
      </c>
      <c r="CM115">
        <f t="shared" ref="CM115:CM149" si="274">(BC115-S115/(AX115/1.35))</f>
        <v>244.5877333351921</v>
      </c>
      <c r="CN115">
        <f t="shared" ref="CN115:CN149" si="275">S115*CL115/100/CM115</f>
        <v>1.5097395170182742E-2</v>
      </c>
      <c r="CO115">
        <f t="shared" ref="CO115:CO149" si="276">(Y115-X115)</f>
        <v>0</v>
      </c>
      <c r="CP115">
        <f t="shared" ref="CP115:CP149" si="277">BI115*AJ115</f>
        <v>1751.5456777401503</v>
      </c>
      <c r="CQ115">
        <f t="shared" ref="CQ115:CQ149" si="278">(AA115-Z115)</f>
        <v>309.07293701171875</v>
      </c>
      <c r="CR115">
        <f t="shared" ref="CR115:CR149" si="279">(AA115-AB115)/(AA115-X115)</f>
        <v>0.14132559101550052</v>
      </c>
      <c r="CS115">
        <v>-9999</v>
      </c>
    </row>
    <row r="116" spans="1:97" x14ac:dyDescent="0.2">
      <c r="A116" t="s">
        <v>132</v>
      </c>
      <c r="B116" t="s">
        <v>133</v>
      </c>
      <c r="C116" t="s">
        <v>134</v>
      </c>
      <c r="D116">
        <v>1</v>
      </c>
      <c r="E116">
        <v>1</v>
      </c>
      <c r="F116" t="s">
        <v>135</v>
      </c>
      <c r="H116" t="s">
        <v>219</v>
      </c>
      <c r="I116">
        <v>2</v>
      </c>
      <c r="J116" s="7">
        <v>20130403</v>
      </c>
      <c r="K116" t="s">
        <v>220</v>
      </c>
      <c r="L116" t="s">
        <v>138</v>
      </c>
      <c r="M116" t="s">
        <v>139</v>
      </c>
      <c r="O116" s="1">
        <v>15</v>
      </c>
      <c r="P116" s="1" t="s">
        <v>235</v>
      </c>
      <c r="Q116" s="1">
        <v>4878.4999990006909</v>
      </c>
      <c r="R116" s="1">
        <v>0</v>
      </c>
      <c r="S116">
        <f t="shared" si="240"/>
        <v>10.005553284067537</v>
      </c>
      <c r="T116">
        <f t="shared" si="241"/>
        <v>7.6290736320126534E-2</v>
      </c>
      <c r="U116">
        <f t="shared" si="242"/>
        <v>175.1665435085317</v>
      </c>
      <c r="V116" s="1">
        <v>14</v>
      </c>
      <c r="W116" s="1">
        <v>14</v>
      </c>
      <c r="X116" s="1">
        <v>0</v>
      </c>
      <c r="Y116" s="1">
        <v>0</v>
      </c>
      <c r="Z116" s="1">
        <v>614.220458984375</v>
      </c>
      <c r="AA116" s="1">
        <v>942.98712158203125</v>
      </c>
      <c r="AB116" s="1">
        <v>794.2425537109375</v>
      </c>
      <c r="AC116">
        <v>-9999</v>
      </c>
      <c r="AD116">
        <f t="shared" si="243"/>
        <v>0.34864385215154453</v>
      </c>
      <c r="AE116">
        <f t="shared" si="244"/>
        <v>0.1577376450502822</v>
      </c>
      <c r="AF116" s="1">
        <v>-1</v>
      </c>
      <c r="AG116" s="1">
        <v>0.87</v>
      </c>
      <c r="AH116" s="1">
        <v>0.92</v>
      </c>
      <c r="AI116" s="1">
        <v>10.191901206970215</v>
      </c>
      <c r="AJ116">
        <f t="shared" si="245"/>
        <v>0.87509595060348522</v>
      </c>
      <c r="AK116">
        <f t="shared" si="246"/>
        <v>6.2948490497550334E-3</v>
      </c>
      <c r="AL116">
        <f t="shared" si="247"/>
        <v>0.4524320279186182</v>
      </c>
      <c r="AM116">
        <f t="shared" si="248"/>
        <v>1.535258404028544</v>
      </c>
      <c r="AN116">
        <f t="shared" si="249"/>
        <v>-1</v>
      </c>
      <c r="AO116" s="1">
        <v>1998.138916015625</v>
      </c>
      <c r="AP116" s="1">
        <v>0.5</v>
      </c>
      <c r="AQ116">
        <f t="shared" si="250"/>
        <v>137.90712654279855</v>
      </c>
      <c r="AR116">
        <f t="shared" si="251"/>
        <v>1.1363623336491191</v>
      </c>
      <c r="AS116">
        <f t="shared" si="252"/>
        <v>1.4246568214583422</v>
      </c>
      <c r="AT116">
        <f t="shared" si="253"/>
        <v>25.607751846313477</v>
      </c>
      <c r="AU116" s="1">
        <v>2</v>
      </c>
      <c r="AV116">
        <f t="shared" si="254"/>
        <v>4.644859790802002</v>
      </c>
      <c r="AW116" s="1">
        <v>1</v>
      </c>
      <c r="AX116">
        <f t="shared" si="255"/>
        <v>9.2897195816040039</v>
      </c>
      <c r="AY116" s="1">
        <v>22.657768249511719</v>
      </c>
      <c r="AZ116" s="1">
        <v>25.607751846313477</v>
      </c>
      <c r="BA116" s="1">
        <v>22.479211807250977</v>
      </c>
      <c r="BB116" s="1">
        <v>400.26547241210938</v>
      </c>
      <c r="BC116" s="1">
        <v>393.30419921875</v>
      </c>
      <c r="BD116" s="1">
        <v>18.468132019042969</v>
      </c>
      <c r="BE116" s="1">
        <v>19.21040153503418</v>
      </c>
      <c r="BF116" s="1">
        <v>65.1708984375</v>
      </c>
      <c r="BG116" s="1">
        <v>67.791717529296875</v>
      </c>
      <c r="BH116" s="1">
        <v>300.303955078125</v>
      </c>
      <c r="BI116" s="1">
        <v>1997.8868408203125</v>
      </c>
      <c r="BJ116" s="1">
        <v>35.68743896484375</v>
      </c>
      <c r="BK116" s="1">
        <v>97.450973510742188</v>
      </c>
      <c r="BL116" s="1">
        <v>-2.1126422882080078</v>
      </c>
      <c r="BM116" s="1">
        <v>-0.17615008354187012</v>
      </c>
      <c r="BN116" s="1">
        <v>1</v>
      </c>
      <c r="BO116" s="1">
        <v>-1.355140209197998</v>
      </c>
      <c r="BP116" s="1">
        <v>7.355140209197998</v>
      </c>
      <c r="BQ116" s="1">
        <v>1</v>
      </c>
      <c r="BR116" s="1">
        <v>0</v>
      </c>
      <c r="BS116" s="1">
        <v>0.15999999642372131</v>
      </c>
      <c r="BT116" s="1">
        <v>111115</v>
      </c>
      <c r="BU116">
        <f t="shared" si="256"/>
        <v>1.5015197753906251</v>
      </c>
      <c r="BV116">
        <f t="shared" si="257"/>
        <v>1.1363623336491191E-3</v>
      </c>
      <c r="BW116">
        <f t="shared" si="258"/>
        <v>298.75775184631345</v>
      </c>
      <c r="BX116">
        <f t="shared" si="259"/>
        <v>295.8077682495117</v>
      </c>
      <c r="BY116">
        <f t="shared" si="260"/>
        <v>319.66188738624987</v>
      </c>
      <c r="BZ116">
        <f t="shared" si="261"/>
        <v>0.94370293000513772</v>
      </c>
      <c r="CA116">
        <f t="shared" si="262"/>
        <v>3.2967291525796791</v>
      </c>
      <c r="CB116">
        <f t="shared" si="263"/>
        <v>33.829617435440753</v>
      </c>
      <c r="CC116">
        <f t="shared" si="264"/>
        <v>14.619215900406573</v>
      </c>
      <c r="CD116">
        <f t="shared" si="265"/>
        <v>24.132760047912598</v>
      </c>
      <c r="CE116">
        <f t="shared" si="266"/>
        <v>3.0189425041678946</v>
      </c>
      <c r="CF116">
        <f t="shared" si="267"/>
        <v>7.5669310947881471E-2</v>
      </c>
      <c r="CG116">
        <f t="shared" si="268"/>
        <v>1.872072331121337</v>
      </c>
      <c r="CH116">
        <f t="shared" si="269"/>
        <v>1.1468701730465576</v>
      </c>
      <c r="CI116">
        <f t="shared" si="270"/>
        <v>4.7348760672924595E-2</v>
      </c>
      <c r="CJ116">
        <f t="shared" si="271"/>
        <v>17.070150191418193</v>
      </c>
      <c r="CK116">
        <f t="shared" si="272"/>
        <v>0.44537165851897415</v>
      </c>
      <c r="CL116">
        <f t="shared" si="273"/>
        <v>55.970075890680107</v>
      </c>
      <c r="CM116">
        <f t="shared" si="274"/>
        <v>391.8501728819121</v>
      </c>
      <c r="CN116">
        <f t="shared" si="275"/>
        <v>1.4291471980701884E-2</v>
      </c>
      <c r="CO116">
        <f t="shared" si="276"/>
        <v>0</v>
      </c>
      <c r="CP116">
        <f t="shared" si="277"/>
        <v>1748.3426841658454</v>
      </c>
      <c r="CQ116">
        <f t="shared" si="278"/>
        <v>328.76666259765625</v>
      </c>
      <c r="CR116">
        <f t="shared" si="279"/>
        <v>0.1577376450502822</v>
      </c>
      <c r="CS116">
        <v>-9999</v>
      </c>
    </row>
    <row r="117" spans="1:97" x14ac:dyDescent="0.2">
      <c r="A117" s="4" t="s">
        <v>132</v>
      </c>
      <c r="B117" s="4" t="s">
        <v>133</v>
      </c>
      <c r="C117" s="4" t="s">
        <v>134</v>
      </c>
      <c r="D117" s="4">
        <v>1</v>
      </c>
      <c r="E117" s="4">
        <v>1</v>
      </c>
      <c r="F117" s="4" t="s">
        <v>135</v>
      </c>
      <c r="G117" s="4"/>
      <c r="H117" s="4" t="s">
        <v>219</v>
      </c>
      <c r="I117" s="4">
        <v>2</v>
      </c>
      <c r="J117" s="8">
        <v>20130403</v>
      </c>
      <c r="K117" s="4" t="s">
        <v>220</v>
      </c>
      <c r="L117" s="4" t="s">
        <v>138</v>
      </c>
      <c r="M117" s="4" t="s">
        <v>139</v>
      </c>
      <c r="N117" s="4">
        <v>1</v>
      </c>
      <c r="O117" s="3">
        <v>16</v>
      </c>
      <c r="P117" s="3" t="s">
        <v>236</v>
      </c>
      <c r="Q117" s="3">
        <v>5134.9999966230243</v>
      </c>
      <c r="R117" s="3">
        <v>0</v>
      </c>
      <c r="S117" s="4">
        <f t="shared" si="240"/>
        <v>15.811069241235401</v>
      </c>
      <c r="T117" s="4">
        <f t="shared" si="241"/>
        <v>3.3804274984799369E-2</v>
      </c>
      <c r="U117" s="4">
        <f t="shared" si="242"/>
        <v>126.71967047031833</v>
      </c>
      <c r="V117" s="3">
        <v>15</v>
      </c>
      <c r="W117" s="3">
        <v>15</v>
      </c>
      <c r="X117" s="3">
        <v>0</v>
      </c>
      <c r="Y117" s="3">
        <v>0</v>
      </c>
      <c r="Z117" s="3">
        <v>624.6083984375</v>
      </c>
      <c r="AA117" s="3">
        <v>1003.4226684570312</v>
      </c>
      <c r="AB117" s="3">
        <v>820.86431884765625</v>
      </c>
      <c r="AC117">
        <v>-9999</v>
      </c>
      <c r="AD117" s="4">
        <f t="shared" si="243"/>
        <v>0.37752213690969938</v>
      </c>
      <c r="AE117" s="4">
        <f t="shared" si="244"/>
        <v>0.18193564421869801</v>
      </c>
      <c r="AF117" s="3">
        <v>-1</v>
      </c>
      <c r="AG117" s="3">
        <v>0.87</v>
      </c>
      <c r="AH117" s="3">
        <v>0.92</v>
      </c>
      <c r="AI117" s="3">
        <v>10.191901206970215</v>
      </c>
      <c r="AJ117" s="4">
        <f t="shared" si="245"/>
        <v>0.87509595060348522</v>
      </c>
      <c r="AK117" s="4">
        <f t="shared" si="246"/>
        <v>9.6097313860637624E-3</v>
      </c>
      <c r="AL117" s="4">
        <f t="shared" si="247"/>
        <v>0.48192046619564383</v>
      </c>
      <c r="AM117" s="4">
        <f t="shared" si="248"/>
        <v>1.6064828314303181</v>
      </c>
      <c r="AN117" s="4">
        <f t="shared" si="249"/>
        <v>-1</v>
      </c>
      <c r="AO117" s="3">
        <v>1999.2073974609375</v>
      </c>
      <c r="AP117" s="3">
        <v>0.5</v>
      </c>
      <c r="AQ117" s="4">
        <f t="shared" si="250"/>
        <v>159.14804994712344</v>
      </c>
      <c r="AR117" s="4">
        <f t="shared" si="251"/>
        <v>0.51436557994602194</v>
      </c>
      <c r="AS117" s="4">
        <f t="shared" si="252"/>
        <v>1.448857505169312</v>
      </c>
      <c r="AT117" s="4">
        <f t="shared" si="253"/>
        <v>25.666086196899414</v>
      </c>
      <c r="AU117" s="3">
        <v>2</v>
      </c>
      <c r="AV117" s="4">
        <f t="shared" si="254"/>
        <v>4.644859790802002</v>
      </c>
      <c r="AW117" s="3">
        <v>1</v>
      </c>
      <c r="AX117" s="4">
        <f t="shared" si="255"/>
        <v>9.2897195816040039</v>
      </c>
      <c r="AY117" s="3">
        <v>22.634967803955078</v>
      </c>
      <c r="AZ117" s="3">
        <v>25.666086196899414</v>
      </c>
      <c r="BA117" s="3">
        <v>22.474943161010742</v>
      </c>
      <c r="BB117" s="3">
        <v>900.65704345703125</v>
      </c>
      <c r="BC117" s="3">
        <v>889.82244873046875</v>
      </c>
      <c r="BD117" s="3">
        <v>18.741987228393555</v>
      </c>
      <c r="BE117" s="3">
        <v>19.078006744384766</v>
      </c>
      <c r="BF117" s="3">
        <v>66.226028442382812</v>
      </c>
      <c r="BG117" s="3">
        <v>67.414054870605469</v>
      </c>
      <c r="BH117" s="3">
        <v>300.31143188476562</v>
      </c>
      <c r="BI117" s="3">
        <v>1999.0718994140625</v>
      </c>
      <c r="BJ117" s="3">
        <v>36.041103363037109</v>
      </c>
      <c r="BK117" s="3">
        <v>97.4578857421875</v>
      </c>
      <c r="BL117" s="3">
        <v>-7.6795978546142578</v>
      </c>
      <c r="BM117" s="3">
        <v>-0.16211581230163574</v>
      </c>
      <c r="BN117" s="3">
        <v>1</v>
      </c>
      <c r="BO117" s="3">
        <v>-1.355140209197998</v>
      </c>
      <c r="BP117" s="3">
        <v>7.355140209197998</v>
      </c>
      <c r="BQ117" s="3">
        <v>1</v>
      </c>
      <c r="BR117" s="3">
        <v>0</v>
      </c>
      <c r="BS117" s="3">
        <v>0.15999999642372131</v>
      </c>
      <c r="BT117" s="3">
        <v>111115</v>
      </c>
      <c r="BU117" s="4">
        <f t="shared" si="256"/>
        <v>1.5015571594238282</v>
      </c>
      <c r="BV117" s="4">
        <f t="shared" si="257"/>
        <v>5.143655799460219E-4</v>
      </c>
      <c r="BW117" s="4">
        <f t="shared" si="258"/>
        <v>298.81608619689939</v>
      </c>
      <c r="BX117" s="4">
        <f t="shared" si="259"/>
        <v>295.78496780395506</v>
      </c>
      <c r="BY117" s="4">
        <f t="shared" si="260"/>
        <v>319.85149675701177</v>
      </c>
      <c r="BZ117" s="4">
        <f t="shared" si="261"/>
        <v>1.0503531563987707</v>
      </c>
      <c r="CA117" s="4">
        <f t="shared" si="262"/>
        <v>3.308159706652245</v>
      </c>
      <c r="CB117" s="4">
        <f t="shared" si="263"/>
        <v>33.944505172250125</v>
      </c>
      <c r="CC117" s="4">
        <f t="shared" si="264"/>
        <v>14.866498427865359</v>
      </c>
      <c r="CD117" s="4">
        <f t="shared" si="265"/>
        <v>24.150527000427246</v>
      </c>
      <c r="CE117" s="4">
        <f t="shared" si="266"/>
        <v>3.0221627747347068</v>
      </c>
      <c r="CF117" s="4">
        <f t="shared" si="267"/>
        <v>3.3681710917304611E-2</v>
      </c>
      <c r="CG117" s="4">
        <f t="shared" si="268"/>
        <v>1.859302201482933</v>
      </c>
      <c r="CH117" s="4">
        <f t="shared" si="269"/>
        <v>1.1628605732517738</v>
      </c>
      <c r="CI117" s="4">
        <f t="shared" si="270"/>
        <v>2.1062046735331422E-2</v>
      </c>
      <c r="CJ117" s="4">
        <f t="shared" si="271"/>
        <v>12.349831165983936</v>
      </c>
      <c r="CK117" s="4">
        <f t="shared" si="272"/>
        <v>0.14241006242437731</v>
      </c>
      <c r="CL117" s="4">
        <f t="shared" si="273"/>
        <v>55.173916991253314</v>
      </c>
      <c r="CM117" s="4">
        <f t="shared" si="274"/>
        <v>887.52475359681409</v>
      </c>
      <c r="CN117" s="4">
        <f t="shared" si="275"/>
        <v>9.8291187746992886E-3</v>
      </c>
      <c r="CO117" s="4">
        <f t="shared" si="276"/>
        <v>0</v>
      </c>
      <c r="CP117" s="4">
        <f t="shared" si="277"/>
        <v>1749.3797241424638</v>
      </c>
      <c r="CQ117" s="4">
        <f t="shared" si="278"/>
        <v>378.81427001953125</v>
      </c>
      <c r="CR117" s="4">
        <f t="shared" si="279"/>
        <v>0.18193564421869801</v>
      </c>
      <c r="CS117">
        <v>-9999</v>
      </c>
    </row>
    <row r="118" spans="1:97" x14ac:dyDescent="0.2">
      <c r="A118" t="s">
        <v>132</v>
      </c>
      <c r="B118" t="s">
        <v>133</v>
      </c>
      <c r="C118" t="s">
        <v>134</v>
      </c>
      <c r="D118">
        <v>3</v>
      </c>
      <c r="E118">
        <v>1</v>
      </c>
      <c r="F118" t="s">
        <v>135</v>
      </c>
      <c r="H118" t="s">
        <v>237</v>
      </c>
      <c r="I118">
        <v>1</v>
      </c>
      <c r="J118" s="7">
        <v>20130403</v>
      </c>
      <c r="K118" t="s">
        <v>220</v>
      </c>
      <c r="L118" t="s">
        <v>138</v>
      </c>
      <c r="M118" t="s">
        <v>139</v>
      </c>
      <c r="O118" s="1">
        <v>19</v>
      </c>
      <c r="P118" s="1" t="s">
        <v>238</v>
      </c>
      <c r="Q118" s="1">
        <v>10660.499997966923</v>
      </c>
      <c r="R118" s="1">
        <v>0</v>
      </c>
      <c r="S118">
        <f t="shared" si="240"/>
        <v>-0.49690489041667757</v>
      </c>
      <c r="T118">
        <f t="shared" si="241"/>
        <v>7.259266492857229E-2</v>
      </c>
      <c r="U118">
        <f t="shared" si="242"/>
        <v>60.191124072199216</v>
      </c>
      <c r="V118" s="1">
        <v>18</v>
      </c>
      <c r="W118" s="1">
        <v>18</v>
      </c>
      <c r="X118" s="1">
        <v>0</v>
      </c>
      <c r="Y118" s="1">
        <v>0</v>
      </c>
      <c r="Z118" s="1">
        <v>621.793212890625</v>
      </c>
      <c r="AA118" s="1">
        <v>953.98065185546875</v>
      </c>
      <c r="AB118" s="1">
        <v>880.348388671875</v>
      </c>
      <c r="AC118">
        <v>-9999</v>
      </c>
      <c r="AD118">
        <f t="shared" si="243"/>
        <v>0.34821192475837681</v>
      </c>
      <c r="AE118">
        <f t="shared" si="244"/>
        <v>7.7184231189994068E-2</v>
      </c>
      <c r="AF118" s="1">
        <v>-1</v>
      </c>
      <c r="AG118" s="1">
        <v>0.87</v>
      </c>
      <c r="AH118" s="1">
        <v>0.92</v>
      </c>
      <c r="AI118" s="1">
        <v>10.191901206970215</v>
      </c>
      <c r="AJ118">
        <f t="shared" si="245"/>
        <v>0.87509595060348522</v>
      </c>
      <c r="AK118">
        <f t="shared" si="246"/>
        <v>2.8759623223607351E-4</v>
      </c>
      <c r="AL118">
        <f t="shared" si="247"/>
        <v>0.22165878220153423</v>
      </c>
      <c r="AM118">
        <f t="shared" si="248"/>
        <v>1.5342410178788433</v>
      </c>
      <c r="AN118">
        <f t="shared" si="249"/>
        <v>-1</v>
      </c>
      <c r="AO118" s="1">
        <v>1998.8839111328125</v>
      </c>
      <c r="AP118" s="1">
        <v>0.5</v>
      </c>
      <c r="AQ118">
        <f t="shared" si="250"/>
        <v>67.505915830245826</v>
      </c>
      <c r="AR118">
        <f t="shared" si="251"/>
        <v>1.1880231708342091</v>
      </c>
      <c r="AS118">
        <f t="shared" si="252"/>
        <v>1.5656018650606833</v>
      </c>
      <c r="AT118">
        <f t="shared" si="253"/>
        <v>25.301942825317383</v>
      </c>
      <c r="AU118" s="1">
        <v>2</v>
      </c>
      <c r="AV118">
        <f t="shared" si="254"/>
        <v>4.644859790802002</v>
      </c>
      <c r="AW118" s="1">
        <v>1</v>
      </c>
      <c r="AX118">
        <f t="shared" si="255"/>
        <v>9.2897195816040039</v>
      </c>
      <c r="AY118" s="1">
        <v>21.964227676391602</v>
      </c>
      <c r="AZ118" s="1">
        <v>25.301942825317383</v>
      </c>
      <c r="BA118" s="1">
        <v>21.506086349487305</v>
      </c>
      <c r="BB118" s="1">
        <v>50.335369110107422</v>
      </c>
      <c r="BC118" s="1">
        <v>50.626247406005859</v>
      </c>
      <c r="BD118" s="1">
        <v>16.390365600585938</v>
      </c>
      <c r="BE118" s="1">
        <v>17.167995452880859</v>
      </c>
      <c r="BF118" s="1">
        <v>60.285575866699219</v>
      </c>
      <c r="BG118" s="1">
        <v>63.144161224365234</v>
      </c>
      <c r="BH118" s="1">
        <v>300.30410766601562</v>
      </c>
      <c r="BI118" s="1">
        <v>1998.9927978515625</v>
      </c>
      <c r="BJ118" s="1">
        <v>78.09326171875</v>
      </c>
      <c r="BK118" s="1">
        <v>97.376953125</v>
      </c>
      <c r="BL118" s="1">
        <v>-0.84443473815917969</v>
      </c>
      <c r="BM118" s="1">
        <v>-0.13612627983093262</v>
      </c>
      <c r="BN118" s="1">
        <v>1</v>
      </c>
      <c r="BO118" s="1">
        <v>-1.355140209197998</v>
      </c>
      <c r="BP118" s="1">
        <v>7.355140209197998</v>
      </c>
      <c r="BQ118" s="1">
        <v>1</v>
      </c>
      <c r="BR118" s="1">
        <v>0</v>
      </c>
      <c r="BS118" s="1">
        <v>0.15999999642372131</v>
      </c>
      <c r="BT118" s="1">
        <v>111115</v>
      </c>
      <c r="BU118">
        <f t="shared" si="256"/>
        <v>1.501520538330078</v>
      </c>
      <c r="BV118">
        <f t="shared" si="257"/>
        <v>1.188023170834209E-3</v>
      </c>
      <c r="BW118">
        <f t="shared" si="258"/>
        <v>298.45194282531736</v>
      </c>
      <c r="BX118">
        <f t="shared" si="259"/>
        <v>295.11422767639158</v>
      </c>
      <c r="BY118">
        <f t="shared" si="260"/>
        <v>319.83884050729466</v>
      </c>
      <c r="BZ118">
        <f t="shared" si="261"/>
        <v>0.91865156075377674</v>
      </c>
      <c r="CA118">
        <f t="shared" si="262"/>
        <v>3.2373689535260759</v>
      </c>
      <c r="CB118">
        <f t="shared" si="263"/>
        <v>33.245740903089853</v>
      </c>
      <c r="CC118">
        <f t="shared" si="264"/>
        <v>16.077745450208994</v>
      </c>
      <c r="CD118">
        <f t="shared" si="265"/>
        <v>23.633085250854492</v>
      </c>
      <c r="CE118">
        <f t="shared" si="266"/>
        <v>2.9295962018781192</v>
      </c>
      <c r="CF118">
        <f t="shared" si="267"/>
        <v>7.2029802372542542E-2</v>
      </c>
      <c r="CG118">
        <f t="shared" si="268"/>
        <v>1.6717670884653926</v>
      </c>
      <c r="CH118">
        <f t="shared" si="269"/>
        <v>1.2578291134127266</v>
      </c>
      <c r="CI118">
        <f t="shared" si="270"/>
        <v>4.5068860053029194E-2</v>
      </c>
      <c r="CJ118">
        <f t="shared" si="271"/>
        <v>5.8612282673196026</v>
      </c>
      <c r="CK118">
        <f t="shared" si="272"/>
        <v>1.1889311800949058</v>
      </c>
      <c r="CL118">
        <f t="shared" si="273"/>
        <v>50.773817757708514</v>
      </c>
      <c r="CM118">
        <f t="shared" si="274"/>
        <v>50.698458584843905</v>
      </c>
      <c r="CN118">
        <f t="shared" si="275"/>
        <v>-4.9764349949039362E-3</v>
      </c>
      <c r="CO118">
        <f t="shared" si="276"/>
        <v>0</v>
      </c>
      <c r="CP118">
        <f t="shared" si="277"/>
        <v>1749.3105026854337</v>
      </c>
      <c r="CQ118">
        <f t="shared" si="278"/>
        <v>332.18743896484375</v>
      </c>
      <c r="CR118">
        <f t="shared" si="279"/>
        <v>7.7184231189994068E-2</v>
      </c>
      <c r="CS118">
        <v>-9999</v>
      </c>
    </row>
    <row r="119" spans="1:97" x14ac:dyDescent="0.2">
      <c r="A119" t="s">
        <v>132</v>
      </c>
      <c r="B119" t="s">
        <v>133</v>
      </c>
      <c r="C119" t="s">
        <v>134</v>
      </c>
      <c r="D119">
        <v>3</v>
      </c>
      <c r="E119">
        <v>1</v>
      </c>
      <c r="F119" t="s">
        <v>135</v>
      </c>
      <c r="H119" t="s">
        <v>237</v>
      </c>
      <c r="I119">
        <v>1</v>
      </c>
      <c r="J119" s="7">
        <v>20130403</v>
      </c>
      <c r="K119" t="s">
        <v>220</v>
      </c>
      <c r="L119" t="s">
        <v>138</v>
      </c>
      <c r="M119" t="s">
        <v>139</v>
      </c>
      <c r="O119" s="1">
        <v>20</v>
      </c>
      <c r="P119" s="1" t="s">
        <v>239</v>
      </c>
      <c r="Q119" s="1">
        <v>10790.499997898005</v>
      </c>
      <c r="R119" s="1">
        <v>0</v>
      </c>
      <c r="S119">
        <f t="shared" si="240"/>
        <v>0.84995500133128321</v>
      </c>
      <c r="T119">
        <f t="shared" si="241"/>
        <v>7.5397868356605321E-2</v>
      </c>
      <c r="U119">
        <f t="shared" si="242"/>
        <v>78.276077804506201</v>
      </c>
      <c r="V119" s="1">
        <v>19</v>
      </c>
      <c r="W119" s="1">
        <v>19</v>
      </c>
      <c r="X119" s="1">
        <v>0</v>
      </c>
      <c r="Y119" s="1">
        <v>0</v>
      </c>
      <c r="Z119" s="1">
        <v>617.71435546875</v>
      </c>
      <c r="AA119" s="1">
        <v>937.45965576171875</v>
      </c>
      <c r="AB119" s="1">
        <v>862.9072265625</v>
      </c>
      <c r="AC119">
        <v>-9999</v>
      </c>
      <c r="AD119">
        <f t="shared" si="243"/>
        <v>0.34107633147494171</v>
      </c>
      <c r="AE119">
        <f t="shared" si="244"/>
        <v>7.952601345669888E-2</v>
      </c>
      <c r="AF119" s="1">
        <v>-1</v>
      </c>
      <c r="AG119" s="1">
        <v>0.87</v>
      </c>
      <c r="AH119" s="1">
        <v>0.92</v>
      </c>
      <c r="AI119" s="1">
        <v>10.191901206970215</v>
      </c>
      <c r="AJ119">
        <f t="shared" si="245"/>
        <v>0.87509595060348522</v>
      </c>
      <c r="AK119">
        <f t="shared" si="246"/>
        <v>1.0575978768267314E-3</v>
      </c>
      <c r="AL119">
        <f t="shared" si="247"/>
        <v>0.23316192335246083</v>
      </c>
      <c r="AM119">
        <f t="shared" si="248"/>
        <v>1.5176264683865592</v>
      </c>
      <c r="AN119">
        <f t="shared" si="249"/>
        <v>-1</v>
      </c>
      <c r="AO119" s="1">
        <v>1998.8995361328125</v>
      </c>
      <c r="AP119" s="1">
        <v>0.5</v>
      </c>
      <c r="AQ119">
        <f t="shared" si="250"/>
        <v>69.554600111876866</v>
      </c>
      <c r="AR119">
        <f t="shared" si="251"/>
        <v>1.2326889497000215</v>
      </c>
      <c r="AS119">
        <f t="shared" si="252"/>
        <v>1.5646581268989113</v>
      </c>
      <c r="AT119">
        <f t="shared" si="253"/>
        <v>25.244853973388672</v>
      </c>
      <c r="AU119" s="1">
        <v>2</v>
      </c>
      <c r="AV119">
        <f t="shared" si="254"/>
        <v>4.644859790802002</v>
      </c>
      <c r="AW119" s="1">
        <v>1</v>
      </c>
      <c r="AX119">
        <f t="shared" si="255"/>
        <v>9.2897195816040039</v>
      </c>
      <c r="AY119" s="1">
        <v>21.942768096923828</v>
      </c>
      <c r="AZ119" s="1">
        <v>25.244853973388672</v>
      </c>
      <c r="BA119" s="1">
        <v>21.504936218261719</v>
      </c>
      <c r="BB119" s="1">
        <v>99.416999816894531</v>
      </c>
      <c r="BC119" s="1">
        <v>98.769844055175781</v>
      </c>
      <c r="BD119" s="1">
        <v>16.258085250854492</v>
      </c>
      <c r="BE119" s="1">
        <v>17.065044403076172</v>
      </c>
      <c r="BF119" s="1">
        <v>59.869541168212891</v>
      </c>
      <c r="BG119" s="1">
        <v>62.841117858886719</v>
      </c>
      <c r="BH119" s="1">
        <v>300.30096435546875</v>
      </c>
      <c r="BI119" s="1">
        <v>1998.8717041015625</v>
      </c>
      <c r="BJ119" s="1">
        <v>101.83716583251953</v>
      </c>
      <c r="BK119" s="1">
        <v>97.376449584960938</v>
      </c>
      <c r="BL119" s="1">
        <v>-0.71314048767089844</v>
      </c>
      <c r="BM119" s="1">
        <v>-0.12736201286315918</v>
      </c>
      <c r="BN119" s="1">
        <v>1</v>
      </c>
      <c r="BO119" s="1">
        <v>-1.355140209197998</v>
      </c>
      <c r="BP119" s="1">
        <v>7.355140209197998</v>
      </c>
      <c r="BQ119" s="1">
        <v>1</v>
      </c>
      <c r="BR119" s="1">
        <v>0</v>
      </c>
      <c r="BS119" s="1">
        <v>0.15999999642372131</v>
      </c>
      <c r="BT119" s="1">
        <v>111115</v>
      </c>
      <c r="BU119">
        <f t="shared" si="256"/>
        <v>1.5015048217773435</v>
      </c>
      <c r="BV119">
        <f t="shared" si="257"/>
        <v>1.2326889497000215E-3</v>
      </c>
      <c r="BW119">
        <f t="shared" si="258"/>
        <v>298.39485397338865</v>
      </c>
      <c r="BX119">
        <f t="shared" si="259"/>
        <v>295.09276809692381</v>
      </c>
      <c r="BY119">
        <f t="shared" si="260"/>
        <v>319.81946550772773</v>
      </c>
      <c r="BZ119">
        <f t="shared" si="261"/>
        <v>0.91238865408505188</v>
      </c>
      <c r="CA119">
        <f t="shared" si="262"/>
        <v>3.226391562880178</v>
      </c>
      <c r="CB119">
        <f t="shared" si="263"/>
        <v>33.133181345507488</v>
      </c>
      <c r="CC119">
        <f t="shared" si="264"/>
        <v>16.068136942431316</v>
      </c>
      <c r="CD119">
        <f t="shared" si="265"/>
        <v>23.59381103515625</v>
      </c>
      <c r="CE119">
        <f t="shared" si="266"/>
        <v>2.9226726825345848</v>
      </c>
      <c r="CF119">
        <f t="shared" si="267"/>
        <v>7.479084569158323E-2</v>
      </c>
      <c r="CG119">
        <f t="shared" si="268"/>
        <v>1.6617334359812668</v>
      </c>
      <c r="CH119">
        <f t="shared" si="269"/>
        <v>1.260939246553318</v>
      </c>
      <c r="CI119">
        <f t="shared" si="270"/>
        <v>4.6798439356303768E-2</v>
      </c>
      <c r="CJ119">
        <f t="shared" si="271"/>
        <v>7.6222465440389779</v>
      </c>
      <c r="CK119">
        <f t="shared" si="272"/>
        <v>0.79250988551504498</v>
      </c>
      <c r="CL119">
        <f t="shared" si="273"/>
        <v>50.656347037566803</v>
      </c>
      <c r="CM119">
        <f t="shared" si="274"/>
        <v>98.646326952025603</v>
      </c>
      <c r="CN119">
        <f t="shared" si="275"/>
        <v>4.3646445685395011E-3</v>
      </c>
      <c r="CO119">
        <f t="shared" si="276"/>
        <v>0</v>
      </c>
      <c r="CP119">
        <f t="shared" si="277"/>
        <v>1749.2045340351654</v>
      </c>
      <c r="CQ119">
        <f t="shared" si="278"/>
        <v>319.74530029296875</v>
      </c>
      <c r="CR119">
        <f t="shared" si="279"/>
        <v>7.952601345669888E-2</v>
      </c>
      <c r="CS119">
        <v>-9999</v>
      </c>
    </row>
    <row r="120" spans="1:97" x14ac:dyDescent="0.2">
      <c r="A120" t="s">
        <v>132</v>
      </c>
      <c r="B120" t="s">
        <v>133</v>
      </c>
      <c r="C120" t="s">
        <v>134</v>
      </c>
      <c r="D120">
        <v>3</v>
      </c>
      <c r="E120">
        <v>1</v>
      </c>
      <c r="F120" t="s">
        <v>135</v>
      </c>
      <c r="H120" t="s">
        <v>237</v>
      </c>
      <c r="I120">
        <v>1</v>
      </c>
      <c r="J120" s="7">
        <v>20130403</v>
      </c>
      <c r="K120" t="s">
        <v>220</v>
      </c>
      <c r="L120" t="s">
        <v>138</v>
      </c>
      <c r="M120" t="s">
        <v>139</v>
      </c>
      <c r="O120" s="1">
        <v>21</v>
      </c>
      <c r="P120" s="1" t="s">
        <v>240</v>
      </c>
      <c r="Q120" s="1">
        <v>10937.499997966923</v>
      </c>
      <c r="R120" s="1">
        <v>0</v>
      </c>
      <c r="S120">
        <f t="shared" si="240"/>
        <v>4.9922528391518739</v>
      </c>
      <c r="T120">
        <f t="shared" si="241"/>
        <v>8.1504625011997955E-2</v>
      </c>
      <c r="U120">
        <f t="shared" si="242"/>
        <v>142.37213731258484</v>
      </c>
      <c r="V120" s="1">
        <v>20</v>
      </c>
      <c r="W120" s="1">
        <v>20</v>
      </c>
      <c r="X120" s="1">
        <v>0</v>
      </c>
      <c r="Y120" s="1">
        <v>0</v>
      </c>
      <c r="Z120" s="1">
        <v>609.843017578125</v>
      </c>
      <c r="AA120" s="1">
        <v>944.07525634765625</v>
      </c>
      <c r="AB120" s="1">
        <v>851.84686279296875</v>
      </c>
      <c r="AC120">
        <v>-9999</v>
      </c>
      <c r="AD120">
        <f t="shared" si="243"/>
        <v>0.35403135133800184</v>
      </c>
      <c r="AE120">
        <f t="shared" si="244"/>
        <v>9.7691781385619056E-2</v>
      </c>
      <c r="AF120" s="1">
        <v>-1</v>
      </c>
      <c r="AG120" s="1">
        <v>0.87</v>
      </c>
      <c r="AH120" s="1">
        <v>0.92</v>
      </c>
      <c r="AI120" s="1">
        <v>9.9645156860351562</v>
      </c>
      <c r="AJ120">
        <f t="shared" si="245"/>
        <v>0.87498225784301764</v>
      </c>
      <c r="AK120">
        <f t="shared" si="246"/>
        <v>3.4229662335700344E-3</v>
      </c>
      <c r="AL120">
        <f t="shared" si="247"/>
        <v>0.27594104594525154</v>
      </c>
      <c r="AM120">
        <f t="shared" si="248"/>
        <v>1.548062745879867</v>
      </c>
      <c r="AN120">
        <f t="shared" si="249"/>
        <v>-1</v>
      </c>
      <c r="AO120" s="1">
        <v>2000.8212890625</v>
      </c>
      <c r="AP120" s="1">
        <v>0.5</v>
      </c>
      <c r="AQ120">
        <f t="shared" si="250"/>
        <v>85.513676759042824</v>
      </c>
      <c r="AR120">
        <f t="shared" si="251"/>
        <v>1.3278931517440415</v>
      </c>
      <c r="AS120">
        <f t="shared" si="252"/>
        <v>1.5599519424685584</v>
      </c>
      <c r="AT120">
        <f t="shared" si="253"/>
        <v>25.285261154174805</v>
      </c>
      <c r="AU120" s="1">
        <v>2</v>
      </c>
      <c r="AV120">
        <f t="shared" si="254"/>
        <v>4.644859790802002</v>
      </c>
      <c r="AW120" s="1">
        <v>1</v>
      </c>
      <c r="AX120">
        <f t="shared" si="255"/>
        <v>9.2897195816040039</v>
      </c>
      <c r="AY120" s="1">
        <v>21.977714538574219</v>
      </c>
      <c r="AZ120" s="1">
        <v>25.285261154174805</v>
      </c>
      <c r="BA120" s="1">
        <v>21.50543212890625</v>
      </c>
      <c r="BB120" s="1">
        <v>249.75556945800781</v>
      </c>
      <c r="BC120" s="1">
        <v>246.2130126953125</v>
      </c>
      <c r="BD120" s="1">
        <v>16.32518196105957</v>
      </c>
      <c r="BE120" s="1">
        <v>17.194345474243164</v>
      </c>
      <c r="BF120" s="1">
        <v>59.985786437988281</v>
      </c>
      <c r="BG120" s="1">
        <v>63.178276062011719</v>
      </c>
      <c r="BH120" s="1">
        <v>300.302734375</v>
      </c>
      <c r="BI120" s="1">
        <v>2000.72900390625</v>
      </c>
      <c r="BJ120" s="1">
        <v>133.9139404296875</v>
      </c>
      <c r="BK120" s="1">
        <v>97.36956787109375</v>
      </c>
      <c r="BL120" s="1">
        <v>-0.85996055603027344</v>
      </c>
      <c r="BM120" s="1">
        <v>-0.13067126274108887</v>
      </c>
      <c r="BN120" s="1">
        <v>1</v>
      </c>
      <c r="BO120" s="1">
        <v>-1.355140209197998</v>
      </c>
      <c r="BP120" s="1">
        <v>7.355140209197998</v>
      </c>
      <c r="BQ120" s="1">
        <v>1</v>
      </c>
      <c r="BR120" s="1">
        <v>0</v>
      </c>
      <c r="BS120" s="1">
        <v>0.15999999642372131</v>
      </c>
      <c r="BT120" s="1">
        <v>111115</v>
      </c>
      <c r="BU120">
        <f t="shared" si="256"/>
        <v>1.501513671875</v>
      </c>
      <c r="BV120">
        <f t="shared" si="257"/>
        <v>1.3278931517440415E-3</v>
      </c>
      <c r="BW120">
        <f t="shared" si="258"/>
        <v>298.43526115417478</v>
      </c>
      <c r="BX120">
        <f t="shared" si="259"/>
        <v>295.1277145385742</v>
      </c>
      <c r="BY120">
        <f t="shared" si="260"/>
        <v>320.11663346983551</v>
      </c>
      <c r="BZ120">
        <f t="shared" si="261"/>
        <v>0.89647629915122096</v>
      </c>
      <c r="CA120">
        <f t="shared" si="262"/>
        <v>3.2341579311219117</v>
      </c>
      <c r="CB120">
        <f t="shared" si="263"/>
        <v>33.215284835232808</v>
      </c>
      <c r="CC120">
        <f t="shared" si="264"/>
        <v>16.020939360989644</v>
      </c>
      <c r="CD120">
        <f t="shared" si="265"/>
        <v>23.631487846374512</v>
      </c>
      <c r="CE120">
        <f t="shared" si="266"/>
        <v>2.9293143212444033</v>
      </c>
      <c r="CF120">
        <f t="shared" si="267"/>
        <v>8.0795752430157852E-2</v>
      </c>
      <c r="CG120">
        <f t="shared" si="268"/>
        <v>1.6742059886533533</v>
      </c>
      <c r="CH120">
        <f t="shared" si="269"/>
        <v>1.2551083325910499</v>
      </c>
      <c r="CI120">
        <f t="shared" si="270"/>
        <v>5.0560558157694731E-2</v>
      </c>
      <c r="CJ120">
        <f t="shared" si="271"/>
        <v>13.86271348701041</v>
      </c>
      <c r="CK120">
        <f t="shared" si="272"/>
        <v>0.57824781783069168</v>
      </c>
      <c r="CL120">
        <f t="shared" si="273"/>
        <v>50.949561249637085</v>
      </c>
      <c r="CM120">
        <f t="shared" si="274"/>
        <v>245.48752886626335</v>
      </c>
      <c r="CN120">
        <f t="shared" si="275"/>
        <v>1.0361141072083115E-2</v>
      </c>
      <c r="CO120">
        <f t="shared" si="276"/>
        <v>0</v>
      </c>
      <c r="CP120">
        <f t="shared" si="277"/>
        <v>1750.6023811699022</v>
      </c>
      <c r="CQ120">
        <f t="shared" si="278"/>
        <v>334.23223876953125</v>
      </c>
      <c r="CR120">
        <f t="shared" si="279"/>
        <v>9.7691781385619056E-2</v>
      </c>
      <c r="CS120">
        <v>-9999</v>
      </c>
    </row>
    <row r="121" spans="1:97" x14ac:dyDescent="0.2">
      <c r="A121" t="s">
        <v>132</v>
      </c>
      <c r="B121" t="s">
        <v>133</v>
      </c>
      <c r="C121" t="s">
        <v>134</v>
      </c>
      <c r="D121">
        <v>3</v>
      </c>
      <c r="E121">
        <v>1</v>
      </c>
      <c r="F121" t="s">
        <v>135</v>
      </c>
      <c r="H121" t="s">
        <v>237</v>
      </c>
      <c r="I121">
        <v>1</v>
      </c>
      <c r="J121" s="7">
        <v>20130403</v>
      </c>
      <c r="K121" t="s">
        <v>220</v>
      </c>
      <c r="L121" t="s">
        <v>138</v>
      </c>
      <c r="M121" t="s">
        <v>139</v>
      </c>
      <c r="O121" s="1">
        <v>22</v>
      </c>
      <c r="P121" s="1" t="s">
        <v>241</v>
      </c>
      <c r="Q121" s="1">
        <v>11081.499997966923</v>
      </c>
      <c r="R121" s="1">
        <v>0</v>
      </c>
      <c r="S121">
        <f t="shared" si="240"/>
        <v>8.8581356550658832</v>
      </c>
      <c r="T121">
        <f t="shared" si="241"/>
        <v>7.9133895438312618E-2</v>
      </c>
      <c r="U121">
        <f t="shared" si="242"/>
        <v>204.95043254062992</v>
      </c>
      <c r="V121" s="1">
        <v>21</v>
      </c>
      <c r="W121" s="1">
        <v>21</v>
      </c>
      <c r="X121" s="1">
        <v>0</v>
      </c>
      <c r="Y121" s="1">
        <v>0</v>
      </c>
      <c r="Z121" s="1">
        <v>600.807861328125</v>
      </c>
      <c r="AA121" s="1">
        <v>964.72381591796875</v>
      </c>
      <c r="AB121" s="1">
        <v>845.72894287109375</v>
      </c>
      <c r="AC121">
        <v>-9999</v>
      </c>
      <c r="AD121">
        <f t="shared" si="243"/>
        <v>0.37722294047811483</v>
      </c>
      <c r="AE121">
        <f t="shared" si="244"/>
        <v>0.12334605104948837</v>
      </c>
      <c r="AF121" s="1">
        <v>-1</v>
      </c>
      <c r="AG121" s="1">
        <v>0.87</v>
      </c>
      <c r="AH121" s="1">
        <v>0.92</v>
      </c>
      <c r="AI121" s="1">
        <v>9.9645156860351562</v>
      </c>
      <c r="AJ121">
        <f t="shared" si="245"/>
        <v>0.87498225784301764</v>
      </c>
      <c r="AK121">
        <f t="shared" si="246"/>
        <v>5.6338875352966956E-3</v>
      </c>
      <c r="AL121">
        <f t="shared" si="247"/>
        <v>0.32698449063875129</v>
      </c>
      <c r="AM121">
        <f t="shared" si="248"/>
        <v>1.6057110401075374</v>
      </c>
      <c r="AN121">
        <f t="shared" si="249"/>
        <v>-1</v>
      </c>
      <c r="AO121" s="1">
        <v>2000.0338134765625</v>
      </c>
      <c r="AP121" s="1">
        <v>0.5</v>
      </c>
      <c r="AQ121">
        <f t="shared" si="250"/>
        <v>107.92743091328006</v>
      </c>
      <c r="AR121">
        <f t="shared" si="251"/>
        <v>1.3028396736955439</v>
      </c>
      <c r="AS121">
        <f t="shared" si="252"/>
        <v>1.575567822775404</v>
      </c>
      <c r="AT121">
        <f t="shared" si="253"/>
        <v>25.444097518920898</v>
      </c>
      <c r="AU121" s="1">
        <v>2</v>
      </c>
      <c r="AV121">
        <f t="shared" si="254"/>
        <v>4.644859790802002</v>
      </c>
      <c r="AW121" s="1">
        <v>1</v>
      </c>
      <c r="AX121">
        <f t="shared" si="255"/>
        <v>9.2897195816040039</v>
      </c>
      <c r="AY121" s="1">
        <v>22.030471801757812</v>
      </c>
      <c r="AZ121" s="1">
        <v>25.444097518920898</v>
      </c>
      <c r="BA121" s="1">
        <v>21.507339477539062</v>
      </c>
      <c r="BB121" s="1">
        <v>399.53659057617188</v>
      </c>
      <c r="BC121" s="1">
        <v>393.29547119140625</v>
      </c>
      <c r="BD121" s="1">
        <v>16.496723175048828</v>
      </c>
      <c r="BE121" s="1">
        <v>17.349407196044922</v>
      </c>
      <c r="BF121" s="1">
        <v>60.417339324951172</v>
      </c>
      <c r="BG121" s="1">
        <v>63.542751312255859</v>
      </c>
      <c r="BH121" s="1">
        <v>300.28384399414062</v>
      </c>
      <c r="BI121" s="1">
        <v>1999.8037109375</v>
      </c>
      <c r="BJ121" s="1">
        <v>153.23439025878906</v>
      </c>
      <c r="BK121" s="1">
        <v>97.368019104003906</v>
      </c>
      <c r="BL121" s="1">
        <v>-1.6264400482177734</v>
      </c>
      <c r="BM121" s="1">
        <v>-0.12161707878112793</v>
      </c>
      <c r="BN121" s="1">
        <v>1</v>
      </c>
      <c r="BO121" s="1">
        <v>-1.355140209197998</v>
      </c>
      <c r="BP121" s="1">
        <v>7.355140209197998</v>
      </c>
      <c r="BQ121" s="1">
        <v>1</v>
      </c>
      <c r="BR121" s="1">
        <v>0</v>
      </c>
      <c r="BS121" s="1">
        <v>0.15999999642372131</v>
      </c>
      <c r="BT121" s="1">
        <v>111115</v>
      </c>
      <c r="BU121">
        <f t="shared" si="256"/>
        <v>1.501419219970703</v>
      </c>
      <c r="BV121">
        <f t="shared" si="257"/>
        <v>1.3028396736955439E-3</v>
      </c>
      <c r="BW121">
        <f t="shared" si="258"/>
        <v>298.59409751892088</v>
      </c>
      <c r="BX121">
        <f t="shared" si="259"/>
        <v>295.18047180175779</v>
      </c>
      <c r="BY121">
        <f t="shared" si="260"/>
        <v>319.96858659814461</v>
      </c>
      <c r="BZ121">
        <f t="shared" si="261"/>
        <v>0.89529429168063079</v>
      </c>
      <c r="CA121">
        <f t="shared" si="262"/>
        <v>3.2648452340830487</v>
      </c>
      <c r="CB121">
        <f t="shared" si="263"/>
        <v>33.53098136458641</v>
      </c>
      <c r="CC121">
        <f t="shared" si="264"/>
        <v>16.181574168541488</v>
      </c>
      <c r="CD121">
        <f t="shared" si="265"/>
        <v>23.737284660339355</v>
      </c>
      <c r="CE121">
        <f t="shared" si="266"/>
        <v>2.9480347197836374</v>
      </c>
      <c r="CF121">
        <f t="shared" si="267"/>
        <v>7.8465492050151339E-2</v>
      </c>
      <c r="CG121">
        <f t="shared" si="268"/>
        <v>1.6892774113076447</v>
      </c>
      <c r="CH121">
        <f t="shared" si="269"/>
        <v>1.2587573084759927</v>
      </c>
      <c r="CI121">
        <f t="shared" si="270"/>
        <v>4.9100549556906181E-2</v>
      </c>
      <c r="CJ121">
        <f t="shared" si="271"/>
        <v>19.955617630989916</v>
      </c>
      <c r="CK121">
        <f t="shared" si="272"/>
        <v>0.52111058365298613</v>
      </c>
      <c r="CL121">
        <f t="shared" si="273"/>
        <v>50.899923810889057</v>
      </c>
      <c r="CM121">
        <f t="shared" si="274"/>
        <v>392.00818980155464</v>
      </c>
      <c r="CN121">
        <f t="shared" si="275"/>
        <v>1.1501760465198966E-2</v>
      </c>
      <c r="CO121">
        <f t="shared" si="276"/>
        <v>0</v>
      </c>
      <c r="CP121">
        <f t="shared" si="277"/>
        <v>1749.7927662389391</v>
      </c>
      <c r="CQ121">
        <f t="shared" si="278"/>
        <v>363.91595458984375</v>
      </c>
      <c r="CR121">
        <f t="shared" si="279"/>
        <v>0.12334605104948837</v>
      </c>
      <c r="CS121">
        <v>-9999</v>
      </c>
    </row>
    <row r="122" spans="1:97" x14ac:dyDescent="0.2">
      <c r="A122" t="s">
        <v>132</v>
      </c>
      <c r="B122" t="s">
        <v>133</v>
      </c>
      <c r="C122" t="s">
        <v>134</v>
      </c>
      <c r="D122">
        <v>3</v>
      </c>
      <c r="E122">
        <v>1</v>
      </c>
      <c r="F122" t="s">
        <v>135</v>
      </c>
      <c r="H122" t="s">
        <v>237</v>
      </c>
      <c r="I122">
        <v>1</v>
      </c>
      <c r="J122" s="7">
        <v>20130403</v>
      </c>
      <c r="K122" t="s">
        <v>220</v>
      </c>
      <c r="L122" t="s">
        <v>138</v>
      </c>
      <c r="M122" t="s">
        <v>139</v>
      </c>
      <c r="O122" s="1">
        <v>23</v>
      </c>
      <c r="P122" s="1" t="s">
        <v>242</v>
      </c>
      <c r="Q122" s="1">
        <v>11240.499997966923</v>
      </c>
      <c r="R122" s="1">
        <v>0</v>
      </c>
      <c r="S122">
        <f t="shared" si="240"/>
        <v>12.369452598136428</v>
      </c>
      <c r="T122">
        <f t="shared" si="241"/>
        <v>6.62187776981807E-2</v>
      </c>
      <c r="U122">
        <f t="shared" si="242"/>
        <v>279.23298299766583</v>
      </c>
      <c r="V122" s="1">
        <v>22</v>
      </c>
      <c r="W122" s="1">
        <v>22</v>
      </c>
      <c r="X122" s="1">
        <v>0</v>
      </c>
      <c r="Y122" s="1">
        <v>0</v>
      </c>
      <c r="Z122" s="1">
        <v>604.947998046875</v>
      </c>
      <c r="AA122" s="1">
        <v>988.9083251953125</v>
      </c>
      <c r="AB122" s="1">
        <v>850.40020751953125</v>
      </c>
      <c r="AC122">
        <v>-9999</v>
      </c>
      <c r="AD122">
        <f t="shared" si="243"/>
        <v>0.38826685686219109</v>
      </c>
      <c r="AE122">
        <f t="shared" si="244"/>
        <v>0.14006163579260542</v>
      </c>
      <c r="AF122" s="1">
        <v>-1</v>
      </c>
      <c r="AG122" s="1">
        <v>0.87</v>
      </c>
      <c r="AH122" s="1">
        <v>0.92</v>
      </c>
      <c r="AI122" s="1">
        <v>9.9645156860351562</v>
      </c>
      <c r="AJ122">
        <f t="shared" si="245"/>
        <v>0.87498225784301764</v>
      </c>
      <c r="AK122">
        <f t="shared" si="246"/>
        <v>7.6449991249005547E-3</v>
      </c>
      <c r="AL122">
        <f t="shared" si="247"/>
        <v>0.36073549239954306</v>
      </c>
      <c r="AM122">
        <f t="shared" si="248"/>
        <v>1.6346997235929128</v>
      </c>
      <c r="AN122">
        <f t="shared" si="249"/>
        <v>-1</v>
      </c>
      <c r="AO122" s="1">
        <v>1998.6116943359375</v>
      </c>
      <c r="AP122" s="1">
        <v>0.5</v>
      </c>
      <c r="AQ122">
        <f t="shared" si="250"/>
        <v>122.46637688946566</v>
      </c>
      <c r="AR122">
        <f t="shared" si="251"/>
        <v>1.1293233112277181</v>
      </c>
      <c r="AS122">
        <f t="shared" si="252"/>
        <v>1.6293621900450863</v>
      </c>
      <c r="AT122">
        <f t="shared" si="253"/>
        <v>25.71063232421875</v>
      </c>
      <c r="AU122" s="1">
        <v>2</v>
      </c>
      <c r="AV122">
        <f t="shared" si="254"/>
        <v>4.644859790802002</v>
      </c>
      <c r="AW122" s="1">
        <v>1</v>
      </c>
      <c r="AX122">
        <f t="shared" si="255"/>
        <v>9.2897195816040039</v>
      </c>
      <c r="AY122" s="1">
        <v>22.095781326293945</v>
      </c>
      <c r="AZ122" s="1">
        <v>25.71063232421875</v>
      </c>
      <c r="BA122" s="1">
        <v>21.505868911743164</v>
      </c>
      <c r="BB122" s="1">
        <v>600.573486328125</v>
      </c>
      <c r="BC122" s="1">
        <v>591.88970947265625</v>
      </c>
      <c r="BD122" s="1">
        <v>16.593061447143555</v>
      </c>
      <c r="BE122" s="1">
        <v>17.33220100402832</v>
      </c>
      <c r="BF122" s="1">
        <v>60.530948638916016</v>
      </c>
      <c r="BG122" s="1">
        <v>63.225475311279297</v>
      </c>
      <c r="BH122" s="1">
        <v>300.281494140625</v>
      </c>
      <c r="BI122" s="1">
        <v>1998.65087890625</v>
      </c>
      <c r="BJ122" s="1">
        <v>145.13407897949219</v>
      </c>
      <c r="BK122" s="1">
        <v>97.364990234375</v>
      </c>
      <c r="BL122" s="1">
        <v>-3.0478878021240234</v>
      </c>
      <c r="BM122" s="1">
        <v>-0.11959147453308105</v>
      </c>
      <c r="BN122" s="1">
        <v>1</v>
      </c>
      <c r="BO122" s="1">
        <v>-1.355140209197998</v>
      </c>
      <c r="BP122" s="1">
        <v>7.355140209197998</v>
      </c>
      <c r="BQ122" s="1">
        <v>1</v>
      </c>
      <c r="BR122" s="1">
        <v>0</v>
      </c>
      <c r="BS122" s="1">
        <v>0.15999999642372131</v>
      </c>
      <c r="BT122" s="1">
        <v>111115</v>
      </c>
      <c r="BU122">
        <f t="shared" si="256"/>
        <v>1.5014074707031249</v>
      </c>
      <c r="BV122">
        <f t="shared" si="257"/>
        <v>1.1293233112277181E-3</v>
      </c>
      <c r="BW122">
        <f t="shared" si="258"/>
        <v>298.86063232421873</v>
      </c>
      <c r="BX122">
        <f t="shared" si="259"/>
        <v>295.24578132629392</v>
      </c>
      <c r="BY122">
        <f t="shared" si="260"/>
        <v>319.78413347726746</v>
      </c>
      <c r="BZ122">
        <f t="shared" si="261"/>
        <v>0.91568348672165334</v>
      </c>
      <c r="CA122">
        <f t="shared" si="262"/>
        <v>3.3169117715425283</v>
      </c>
      <c r="CB122">
        <f t="shared" si="263"/>
        <v>34.066780714075215</v>
      </c>
      <c r="CC122">
        <f t="shared" si="264"/>
        <v>16.734579710046894</v>
      </c>
      <c r="CD122">
        <f t="shared" si="265"/>
        <v>23.903206825256348</v>
      </c>
      <c r="CE122">
        <f t="shared" si="266"/>
        <v>2.9776048181276891</v>
      </c>
      <c r="CF122">
        <f t="shared" si="267"/>
        <v>6.5750099266211198E-2</v>
      </c>
      <c r="CG122">
        <f t="shared" si="268"/>
        <v>1.6875495814974419</v>
      </c>
      <c r="CH122">
        <f t="shared" si="269"/>
        <v>1.2900552366302471</v>
      </c>
      <c r="CI122">
        <f t="shared" si="270"/>
        <v>4.1135664423129908E-2</v>
      </c>
      <c r="CJ122">
        <f t="shared" si="271"/>
        <v>27.187516662683134</v>
      </c>
      <c r="CK122">
        <f t="shared" si="272"/>
        <v>0.47176522674544935</v>
      </c>
      <c r="CL122">
        <f t="shared" si="273"/>
        <v>49.93824876671551</v>
      </c>
      <c r="CM122">
        <f t="shared" si="274"/>
        <v>590.09215671976676</v>
      </c>
      <c r="CN122">
        <f t="shared" si="275"/>
        <v>1.0468005614370175E-2</v>
      </c>
      <c r="CO122">
        <f t="shared" si="276"/>
        <v>0</v>
      </c>
      <c r="CP122">
        <f t="shared" si="277"/>
        <v>1748.7840586653222</v>
      </c>
      <c r="CQ122">
        <f t="shared" si="278"/>
        <v>383.9603271484375</v>
      </c>
      <c r="CR122">
        <f t="shared" si="279"/>
        <v>0.14006163579260542</v>
      </c>
      <c r="CS122">
        <v>-9999</v>
      </c>
    </row>
    <row r="123" spans="1:97" x14ac:dyDescent="0.2">
      <c r="A123" t="s">
        <v>132</v>
      </c>
      <c r="B123" t="s">
        <v>133</v>
      </c>
      <c r="C123" t="s">
        <v>134</v>
      </c>
      <c r="D123">
        <v>3</v>
      </c>
      <c r="E123">
        <v>1</v>
      </c>
      <c r="F123" t="s">
        <v>135</v>
      </c>
      <c r="H123" t="s">
        <v>237</v>
      </c>
      <c r="I123">
        <v>1</v>
      </c>
      <c r="J123" s="7">
        <v>20130403</v>
      </c>
      <c r="K123" t="s">
        <v>220</v>
      </c>
      <c r="L123" t="s">
        <v>138</v>
      </c>
      <c r="M123" t="s">
        <v>139</v>
      </c>
      <c r="O123" s="1">
        <v>24</v>
      </c>
      <c r="P123" s="1" t="s">
        <v>243</v>
      </c>
      <c r="Q123" s="1">
        <v>11398.499997966923</v>
      </c>
      <c r="R123" s="1">
        <v>0</v>
      </c>
      <c r="S123">
        <f t="shared" si="240"/>
        <v>15.80358783230502</v>
      </c>
      <c r="T123">
        <f t="shared" si="241"/>
        <v>5.4744330626780038E-2</v>
      </c>
      <c r="U123">
        <f t="shared" si="242"/>
        <v>406.55679405965316</v>
      </c>
      <c r="V123" s="1">
        <v>23</v>
      </c>
      <c r="W123" s="1">
        <v>23</v>
      </c>
      <c r="X123" s="1">
        <v>0</v>
      </c>
      <c r="Y123" s="1">
        <v>0</v>
      </c>
      <c r="Z123" s="1">
        <v>609.70849609375</v>
      </c>
      <c r="AA123" s="1">
        <v>1023.7685546875</v>
      </c>
      <c r="AB123" s="1">
        <v>866.21575927734375</v>
      </c>
      <c r="AC123">
        <v>-9999</v>
      </c>
      <c r="AD123">
        <f t="shared" si="243"/>
        <v>0.404446939396512</v>
      </c>
      <c r="AE123">
        <f t="shared" si="244"/>
        <v>0.15389493522610528</v>
      </c>
      <c r="AF123" s="1">
        <v>-1</v>
      </c>
      <c r="AG123" s="1">
        <v>0.87</v>
      </c>
      <c r="AH123" s="1">
        <v>0.92</v>
      </c>
      <c r="AI123" s="1">
        <v>9.9645156860351562</v>
      </c>
      <c r="AJ123">
        <f t="shared" si="245"/>
        <v>0.87498225784301764</v>
      </c>
      <c r="AK123">
        <f t="shared" si="246"/>
        <v>9.6082248158270052E-3</v>
      </c>
      <c r="AL123">
        <f t="shared" si="247"/>
        <v>0.38050710794285342</v>
      </c>
      <c r="AM123">
        <f t="shared" si="248"/>
        <v>1.6791115118889262</v>
      </c>
      <c r="AN123">
        <f t="shared" si="249"/>
        <v>-1</v>
      </c>
      <c r="AO123" s="1">
        <v>1998.880859375</v>
      </c>
      <c r="AP123" s="1">
        <v>0.5</v>
      </c>
      <c r="AQ123">
        <f t="shared" si="250"/>
        <v>134.57998876523698</v>
      </c>
      <c r="AR123">
        <f t="shared" si="251"/>
        <v>0.95541625141388298</v>
      </c>
      <c r="AS123">
        <f t="shared" si="252"/>
        <v>1.6652563391302257</v>
      </c>
      <c r="AT123">
        <f t="shared" si="253"/>
        <v>25.809890747070312</v>
      </c>
      <c r="AU123" s="1">
        <v>2</v>
      </c>
      <c r="AV123">
        <f t="shared" si="254"/>
        <v>4.644859790802002</v>
      </c>
      <c r="AW123" s="1">
        <v>1</v>
      </c>
      <c r="AX123">
        <f t="shared" si="255"/>
        <v>9.2897195816040039</v>
      </c>
      <c r="AY123" s="1">
        <v>22.075033187866211</v>
      </c>
      <c r="AZ123" s="1">
        <v>25.809890747070312</v>
      </c>
      <c r="BA123" s="1">
        <v>21.502395629882812</v>
      </c>
      <c r="BB123" s="1">
        <v>900.046142578125</v>
      </c>
      <c r="BC123" s="1">
        <v>888.95428466796875</v>
      </c>
      <c r="BD123" s="1">
        <v>16.539623260498047</v>
      </c>
      <c r="BE123" s="1">
        <v>17.165065765380859</v>
      </c>
      <c r="BF123" s="1">
        <v>60.413116455078125</v>
      </c>
      <c r="BG123" s="1">
        <v>62.697093963623047</v>
      </c>
      <c r="BH123" s="1">
        <v>300.27267456054688</v>
      </c>
      <c r="BI123" s="1">
        <v>1998.7552490234375</v>
      </c>
      <c r="BJ123" s="1">
        <v>80.566604614257812</v>
      </c>
      <c r="BK123" s="1">
        <v>97.362266540527344</v>
      </c>
      <c r="BL123" s="1">
        <v>-6.3750972747802734</v>
      </c>
      <c r="BM123" s="1">
        <v>-0.11287188529968262</v>
      </c>
      <c r="BN123" s="1">
        <v>1</v>
      </c>
      <c r="BO123" s="1">
        <v>-1.355140209197998</v>
      </c>
      <c r="BP123" s="1">
        <v>7.355140209197998</v>
      </c>
      <c r="BQ123" s="1">
        <v>1</v>
      </c>
      <c r="BR123" s="1">
        <v>0</v>
      </c>
      <c r="BS123" s="1">
        <v>0.15999999642372131</v>
      </c>
      <c r="BT123" s="1">
        <v>111115</v>
      </c>
      <c r="BU123">
        <f t="shared" si="256"/>
        <v>1.5013633728027342</v>
      </c>
      <c r="BV123">
        <f t="shared" si="257"/>
        <v>9.5541625141388293E-4</v>
      </c>
      <c r="BW123">
        <f t="shared" si="258"/>
        <v>298.95989074707029</v>
      </c>
      <c r="BX123">
        <f t="shared" si="259"/>
        <v>295.22503318786619</v>
      </c>
      <c r="BY123">
        <f t="shared" si="260"/>
        <v>319.8008326956442</v>
      </c>
      <c r="BZ123">
        <f t="shared" si="261"/>
        <v>0.94086970761348698</v>
      </c>
      <c r="CA123">
        <f t="shared" si="262"/>
        <v>3.3364860473649181</v>
      </c>
      <c r="CB123">
        <f t="shared" si="263"/>
        <v>34.26877953766715</v>
      </c>
      <c r="CC123">
        <f t="shared" si="264"/>
        <v>17.103713772286291</v>
      </c>
      <c r="CD123">
        <f t="shared" si="265"/>
        <v>23.942461967468262</v>
      </c>
      <c r="CE123">
        <f t="shared" si="266"/>
        <v>2.98463855789673</v>
      </c>
      <c r="CF123">
        <f t="shared" si="267"/>
        <v>5.4423612203131182E-2</v>
      </c>
      <c r="CG123">
        <f t="shared" si="268"/>
        <v>1.6712297082346923</v>
      </c>
      <c r="CH123">
        <f t="shared" si="269"/>
        <v>1.3134088496620377</v>
      </c>
      <c r="CI123">
        <f t="shared" si="270"/>
        <v>3.4043427507981887E-2</v>
      </c>
      <c r="CJ123">
        <f t="shared" si="271"/>
        <v>39.583290947098234</v>
      </c>
      <c r="CK123">
        <f t="shared" si="272"/>
        <v>0.45734274649624446</v>
      </c>
      <c r="CL123">
        <f t="shared" si="273"/>
        <v>49.072209259081689</v>
      </c>
      <c r="CM123">
        <f t="shared" si="274"/>
        <v>886.65767674711606</v>
      </c>
      <c r="CN123">
        <f t="shared" si="275"/>
        <v>8.7465206639420374E-3</v>
      </c>
      <c r="CO123">
        <f t="shared" si="276"/>
        <v>0</v>
      </c>
      <c r="CP123">
        <f t="shared" si="277"/>
        <v>1748.8753806661102</v>
      </c>
      <c r="CQ123">
        <f t="shared" si="278"/>
        <v>414.06005859375</v>
      </c>
      <c r="CR123">
        <f t="shared" si="279"/>
        <v>0.15389493522610528</v>
      </c>
      <c r="CS123">
        <v>-9999</v>
      </c>
    </row>
    <row r="124" spans="1:97" x14ac:dyDescent="0.2">
      <c r="A124" t="s">
        <v>132</v>
      </c>
      <c r="B124" t="s">
        <v>133</v>
      </c>
      <c r="C124" t="s">
        <v>134</v>
      </c>
      <c r="D124">
        <v>3</v>
      </c>
      <c r="E124">
        <v>1</v>
      </c>
      <c r="F124" t="s">
        <v>135</v>
      </c>
      <c r="H124" t="s">
        <v>237</v>
      </c>
      <c r="I124">
        <v>1</v>
      </c>
      <c r="J124" s="7">
        <v>20130403</v>
      </c>
      <c r="K124" t="s">
        <v>220</v>
      </c>
      <c r="L124" t="s">
        <v>138</v>
      </c>
      <c r="M124" t="s">
        <v>139</v>
      </c>
      <c r="O124" s="1">
        <v>25</v>
      </c>
      <c r="P124" s="1" t="s">
        <v>244</v>
      </c>
      <c r="Q124" s="1">
        <v>11553.499998587184</v>
      </c>
      <c r="R124" s="1">
        <v>0</v>
      </c>
      <c r="S124">
        <f t="shared" si="240"/>
        <v>16.138246641689289</v>
      </c>
      <c r="T124">
        <f t="shared" si="241"/>
        <v>4.024744247644281E-2</v>
      </c>
      <c r="U124">
        <f t="shared" si="242"/>
        <v>423.48620881952917</v>
      </c>
      <c r="V124" s="1">
        <v>24</v>
      </c>
      <c r="W124" s="1">
        <v>24</v>
      </c>
      <c r="X124" s="1">
        <v>0</v>
      </c>
      <c r="Y124" s="1">
        <v>0</v>
      </c>
      <c r="Z124" s="1">
        <v>611.548095703125</v>
      </c>
      <c r="AA124" s="1">
        <v>1020.4332275390625</v>
      </c>
      <c r="AB124" s="1">
        <v>863.27899169921875</v>
      </c>
      <c r="AC124">
        <v>-9999</v>
      </c>
      <c r="AD124">
        <f t="shared" si="243"/>
        <v>0.40069758686908818</v>
      </c>
      <c r="AE124">
        <f t="shared" si="244"/>
        <v>0.15400736824186553</v>
      </c>
      <c r="AF124" s="1">
        <v>-1</v>
      </c>
      <c r="AG124" s="1">
        <v>0.87</v>
      </c>
      <c r="AH124" s="1">
        <v>0.92</v>
      </c>
      <c r="AI124" s="1">
        <v>9.9645156860351562</v>
      </c>
      <c r="AJ124">
        <f t="shared" si="245"/>
        <v>0.87498225784301764</v>
      </c>
      <c r="AK124">
        <f t="shared" si="246"/>
        <v>9.7941226038484753E-3</v>
      </c>
      <c r="AL124">
        <f t="shared" si="247"/>
        <v>0.38434813008290275</v>
      </c>
      <c r="AM124">
        <f t="shared" si="248"/>
        <v>1.6686066634968808</v>
      </c>
      <c r="AN124">
        <f t="shared" si="249"/>
        <v>-1</v>
      </c>
      <c r="AO124" s="1">
        <v>2000.123046875</v>
      </c>
      <c r="AP124" s="1">
        <v>0.5</v>
      </c>
      <c r="AQ124">
        <f t="shared" si="250"/>
        <v>134.76200530047825</v>
      </c>
      <c r="AR124">
        <f t="shared" si="251"/>
        <v>0.71038991990810607</v>
      </c>
      <c r="AS124">
        <f t="shared" si="252"/>
        <v>1.6818146147703592</v>
      </c>
      <c r="AT124">
        <f t="shared" si="253"/>
        <v>25.767337799072266</v>
      </c>
      <c r="AU124" s="1">
        <v>2</v>
      </c>
      <c r="AV124">
        <f t="shared" si="254"/>
        <v>4.644859790802002</v>
      </c>
      <c r="AW124" s="1">
        <v>1</v>
      </c>
      <c r="AX124">
        <f t="shared" si="255"/>
        <v>9.2897195816040039</v>
      </c>
      <c r="AY124" s="1">
        <v>22.022317886352539</v>
      </c>
      <c r="AZ124" s="1">
        <v>25.767337799072266</v>
      </c>
      <c r="BA124" s="1">
        <v>21.500686645507812</v>
      </c>
      <c r="BB124" s="1">
        <v>1100.1259765625</v>
      </c>
      <c r="BC124" s="1">
        <v>1088.861572265625</v>
      </c>
      <c r="BD124" s="1">
        <v>16.44389533996582</v>
      </c>
      <c r="BE124" s="1">
        <v>16.909063339233398</v>
      </c>
      <c r="BF124" s="1">
        <v>60.254539489746094</v>
      </c>
      <c r="BG124" s="1">
        <v>61.959388732910156</v>
      </c>
      <c r="BH124" s="1">
        <v>300.26910400390625</v>
      </c>
      <c r="BI124" s="1">
        <v>1999.8692626953125</v>
      </c>
      <c r="BJ124" s="1">
        <v>71.445388793945312</v>
      </c>
      <c r="BK124" s="1">
        <v>97.360061645507812</v>
      </c>
      <c r="BL124" s="1">
        <v>-9.2782955169677734</v>
      </c>
      <c r="BM124" s="1">
        <v>-0.1118781566619873</v>
      </c>
      <c r="BN124" s="1">
        <v>1</v>
      </c>
      <c r="BO124" s="1">
        <v>-1.355140209197998</v>
      </c>
      <c r="BP124" s="1">
        <v>7.355140209197998</v>
      </c>
      <c r="BQ124" s="1">
        <v>1</v>
      </c>
      <c r="BR124" s="1">
        <v>0</v>
      </c>
      <c r="BS124" s="1">
        <v>0.15999999642372131</v>
      </c>
      <c r="BT124" s="1">
        <v>111115</v>
      </c>
      <c r="BU124">
        <f t="shared" si="256"/>
        <v>1.5013455200195309</v>
      </c>
      <c r="BV124">
        <f t="shared" si="257"/>
        <v>7.1038991990810603E-4</v>
      </c>
      <c r="BW124">
        <f t="shared" si="258"/>
        <v>298.91733779907224</v>
      </c>
      <c r="BX124">
        <f t="shared" si="259"/>
        <v>295.17231788635252</v>
      </c>
      <c r="BY124">
        <f t="shared" si="260"/>
        <v>319.97907487916018</v>
      </c>
      <c r="BZ124">
        <f t="shared" si="261"/>
        <v>0.98440142180018686</v>
      </c>
      <c r="CA124">
        <f t="shared" si="262"/>
        <v>3.328082063845919</v>
      </c>
      <c r="CB124">
        <f t="shared" si="263"/>
        <v>34.183237023448171</v>
      </c>
      <c r="CC124">
        <f t="shared" si="264"/>
        <v>17.274173684214773</v>
      </c>
      <c r="CD124">
        <f t="shared" si="265"/>
        <v>23.894827842712402</v>
      </c>
      <c r="CE124">
        <f t="shared" si="266"/>
        <v>2.9761053497669847</v>
      </c>
      <c r="CF124">
        <f t="shared" si="267"/>
        <v>4.0073823789290565E-2</v>
      </c>
      <c r="CG124">
        <f t="shared" si="268"/>
        <v>1.6462674490755598</v>
      </c>
      <c r="CH124">
        <f t="shared" si="269"/>
        <v>1.3298379006914249</v>
      </c>
      <c r="CI124">
        <f t="shared" si="270"/>
        <v>2.5061680770480408E-2</v>
      </c>
      <c r="CJ124">
        <f t="shared" si="271"/>
        <v>41.230643396691754</v>
      </c>
      <c r="CK124">
        <f t="shared" si="272"/>
        <v>0.3889256629181701</v>
      </c>
      <c r="CL124">
        <f t="shared" si="273"/>
        <v>48.364865137419898</v>
      </c>
      <c r="CM124">
        <f t="shared" si="274"/>
        <v>1086.5163310799358</v>
      </c>
      <c r="CN124">
        <f t="shared" si="275"/>
        <v>7.1837311603399944E-3</v>
      </c>
      <c r="CO124">
        <f t="shared" si="276"/>
        <v>0</v>
      </c>
      <c r="CP124">
        <f t="shared" si="277"/>
        <v>1749.8501228639955</v>
      </c>
      <c r="CQ124">
        <f t="shared" si="278"/>
        <v>408.8851318359375</v>
      </c>
      <c r="CR124">
        <f t="shared" si="279"/>
        <v>0.15400736824186553</v>
      </c>
      <c r="CS124">
        <v>-9999</v>
      </c>
    </row>
    <row r="125" spans="1:97" x14ac:dyDescent="0.2">
      <c r="A125" t="s">
        <v>132</v>
      </c>
      <c r="B125" t="s">
        <v>133</v>
      </c>
      <c r="C125" t="s">
        <v>134</v>
      </c>
      <c r="D125">
        <v>2</v>
      </c>
      <c r="E125">
        <v>1</v>
      </c>
      <c r="F125" t="s">
        <v>153</v>
      </c>
      <c r="H125" t="s">
        <v>245</v>
      </c>
      <c r="I125">
        <v>1</v>
      </c>
      <c r="J125" s="7">
        <v>20130403</v>
      </c>
      <c r="K125" t="s">
        <v>220</v>
      </c>
      <c r="L125" t="s">
        <v>138</v>
      </c>
      <c r="M125" t="s">
        <v>139</v>
      </c>
      <c r="O125" s="1">
        <v>26</v>
      </c>
      <c r="P125" s="1" t="s">
        <v>246</v>
      </c>
      <c r="Q125" s="1">
        <v>16156.999998621643</v>
      </c>
      <c r="R125" s="1">
        <v>0</v>
      </c>
      <c r="S125">
        <f t="shared" si="240"/>
        <v>-0.10552740013652041</v>
      </c>
      <c r="T125">
        <f t="shared" si="241"/>
        <v>0.13743164450917772</v>
      </c>
      <c r="U125">
        <f t="shared" si="242"/>
        <v>50.172218429847099</v>
      </c>
      <c r="V125" s="1">
        <v>25</v>
      </c>
      <c r="W125" s="1">
        <v>25</v>
      </c>
      <c r="X125" s="1">
        <v>0</v>
      </c>
      <c r="Y125" s="1">
        <v>0</v>
      </c>
      <c r="Z125" s="1">
        <v>659.86669921875</v>
      </c>
      <c r="AA125" s="1">
        <v>1067.128173828125</v>
      </c>
      <c r="AB125" s="1">
        <v>985.38360595703125</v>
      </c>
      <c r="AC125">
        <v>-9999</v>
      </c>
      <c r="AD125">
        <f t="shared" si="243"/>
        <v>0.38164250986683235</v>
      </c>
      <c r="AE125">
        <f t="shared" si="244"/>
        <v>7.6602389362329576E-2</v>
      </c>
      <c r="AF125" s="1">
        <v>-1</v>
      </c>
      <c r="AG125" s="1">
        <v>0.87</v>
      </c>
      <c r="AH125" s="1">
        <v>0.92</v>
      </c>
      <c r="AI125" s="1">
        <v>10.116084098815918</v>
      </c>
      <c r="AJ125">
        <f t="shared" si="245"/>
        <v>0.87505804204940807</v>
      </c>
      <c r="AK125">
        <f t="shared" si="246"/>
        <v>5.107005776586851E-4</v>
      </c>
      <c r="AL125">
        <f t="shared" si="247"/>
        <v>0.20071765430181945</v>
      </c>
      <c r="AM125">
        <f t="shared" si="248"/>
        <v>1.6171874942189881</v>
      </c>
      <c r="AN125">
        <f t="shared" si="249"/>
        <v>-1</v>
      </c>
      <c r="AO125" s="1">
        <v>2001.662109375</v>
      </c>
      <c r="AP125" s="1">
        <v>0.5</v>
      </c>
      <c r="AQ125">
        <f t="shared" si="250"/>
        <v>67.087243724617466</v>
      </c>
      <c r="AR125">
        <f t="shared" si="251"/>
        <v>1.7597001121384328</v>
      </c>
      <c r="AS125">
        <f t="shared" si="252"/>
        <v>1.2346590527002701</v>
      </c>
      <c r="AT125">
        <f t="shared" si="253"/>
        <v>23.204376220703125</v>
      </c>
      <c r="AU125" s="1">
        <v>2</v>
      </c>
      <c r="AV125">
        <f t="shared" si="254"/>
        <v>4.644859790802002</v>
      </c>
      <c r="AW125" s="1">
        <v>1</v>
      </c>
      <c r="AX125">
        <f t="shared" si="255"/>
        <v>9.2897195816040039</v>
      </c>
      <c r="AY125" s="1">
        <v>17.789722442626953</v>
      </c>
      <c r="AZ125" s="1">
        <v>23.204376220703125</v>
      </c>
      <c r="BA125" s="1">
        <v>16.058750152587891</v>
      </c>
      <c r="BB125" s="1">
        <v>49.955120086669922</v>
      </c>
      <c r="BC125" s="1">
        <v>49.966842651367188</v>
      </c>
      <c r="BD125" s="1">
        <v>15.505610466003418</v>
      </c>
      <c r="BE125" s="1">
        <v>16.65809440612793</v>
      </c>
      <c r="BF125" s="1">
        <v>73.780937194824219</v>
      </c>
      <c r="BG125" s="1">
        <v>79.261817932128906</v>
      </c>
      <c r="BH125" s="1">
        <v>300.28823852539062</v>
      </c>
      <c r="BI125" s="1">
        <v>2001.5379638671875</v>
      </c>
      <c r="BJ125" s="1">
        <v>0.91904056072235107</v>
      </c>
      <c r="BK125" s="1">
        <v>97.257949829101562</v>
      </c>
      <c r="BL125" s="1">
        <v>-1.3709049224853516</v>
      </c>
      <c r="BM125" s="1">
        <v>-9.0674161911010742E-2</v>
      </c>
      <c r="BN125" s="1">
        <v>1</v>
      </c>
      <c r="BO125" s="1">
        <v>-1.355140209197998</v>
      </c>
      <c r="BP125" s="1">
        <v>7.355140209197998</v>
      </c>
      <c r="BQ125" s="1">
        <v>1</v>
      </c>
      <c r="BR125" s="1">
        <v>0</v>
      </c>
      <c r="BS125" s="1">
        <v>0.15999999642372131</v>
      </c>
      <c r="BT125" s="1">
        <v>111115</v>
      </c>
      <c r="BU125">
        <f t="shared" si="256"/>
        <v>1.5014411926269531</v>
      </c>
      <c r="BV125">
        <f t="shared" si="257"/>
        <v>1.7597001121384328E-3</v>
      </c>
      <c r="BW125">
        <f t="shared" si="258"/>
        <v>296.3543762207031</v>
      </c>
      <c r="BX125">
        <f t="shared" si="259"/>
        <v>290.93972244262693</v>
      </c>
      <c r="BY125">
        <f t="shared" si="260"/>
        <v>320.24606706069244</v>
      </c>
      <c r="BZ125">
        <f t="shared" si="261"/>
        <v>0.73434380581994174</v>
      </c>
      <c r="CA125">
        <f t="shared" si="262"/>
        <v>2.8547911626998976</v>
      </c>
      <c r="CB125">
        <f t="shared" si="263"/>
        <v>29.352779569343603</v>
      </c>
      <c r="CC125">
        <f t="shared" si="264"/>
        <v>12.694685163215674</v>
      </c>
      <c r="CD125">
        <f t="shared" si="265"/>
        <v>20.497049331665039</v>
      </c>
      <c r="CE125">
        <f t="shared" si="266"/>
        <v>2.4198234068754774</v>
      </c>
      <c r="CF125">
        <f t="shared" si="267"/>
        <v>0.13542812759728404</v>
      </c>
      <c r="CG125">
        <f t="shared" si="268"/>
        <v>1.6201321099996275</v>
      </c>
      <c r="CH125">
        <f t="shared" si="269"/>
        <v>0.79969129687584983</v>
      </c>
      <c r="CI125">
        <f t="shared" si="270"/>
        <v>8.4820331581598934E-2</v>
      </c>
      <c r="CJ125">
        <f t="shared" si="271"/>
        <v>4.8796471028647943</v>
      </c>
      <c r="CK125">
        <f t="shared" si="272"/>
        <v>1.0041102412636491</v>
      </c>
      <c r="CL125">
        <f t="shared" si="273"/>
        <v>56.378290096601759</v>
      </c>
      <c r="CM125">
        <f t="shared" si="274"/>
        <v>49.982178097064214</v>
      </c>
      <c r="CN125">
        <f t="shared" si="275"/>
        <v>-1.1903151492284349E-3</v>
      </c>
      <c r="CO125">
        <f t="shared" si="276"/>
        <v>0</v>
      </c>
      <c r="CP125">
        <f t="shared" si="277"/>
        <v>1751.46189174918</v>
      </c>
      <c r="CQ125">
        <f t="shared" si="278"/>
        <v>407.261474609375</v>
      </c>
      <c r="CR125">
        <f t="shared" si="279"/>
        <v>7.6602389362329576E-2</v>
      </c>
      <c r="CS125">
        <v>-9999</v>
      </c>
    </row>
    <row r="126" spans="1:97" x14ac:dyDescent="0.2">
      <c r="A126" t="s">
        <v>132</v>
      </c>
      <c r="B126" t="s">
        <v>133</v>
      </c>
      <c r="C126" t="s">
        <v>134</v>
      </c>
      <c r="D126">
        <v>2</v>
      </c>
      <c r="E126">
        <v>1</v>
      </c>
      <c r="F126" t="s">
        <v>153</v>
      </c>
      <c r="H126" t="s">
        <v>245</v>
      </c>
      <c r="I126">
        <v>1</v>
      </c>
      <c r="J126" s="7">
        <v>20130403</v>
      </c>
      <c r="K126" t="s">
        <v>220</v>
      </c>
      <c r="L126" t="s">
        <v>138</v>
      </c>
      <c r="M126" t="s">
        <v>139</v>
      </c>
      <c r="O126" s="1">
        <v>27</v>
      </c>
      <c r="P126" s="1" t="s">
        <v>247</v>
      </c>
      <c r="Q126" s="1">
        <v>16280.999998621643</v>
      </c>
      <c r="R126" s="1">
        <v>0</v>
      </c>
      <c r="S126">
        <f t="shared" si="240"/>
        <v>1.8319229155507117</v>
      </c>
      <c r="T126">
        <f t="shared" si="241"/>
        <v>0.15350981089277466</v>
      </c>
      <c r="U126">
        <f t="shared" si="242"/>
        <v>77.695994134829334</v>
      </c>
      <c r="V126" s="1">
        <v>26</v>
      </c>
      <c r="W126" s="1">
        <v>26</v>
      </c>
      <c r="X126" s="1">
        <v>0</v>
      </c>
      <c r="Y126" s="1">
        <v>0</v>
      </c>
      <c r="Z126" s="1">
        <v>655.991943359375</v>
      </c>
      <c r="AA126" s="1">
        <v>1045.616943359375</v>
      </c>
      <c r="AB126" s="1">
        <v>967.29620361328125</v>
      </c>
      <c r="AC126">
        <v>-9999</v>
      </c>
      <c r="AD126">
        <f t="shared" si="243"/>
        <v>0.37262689981687414</v>
      </c>
      <c r="AE126">
        <f t="shared" si="244"/>
        <v>7.4903854842351361E-2</v>
      </c>
      <c r="AF126" s="1">
        <v>-1</v>
      </c>
      <c r="AG126" s="1">
        <v>0.87</v>
      </c>
      <c r="AH126" s="1">
        <v>0.92</v>
      </c>
      <c r="AI126" s="1">
        <v>10.116084098815918</v>
      </c>
      <c r="AJ126">
        <f t="shared" si="245"/>
        <v>0.87505804204940807</v>
      </c>
      <c r="AK126">
        <f t="shared" si="246"/>
        <v>1.6173143199186822E-3</v>
      </c>
      <c r="AL126">
        <f t="shared" si="247"/>
        <v>0.20101569392645172</v>
      </c>
      <c r="AM126">
        <f t="shared" si="248"/>
        <v>1.5939478433297618</v>
      </c>
      <c r="AN126">
        <f t="shared" si="249"/>
        <v>-1</v>
      </c>
      <c r="AO126" s="1">
        <v>2000.947265625</v>
      </c>
      <c r="AP126" s="1">
        <v>0.5</v>
      </c>
      <c r="AQ126">
        <f t="shared" si="250"/>
        <v>65.576264927460969</v>
      </c>
      <c r="AR126">
        <f t="shared" si="251"/>
        <v>1.9603682055775919</v>
      </c>
      <c r="AS126">
        <f t="shared" si="252"/>
        <v>1.2333882132881104</v>
      </c>
      <c r="AT126">
        <f t="shared" si="253"/>
        <v>23.239995956420898</v>
      </c>
      <c r="AU126" s="1">
        <v>2</v>
      </c>
      <c r="AV126">
        <f t="shared" si="254"/>
        <v>4.644859790802002</v>
      </c>
      <c r="AW126" s="1">
        <v>1</v>
      </c>
      <c r="AX126">
        <f t="shared" si="255"/>
        <v>9.2897195816040039</v>
      </c>
      <c r="AY126" s="1">
        <v>17.814708709716797</v>
      </c>
      <c r="AZ126" s="1">
        <v>23.239995956420898</v>
      </c>
      <c r="BA126" s="1">
        <v>16.043497085571289</v>
      </c>
      <c r="BB126" s="1">
        <v>100.2386474609375</v>
      </c>
      <c r="BC126" s="1">
        <v>98.88946533203125</v>
      </c>
      <c r="BD126" s="1">
        <v>15.450860023498535</v>
      </c>
      <c r="BE126" s="1">
        <v>16.734626770019531</v>
      </c>
      <c r="BF126" s="1">
        <v>73.4049072265625</v>
      </c>
      <c r="BG126" s="1">
        <v>79.499427795410156</v>
      </c>
      <c r="BH126" s="1">
        <v>300.29788208007812</v>
      </c>
      <c r="BI126" s="1">
        <v>2001.0140380859375</v>
      </c>
      <c r="BJ126" s="1">
        <v>0.94911742210388184</v>
      </c>
      <c r="BK126" s="1">
        <v>97.256660461425781</v>
      </c>
      <c r="BL126" s="1">
        <v>-1.1472034454345703</v>
      </c>
      <c r="BM126" s="1">
        <v>-9.0958356857299805E-2</v>
      </c>
      <c r="BN126" s="1">
        <v>1</v>
      </c>
      <c r="BO126" s="1">
        <v>-1.355140209197998</v>
      </c>
      <c r="BP126" s="1">
        <v>7.355140209197998</v>
      </c>
      <c r="BQ126" s="1">
        <v>1</v>
      </c>
      <c r="BR126" s="1">
        <v>0</v>
      </c>
      <c r="BS126" s="1">
        <v>0.15999999642372131</v>
      </c>
      <c r="BT126" s="1">
        <v>111115</v>
      </c>
      <c r="BU126">
        <f t="shared" si="256"/>
        <v>1.5014894104003906</v>
      </c>
      <c r="BV126">
        <f t="shared" si="257"/>
        <v>1.9603682055775919E-3</v>
      </c>
      <c r="BW126">
        <f t="shared" si="258"/>
        <v>296.38999595642088</v>
      </c>
      <c r="BX126">
        <f t="shared" si="259"/>
        <v>290.96470870971677</v>
      </c>
      <c r="BY126">
        <f t="shared" si="260"/>
        <v>320.16223893756614</v>
      </c>
      <c r="BZ126">
        <f t="shared" si="261"/>
        <v>0.69805624422251178</v>
      </c>
      <c r="CA126">
        <f t="shared" si="262"/>
        <v>2.8609421270085864</v>
      </c>
      <c r="CB126">
        <f t="shared" si="263"/>
        <v>29.416413368864351</v>
      </c>
      <c r="CC126">
        <f t="shared" si="264"/>
        <v>12.68178659884482</v>
      </c>
      <c r="CD126">
        <f t="shared" si="265"/>
        <v>20.527352333068848</v>
      </c>
      <c r="CE126">
        <f t="shared" si="266"/>
        <v>2.4243507318120439</v>
      </c>
      <c r="CF126">
        <f t="shared" si="267"/>
        <v>0.15101434445212467</v>
      </c>
      <c r="CG126">
        <f t="shared" si="268"/>
        <v>1.627553913720476</v>
      </c>
      <c r="CH126">
        <f t="shared" si="269"/>
        <v>0.79679681809156788</v>
      </c>
      <c r="CI126">
        <f t="shared" si="270"/>
        <v>9.4605039308921557E-2</v>
      </c>
      <c r="CJ126">
        <f t="shared" si="271"/>
        <v>7.5564529207840252</v>
      </c>
      <c r="CK126">
        <f t="shared" si="272"/>
        <v>0.78568524841303655</v>
      </c>
      <c r="CL126">
        <f t="shared" si="273"/>
        <v>56.58780013241951</v>
      </c>
      <c r="CM126">
        <f t="shared" si="274"/>
        <v>98.623246754143196</v>
      </c>
      <c r="CN126">
        <f t="shared" si="275"/>
        <v>1.0511161537969537E-2</v>
      </c>
      <c r="CO126">
        <f t="shared" si="276"/>
        <v>0</v>
      </c>
      <c r="CP126">
        <f t="shared" si="277"/>
        <v>1751.0034262808601</v>
      </c>
      <c r="CQ126">
        <f t="shared" si="278"/>
        <v>389.625</v>
      </c>
      <c r="CR126">
        <f t="shared" si="279"/>
        <v>7.4903854842351361E-2</v>
      </c>
      <c r="CS126">
        <v>-9999</v>
      </c>
    </row>
    <row r="127" spans="1:97" x14ac:dyDescent="0.2">
      <c r="A127" t="s">
        <v>132</v>
      </c>
      <c r="B127" t="s">
        <v>133</v>
      </c>
      <c r="C127" t="s">
        <v>134</v>
      </c>
      <c r="D127">
        <v>2</v>
      </c>
      <c r="E127">
        <v>1</v>
      </c>
      <c r="F127" t="s">
        <v>153</v>
      </c>
      <c r="H127" t="s">
        <v>245</v>
      </c>
      <c r="I127">
        <v>1</v>
      </c>
      <c r="J127" s="7">
        <v>20130403</v>
      </c>
      <c r="K127" t="s">
        <v>220</v>
      </c>
      <c r="L127" t="s">
        <v>138</v>
      </c>
      <c r="M127" t="s">
        <v>139</v>
      </c>
      <c r="O127" s="1">
        <v>28</v>
      </c>
      <c r="P127" s="1" t="s">
        <v>248</v>
      </c>
      <c r="Q127" s="1">
        <v>16574.499990730546</v>
      </c>
      <c r="R127" s="1">
        <v>0</v>
      </c>
      <c r="S127">
        <f t="shared" si="240"/>
        <v>7.6468743443946883</v>
      </c>
      <c r="T127">
        <f t="shared" si="241"/>
        <v>0.1644148898520208</v>
      </c>
      <c r="U127">
        <f t="shared" si="242"/>
        <v>165.16545013532584</v>
      </c>
      <c r="V127" s="1">
        <v>27</v>
      </c>
      <c r="W127" s="1">
        <v>27</v>
      </c>
      <c r="X127" s="1">
        <v>0</v>
      </c>
      <c r="Y127" s="1">
        <v>0</v>
      </c>
      <c r="Z127" s="1">
        <v>654.012939453125</v>
      </c>
      <c r="AA127" s="1">
        <v>1099.059814453125</v>
      </c>
      <c r="AB127" s="1">
        <v>961.56695556640625</v>
      </c>
      <c r="AC127">
        <v>-9999</v>
      </c>
      <c r="AD127">
        <f t="shared" si="243"/>
        <v>0.40493417114103875</v>
      </c>
      <c r="AE127">
        <f t="shared" si="244"/>
        <v>0.12510043318719014</v>
      </c>
      <c r="AF127" s="1">
        <v>-1</v>
      </c>
      <c r="AG127" s="1">
        <v>0.87</v>
      </c>
      <c r="AH127" s="1">
        <v>0.92</v>
      </c>
      <c r="AI127" s="1">
        <v>10.141231536865234</v>
      </c>
      <c r="AJ127">
        <f t="shared" si="245"/>
        <v>0.8750706157684327</v>
      </c>
      <c r="AK127">
        <f t="shared" si="246"/>
        <v>4.9414990229853916E-3</v>
      </c>
      <c r="AL127">
        <f t="shared" si="247"/>
        <v>0.30894017374398763</v>
      </c>
      <c r="AM127">
        <f t="shared" si="248"/>
        <v>1.6804863453804766</v>
      </c>
      <c r="AN127">
        <f t="shared" si="249"/>
        <v>-1</v>
      </c>
      <c r="AO127" s="1">
        <v>1998.125732421875</v>
      </c>
      <c r="AP127" s="1">
        <v>0.5</v>
      </c>
      <c r="AQ127">
        <f t="shared" si="250"/>
        <v>109.3691234607177</v>
      </c>
      <c r="AR127">
        <f t="shared" si="251"/>
        <v>2.0766052923913811</v>
      </c>
      <c r="AS127">
        <f t="shared" si="252"/>
        <v>1.2216703856234103</v>
      </c>
      <c r="AT127">
        <f t="shared" si="253"/>
        <v>22.997737884521484</v>
      </c>
      <c r="AU127" s="1">
        <v>2</v>
      </c>
      <c r="AV127">
        <f t="shared" si="254"/>
        <v>4.644859790802002</v>
      </c>
      <c r="AW127" s="1">
        <v>1</v>
      </c>
      <c r="AX127">
        <f t="shared" si="255"/>
        <v>9.2897195816040039</v>
      </c>
      <c r="AY127" s="1">
        <v>17.764326095581055</v>
      </c>
      <c r="AZ127" s="1">
        <v>22.997737884521484</v>
      </c>
      <c r="BA127" s="1">
        <v>16.041767120361328</v>
      </c>
      <c r="BB127" s="1">
        <v>250.34664916992188</v>
      </c>
      <c r="BC127" s="1">
        <v>244.91490173339844</v>
      </c>
      <c r="BD127" s="1">
        <v>15.06775951385498</v>
      </c>
      <c r="BE127" s="1">
        <v>16.428110122680664</v>
      </c>
      <c r="BF127" s="1">
        <v>71.805824279785156</v>
      </c>
      <c r="BG127" s="1">
        <v>78.290084838867188</v>
      </c>
      <c r="BH127" s="1">
        <v>300.28884887695312</v>
      </c>
      <c r="BI127" s="1">
        <v>1999.6654052734375</v>
      </c>
      <c r="BJ127" s="1">
        <v>0.8554719090461731</v>
      </c>
      <c r="BK127" s="1">
        <v>97.251922607421875</v>
      </c>
      <c r="BL127" s="1">
        <v>-1.1659259796142578</v>
      </c>
      <c r="BM127" s="1">
        <v>-8.4564924240112305E-2</v>
      </c>
      <c r="BN127" s="1">
        <v>1</v>
      </c>
      <c r="BO127" s="1">
        <v>-1.355140209197998</v>
      </c>
      <c r="BP127" s="1">
        <v>7.355140209197998</v>
      </c>
      <c r="BQ127" s="1">
        <v>1</v>
      </c>
      <c r="BR127" s="1">
        <v>0</v>
      </c>
      <c r="BS127" s="1">
        <v>0.15999999642372131</v>
      </c>
      <c r="BT127" s="1">
        <v>111115</v>
      </c>
      <c r="BU127">
        <f t="shared" si="256"/>
        <v>1.5014442443847655</v>
      </c>
      <c r="BV127">
        <f t="shared" si="257"/>
        <v>2.0766052923913811E-3</v>
      </c>
      <c r="BW127">
        <f t="shared" si="258"/>
        <v>296.14773788452146</v>
      </c>
      <c r="BX127">
        <f t="shared" si="259"/>
        <v>290.91432609558103</v>
      </c>
      <c r="BY127">
        <f t="shared" si="260"/>
        <v>319.94645769238923</v>
      </c>
      <c r="BZ127">
        <f t="shared" si="261"/>
        <v>0.68548294537989085</v>
      </c>
      <c r="CA127">
        <f t="shared" si="262"/>
        <v>2.8193356798605542</v>
      </c>
      <c r="CB127">
        <f t="shared" si="263"/>
        <v>28.990025125173144</v>
      </c>
      <c r="CC127">
        <f t="shared" si="264"/>
        <v>12.56191500249248</v>
      </c>
      <c r="CD127">
        <f t="shared" si="265"/>
        <v>20.38103199005127</v>
      </c>
      <c r="CE127">
        <f t="shared" si="266"/>
        <v>2.4025585835115821</v>
      </c>
      <c r="CF127">
        <f t="shared" si="267"/>
        <v>0.1615555846362268</v>
      </c>
      <c r="CG127">
        <f t="shared" si="268"/>
        <v>1.5976652942371439</v>
      </c>
      <c r="CH127">
        <f t="shared" si="269"/>
        <v>0.80489328927443826</v>
      </c>
      <c r="CI127">
        <f t="shared" si="270"/>
        <v>0.10122529618859402</v>
      </c>
      <c r="CJ127">
        <f t="shared" si="271"/>
        <v>16.062657573980704</v>
      </c>
      <c r="CK127">
        <f t="shared" si="272"/>
        <v>0.67437893311659869</v>
      </c>
      <c r="CL127">
        <f t="shared" si="273"/>
        <v>56.432341593846644</v>
      </c>
      <c r="CM127">
        <f t="shared" si="274"/>
        <v>243.80364317771765</v>
      </c>
      <c r="CN127">
        <f t="shared" si="275"/>
        <v>1.769994162119817E-2</v>
      </c>
      <c r="CO127">
        <f t="shared" si="276"/>
        <v>0</v>
      </c>
      <c r="CP127">
        <f t="shared" si="277"/>
        <v>1749.8484375234596</v>
      </c>
      <c r="CQ127">
        <f t="shared" si="278"/>
        <v>445.046875</v>
      </c>
      <c r="CR127">
        <f t="shared" si="279"/>
        <v>0.12510043318719014</v>
      </c>
      <c r="CS127">
        <v>-9999</v>
      </c>
    </row>
    <row r="128" spans="1:97" x14ac:dyDescent="0.2">
      <c r="A128" t="s">
        <v>132</v>
      </c>
      <c r="B128" t="s">
        <v>133</v>
      </c>
      <c r="C128" t="s">
        <v>134</v>
      </c>
      <c r="D128">
        <v>2</v>
      </c>
      <c r="E128">
        <v>1</v>
      </c>
      <c r="F128" t="s">
        <v>153</v>
      </c>
      <c r="H128" t="s">
        <v>245</v>
      </c>
      <c r="I128">
        <v>1</v>
      </c>
      <c r="J128" s="7">
        <v>20130403</v>
      </c>
      <c r="K128" t="s">
        <v>220</v>
      </c>
      <c r="L128" t="s">
        <v>138</v>
      </c>
      <c r="M128" t="s">
        <v>139</v>
      </c>
      <c r="O128" s="1">
        <v>29</v>
      </c>
      <c r="P128" s="1" t="s">
        <v>249</v>
      </c>
      <c r="Q128" s="1">
        <v>16711.999998621643</v>
      </c>
      <c r="R128" s="1">
        <v>0</v>
      </c>
      <c r="S128">
        <f t="shared" si="240"/>
        <v>12.131592333746447</v>
      </c>
      <c r="T128">
        <f t="shared" si="241"/>
        <v>0.14768715369809096</v>
      </c>
      <c r="U128">
        <f t="shared" si="242"/>
        <v>250.70439350011102</v>
      </c>
      <c r="V128" s="1">
        <v>28</v>
      </c>
      <c r="W128" s="1">
        <v>28</v>
      </c>
      <c r="X128" s="1">
        <v>0</v>
      </c>
      <c r="Y128" s="1">
        <v>0</v>
      </c>
      <c r="Z128" s="1">
        <v>660.47119140625</v>
      </c>
      <c r="AA128" s="1">
        <v>1139.7681884765625</v>
      </c>
      <c r="AB128" s="1">
        <v>969.59063720703125</v>
      </c>
      <c r="AC128">
        <v>-9999</v>
      </c>
      <c r="AD128">
        <f t="shared" si="243"/>
        <v>0.42052147262589479</v>
      </c>
      <c r="AE128">
        <f t="shared" si="244"/>
        <v>0.14930891473378816</v>
      </c>
      <c r="AF128" s="1">
        <v>-1</v>
      </c>
      <c r="AG128" s="1">
        <v>0.87</v>
      </c>
      <c r="AH128" s="1">
        <v>0.92</v>
      </c>
      <c r="AI128" s="1">
        <v>10.141231536865234</v>
      </c>
      <c r="AJ128">
        <f t="shared" si="245"/>
        <v>0.8750706157684327</v>
      </c>
      <c r="AK128">
        <f t="shared" si="246"/>
        <v>7.5078470454580781E-3</v>
      </c>
      <c r="AL128">
        <f t="shared" si="247"/>
        <v>0.3550565772573917</v>
      </c>
      <c r="AM128">
        <f t="shared" si="248"/>
        <v>1.7256894824584426</v>
      </c>
      <c r="AN128">
        <f t="shared" si="249"/>
        <v>-1</v>
      </c>
      <c r="AO128" s="1">
        <v>1998.673828125</v>
      </c>
      <c r="AP128" s="1">
        <v>0.5</v>
      </c>
      <c r="AQ128">
        <f t="shared" si="250"/>
        <v>130.56920790303312</v>
      </c>
      <c r="AR128">
        <f t="shared" si="251"/>
        <v>1.8910029765420884</v>
      </c>
      <c r="AS128">
        <f t="shared" si="252"/>
        <v>1.2365116360960426</v>
      </c>
      <c r="AT128">
        <f t="shared" si="253"/>
        <v>22.900905609130859</v>
      </c>
      <c r="AU128" s="1">
        <v>2</v>
      </c>
      <c r="AV128">
        <f t="shared" si="254"/>
        <v>4.644859790802002</v>
      </c>
      <c r="AW128" s="1">
        <v>1</v>
      </c>
      <c r="AX128">
        <f t="shared" si="255"/>
        <v>9.2897195816040039</v>
      </c>
      <c r="AY128" s="1">
        <v>17.737197875976562</v>
      </c>
      <c r="AZ128" s="1">
        <v>22.900905609130859</v>
      </c>
      <c r="BA128" s="1">
        <v>16.047054290771484</v>
      </c>
      <c r="BB128" s="1">
        <v>399.15347290039062</v>
      </c>
      <c r="BC128" s="1">
        <v>390.58197021484375</v>
      </c>
      <c r="BD128" s="1">
        <v>14.868095397949219</v>
      </c>
      <c r="BE128" s="1">
        <v>16.107212066650391</v>
      </c>
      <c r="BF128" s="1">
        <v>70.972610473632812</v>
      </c>
      <c r="BG128" s="1">
        <v>76.889869689941406</v>
      </c>
      <c r="BH128" s="1">
        <v>300.30169677734375</v>
      </c>
      <c r="BI128" s="1">
        <v>1998.7518310546875</v>
      </c>
      <c r="BJ128" s="1">
        <v>0.87018924951553345</v>
      </c>
      <c r="BK128" s="1">
        <v>97.244781494140625</v>
      </c>
      <c r="BL128" s="1">
        <v>-1.7692279815673828</v>
      </c>
      <c r="BM128" s="1">
        <v>-7.224726676940918E-2</v>
      </c>
      <c r="BN128" s="1">
        <v>1</v>
      </c>
      <c r="BO128" s="1">
        <v>-1.355140209197998</v>
      </c>
      <c r="BP128" s="1">
        <v>7.355140209197998</v>
      </c>
      <c r="BQ128" s="1">
        <v>1</v>
      </c>
      <c r="BR128" s="1">
        <v>0</v>
      </c>
      <c r="BS128" s="1">
        <v>0.15999999642372131</v>
      </c>
      <c r="BT128" s="1">
        <v>111115</v>
      </c>
      <c r="BU128">
        <f t="shared" si="256"/>
        <v>1.5015084838867185</v>
      </c>
      <c r="BV128">
        <f t="shared" si="257"/>
        <v>1.8910029765420884E-3</v>
      </c>
      <c r="BW128">
        <f t="shared" si="258"/>
        <v>296.05090560913084</v>
      </c>
      <c r="BX128">
        <f t="shared" si="259"/>
        <v>290.88719787597654</v>
      </c>
      <c r="BY128">
        <f t="shared" si="260"/>
        <v>319.80028582065643</v>
      </c>
      <c r="BZ128">
        <f t="shared" si="261"/>
        <v>0.72086080878426839</v>
      </c>
      <c r="CA128">
        <f t="shared" si="262"/>
        <v>2.802853953997245</v>
      </c>
      <c r="CB128">
        <f t="shared" si="263"/>
        <v>28.822666994898103</v>
      </c>
      <c r="CC128">
        <f t="shared" si="264"/>
        <v>12.715454928247713</v>
      </c>
      <c r="CD128">
        <f t="shared" si="265"/>
        <v>20.319051742553711</v>
      </c>
      <c r="CE128">
        <f t="shared" si="266"/>
        <v>2.3933794524982397</v>
      </c>
      <c r="CF128">
        <f t="shared" si="267"/>
        <v>0.14537597903123525</v>
      </c>
      <c r="CG128">
        <f t="shared" si="268"/>
        <v>1.5663423179012024</v>
      </c>
      <c r="CH128">
        <f t="shared" si="269"/>
        <v>0.82703713459703732</v>
      </c>
      <c r="CI128">
        <f t="shared" si="270"/>
        <v>9.1064842873455593E-2</v>
      </c>
      <c r="CJ128">
        <f t="shared" si="271"/>
        <v>24.379693965539346</v>
      </c>
      <c r="CK128">
        <f t="shared" si="272"/>
        <v>0.64187395378800616</v>
      </c>
      <c r="CL128">
        <f t="shared" si="273"/>
        <v>55.576238617012727</v>
      </c>
      <c r="CM128">
        <f t="shared" si="274"/>
        <v>388.81898377518957</v>
      </c>
      <c r="CN128">
        <f t="shared" si="275"/>
        <v>1.7340415424120483E-2</v>
      </c>
      <c r="CO128">
        <f t="shared" si="276"/>
        <v>0</v>
      </c>
      <c r="CP128">
        <f t="shared" si="277"/>
        <v>1749.0489955693079</v>
      </c>
      <c r="CQ128">
        <f t="shared" si="278"/>
        <v>479.2969970703125</v>
      </c>
      <c r="CR128">
        <f t="shared" si="279"/>
        <v>0.14930891473378816</v>
      </c>
      <c r="CS128">
        <v>-9999</v>
      </c>
    </row>
    <row r="129" spans="1:97" x14ac:dyDescent="0.2">
      <c r="A129" s="4" t="s">
        <v>132</v>
      </c>
      <c r="B129" s="4" t="s">
        <v>133</v>
      </c>
      <c r="C129" s="4" t="s">
        <v>134</v>
      </c>
      <c r="D129" s="4">
        <v>2</v>
      </c>
      <c r="E129" s="4">
        <v>1</v>
      </c>
      <c r="F129" s="4" t="s">
        <v>153</v>
      </c>
      <c r="G129" s="4"/>
      <c r="H129" s="4" t="s">
        <v>245</v>
      </c>
      <c r="I129" s="4">
        <v>1</v>
      </c>
      <c r="J129" s="8">
        <v>20130403</v>
      </c>
      <c r="K129" s="4" t="s">
        <v>220</v>
      </c>
      <c r="L129" s="4" t="s">
        <v>138</v>
      </c>
      <c r="M129" s="4" t="s">
        <v>139</v>
      </c>
      <c r="N129" s="4">
        <v>1</v>
      </c>
      <c r="O129" s="3">
        <v>30</v>
      </c>
      <c r="P129" s="3" t="s">
        <v>250</v>
      </c>
      <c r="Q129" s="3">
        <v>16840.499999620952</v>
      </c>
      <c r="R129" s="3">
        <v>0</v>
      </c>
      <c r="S129" s="4">
        <f t="shared" si="240"/>
        <v>14.031938476839539</v>
      </c>
      <c r="T129" s="4">
        <f t="shared" si="241"/>
        <v>8.1257437564503363E-2</v>
      </c>
      <c r="U129" s="4">
        <f t="shared" si="242"/>
        <v>591.6790388879316</v>
      </c>
      <c r="V129" s="3">
        <v>28</v>
      </c>
      <c r="W129" s="3">
        <v>28</v>
      </c>
      <c r="X129" s="3">
        <v>0</v>
      </c>
      <c r="Y129" s="3">
        <v>0</v>
      </c>
      <c r="Z129" s="3">
        <v>660.47119140625</v>
      </c>
      <c r="AA129" s="3">
        <v>1139.7681884765625</v>
      </c>
      <c r="AB129" s="3">
        <v>969.59063720703125</v>
      </c>
      <c r="AC129">
        <v>-9999</v>
      </c>
      <c r="AD129" s="4">
        <f t="shared" si="243"/>
        <v>0.42052147262589479</v>
      </c>
      <c r="AE129" s="4">
        <f t="shared" si="244"/>
        <v>0.14930891473378816</v>
      </c>
      <c r="AF129" s="3">
        <v>-1</v>
      </c>
      <c r="AG129" s="3">
        <v>0.87</v>
      </c>
      <c r="AH129" s="3">
        <v>0.92</v>
      </c>
      <c r="AI129" s="3">
        <v>10.141231536865234</v>
      </c>
      <c r="AJ129" s="4">
        <f t="shared" si="245"/>
        <v>0.8750706157684327</v>
      </c>
      <c r="AK129" s="4">
        <f t="shared" si="246"/>
        <v>8.5960169247956374E-3</v>
      </c>
      <c r="AL129" s="4">
        <f t="shared" si="247"/>
        <v>0.3550565772573917</v>
      </c>
      <c r="AM129" s="4">
        <f t="shared" si="248"/>
        <v>1.7256894824584426</v>
      </c>
      <c r="AN129" s="4">
        <f t="shared" si="249"/>
        <v>-1</v>
      </c>
      <c r="AO129" s="3">
        <v>1998.673828125</v>
      </c>
      <c r="AP129" s="3">
        <v>0.5</v>
      </c>
      <c r="AQ129" s="4">
        <f t="shared" si="250"/>
        <v>130.56920790303312</v>
      </c>
      <c r="AR129" s="4">
        <f t="shared" si="251"/>
        <v>1.0946799136495375</v>
      </c>
      <c r="AS129" s="4">
        <f t="shared" si="252"/>
        <v>1.2918791951932709</v>
      </c>
      <c r="AT129" s="4">
        <f t="shared" si="253"/>
        <v>23.019124984741211</v>
      </c>
      <c r="AU129" s="3">
        <v>2</v>
      </c>
      <c r="AV129" s="4">
        <f t="shared" si="254"/>
        <v>4.644859790802002</v>
      </c>
      <c r="AW129" s="3">
        <v>1</v>
      </c>
      <c r="AX129" s="4">
        <f t="shared" si="255"/>
        <v>9.2897195816040039</v>
      </c>
      <c r="AY129" s="3">
        <v>17.741090774536133</v>
      </c>
      <c r="AZ129" s="3">
        <v>23.019124984741211</v>
      </c>
      <c r="BA129" s="3">
        <v>16.043163299560547</v>
      </c>
      <c r="BB129" s="3">
        <v>896.08154296875</v>
      </c>
      <c r="BC129" s="3">
        <v>886.09014892578125</v>
      </c>
      <c r="BD129" s="3">
        <v>15.027923583984375</v>
      </c>
      <c r="BE129" s="3">
        <v>15.745509147644043</v>
      </c>
      <c r="BF129" s="3">
        <v>71.876625061035156</v>
      </c>
      <c r="BG129" s="3">
        <v>75.140296936035156</v>
      </c>
      <c r="BH129" s="3">
        <v>300.29690551757812</v>
      </c>
      <c r="BI129" s="3">
        <v>1998.3641357421875</v>
      </c>
      <c r="BJ129" s="3">
        <v>0.71899580955505371</v>
      </c>
      <c r="BK129" s="3">
        <v>97.240943908691406</v>
      </c>
      <c r="BL129" s="3">
        <v>-6.5756855010986328</v>
      </c>
      <c r="BM129" s="3">
        <v>-6.7117452621459961E-2</v>
      </c>
      <c r="BN129" s="3">
        <v>0.66666668653488159</v>
      </c>
      <c r="BO129" s="3">
        <v>-1.355140209197998</v>
      </c>
      <c r="BP129" s="3">
        <v>7.355140209197998</v>
      </c>
      <c r="BQ129" s="3">
        <v>1</v>
      </c>
      <c r="BR129" s="3">
        <v>0</v>
      </c>
      <c r="BS129" s="3">
        <v>0.15999999642372131</v>
      </c>
      <c r="BT129" s="3">
        <v>111115</v>
      </c>
      <c r="BU129" s="4">
        <f t="shared" si="256"/>
        <v>1.5014845275878905</v>
      </c>
      <c r="BV129" s="4">
        <f t="shared" si="257"/>
        <v>1.0946799136495376E-3</v>
      </c>
      <c r="BW129" s="4">
        <f t="shared" si="258"/>
        <v>296.16912498474119</v>
      </c>
      <c r="BX129" s="4">
        <f t="shared" si="259"/>
        <v>290.89109077453611</v>
      </c>
      <c r="BY129" s="4">
        <f t="shared" si="260"/>
        <v>319.73825457204293</v>
      </c>
      <c r="BZ129" s="4">
        <f t="shared" si="261"/>
        <v>0.85595210599676896</v>
      </c>
      <c r="CA129" s="4">
        <f t="shared" si="262"/>
        <v>2.8229873670331127</v>
      </c>
      <c r="CB129" s="4">
        <f t="shared" si="263"/>
        <v>29.030851136984836</v>
      </c>
      <c r="CC129" s="4">
        <f t="shared" si="264"/>
        <v>13.285341989340793</v>
      </c>
      <c r="CD129" s="4">
        <f t="shared" si="265"/>
        <v>20.380107879638672</v>
      </c>
      <c r="CE129" s="4">
        <f t="shared" si="266"/>
        <v>2.4024214987396388</v>
      </c>
      <c r="CF129" s="4">
        <f t="shared" si="267"/>
        <v>8.0552839618521527E-2</v>
      </c>
      <c r="CG129" s="4">
        <f t="shared" si="268"/>
        <v>1.5311081718398418</v>
      </c>
      <c r="CH129" s="4">
        <f t="shared" si="269"/>
        <v>0.87131332689979701</v>
      </c>
      <c r="CI129" s="4">
        <f t="shared" si="270"/>
        <v>5.04083578856332E-2</v>
      </c>
      <c r="CJ129" s="4">
        <f t="shared" si="271"/>
        <v>57.535428232449796</v>
      </c>
      <c r="CK129" s="4">
        <f t="shared" si="272"/>
        <v>0.66774135747387764</v>
      </c>
      <c r="CL129" s="4">
        <f t="shared" si="273"/>
        <v>53.595055497874156</v>
      </c>
      <c r="CM129" s="4">
        <f t="shared" si="274"/>
        <v>884.05100051259922</v>
      </c>
      <c r="CN129" s="4">
        <f t="shared" si="275"/>
        <v>8.5067775611691425E-3</v>
      </c>
      <c r="CO129" s="4">
        <f t="shared" si="276"/>
        <v>0</v>
      </c>
      <c r="CP129" s="4">
        <f t="shared" si="277"/>
        <v>1748.7097347934678</v>
      </c>
      <c r="CQ129" s="4">
        <f t="shared" si="278"/>
        <v>479.2969970703125</v>
      </c>
      <c r="CR129" s="4">
        <f t="shared" si="279"/>
        <v>0.14930891473378816</v>
      </c>
      <c r="CS129">
        <v>-9999</v>
      </c>
    </row>
    <row r="130" spans="1:97" x14ac:dyDescent="0.2">
      <c r="A130" t="s">
        <v>132</v>
      </c>
      <c r="B130" t="s">
        <v>133</v>
      </c>
      <c r="C130" t="s">
        <v>134</v>
      </c>
      <c r="D130">
        <v>2</v>
      </c>
      <c r="E130">
        <v>1</v>
      </c>
      <c r="F130" t="s">
        <v>153</v>
      </c>
      <c r="H130" t="s">
        <v>245</v>
      </c>
      <c r="I130">
        <v>1</v>
      </c>
      <c r="J130" s="7">
        <v>20130403</v>
      </c>
      <c r="K130" t="s">
        <v>220</v>
      </c>
      <c r="L130" t="s">
        <v>138</v>
      </c>
      <c r="M130" t="s">
        <v>139</v>
      </c>
      <c r="O130" s="1">
        <v>31</v>
      </c>
      <c r="P130" s="1" t="s">
        <v>251</v>
      </c>
      <c r="Q130" s="1">
        <v>16879.499998656102</v>
      </c>
      <c r="R130" s="1">
        <v>0</v>
      </c>
      <c r="S130">
        <f t="shared" si="240"/>
        <v>20.677514120794338</v>
      </c>
      <c r="T130">
        <f t="shared" si="241"/>
        <v>0.10786278786383967</v>
      </c>
      <c r="U130">
        <f t="shared" si="242"/>
        <v>559.75176333141326</v>
      </c>
      <c r="V130" s="1">
        <v>29</v>
      </c>
      <c r="W130" s="1">
        <v>29</v>
      </c>
      <c r="X130" s="1">
        <v>0</v>
      </c>
      <c r="Y130" s="1">
        <v>0</v>
      </c>
      <c r="Z130" s="1">
        <v>676.623291015625</v>
      </c>
      <c r="AA130" s="1">
        <v>1258.0303955078125</v>
      </c>
      <c r="AB130" s="1">
        <v>1036.7000732421875</v>
      </c>
      <c r="AC130">
        <v>-9999</v>
      </c>
      <c r="AD130">
        <f t="shared" si="243"/>
        <v>0.46215664308929405</v>
      </c>
      <c r="AE130">
        <f t="shared" si="244"/>
        <v>0.17593400211628712</v>
      </c>
      <c r="AF130" s="1">
        <v>-1</v>
      </c>
      <c r="AG130" s="1">
        <v>0.87</v>
      </c>
      <c r="AH130" s="1">
        <v>0.92</v>
      </c>
      <c r="AI130" s="1">
        <v>10.141231536865234</v>
      </c>
      <c r="AJ130">
        <f t="shared" si="245"/>
        <v>0.8750706157684327</v>
      </c>
      <c r="AK130">
        <f t="shared" si="246"/>
        <v>1.2396276254553133E-2</v>
      </c>
      <c r="AL130">
        <f t="shared" si="247"/>
        <v>0.38068045704212594</v>
      </c>
      <c r="AM130">
        <f t="shared" si="248"/>
        <v>1.8592774032645016</v>
      </c>
      <c r="AN130">
        <f t="shared" si="249"/>
        <v>-1</v>
      </c>
      <c r="AO130" s="1">
        <v>1998.4583740234375</v>
      </c>
      <c r="AP130" s="1">
        <v>0.5</v>
      </c>
      <c r="AQ130">
        <f t="shared" si="250"/>
        <v>153.83600530297082</v>
      </c>
      <c r="AR130">
        <f t="shared" si="251"/>
        <v>1.4777095729553675</v>
      </c>
      <c r="AS130">
        <f t="shared" si="252"/>
        <v>1.317427798081664</v>
      </c>
      <c r="AT130">
        <f t="shared" si="253"/>
        <v>23.116519927978516</v>
      </c>
      <c r="AU130" s="1">
        <v>2</v>
      </c>
      <c r="AV130">
        <f t="shared" si="254"/>
        <v>4.644859790802002</v>
      </c>
      <c r="AW130" s="1">
        <v>1</v>
      </c>
      <c r="AX130">
        <f t="shared" si="255"/>
        <v>9.2897195816040039</v>
      </c>
      <c r="AY130" s="1">
        <v>17.748662948608398</v>
      </c>
      <c r="AZ130" s="1">
        <v>23.116519927978516</v>
      </c>
      <c r="BA130" s="1">
        <v>16.044462203979492</v>
      </c>
      <c r="BB130" s="1">
        <v>900.1651611328125</v>
      </c>
      <c r="BC130" s="1">
        <v>885.52197265625</v>
      </c>
      <c r="BD130" s="1">
        <v>14.685613632202148</v>
      </c>
      <c r="BE130" s="1">
        <v>15.654393196105957</v>
      </c>
      <c r="BF130" s="1">
        <v>70.047073364257812</v>
      </c>
      <c r="BG130" s="1">
        <v>74.671546936035156</v>
      </c>
      <c r="BH130" s="1">
        <v>300.29058837890625</v>
      </c>
      <c r="BI130" s="1">
        <v>1998.366455078125</v>
      </c>
      <c r="BJ130" s="1">
        <v>0.73765790462493896</v>
      </c>
      <c r="BK130" s="1">
        <v>97.240524291992188</v>
      </c>
      <c r="BL130" s="1">
        <v>-6.3388080596923828</v>
      </c>
      <c r="BM130" s="1">
        <v>-5.9761762619018555E-2</v>
      </c>
      <c r="BN130" s="1">
        <v>1</v>
      </c>
      <c r="BO130" s="1">
        <v>-1.355140209197998</v>
      </c>
      <c r="BP130" s="1">
        <v>7.355140209197998</v>
      </c>
      <c r="BQ130" s="1">
        <v>1</v>
      </c>
      <c r="BR130" s="1">
        <v>0</v>
      </c>
      <c r="BS130" s="1">
        <v>0.15999999642372131</v>
      </c>
      <c r="BT130" s="1">
        <v>111115</v>
      </c>
      <c r="BU130">
        <f t="shared" si="256"/>
        <v>1.501452941894531</v>
      </c>
      <c r="BV130">
        <f t="shared" si="257"/>
        <v>1.4777095729553676E-3</v>
      </c>
      <c r="BW130">
        <f t="shared" si="258"/>
        <v>296.26651992797849</v>
      </c>
      <c r="BX130">
        <f t="shared" si="259"/>
        <v>290.89866294860838</v>
      </c>
      <c r="BY130">
        <f t="shared" si="260"/>
        <v>319.73862566578464</v>
      </c>
      <c r="BZ130">
        <f t="shared" si="261"/>
        <v>0.78429333427215786</v>
      </c>
      <c r="CA130">
        <f t="shared" si="262"/>
        <v>2.8396691999440025</v>
      </c>
      <c r="CB130">
        <f t="shared" si="263"/>
        <v>29.20252868461602</v>
      </c>
      <c r="CC130">
        <f t="shared" si="264"/>
        <v>13.548135488510063</v>
      </c>
      <c r="CD130">
        <f t="shared" si="265"/>
        <v>20.432591438293457</v>
      </c>
      <c r="CE130">
        <f t="shared" si="266"/>
        <v>2.4102179022123087</v>
      </c>
      <c r="CF130">
        <f t="shared" si="267"/>
        <v>0.10662476934499604</v>
      </c>
      <c r="CG130">
        <f t="shared" si="268"/>
        <v>1.5222414018623385</v>
      </c>
      <c r="CH130">
        <f t="shared" si="269"/>
        <v>0.88797650034997022</v>
      </c>
      <c r="CI130">
        <f t="shared" si="270"/>
        <v>6.6750614132172689E-2</v>
      </c>
      <c r="CJ130">
        <f t="shared" si="271"/>
        <v>54.430554939713751</v>
      </c>
      <c r="CK130">
        <f t="shared" si="272"/>
        <v>0.63211504696191523</v>
      </c>
      <c r="CL130">
        <f t="shared" si="273"/>
        <v>53.08659163625866</v>
      </c>
      <c r="CM130">
        <f t="shared" si="274"/>
        <v>882.51707634933132</v>
      </c>
      <c r="CN130">
        <f t="shared" si="275"/>
        <v>1.2438272047090377E-2</v>
      </c>
      <c r="CO130">
        <f t="shared" si="276"/>
        <v>0</v>
      </c>
      <c r="CP130">
        <f t="shared" si="277"/>
        <v>1748.7117643761949</v>
      </c>
      <c r="CQ130">
        <f t="shared" si="278"/>
        <v>581.4071044921875</v>
      </c>
      <c r="CR130">
        <f t="shared" si="279"/>
        <v>0.17593400211628712</v>
      </c>
      <c r="CS130">
        <v>-9999</v>
      </c>
    </row>
    <row r="131" spans="1:97" x14ac:dyDescent="0.2">
      <c r="A131" t="s">
        <v>132</v>
      </c>
      <c r="B131" t="s">
        <v>133</v>
      </c>
      <c r="C131" t="s">
        <v>134</v>
      </c>
      <c r="D131">
        <v>2</v>
      </c>
      <c r="E131">
        <v>1</v>
      </c>
      <c r="F131" t="s">
        <v>153</v>
      </c>
      <c r="H131" t="s">
        <v>245</v>
      </c>
      <c r="I131">
        <v>1</v>
      </c>
      <c r="J131" s="7">
        <v>20130403</v>
      </c>
      <c r="K131" t="s">
        <v>220</v>
      </c>
      <c r="L131" t="s">
        <v>138</v>
      </c>
      <c r="M131" t="s">
        <v>139</v>
      </c>
      <c r="O131" s="1">
        <v>32</v>
      </c>
      <c r="P131" s="1" t="s">
        <v>252</v>
      </c>
      <c r="Q131" s="1">
        <v>17038.999998621643</v>
      </c>
      <c r="R131" s="1">
        <v>0</v>
      </c>
      <c r="S131">
        <f t="shared" si="240"/>
        <v>21.358790872016304</v>
      </c>
      <c r="T131">
        <f t="shared" si="241"/>
        <v>7.7271247606167326E-2</v>
      </c>
      <c r="U131">
        <f t="shared" si="242"/>
        <v>620.47240493257641</v>
      </c>
      <c r="V131" s="1">
        <v>30</v>
      </c>
      <c r="W131" s="1">
        <v>30</v>
      </c>
      <c r="X131" s="1">
        <v>0</v>
      </c>
      <c r="Y131" s="1">
        <v>0</v>
      </c>
      <c r="Z131" s="1">
        <v>678.260009765625</v>
      </c>
      <c r="AA131" s="1">
        <v>1252.1622314453125</v>
      </c>
      <c r="AB131" s="1">
        <v>1022.9970092773438</v>
      </c>
      <c r="AC131">
        <v>-9999</v>
      </c>
      <c r="AD131">
        <f t="shared" si="243"/>
        <v>0.45832896670047213</v>
      </c>
      <c r="AE131">
        <f t="shared" si="244"/>
        <v>0.18301560006601861</v>
      </c>
      <c r="AF131" s="1">
        <v>-1</v>
      </c>
      <c r="AG131" s="1">
        <v>0.87</v>
      </c>
      <c r="AH131" s="1">
        <v>0.92</v>
      </c>
      <c r="AI131" s="1">
        <v>10.141231536865234</v>
      </c>
      <c r="AJ131">
        <f t="shared" si="245"/>
        <v>0.8750706157684327</v>
      </c>
      <c r="AK131">
        <f t="shared" si="246"/>
        <v>1.2777572594743675E-2</v>
      </c>
      <c r="AL131">
        <f t="shared" si="247"/>
        <v>0.39931056809163723</v>
      </c>
      <c r="AM131">
        <f t="shared" si="248"/>
        <v>1.8461389635488039</v>
      </c>
      <c r="AN131">
        <f t="shared" si="249"/>
        <v>-1</v>
      </c>
      <c r="AO131" s="1">
        <v>1999.685791015625</v>
      </c>
      <c r="AP131" s="1">
        <v>0.5</v>
      </c>
      <c r="AQ131">
        <f t="shared" si="250"/>
        <v>160.12641331331818</v>
      </c>
      <c r="AR131">
        <f t="shared" si="251"/>
        <v>1.0844368026640865</v>
      </c>
      <c r="AS131">
        <f t="shared" si="252"/>
        <v>1.3454685010470684</v>
      </c>
      <c r="AT131">
        <f t="shared" si="253"/>
        <v>23.03874397277832</v>
      </c>
      <c r="AU131" s="1">
        <v>2</v>
      </c>
      <c r="AV131">
        <f t="shared" si="254"/>
        <v>4.644859790802002</v>
      </c>
      <c r="AW131" s="1">
        <v>1</v>
      </c>
      <c r="AX131">
        <f t="shared" si="255"/>
        <v>9.2897195816040039</v>
      </c>
      <c r="AY131" s="1">
        <v>17.715167999267578</v>
      </c>
      <c r="AZ131" s="1">
        <v>23.03874397277832</v>
      </c>
      <c r="BA131" s="1">
        <v>16.044549942016602</v>
      </c>
      <c r="BB131" s="1">
        <v>1100.17919921875</v>
      </c>
      <c r="BC131" s="1">
        <v>1085.1695556640625</v>
      </c>
      <c r="BD131" s="1">
        <v>14.518747329711914</v>
      </c>
      <c r="BE131" s="1">
        <v>15.230027198791504</v>
      </c>
      <c r="BF131" s="1">
        <v>69.392120361328125</v>
      </c>
      <c r="BG131" s="1">
        <v>72.793609619140625</v>
      </c>
      <c r="BH131" s="1">
        <v>300.28146362304688</v>
      </c>
      <c r="BI131" s="1">
        <v>1999.6632080078125</v>
      </c>
      <c r="BJ131" s="1">
        <v>0.69181209802627563</v>
      </c>
      <c r="BK131" s="1">
        <v>97.233726501464844</v>
      </c>
      <c r="BL131" s="1">
        <v>-9.1342182159423828</v>
      </c>
      <c r="BM131" s="1">
        <v>-5.7053327560424805E-2</v>
      </c>
      <c r="BN131" s="1">
        <v>1</v>
      </c>
      <c r="BO131" s="1">
        <v>-1.355140209197998</v>
      </c>
      <c r="BP131" s="1">
        <v>7.355140209197998</v>
      </c>
      <c r="BQ131" s="1">
        <v>1</v>
      </c>
      <c r="BR131" s="1">
        <v>0</v>
      </c>
      <c r="BS131" s="1">
        <v>0.15999999642372131</v>
      </c>
      <c r="BT131" s="1">
        <v>111115</v>
      </c>
      <c r="BU131">
        <f t="shared" si="256"/>
        <v>1.5014073181152343</v>
      </c>
      <c r="BV131">
        <f t="shared" si="257"/>
        <v>1.0844368026640865E-3</v>
      </c>
      <c r="BW131">
        <f t="shared" si="258"/>
        <v>296.1887439727783</v>
      </c>
      <c r="BX131">
        <f t="shared" si="259"/>
        <v>290.86516799926756</v>
      </c>
      <c r="BY131">
        <f t="shared" si="260"/>
        <v>319.94610612989709</v>
      </c>
      <c r="BZ131">
        <f t="shared" si="261"/>
        <v>0.85660462688028571</v>
      </c>
      <c r="CA131">
        <f t="shared" si="262"/>
        <v>2.8263408003042323</v>
      </c>
      <c r="CB131">
        <f t="shared" si="263"/>
        <v>29.067494397241404</v>
      </c>
      <c r="CC131">
        <f t="shared" si="264"/>
        <v>13.8374671984499</v>
      </c>
      <c r="CD131">
        <f t="shared" si="265"/>
        <v>20.376955986022949</v>
      </c>
      <c r="CE131">
        <f t="shared" si="266"/>
        <v>2.4019539907647767</v>
      </c>
      <c r="CF131">
        <f t="shared" si="267"/>
        <v>7.663381282956927E-2</v>
      </c>
      <c r="CG131">
        <f t="shared" si="268"/>
        <v>1.4808722992571639</v>
      </c>
      <c r="CH131">
        <f t="shared" si="269"/>
        <v>0.92108169150761277</v>
      </c>
      <c r="CI131">
        <f t="shared" si="270"/>
        <v>4.7952997547023708E-2</v>
      </c>
      <c r="CJ131">
        <f t="shared" si="271"/>
        <v>60.330844122920283</v>
      </c>
      <c r="CK131">
        <f t="shared" si="272"/>
        <v>0.57177461503044313</v>
      </c>
      <c r="CL131">
        <f t="shared" si="273"/>
        <v>51.718725468719875</v>
      </c>
      <c r="CM131">
        <f t="shared" si="274"/>
        <v>1082.0656549032342</v>
      </c>
      <c r="CN131">
        <f t="shared" si="275"/>
        <v>1.0208709947016999E-2</v>
      </c>
      <c r="CO131">
        <f t="shared" si="276"/>
        <v>0</v>
      </c>
      <c r="CP131">
        <f t="shared" si="277"/>
        <v>1749.8465147608761</v>
      </c>
      <c r="CQ131">
        <f t="shared" si="278"/>
        <v>573.9022216796875</v>
      </c>
      <c r="CR131">
        <f t="shared" si="279"/>
        <v>0.18301560006601861</v>
      </c>
      <c r="CS131">
        <v>-9999</v>
      </c>
    </row>
    <row r="132" spans="1:97" x14ac:dyDescent="0.2">
      <c r="A132" t="s">
        <v>132</v>
      </c>
      <c r="B132" t="s">
        <v>133</v>
      </c>
      <c r="C132" t="s">
        <v>134</v>
      </c>
      <c r="D132">
        <v>2</v>
      </c>
      <c r="E132">
        <v>1</v>
      </c>
      <c r="F132" t="s">
        <v>153</v>
      </c>
      <c r="H132" t="s">
        <v>245</v>
      </c>
      <c r="I132">
        <v>1</v>
      </c>
      <c r="J132" s="7">
        <v>20130403</v>
      </c>
      <c r="K132" t="s">
        <v>220</v>
      </c>
      <c r="L132" t="s">
        <v>138</v>
      </c>
      <c r="M132" t="s">
        <v>139</v>
      </c>
      <c r="O132" s="1">
        <v>33</v>
      </c>
      <c r="P132" s="1" t="s">
        <v>253</v>
      </c>
      <c r="Q132" s="1">
        <v>17198.499998656102</v>
      </c>
      <c r="R132" s="1">
        <v>0</v>
      </c>
      <c r="S132">
        <f t="shared" si="240"/>
        <v>22.184924432614114</v>
      </c>
      <c r="T132">
        <f t="shared" si="241"/>
        <v>6.2855924762492618E-2</v>
      </c>
      <c r="U132">
        <f t="shared" si="242"/>
        <v>693.68391969935396</v>
      </c>
      <c r="V132" s="1">
        <v>31</v>
      </c>
      <c r="W132" s="1">
        <v>31</v>
      </c>
      <c r="X132" s="1">
        <v>0</v>
      </c>
      <c r="Y132" s="1">
        <v>0</v>
      </c>
      <c r="Z132" s="1">
        <v>677.283935546875</v>
      </c>
      <c r="AA132" s="1">
        <v>1260.017333984375</v>
      </c>
      <c r="AB132" s="1">
        <v>1014.9166870117188</v>
      </c>
      <c r="AC132">
        <v>-9999</v>
      </c>
      <c r="AD132">
        <f t="shared" si="243"/>
        <v>0.46248046175270019</v>
      </c>
      <c r="AE132">
        <f t="shared" si="244"/>
        <v>0.19452164693449817</v>
      </c>
      <c r="AF132" s="1">
        <v>-1</v>
      </c>
      <c r="AG132" s="1">
        <v>0.87</v>
      </c>
      <c r="AH132" s="1">
        <v>0.92</v>
      </c>
      <c r="AI132" s="1">
        <v>10.141231536865234</v>
      </c>
      <c r="AJ132">
        <f t="shared" si="245"/>
        <v>0.8750706157684327</v>
      </c>
      <c r="AK132">
        <f t="shared" si="246"/>
        <v>1.3247847248297388E-2</v>
      </c>
      <c r="AL132">
        <f t="shared" si="247"/>
        <v>0.4206051131269492</v>
      </c>
      <c r="AM132">
        <f t="shared" si="248"/>
        <v>1.8603974904069889</v>
      </c>
      <c r="AN132">
        <f t="shared" si="249"/>
        <v>-1</v>
      </c>
      <c r="AO132" s="1">
        <v>2000.1439208984375</v>
      </c>
      <c r="AP132" s="1">
        <v>0.5</v>
      </c>
      <c r="AQ132">
        <f t="shared" si="250"/>
        <v>170.23242648369012</v>
      </c>
      <c r="AR132">
        <f t="shared" si="251"/>
        <v>0.9048497158061104</v>
      </c>
      <c r="AS132">
        <f t="shared" si="252"/>
        <v>1.3781260847258217</v>
      </c>
      <c r="AT132">
        <f t="shared" si="253"/>
        <v>23.056289672851562</v>
      </c>
      <c r="AU132" s="1">
        <v>2</v>
      </c>
      <c r="AV132">
        <f t="shared" si="254"/>
        <v>4.644859790802002</v>
      </c>
      <c r="AW132" s="1">
        <v>1</v>
      </c>
      <c r="AX132">
        <f t="shared" si="255"/>
        <v>9.2897195816040039</v>
      </c>
      <c r="AY132" s="1">
        <v>17.702981948852539</v>
      </c>
      <c r="AZ132" s="1">
        <v>23.056289672851562</v>
      </c>
      <c r="BA132" s="1">
        <v>16.045740127563477</v>
      </c>
      <c r="BB132" s="1">
        <v>1300.137451171875</v>
      </c>
      <c r="BC132" s="1">
        <v>1284.5885009765625</v>
      </c>
      <c r="BD132" s="1">
        <v>14.332100868225098</v>
      </c>
      <c r="BE132" s="1">
        <v>14.925723075866699</v>
      </c>
      <c r="BF132" s="1">
        <v>68.551628112792969</v>
      </c>
      <c r="BG132" s="1">
        <v>71.392021179199219</v>
      </c>
      <c r="BH132" s="1">
        <v>300.306884765625</v>
      </c>
      <c r="BI132" s="1">
        <v>1999.94140625</v>
      </c>
      <c r="BJ132" s="1">
        <v>0.66990369558334351</v>
      </c>
      <c r="BK132" s="1">
        <v>97.229240417480469</v>
      </c>
      <c r="BL132" s="1">
        <v>-12.241884231567383</v>
      </c>
      <c r="BM132" s="1">
        <v>-4.7723531723022461E-2</v>
      </c>
      <c r="BN132" s="1">
        <v>1</v>
      </c>
      <c r="BO132" s="1">
        <v>-1.355140209197998</v>
      </c>
      <c r="BP132" s="1">
        <v>7.355140209197998</v>
      </c>
      <c r="BQ132" s="1">
        <v>1</v>
      </c>
      <c r="BR132" s="1">
        <v>0</v>
      </c>
      <c r="BS132" s="1">
        <v>0.15999999642372131</v>
      </c>
      <c r="BT132" s="1">
        <v>111115</v>
      </c>
      <c r="BU132">
        <f t="shared" si="256"/>
        <v>1.501534423828125</v>
      </c>
      <c r="BV132">
        <f t="shared" si="257"/>
        <v>9.0484971580611045E-4</v>
      </c>
      <c r="BW132">
        <f t="shared" si="258"/>
        <v>296.20628967285154</v>
      </c>
      <c r="BX132">
        <f t="shared" si="259"/>
        <v>290.85298194885252</v>
      </c>
      <c r="BY132">
        <f t="shared" si="260"/>
        <v>319.99061784765217</v>
      </c>
      <c r="BZ132">
        <f t="shared" si="261"/>
        <v>0.88715900253557756</v>
      </c>
      <c r="CA132">
        <f t="shared" si="262"/>
        <v>2.829342802074001</v>
      </c>
      <c r="CB132">
        <f t="shared" si="263"/>
        <v>29.099711053232959</v>
      </c>
      <c r="CC132">
        <f t="shared" si="264"/>
        <v>14.173987977366259</v>
      </c>
      <c r="CD132">
        <f t="shared" si="265"/>
        <v>20.379635810852051</v>
      </c>
      <c r="CE132">
        <f t="shared" si="266"/>
        <v>2.402351473559285</v>
      </c>
      <c r="CF132">
        <f t="shared" si="267"/>
        <v>6.2433488474749353E-2</v>
      </c>
      <c r="CG132">
        <f t="shared" si="268"/>
        <v>1.4512167173481794</v>
      </c>
      <c r="CH132">
        <f t="shared" si="269"/>
        <v>0.95113475621110566</v>
      </c>
      <c r="CI132">
        <f t="shared" si="270"/>
        <v>3.9058664939686016E-2</v>
      </c>
      <c r="CJ132">
        <f t="shared" si="271"/>
        <v>67.44636060218869</v>
      </c>
      <c r="CK132">
        <f t="shared" si="272"/>
        <v>0.54000477131159552</v>
      </c>
      <c r="CL132">
        <f t="shared" si="273"/>
        <v>50.530040209224339</v>
      </c>
      <c r="CM132">
        <f t="shared" si="274"/>
        <v>1281.3645448903812</v>
      </c>
      <c r="CN132">
        <f t="shared" si="275"/>
        <v>8.7485261558762333E-3</v>
      </c>
      <c r="CO132">
        <f t="shared" si="276"/>
        <v>0</v>
      </c>
      <c r="CP132">
        <f t="shared" si="277"/>
        <v>1750.0899578679728</v>
      </c>
      <c r="CQ132">
        <f t="shared" si="278"/>
        <v>582.7333984375</v>
      </c>
      <c r="CR132">
        <f t="shared" si="279"/>
        <v>0.19452164693449817</v>
      </c>
      <c r="CS132">
        <v>-9999</v>
      </c>
    </row>
    <row r="133" spans="1:97" x14ac:dyDescent="0.2">
      <c r="A133" t="s">
        <v>132</v>
      </c>
      <c r="B133" t="s">
        <v>133</v>
      </c>
      <c r="C133" t="s">
        <v>134</v>
      </c>
      <c r="D133">
        <v>2</v>
      </c>
      <c r="E133">
        <v>1</v>
      </c>
      <c r="F133" t="s">
        <v>153</v>
      </c>
      <c r="H133" t="s">
        <v>245</v>
      </c>
      <c r="I133">
        <v>1</v>
      </c>
      <c r="J133" s="7">
        <v>20130403</v>
      </c>
      <c r="K133" t="s">
        <v>220</v>
      </c>
      <c r="L133" t="s">
        <v>138</v>
      </c>
      <c r="M133" t="s">
        <v>139</v>
      </c>
      <c r="O133" s="1">
        <v>34</v>
      </c>
      <c r="P133" s="1" t="s">
        <v>254</v>
      </c>
      <c r="Q133" s="1">
        <v>17345.49999838043</v>
      </c>
      <c r="R133" s="1">
        <v>0</v>
      </c>
      <c r="S133">
        <f t="shared" si="240"/>
        <v>22.632631253357385</v>
      </c>
      <c r="T133">
        <f t="shared" si="241"/>
        <v>4.858556078624926E-2</v>
      </c>
      <c r="U133">
        <f t="shared" si="242"/>
        <v>709.9246222695964</v>
      </c>
      <c r="V133" s="1">
        <v>32</v>
      </c>
      <c r="W133" s="1">
        <v>32</v>
      </c>
      <c r="X133" s="1">
        <v>0</v>
      </c>
      <c r="Y133" s="1">
        <v>0</v>
      </c>
      <c r="Z133" s="1">
        <v>677.393798828125</v>
      </c>
      <c r="AA133" s="1">
        <v>1250.352294921875</v>
      </c>
      <c r="AB133" s="1">
        <v>1009.2386474609375</v>
      </c>
      <c r="AC133">
        <v>-9999</v>
      </c>
      <c r="AD133">
        <f t="shared" si="243"/>
        <v>0.45823764903758568</v>
      </c>
      <c r="AE133">
        <f t="shared" si="244"/>
        <v>0.1928365696933462</v>
      </c>
      <c r="AF133" s="1">
        <v>-1</v>
      </c>
      <c r="AG133" s="1">
        <v>0.87</v>
      </c>
      <c r="AH133" s="1">
        <v>0.92</v>
      </c>
      <c r="AI133" s="1">
        <v>10.141231536865234</v>
      </c>
      <c r="AJ133">
        <f t="shared" si="245"/>
        <v>0.8750706157684327</v>
      </c>
      <c r="AK133">
        <f t="shared" si="246"/>
        <v>1.3503180293239847E-2</v>
      </c>
      <c r="AL133">
        <f t="shared" si="247"/>
        <v>0.4208221871300874</v>
      </c>
      <c r="AM133">
        <f t="shared" si="248"/>
        <v>1.8458277844954507</v>
      </c>
      <c r="AN133">
        <f t="shared" si="249"/>
        <v>-1</v>
      </c>
      <c r="AO133" s="1">
        <v>1999.9090576171875</v>
      </c>
      <c r="AP133" s="1">
        <v>0.5</v>
      </c>
      <c r="AQ133">
        <f t="shared" si="250"/>
        <v>168.73794272003445</v>
      </c>
      <c r="AR133">
        <f t="shared" si="251"/>
        <v>0.70951506898093897</v>
      </c>
      <c r="AS133">
        <f t="shared" si="252"/>
        <v>1.3959702372372926</v>
      </c>
      <c r="AT133">
        <f t="shared" si="253"/>
        <v>23.030267715454102</v>
      </c>
      <c r="AU133" s="1">
        <v>2</v>
      </c>
      <c r="AV133">
        <f t="shared" si="254"/>
        <v>4.644859790802002</v>
      </c>
      <c r="AW133" s="1">
        <v>1</v>
      </c>
      <c r="AX133">
        <f t="shared" si="255"/>
        <v>9.2897195816040039</v>
      </c>
      <c r="AY133" s="1">
        <v>17.687290191650391</v>
      </c>
      <c r="AZ133" s="1">
        <v>23.030267715454102</v>
      </c>
      <c r="BA133" s="1">
        <v>16.047735214233398</v>
      </c>
      <c r="BB133" s="1">
        <v>1500.1165771484375</v>
      </c>
      <c r="BC133" s="1">
        <v>1484.3408203125</v>
      </c>
      <c r="BD133" s="1">
        <v>14.231947898864746</v>
      </c>
      <c r="BE133" s="1">
        <v>14.697569847106934</v>
      </c>
      <c r="BF133" s="1">
        <v>68.129020690917969</v>
      </c>
      <c r="BG133" s="1">
        <v>70.358932495117188</v>
      </c>
      <c r="BH133" s="1">
        <v>300.28091430664062</v>
      </c>
      <c r="BI133" s="1">
        <v>2000.013427734375</v>
      </c>
      <c r="BJ133" s="1">
        <v>0.67471116781234741</v>
      </c>
      <c r="BK133" s="1">
        <v>97.221603393554688</v>
      </c>
      <c r="BL133" s="1">
        <v>-15.496278762817383</v>
      </c>
      <c r="BM133" s="1">
        <v>-5.0604581832885742E-2</v>
      </c>
      <c r="BN133" s="1">
        <v>1</v>
      </c>
      <c r="BO133" s="1">
        <v>-1.355140209197998</v>
      </c>
      <c r="BP133" s="1">
        <v>7.355140209197998</v>
      </c>
      <c r="BQ133" s="1">
        <v>1</v>
      </c>
      <c r="BR133" s="1">
        <v>0</v>
      </c>
      <c r="BS133" s="1">
        <v>0.15999999642372131</v>
      </c>
      <c r="BT133" s="1">
        <v>111115</v>
      </c>
      <c r="BU133">
        <f t="shared" si="256"/>
        <v>1.5014045715332029</v>
      </c>
      <c r="BV133">
        <f t="shared" si="257"/>
        <v>7.0951506898093899E-4</v>
      </c>
      <c r="BW133">
        <f t="shared" si="258"/>
        <v>296.18026771545408</v>
      </c>
      <c r="BX133">
        <f t="shared" si="259"/>
        <v>290.83729019165037</v>
      </c>
      <c r="BY133">
        <f t="shared" si="260"/>
        <v>320.00214128489461</v>
      </c>
      <c r="BZ133">
        <f t="shared" si="261"/>
        <v>0.9221808266805519</v>
      </c>
      <c r="CA133">
        <f t="shared" si="262"/>
        <v>2.8248915437617912</v>
      </c>
      <c r="CB133">
        <f t="shared" si="263"/>
        <v>29.056212252811576</v>
      </c>
      <c r="CC133">
        <f t="shared" si="264"/>
        <v>14.358642405704643</v>
      </c>
      <c r="CD133">
        <f t="shared" si="265"/>
        <v>20.358778953552246</v>
      </c>
      <c r="CE133">
        <f t="shared" si="266"/>
        <v>2.3992594179499225</v>
      </c>
      <c r="CF133">
        <f t="shared" si="267"/>
        <v>4.833277865063465E-2</v>
      </c>
      <c r="CG133">
        <f t="shared" si="268"/>
        <v>1.4289213065244986</v>
      </c>
      <c r="CH133">
        <f t="shared" si="269"/>
        <v>0.97033811142542392</v>
      </c>
      <c r="CI133">
        <f t="shared" si="270"/>
        <v>3.0230596300735497E-2</v>
      </c>
      <c r="CJ133">
        <f t="shared" si="271"/>
        <v>69.020010065613832</v>
      </c>
      <c r="CK133">
        <f t="shared" si="272"/>
        <v>0.47827602162159438</v>
      </c>
      <c r="CL133">
        <f t="shared" si="273"/>
        <v>49.740819323123716</v>
      </c>
      <c r="CM133">
        <f t="shared" si="274"/>
        <v>1481.0518026060304</v>
      </c>
      <c r="CN133">
        <f t="shared" si="275"/>
        <v>7.6011225265669776E-3</v>
      </c>
      <c r="CO133">
        <f t="shared" si="276"/>
        <v>0</v>
      </c>
      <c r="CP133">
        <f t="shared" si="277"/>
        <v>1750.1529817526532</v>
      </c>
      <c r="CQ133">
        <f t="shared" si="278"/>
        <v>572.95849609375</v>
      </c>
      <c r="CR133">
        <f t="shared" si="279"/>
        <v>0.1928365696933462</v>
      </c>
      <c r="CS133">
        <v>-9999</v>
      </c>
    </row>
    <row r="134" spans="1:97" x14ac:dyDescent="0.2">
      <c r="A134" t="s">
        <v>132</v>
      </c>
      <c r="B134" t="s">
        <v>133</v>
      </c>
      <c r="C134" t="s">
        <v>134</v>
      </c>
      <c r="D134">
        <v>2</v>
      </c>
      <c r="E134">
        <v>1</v>
      </c>
      <c r="F134" t="s">
        <v>153</v>
      </c>
      <c r="H134" t="s">
        <v>245</v>
      </c>
      <c r="I134">
        <v>2</v>
      </c>
      <c r="J134" s="7">
        <v>20130403</v>
      </c>
      <c r="K134" t="s">
        <v>220</v>
      </c>
      <c r="L134" t="s">
        <v>138</v>
      </c>
      <c r="M134" t="s">
        <v>139</v>
      </c>
      <c r="O134" s="1">
        <v>35</v>
      </c>
      <c r="P134" s="1" t="s">
        <v>255</v>
      </c>
      <c r="Q134" s="1">
        <v>17961.499998656102</v>
      </c>
      <c r="R134" s="1">
        <v>0</v>
      </c>
      <c r="S134">
        <f t="shared" si="240"/>
        <v>-0.9194024954651101</v>
      </c>
      <c r="T134">
        <f t="shared" si="241"/>
        <v>0.14361975303464161</v>
      </c>
      <c r="U134">
        <f t="shared" si="242"/>
        <v>59.030133929778536</v>
      </c>
      <c r="V134" s="1">
        <v>33</v>
      </c>
      <c r="W134" s="1">
        <v>33</v>
      </c>
      <c r="X134" s="1">
        <v>0</v>
      </c>
      <c r="Y134" s="1">
        <v>0</v>
      </c>
      <c r="Z134" s="1">
        <v>649.561279296875</v>
      </c>
      <c r="AA134" s="1">
        <v>1000.7970581054688</v>
      </c>
      <c r="AB134" s="1">
        <v>903.2117919921875</v>
      </c>
      <c r="AC134">
        <v>-9999</v>
      </c>
      <c r="AD134">
        <f t="shared" si="243"/>
        <v>0.35095604644710982</v>
      </c>
      <c r="AE134">
        <f t="shared" si="244"/>
        <v>9.7507546932654204E-2</v>
      </c>
      <c r="AF134" s="1">
        <v>-1</v>
      </c>
      <c r="AG134" s="1">
        <v>0.87</v>
      </c>
      <c r="AH134" s="1">
        <v>0.92</v>
      </c>
      <c r="AI134" s="1">
        <v>10.116084098815918</v>
      </c>
      <c r="AJ134">
        <f t="shared" si="245"/>
        <v>0.87505804204940807</v>
      </c>
      <c r="AK134">
        <f t="shared" si="246"/>
        <v>4.6030023484868392E-5</v>
      </c>
      <c r="AL134">
        <f t="shared" si="247"/>
        <v>0.27783407044776159</v>
      </c>
      <c r="AM134">
        <f t="shared" si="248"/>
        <v>1.5407277034566975</v>
      </c>
      <c r="AN134">
        <f t="shared" si="249"/>
        <v>-1</v>
      </c>
      <c r="AO134" s="1">
        <v>2000.91748046875</v>
      </c>
      <c r="AP134" s="1">
        <v>0.5</v>
      </c>
      <c r="AQ134">
        <f t="shared" si="250"/>
        <v>85.363905005753438</v>
      </c>
      <c r="AR134">
        <f t="shared" si="251"/>
        <v>2.9427555847795146</v>
      </c>
      <c r="AS134">
        <f t="shared" si="252"/>
        <v>1.9679572377834547</v>
      </c>
      <c r="AT134">
        <f t="shared" si="253"/>
        <v>27.111318588256836</v>
      </c>
      <c r="AU134" s="1">
        <v>2</v>
      </c>
      <c r="AV134">
        <f t="shared" si="254"/>
        <v>4.644859790802002</v>
      </c>
      <c r="AW134" s="1">
        <v>1</v>
      </c>
      <c r="AX134">
        <f t="shared" si="255"/>
        <v>9.2897195816040039</v>
      </c>
      <c r="AY134" s="1">
        <v>25.107030868530273</v>
      </c>
      <c r="AZ134" s="1">
        <v>27.111318588256836</v>
      </c>
      <c r="BA134" s="1">
        <v>25.004989624023438</v>
      </c>
      <c r="BB134" s="1">
        <v>49.957130432128906</v>
      </c>
      <c r="BC134" s="1">
        <v>50.470603942871094</v>
      </c>
      <c r="BD134" s="1">
        <v>14.890149116516113</v>
      </c>
      <c r="BE134" s="1">
        <v>16.817317962646484</v>
      </c>
      <c r="BF134" s="1">
        <v>45.232479095458984</v>
      </c>
      <c r="BG134" s="1">
        <v>51.083011627197266</v>
      </c>
      <c r="BH134" s="1">
        <v>300.26080322265625</v>
      </c>
      <c r="BI134" s="1">
        <v>2000.983642578125</v>
      </c>
      <c r="BJ134" s="1">
        <v>0.68337380886077881</v>
      </c>
      <c r="BK134" s="1">
        <v>97.201583862304688</v>
      </c>
      <c r="BL134" s="1">
        <v>-7.7550888061523438E-2</v>
      </c>
      <c r="BM134" s="1">
        <v>-0.16404318809509277</v>
      </c>
      <c r="BN134" s="1">
        <v>1</v>
      </c>
      <c r="BO134" s="1">
        <v>-1.355140209197998</v>
      </c>
      <c r="BP134" s="1">
        <v>7.355140209197998</v>
      </c>
      <c r="BQ134" s="1">
        <v>1</v>
      </c>
      <c r="BR134" s="1">
        <v>0</v>
      </c>
      <c r="BS134" s="1">
        <v>0.15999999642372131</v>
      </c>
      <c r="BT134" s="1">
        <v>111115</v>
      </c>
      <c r="BU134">
        <f t="shared" si="256"/>
        <v>1.5013040161132811</v>
      </c>
      <c r="BV134">
        <f t="shared" si="257"/>
        <v>2.9427555847795148E-3</v>
      </c>
      <c r="BW134">
        <f t="shared" si="258"/>
        <v>300.26131858825681</v>
      </c>
      <c r="BX134">
        <f t="shared" si="259"/>
        <v>298.25703086853025</v>
      </c>
      <c r="BY134">
        <f t="shared" si="260"/>
        <v>320.15737565642485</v>
      </c>
      <c r="BZ134">
        <f t="shared" si="261"/>
        <v>0.66783933724271416</v>
      </c>
      <c r="CA134">
        <f t="shared" si="262"/>
        <v>3.60262718006868</v>
      </c>
      <c r="CB134">
        <f t="shared" si="263"/>
        <v>37.063461693917922</v>
      </c>
      <c r="CC134">
        <f t="shared" si="264"/>
        <v>20.246143731271438</v>
      </c>
      <c r="CD134">
        <f t="shared" si="265"/>
        <v>26.109174728393555</v>
      </c>
      <c r="CE134">
        <f t="shared" si="266"/>
        <v>3.3961185131531968</v>
      </c>
      <c r="CF134">
        <f t="shared" si="267"/>
        <v>0.14143318550748907</v>
      </c>
      <c r="CG134">
        <f t="shared" si="268"/>
        <v>1.6346699422852253</v>
      </c>
      <c r="CH134">
        <f t="shared" si="269"/>
        <v>1.7614485708679715</v>
      </c>
      <c r="CI134">
        <f t="shared" si="270"/>
        <v>8.8589623807483142E-2</v>
      </c>
      <c r="CJ134">
        <f t="shared" si="271"/>
        <v>5.737822513578446</v>
      </c>
      <c r="CK134">
        <f t="shared" si="272"/>
        <v>1.1695943642084445</v>
      </c>
      <c r="CL134">
        <f t="shared" si="273"/>
        <v>44.716690054828021</v>
      </c>
      <c r="CM134">
        <f t="shared" si="274"/>
        <v>50.604213290061267</v>
      </c>
      <c r="CN134">
        <f t="shared" si="275"/>
        <v>-8.1243504744738966E-3</v>
      </c>
      <c r="CO134">
        <f t="shared" si="276"/>
        <v>0</v>
      </c>
      <c r="CP134">
        <f t="shared" si="277"/>
        <v>1750.9768284473066</v>
      </c>
      <c r="CQ134">
        <f t="shared" si="278"/>
        <v>351.23577880859375</v>
      </c>
      <c r="CR134">
        <f t="shared" si="279"/>
        <v>9.7507546932654204E-2</v>
      </c>
      <c r="CS134">
        <v>-9999</v>
      </c>
    </row>
    <row r="135" spans="1:97" x14ac:dyDescent="0.2">
      <c r="A135" t="s">
        <v>132</v>
      </c>
      <c r="B135" t="s">
        <v>133</v>
      </c>
      <c r="C135" t="s">
        <v>134</v>
      </c>
      <c r="D135">
        <v>2</v>
      </c>
      <c r="E135">
        <v>1</v>
      </c>
      <c r="F135" t="s">
        <v>153</v>
      </c>
      <c r="H135" t="s">
        <v>245</v>
      </c>
      <c r="I135">
        <v>2</v>
      </c>
      <c r="J135" s="7">
        <v>20130403</v>
      </c>
      <c r="K135" t="s">
        <v>220</v>
      </c>
      <c r="L135" t="s">
        <v>138</v>
      </c>
      <c r="M135" t="s">
        <v>139</v>
      </c>
      <c r="O135" s="1">
        <v>36</v>
      </c>
      <c r="P135" s="1" t="s">
        <v>256</v>
      </c>
      <c r="Q135" s="1">
        <v>18082.499998656102</v>
      </c>
      <c r="R135" s="1">
        <v>0</v>
      </c>
      <c r="S135">
        <f t="shared" si="240"/>
        <v>1.4981429054582691</v>
      </c>
      <c r="T135">
        <f t="shared" si="241"/>
        <v>0.15781176447875103</v>
      </c>
      <c r="U135">
        <f t="shared" si="242"/>
        <v>80.586106124203198</v>
      </c>
      <c r="V135" s="1">
        <v>34</v>
      </c>
      <c r="W135" s="1">
        <v>34</v>
      </c>
      <c r="X135" s="1">
        <v>0</v>
      </c>
      <c r="Y135" s="1">
        <v>0</v>
      </c>
      <c r="Z135" s="1">
        <v>647.51025390625</v>
      </c>
      <c r="AA135" s="1">
        <v>1008.6790771484375</v>
      </c>
      <c r="AB135" s="1">
        <v>891.53460693359375</v>
      </c>
      <c r="AC135">
        <v>-9999</v>
      </c>
      <c r="AD135">
        <f t="shared" si="243"/>
        <v>0.35806118261441622</v>
      </c>
      <c r="AE135">
        <f t="shared" si="244"/>
        <v>0.11613651246342323</v>
      </c>
      <c r="AF135" s="1">
        <v>-1</v>
      </c>
      <c r="AG135" s="1">
        <v>0.87</v>
      </c>
      <c r="AH135" s="1">
        <v>0.92</v>
      </c>
      <c r="AI135" s="1">
        <v>10.116084098815918</v>
      </c>
      <c r="AJ135">
        <f t="shared" si="245"/>
        <v>0.87505804204940807</v>
      </c>
      <c r="AK135">
        <f t="shared" si="246"/>
        <v>1.426806035614928E-3</v>
      </c>
      <c r="AL135">
        <f t="shared" si="247"/>
        <v>0.3243482346101913</v>
      </c>
      <c r="AM135">
        <f t="shared" si="248"/>
        <v>1.5577808553043848</v>
      </c>
      <c r="AN135">
        <f t="shared" si="249"/>
        <v>-1</v>
      </c>
      <c r="AO135" s="1">
        <v>2000.7613525390625</v>
      </c>
      <c r="AP135" s="1">
        <v>0.5</v>
      </c>
      <c r="AQ135">
        <f t="shared" si="250"/>
        <v>101.66487588528369</v>
      </c>
      <c r="AR135">
        <f t="shared" si="251"/>
        <v>3.2281297626753145</v>
      </c>
      <c r="AS135">
        <f t="shared" si="252"/>
        <v>1.9675608345988413</v>
      </c>
      <c r="AT135">
        <f t="shared" si="253"/>
        <v>27.119960784912109</v>
      </c>
      <c r="AU135" s="1">
        <v>2</v>
      </c>
      <c r="AV135">
        <f t="shared" si="254"/>
        <v>4.644859790802002</v>
      </c>
      <c r="AW135" s="1">
        <v>1</v>
      </c>
      <c r="AX135">
        <f t="shared" si="255"/>
        <v>9.2897195816040039</v>
      </c>
      <c r="AY135" s="1">
        <v>25.152000427246094</v>
      </c>
      <c r="AZ135" s="1">
        <v>27.119960784912109</v>
      </c>
      <c r="BA135" s="1">
        <v>25.002029418945312</v>
      </c>
      <c r="BB135" s="1">
        <v>100.18810272216797</v>
      </c>
      <c r="BC135" s="1">
        <v>98.977409362792969</v>
      </c>
      <c r="BD135" s="1">
        <v>14.726332664489746</v>
      </c>
      <c r="BE135" s="1">
        <v>16.840297698974609</v>
      </c>
      <c r="BF135" s="1">
        <v>44.614131927490234</v>
      </c>
      <c r="BG135" s="1">
        <v>51.016201019287109</v>
      </c>
      <c r="BH135" s="1">
        <v>300.26675415039062</v>
      </c>
      <c r="BI135" s="1">
        <v>2000.8543701171875</v>
      </c>
      <c r="BJ135" s="1">
        <v>0.70982599258422852</v>
      </c>
      <c r="BK135" s="1">
        <v>97.201004028320312</v>
      </c>
      <c r="BL135" s="1">
        <v>0.15478706359863281</v>
      </c>
      <c r="BM135" s="1">
        <v>-0.1602017879486084</v>
      </c>
      <c r="BN135" s="1">
        <v>1</v>
      </c>
      <c r="BO135" s="1">
        <v>-1.355140209197998</v>
      </c>
      <c r="BP135" s="1">
        <v>7.355140209197998</v>
      </c>
      <c r="BQ135" s="1">
        <v>1</v>
      </c>
      <c r="BR135" s="1">
        <v>0</v>
      </c>
      <c r="BS135" s="1">
        <v>0.15999999642372131</v>
      </c>
      <c r="BT135" s="1">
        <v>111115</v>
      </c>
      <c r="BU135">
        <f t="shared" si="256"/>
        <v>1.501333770751953</v>
      </c>
      <c r="BV135">
        <f t="shared" si="257"/>
        <v>3.2281297626753146E-3</v>
      </c>
      <c r="BW135">
        <f t="shared" si="258"/>
        <v>300.26996078491209</v>
      </c>
      <c r="BX135">
        <f t="shared" si="259"/>
        <v>298.30200042724607</v>
      </c>
      <c r="BY135">
        <f t="shared" si="260"/>
        <v>320.13669206313716</v>
      </c>
      <c r="BZ135">
        <f t="shared" si="261"/>
        <v>0.61914794601880063</v>
      </c>
      <c r="CA135">
        <f t="shared" si="262"/>
        <v>3.6044546790749856</v>
      </c>
      <c r="CB135">
        <f t="shared" si="263"/>
        <v>37.082484024802852</v>
      </c>
      <c r="CC135">
        <f t="shared" si="264"/>
        <v>20.242186325828243</v>
      </c>
      <c r="CD135">
        <f t="shared" si="265"/>
        <v>26.135980606079102</v>
      </c>
      <c r="CE135">
        <f t="shared" si="266"/>
        <v>3.4015047327398018</v>
      </c>
      <c r="CF135">
        <f t="shared" si="267"/>
        <v>0.15517567340949798</v>
      </c>
      <c r="CG135">
        <f t="shared" si="268"/>
        <v>1.6368938444761443</v>
      </c>
      <c r="CH135">
        <f t="shared" si="269"/>
        <v>1.7646108882636575</v>
      </c>
      <c r="CI135">
        <f t="shared" si="270"/>
        <v>9.7218236607818517E-2</v>
      </c>
      <c r="CJ135">
        <f t="shared" si="271"/>
        <v>7.8330504260053235</v>
      </c>
      <c r="CK135">
        <f t="shared" si="272"/>
        <v>0.81418685984012706</v>
      </c>
      <c r="CL135">
        <f t="shared" si="273"/>
        <v>44.837646129454015</v>
      </c>
      <c r="CM135">
        <f t="shared" si="274"/>
        <v>98.759696340930205</v>
      </c>
      <c r="CN135">
        <f t="shared" si="275"/>
        <v>6.8016816510249366E-3</v>
      </c>
      <c r="CO135">
        <f t="shared" si="276"/>
        <v>0</v>
      </c>
      <c r="CP135">
        <f t="shared" si="277"/>
        <v>1750.8637075407478</v>
      </c>
      <c r="CQ135">
        <f t="shared" si="278"/>
        <v>361.1688232421875</v>
      </c>
      <c r="CR135">
        <f t="shared" si="279"/>
        <v>0.11613651246342323</v>
      </c>
      <c r="CS135">
        <v>-9999</v>
      </c>
    </row>
    <row r="136" spans="1:97" x14ac:dyDescent="0.2">
      <c r="A136" t="s">
        <v>132</v>
      </c>
      <c r="B136" t="s">
        <v>133</v>
      </c>
      <c r="C136" t="s">
        <v>134</v>
      </c>
      <c r="D136">
        <v>2</v>
      </c>
      <c r="E136">
        <v>1</v>
      </c>
      <c r="F136" t="s">
        <v>153</v>
      </c>
      <c r="H136" t="s">
        <v>245</v>
      </c>
      <c r="I136">
        <v>2</v>
      </c>
      <c r="J136" s="7">
        <v>20130403</v>
      </c>
      <c r="K136" t="s">
        <v>220</v>
      </c>
      <c r="L136" t="s">
        <v>138</v>
      </c>
      <c r="M136" t="s">
        <v>139</v>
      </c>
      <c r="O136" s="1">
        <v>37</v>
      </c>
      <c r="P136" s="1" t="s">
        <v>257</v>
      </c>
      <c r="Q136" s="1">
        <v>18218.499998656102</v>
      </c>
      <c r="R136" s="1">
        <v>0</v>
      </c>
      <c r="S136">
        <f t="shared" si="240"/>
        <v>8.0520002189564899</v>
      </c>
      <c r="T136">
        <f t="shared" si="241"/>
        <v>0.16456438093155112</v>
      </c>
      <c r="U136">
        <f t="shared" si="242"/>
        <v>158.20551677338122</v>
      </c>
      <c r="V136" s="1">
        <v>35</v>
      </c>
      <c r="W136" s="1">
        <v>35</v>
      </c>
      <c r="X136" s="1">
        <v>0</v>
      </c>
      <c r="Y136" s="1">
        <v>0</v>
      </c>
      <c r="Z136" s="1">
        <v>649.265625</v>
      </c>
      <c r="AA136" s="1">
        <v>1031.47509765625</v>
      </c>
      <c r="AB136" s="1">
        <v>880.5533447265625</v>
      </c>
      <c r="AC136">
        <v>-9999</v>
      </c>
      <c r="AD136">
        <f t="shared" si="243"/>
        <v>0.3705464858286141</v>
      </c>
      <c r="AE136">
        <f t="shared" si="244"/>
        <v>0.1463164290370331</v>
      </c>
      <c r="AF136" s="1">
        <v>-1</v>
      </c>
      <c r="AG136" s="1">
        <v>0.87</v>
      </c>
      <c r="AH136" s="1">
        <v>0.92</v>
      </c>
      <c r="AI136" s="1">
        <v>10.116084098815918</v>
      </c>
      <c r="AJ136">
        <f t="shared" si="245"/>
        <v>0.87505804204940807</v>
      </c>
      <c r="AK136">
        <f t="shared" si="246"/>
        <v>5.1701438673532885E-3</v>
      </c>
      <c r="AL136">
        <f t="shared" si="247"/>
        <v>0.39486659469955859</v>
      </c>
      <c r="AM136">
        <f t="shared" si="248"/>
        <v>1.5886796681346713</v>
      </c>
      <c r="AN136">
        <f t="shared" si="249"/>
        <v>-1</v>
      </c>
      <c r="AO136" s="1">
        <v>2000.60009765625</v>
      </c>
      <c r="AP136" s="1">
        <v>0.5</v>
      </c>
      <c r="AQ136">
        <f t="shared" si="250"/>
        <v>128.07378477490812</v>
      </c>
      <c r="AR136">
        <f t="shared" si="251"/>
        <v>3.3555884062916022</v>
      </c>
      <c r="AS136">
        <f t="shared" si="252"/>
        <v>1.9628981825797291</v>
      </c>
      <c r="AT136">
        <f t="shared" si="253"/>
        <v>27.05354118347168</v>
      </c>
      <c r="AU136" s="1">
        <v>2</v>
      </c>
      <c r="AV136">
        <f t="shared" si="254"/>
        <v>4.644859790802002</v>
      </c>
      <c r="AW136" s="1">
        <v>1</v>
      </c>
      <c r="AX136">
        <f t="shared" si="255"/>
        <v>9.2897195816040039</v>
      </c>
      <c r="AY136" s="1">
        <v>25.161106109619141</v>
      </c>
      <c r="AZ136" s="1">
        <v>27.05354118347168</v>
      </c>
      <c r="BA136" s="1">
        <v>25.002450942993164</v>
      </c>
      <c r="BB136" s="1">
        <v>250.255126953125</v>
      </c>
      <c r="BC136" s="1">
        <v>244.34593200683594</v>
      </c>
      <c r="BD136" s="1">
        <v>14.546985626220703</v>
      </c>
      <c r="BE136" s="1">
        <v>16.744569778442383</v>
      </c>
      <c r="BF136" s="1">
        <v>44.04486083984375</v>
      </c>
      <c r="BG136" s="1">
        <v>50.698265075683594</v>
      </c>
      <c r="BH136" s="1">
        <v>300.27523803710938</v>
      </c>
      <c r="BI136" s="1">
        <v>2000.806396484375</v>
      </c>
      <c r="BJ136" s="1">
        <v>0.89746463298797607</v>
      </c>
      <c r="BK136" s="1">
        <v>97.197601318359375</v>
      </c>
      <c r="BL136" s="1">
        <v>8.4095001220703125E-3</v>
      </c>
      <c r="BM136" s="1">
        <v>-0.15282416343688965</v>
      </c>
      <c r="BN136" s="1">
        <v>1</v>
      </c>
      <c r="BO136" s="1">
        <v>-1.355140209197998</v>
      </c>
      <c r="BP136" s="1">
        <v>7.355140209197998</v>
      </c>
      <c r="BQ136" s="1">
        <v>1</v>
      </c>
      <c r="BR136" s="1">
        <v>0</v>
      </c>
      <c r="BS136" s="1">
        <v>0.15999999642372131</v>
      </c>
      <c r="BT136" s="1">
        <v>111115</v>
      </c>
      <c r="BU136">
        <f t="shared" si="256"/>
        <v>1.5013761901855467</v>
      </c>
      <c r="BV136">
        <f t="shared" si="257"/>
        <v>3.355588406291602E-3</v>
      </c>
      <c r="BW136">
        <f t="shared" si="258"/>
        <v>300.20354118347166</v>
      </c>
      <c r="BX136">
        <f t="shared" si="259"/>
        <v>298.31110610961912</v>
      </c>
      <c r="BY136">
        <f t="shared" si="260"/>
        <v>320.12901628205873</v>
      </c>
      <c r="BZ136">
        <f t="shared" si="261"/>
        <v>0.60019844103861342</v>
      </c>
      <c r="CA136">
        <f t="shared" si="262"/>
        <v>3.590430200152221</v>
      </c>
      <c r="CB136">
        <f t="shared" si="263"/>
        <v>36.939493891337776</v>
      </c>
      <c r="CC136">
        <f t="shared" si="264"/>
        <v>20.194924112895393</v>
      </c>
      <c r="CD136">
        <f t="shared" si="265"/>
        <v>26.10732364654541</v>
      </c>
      <c r="CE136">
        <f t="shared" si="266"/>
        <v>3.3957468424667945</v>
      </c>
      <c r="CF136">
        <f t="shared" si="267"/>
        <v>0.16169991910887899</v>
      </c>
      <c r="CG136">
        <f t="shared" si="268"/>
        <v>1.6275320175724919</v>
      </c>
      <c r="CH136">
        <f t="shared" si="269"/>
        <v>1.7682148248943026</v>
      </c>
      <c r="CI136">
        <f t="shared" si="270"/>
        <v>0.1013159581659224</v>
      </c>
      <c r="CJ136">
        <f t="shared" si="271"/>
        <v>15.377196745704126</v>
      </c>
      <c r="CK136">
        <f t="shared" si="272"/>
        <v>0.64746531883720981</v>
      </c>
      <c r="CL136">
        <f t="shared" si="273"/>
        <v>44.799640773336606</v>
      </c>
      <c r="CM136">
        <f t="shared" si="274"/>
        <v>243.1757997762445</v>
      </c>
      <c r="CN136">
        <f t="shared" si="275"/>
        <v>1.4833989140695626E-2</v>
      </c>
      <c r="CO136">
        <f t="shared" si="276"/>
        <v>0</v>
      </c>
      <c r="CP136">
        <f t="shared" si="277"/>
        <v>1750.8217278275488</v>
      </c>
      <c r="CQ136">
        <f t="shared" si="278"/>
        <v>382.20947265625</v>
      </c>
      <c r="CR136">
        <f t="shared" si="279"/>
        <v>0.1463164290370331</v>
      </c>
      <c r="CS136">
        <v>-9999</v>
      </c>
    </row>
    <row r="137" spans="1:97" x14ac:dyDescent="0.2">
      <c r="A137" t="s">
        <v>132</v>
      </c>
      <c r="B137" t="s">
        <v>133</v>
      </c>
      <c r="C137" t="s">
        <v>134</v>
      </c>
      <c r="D137">
        <v>2</v>
      </c>
      <c r="E137">
        <v>1</v>
      </c>
      <c r="F137" t="s">
        <v>153</v>
      </c>
      <c r="H137" t="s">
        <v>245</v>
      </c>
      <c r="I137">
        <v>2</v>
      </c>
      <c r="J137" s="7">
        <v>20130403</v>
      </c>
      <c r="K137" t="s">
        <v>220</v>
      </c>
      <c r="L137" t="s">
        <v>138</v>
      </c>
      <c r="M137" t="s">
        <v>139</v>
      </c>
      <c r="O137" s="1">
        <v>38</v>
      </c>
      <c r="P137" s="1" t="s">
        <v>258</v>
      </c>
      <c r="Q137" s="1">
        <v>18350.499998656102</v>
      </c>
      <c r="R137" s="1">
        <v>0</v>
      </c>
      <c r="S137">
        <f t="shared" si="240"/>
        <v>13.924944428998396</v>
      </c>
      <c r="T137">
        <f t="shared" si="241"/>
        <v>0.1581575377062816</v>
      </c>
      <c r="U137">
        <f t="shared" si="242"/>
        <v>235.58230572462995</v>
      </c>
      <c r="V137" s="1">
        <v>36</v>
      </c>
      <c r="W137" s="1">
        <v>36</v>
      </c>
      <c r="X137" s="1">
        <v>0</v>
      </c>
      <c r="Y137" s="1">
        <v>0</v>
      </c>
      <c r="Z137" s="1">
        <v>647.72509765625</v>
      </c>
      <c r="AA137" s="1">
        <v>1077.1572265625</v>
      </c>
      <c r="AB137" s="1">
        <v>883.52142333984375</v>
      </c>
      <c r="AC137">
        <v>-9999</v>
      </c>
      <c r="AD137">
        <f t="shared" si="243"/>
        <v>0.39867172434676418</v>
      </c>
      <c r="AE137">
        <f t="shared" si="244"/>
        <v>0.17976558894805028</v>
      </c>
      <c r="AF137" s="1">
        <v>-1</v>
      </c>
      <c r="AG137" s="1">
        <v>0.87</v>
      </c>
      <c r="AH137" s="1">
        <v>0.92</v>
      </c>
      <c r="AI137" s="1">
        <v>10.116084098815918</v>
      </c>
      <c r="AJ137">
        <f t="shared" si="245"/>
        <v>0.87505804204940807</v>
      </c>
      <c r="AK137">
        <f t="shared" si="246"/>
        <v>8.522465380677257E-3</v>
      </c>
      <c r="AL137">
        <f t="shared" si="247"/>
        <v>0.45091130865275614</v>
      </c>
      <c r="AM137">
        <f t="shared" si="248"/>
        <v>1.6629851621623455</v>
      </c>
      <c r="AN137">
        <f t="shared" si="249"/>
        <v>-1</v>
      </c>
      <c r="AO137" s="1">
        <v>2001.37939453125</v>
      </c>
      <c r="AP137" s="1">
        <v>0.5</v>
      </c>
      <c r="AQ137">
        <f t="shared" si="250"/>
        <v>157.41381734477253</v>
      </c>
      <c r="AR137">
        <f t="shared" si="251"/>
        <v>3.2640966782964038</v>
      </c>
      <c r="AS137">
        <f t="shared" si="252"/>
        <v>1.9856235039935919</v>
      </c>
      <c r="AT137">
        <f t="shared" si="253"/>
        <v>27.046035766601562</v>
      </c>
      <c r="AU137" s="1">
        <v>2</v>
      </c>
      <c r="AV137">
        <f t="shared" si="254"/>
        <v>4.644859790802002</v>
      </c>
      <c r="AW137" s="1">
        <v>1</v>
      </c>
      <c r="AX137">
        <f t="shared" si="255"/>
        <v>9.2897195816040039</v>
      </c>
      <c r="AY137" s="1">
        <v>25.155158996582031</v>
      </c>
      <c r="AZ137" s="1">
        <v>27.046035766601562</v>
      </c>
      <c r="BA137" s="1">
        <v>24.998430252075195</v>
      </c>
      <c r="BB137" s="1">
        <v>399.09078979492188</v>
      </c>
      <c r="BC137" s="1">
        <v>388.96957397460938</v>
      </c>
      <c r="BD137" s="1">
        <v>14.356344223022461</v>
      </c>
      <c r="BE137" s="1">
        <v>16.494718551635742</v>
      </c>
      <c r="BF137" s="1">
        <v>43.481555938720703</v>
      </c>
      <c r="BG137" s="1">
        <v>49.959865570068359</v>
      </c>
      <c r="BH137" s="1">
        <v>300.25204467773438</v>
      </c>
      <c r="BI137" s="1">
        <v>2001.292724609375</v>
      </c>
      <c r="BJ137" s="1">
        <v>0.90745216608047485</v>
      </c>
      <c r="BK137" s="1">
        <v>97.196258544921875</v>
      </c>
      <c r="BL137" s="1">
        <v>-0.70179557800292969</v>
      </c>
      <c r="BM137" s="1">
        <v>-0.14774680137634277</v>
      </c>
      <c r="BN137" s="1">
        <v>1</v>
      </c>
      <c r="BO137" s="1">
        <v>-1.355140209197998</v>
      </c>
      <c r="BP137" s="1">
        <v>7.355140209197998</v>
      </c>
      <c r="BQ137" s="1">
        <v>1</v>
      </c>
      <c r="BR137" s="1">
        <v>0</v>
      </c>
      <c r="BS137" s="1">
        <v>0.15999999642372131</v>
      </c>
      <c r="BT137" s="1">
        <v>111115</v>
      </c>
      <c r="BU137">
        <f t="shared" si="256"/>
        <v>1.5012602233886718</v>
      </c>
      <c r="BV137">
        <f t="shared" si="257"/>
        <v>3.264096678296404E-3</v>
      </c>
      <c r="BW137">
        <f t="shared" si="258"/>
        <v>300.19603576660154</v>
      </c>
      <c r="BX137">
        <f t="shared" si="259"/>
        <v>298.30515899658201</v>
      </c>
      <c r="BY137">
        <f t="shared" si="260"/>
        <v>320.20682878031948</v>
      </c>
      <c r="BZ137">
        <f t="shared" si="261"/>
        <v>0.61670217404853866</v>
      </c>
      <c r="CA137">
        <f t="shared" si="262"/>
        <v>3.5888484329640988</v>
      </c>
      <c r="CB137">
        <f t="shared" si="263"/>
        <v>36.923730261750926</v>
      </c>
      <c r="CC137">
        <f t="shared" si="264"/>
        <v>20.429011710115184</v>
      </c>
      <c r="CD137">
        <f t="shared" si="265"/>
        <v>26.100597381591797</v>
      </c>
      <c r="CE137">
        <f t="shared" si="266"/>
        <v>3.3943966039823468</v>
      </c>
      <c r="CF137">
        <f t="shared" si="267"/>
        <v>0.15550997927411392</v>
      </c>
      <c r="CG137">
        <f t="shared" si="268"/>
        <v>1.6032249289705069</v>
      </c>
      <c r="CH137">
        <f t="shared" si="269"/>
        <v>1.7911716750118398</v>
      </c>
      <c r="CI137">
        <f t="shared" si="270"/>
        <v>9.7428185907961956E-2</v>
      </c>
      <c r="CJ137">
        <f t="shared" si="271"/>
        <v>22.897718695819961</v>
      </c>
      <c r="CK137">
        <f t="shared" si="272"/>
        <v>0.60565741252555649</v>
      </c>
      <c r="CL137">
        <f t="shared" si="273"/>
        <v>44.105696489552479</v>
      </c>
      <c r="CM137">
        <f t="shared" si="274"/>
        <v>386.94597414320282</v>
      </c>
      <c r="CN137">
        <f t="shared" si="275"/>
        <v>1.5872225418011279E-2</v>
      </c>
      <c r="CO137">
        <f t="shared" si="276"/>
        <v>0</v>
      </c>
      <c r="CP137">
        <f t="shared" si="277"/>
        <v>1751.2472931644049</v>
      </c>
      <c r="CQ137">
        <f t="shared" si="278"/>
        <v>429.43212890625</v>
      </c>
      <c r="CR137">
        <f t="shared" si="279"/>
        <v>0.17976558894805028</v>
      </c>
      <c r="CS137">
        <v>-9999</v>
      </c>
    </row>
    <row r="138" spans="1:97" x14ac:dyDescent="0.2">
      <c r="A138" t="s">
        <v>132</v>
      </c>
      <c r="B138" t="s">
        <v>133</v>
      </c>
      <c r="C138" t="s">
        <v>134</v>
      </c>
      <c r="D138">
        <v>2</v>
      </c>
      <c r="E138">
        <v>1</v>
      </c>
      <c r="F138" t="s">
        <v>153</v>
      </c>
      <c r="H138" t="s">
        <v>245</v>
      </c>
      <c r="I138">
        <v>2</v>
      </c>
      <c r="J138" s="7">
        <v>20130403</v>
      </c>
      <c r="K138" t="s">
        <v>220</v>
      </c>
      <c r="L138" t="s">
        <v>138</v>
      </c>
      <c r="M138" t="s">
        <v>139</v>
      </c>
      <c r="N138" s="4">
        <v>1</v>
      </c>
      <c r="O138" s="3">
        <v>39</v>
      </c>
      <c r="P138" s="3" t="s">
        <v>259</v>
      </c>
      <c r="Q138" s="3">
        <v>18513.499998656102</v>
      </c>
      <c r="R138" s="3">
        <v>0</v>
      </c>
      <c r="S138" s="4">
        <f t="shared" si="240"/>
        <v>26.001723401698882</v>
      </c>
      <c r="T138" s="4">
        <f t="shared" si="241"/>
        <v>0.12906997983865809</v>
      </c>
      <c r="U138" s="4">
        <f t="shared" si="242"/>
        <v>531.31723007200731</v>
      </c>
      <c r="V138" s="3">
        <v>37</v>
      </c>
      <c r="W138" s="3">
        <v>37</v>
      </c>
      <c r="X138" s="3">
        <v>0</v>
      </c>
      <c r="Y138" s="3">
        <v>0</v>
      </c>
      <c r="Z138" s="3">
        <v>666.941650390625</v>
      </c>
      <c r="AA138" s="3">
        <v>1215.9984130859375</v>
      </c>
      <c r="AB138" s="3">
        <v>946.09466552734375</v>
      </c>
      <c r="AC138">
        <v>-9999</v>
      </c>
      <c r="AD138" s="4">
        <f t="shared" si="243"/>
        <v>0.4515275322620913</v>
      </c>
      <c r="AE138" s="4">
        <f t="shared" si="244"/>
        <v>0.22196060838076029</v>
      </c>
      <c r="AF138" s="3">
        <v>-1</v>
      </c>
      <c r="AG138" s="3">
        <v>0.87</v>
      </c>
      <c r="AH138" s="3">
        <v>0.92</v>
      </c>
      <c r="AI138" s="3">
        <v>10.116084098815918</v>
      </c>
      <c r="AJ138" s="4">
        <f t="shared" si="245"/>
        <v>0.87505804204940807</v>
      </c>
      <c r="AK138" s="4">
        <f t="shared" si="246"/>
        <v>1.5421000187867186E-2</v>
      </c>
      <c r="AL138" s="4">
        <f t="shared" si="247"/>
        <v>0.49157712990117775</v>
      </c>
      <c r="AM138" s="4">
        <f t="shared" si="248"/>
        <v>1.8232455753419092</v>
      </c>
      <c r="AN138" s="4">
        <f t="shared" si="249"/>
        <v>-1</v>
      </c>
      <c r="AO138" s="3">
        <v>2001.0743408203125</v>
      </c>
      <c r="AP138" s="3">
        <v>0.5</v>
      </c>
      <c r="AQ138" s="4">
        <f t="shared" si="250"/>
        <v>194.33274913931814</v>
      </c>
      <c r="AR138" s="4">
        <f t="shared" si="251"/>
        <v>2.765311835452374</v>
      </c>
      <c r="AS138" s="4">
        <f t="shared" si="252"/>
        <v>2.0551788674443099</v>
      </c>
      <c r="AT138" s="4">
        <f t="shared" si="253"/>
        <v>27.131437301635742</v>
      </c>
      <c r="AU138" s="3">
        <v>2</v>
      </c>
      <c r="AV138" s="4">
        <f t="shared" si="254"/>
        <v>4.644859790802002</v>
      </c>
      <c r="AW138" s="3">
        <v>1</v>
      </c>
      <c r="AX138" s="4">
        <f t="shared" si="255"/>
        <v>9.2897195816040039</v>
      </c>
      <c r="AY138" s="3">
        <v>25.164026260375977</v>
      </c>
      <c r="AZ138" s="3">
        <v>27.131437301635742</v>
      </c>
      <c r="BA138" s="3">
        <v>25.005781173706055</v>
      </c>
      <c r="BB138" s="3">
        <v>900.93389892578125</v>
      </c>
      <c r="BC138" s="3">
        <v>881.99114990234375</v>
      </c>
      <c r="BD138" s="3">
        <v>14.153334617614746</v>
      </c>
      <c r="BE138" s="3">
        <v>15.965746879577637</v>
      </c>
      <c r="BF138" s="3">
        <v>42.842063903808594</v>
      </c>
      <c r="BG138" s="3">
        <v>48.331623077392578</v>
      </c>
      <c r="BH138" s="3">
        <v>300.2806396484375</v>
      </c>
      <c r="BI138" s="3">
        <v>2000.9769287109375</v>
      </c>
      <c r="BJ138" s="3">
        <v>0.96448016166687012</v>
      </c>
      <c r="BK138" s="3">
        <v>97.189559936523438</v>
      </c>
      <c r="BL138" s="3">
        <v>-5.4408702850341797</v>
      </c>
      <c r="BM138" s="3">
        <v>-0.13689589500427246</v>
      </c>
      <c r="BN138" s="3">
        <v>1</v>
      </c>
      <c r="BO138" s="3">
        <v>-1.355140209197998</v>
      </c>
      <c r="BP138" s="3">
        <v>7.355140209197998</v>
      </c>
      <c r="BQ138" s="3">
        <v>1</v>
      </c>
      <c r="BR138" s="3">
        <v>0</v>
      </c>
      <c r="BS138" s="3">
        <v>0.15999999642372131</v>
      </c>
      <c r="BT138" s="3">
        <v>111115</v>
      </c>
      <c r="BU138" s="4">
        <f t="shared" si="256"/>
        <v>1.5014031982421874</v>
      </c>
      <c r="BV138" s="4">
        <f t="shared" si="257"/>
        <v>2.7653118354523738E-3</v>
      </c>
      <c r="BW138" s="4">
        <f t="shared" si="258"/>
        <v>300.28143730163572</v>
      </c>
      <c r="BX138" s="4">
        <f t="shared" si="259"/>
        <v>298.31402626037595</v>
      </c>
      <c r="BY138" s="4">
        <f t="shared" si="260"/>
        <v>320.15630143769886</v>
      </c>
      <c r="BZ138" s="4">
        <f t="shared" si="261"/>
        <v>0.70074389757923572</v>
      </c>
      <c r="CA138" s="4">
        <f t="shared" si="262"/>
        <v>3.606882780728383</v>
      </c>
      <c r="CB138" s="4">
        <f t="shared" si="263"/>
        <v>37.111833648430085</v>
      </c>
      <c r="CC138" s="4">
        <f t="shared" si="264"/>
        <v>21.146086768852449</v>
      </c>
      <c r="CD138" s="4">
        <f t="shared" si="265"/>
        <v>26.147731781005859</v>
      </c>
      <c r="CE138" s="4">
        <f t="shared" si="266"/>
        <v>3.4038682976863903</v>
      </c>
      <c r="CF138" s="4">
        <f t="shared" si="267"/>
        <v>0.12730127489128903</v>
      </c>
      <c r="CG138" s="4">
        <f t="shared" si="268"/>
        <v>1.5517039132840729</v>
      </c>
      <c r="CH138" s="4">
        <f t="shared" si="269"/>
        <v>1.8521643844023175</v>
      </c>
      <c r="CI138" s="4">
        <f t="shared" si="270"/>
        <v>7.9720335662167449E-2</v>
      </c>
      <c r="CJ138" s="4">
        <f t="shared" si="271"/>
        <v>51.638487777390971</v>
      </c>
      <c r="CK138" s="4">
        <f t="shared" si="272"/>
        <v>0.60240653223202534</v>
      </c>
      <c r="CL138" s="4">
        <f t="shared" si="273"/>
        <v>42.269348663400983</v>
      </c>
      <c r="CM138" s="4">
        <f t="shared" si="274"/>
        <v>878.21252921482539</v>
      </c>
      <c r="CN138" s="4">
        <f t="shared" si="275"/>
        <v>1.2514919518380846E-2</v>
      </c>
      <c r="CO138" s="4">
        <f t="shared" si="276"/>
        <v>0</v>
      </c>
      <c r="CP138" s="4">
        <f t="shared" si="277"/>
        <v>1750.9709534238309</v>
      </c>
      <c r="CQ138" s="4">
        <f t="shared" si="278"/>
        <v>549.0567626953125</v>
      </c>
      <c r="CR138" s="4">
        <f t="shared" si="279"/>
        <v>0.22196060838076029</v>
      </c>
      <c r="CS138">
        <v>-9999</v>
      </c>
    </row>
    <row r="139" spans="1:97" x14ac:dyDescent="0.2">
      <c r="A139" t="s">
        <v>132</v>
      </c>
      <c r="B139" t="s">
        <v>133</v>
      </c>
      <c r="C139" t="s">
        <v>134</v>
      </c>
      <c r="D139">
        <v>2</v>
      </c>
      <c r="E139">
        <v>1</v>
      </c>
      <c r="F139" t="s">
        <v>153</v>
      </c>
      <c r="H139" t="s">
        <v>245</v>
      </c>
      <c r="I139">
        <v>2</v>
      </c>
      <c r="J139" s="7">
        <v>20130403</v>
      </c>
      <c r="K139" t="s">
        <v>220</v>
      </c>
      <c r="L139" t="s">
        <v>138</v>
      </c>
      <c r="M139" t="s">
        <v>139</v>
      </c>
      <c r="N139" s="4">
        <v>1</v>
      </c>
      <c r="O139" s="3">
        <v>40</v>
      </c>
      <c r="P139" s="3" t="s">
        <v>260</v>
      </c>
      <c r="Q139" s="3">
        <v>18676.999997932464</v>
      </c>
      <c r="R139" s="3">
        <v>0</v>
      </c>
      <c r="S139" s="4">
        <f t="shared" si="240"/>
        <v>27.089048606067362</v>
      </c>
      <c r="T139" s="4">
        <f t="shared" si="241"/>
        <v>9.3500779856131616E-2</v>
      </c>
      <c r="U139" s="4">
        <f t="shared" si="242"/>
        <v>581.91449372064187</v>
      </c>
      <c r="V139" s="3">
        <v>38</v>
      </c>
      <c r="W139" s="3">
        <v>38</v>
      </c>
      <c r="X139" s="3">
        <v>0</v>
      </c>
      <c r="Y139" s="3">
        <v>0</v>
      </c>
      <c r="Z139" s="3">
        <v>673.398193359375</v>
      </c>
      <c r="AA139" s="3">
        <v>1242.3902587890625</v>
      </c>
      <c r="AB139" s="3">
        <v>950.86932373046875</v>
      </c>
      <c r="AC139">
        <v>-9999</v>
      </c>
      <c r="AD139" s="4">
        <f t="shared" si="243"/>
        <v>0.4579817504237958</v>
      </c>
      <c r="AE139" s="4">
        <f t="shared" si="244"/>
        <v>0.23464521956469173</v>
      </c>
      <c r="AF139" s="3">
        <v>-1</v>
      </c>
      <c r="AG139" s="3">
        <v>0.87</v>
      </c>
      <c r="AH139" s="3">
        <v>0.92</v>
      </c>
      <c r="AI139" s="3">
        <v>10.116084098815918</v>
      </c>
      <c r="AJ139" s="4">
        <f t="shared" si="245"/>
        <v>0.87505804204940807</v>
      </c>
      <c r="AK139" s="4">
        <f t="shared" si="246"/>
        <v>1.6043672678838421E-2</v>
      </c>
      <c r="AL139" s="4">
        <f t="shared" si="247"/>
        <v>0.51234622197841195</v>
      </c>
      <c r="AM139" s="4">
        <f t="shared" si="248"/>
        <v>1.8449563290200741</v>
      </c>
      <c r="AN139" s="4">
        <f t="shared" si="249"/>
        <v>-1</v>
      </c>
      <c r="AO139" s="3">
        <v>2000.659423828125</v>
      </c>
      <c r="AP139" s="3">
        <v>0.5</v>
      </c>
      <c r="AQ139" s="4">
        <f t="shared" si="250"/>
        <v>205.39588555788433</v>
      </c>
      <c r="AR139" s="4">
        <f t="shared" si="251"/>
        <v>2.1210149355860382</v>
      </c>
      <c r="AS139" s="4">
        <f t="shared" si="252"/>
        <v>2.1677134015870863</v>
      </c>
      <c r="AT139" s="4">
        <f t="shared" si="253"/>
        <v>27.38874626159668</v>
      </c>
      <c r="AU139" s="3">
        <v>2</v>
      </c>
      <c r="AV139" s="4">
        <f t="shared" si="254"/>
        <v>4.644859790802002</v>
      </c>
      <c r="AW139" s="3">
        <v>1</v>
      </c>
      <c r="AX139" s="4">
        <f t="shared" si="255"/>
        <v>9.2897195816040039</v>
      </c>
      <c r="AY139" s="3">
        <v>25.176132202148438</v>
      </c>
      <c r="AZ139" s="3">
        <v>27.38874626159668</v>
      </c>
      <c r="BA139" s="3">
        <v>25.005573272705078</v>
      </c>
      <c r="BB139" s="3">
        <v>1099.4473876953125</v>
      </c>
      <c r="BC139" s="3">
        <v>1079.87890625</v>
      </c>
      <c r="BD139" s="3">
        <v>13.981578826904297</v>
      </c>
      <c r="BE139" s="3">
        <v>15.372583389282227</v>
      </c>
      <c r="BF139" s="3">
        <v>42.289924621582031</v>
      </c>
      <c r="BG139" s="3">
        <v>46.500473022460938</v>
      </c>
      <c r="BH139" s="3">
        <v>300.2735595703125</v>
      </c>
      <c r="BI139" s="3">
        <v>2000.766357421875</v>
      </c>
      <c r="BJ139" s="3">
        <v>0.9707140326499939</v>
      </c>
      <c r="BK139" s="3">
        <v>97.185012817382812</v>
      </c>
      <c r="BL139" s="3">
        <v>-7.7019786834716797</v>
      </c>
      <c r="BM139" s="3">
        <v>-0.12347960472106934</v>
      </c>
      <c r="BN139" s="3">
        <v>1</v>
      </c>
      <c r="BO139" s="3">
        <v>-1.355140209197998</v>
      </c>
      <c r="BP139" s="3">
        <v>7.355140209197998</v>
      </c>
      <c r="BQ139" s="3">
        <v>1</v>
      </c>
      <c r="BR139" s="3">
        <v>0</v>
      </c>
      <c r="BS139" s="3">
        <v>0.15999999642372131</v>
      </c>
      <c r="BT139" s="3">
        <v>111115</v>
      </c>
      <c r="BU139" s="4">
        <f t="shared" si="256"/>
        <v>1.5013677978515625</v>
      </c>
      <c r="BV139" s="4">
        <f t="shared" si="257"/>
        <v>2.121014935586038E-3</v>
      </c>
      <c r="BW139" s="4">
        <f t="shared" si="258"/>
        <v>300.53874626159666</v>
      </c>
      <c r="BX139" s="4">
        <f t="shared" si="259"/>
        <v>298.32613220214841</v>
      </c>
      <c r="BY139" s="4">
        <f t="shared" si="260"/>
        <v>320.12261003220192</v>
      </c>
      <c r="BZ139" s="4">
        <f t="shared" si="261"/>
        <v>0.80252824410791435</v>
      </c>
      <c r="CA139" s="4">
        <f t="shared" si="262"/>
        <v>3.6616981153107657</v>
      </c>
      <c r="CB139" s="4">
        <f t="shared" si="263"/>
        <v>37.677600785949821</v>
      </c>
      <c r="CC139" s="4">
        <f t="shared" si="264"/>
        <v>22.305017396667594</v>
      </c>
      <c r="CD139" s="4">
        <f t="shared" si="265"/>
        <v>26.282439231872559</v>
      </c>
      <c r="CE139" s="4">
        <f t="shared" si="266"/>
        <v>3.4310652278658433</v>
      </c>
      <c r="CF139" s="4">
        <f t="shared" si="267"/>
        <v>9.256907458897061E-2</v>
      </c>
      <c r="CG139" s="4">
        <f t="shared" si="268"/>
        <v>1.4939847137236792</v>
      </c>
      <c r="CH139" s="4">
        <f t="shared" si="269"/>
        <v>1.9370805141421641</v>
      </c>
      <c r="CI139" s="4">
        <f t="shared" si="270"/>
        <v>5.7938664271444111E-2</v>
      </c>
      <c r="CJ139" s="4">
        <f t="shared" si="271"/>
        <v>56.553367530861415</v>
      </c>
      <c r="CK139" s="4">
        <f t="shared" si="272"/>
        <v>0.53887013659837557</v>
      </c>
      <c r="CL139" s="4">
        <f t="shared" si="273"/>
        <v>39.793240440365196</v>
      </c>
      <c r="CM139" s="4">
        <f t="shared" si="274"/>
        <v>1075.9422733627589</v>
      </c>
      <c r="CN139" s="4">
        <f t="shared" si="275"/>
        <v>1.0018762634104058E-2</v>
      </c>
      <c r="CO139" s="4">
        <f t="shared" si="276"/>
        <v>0</v>
      </c>
      <c r="CP139" s="4">
        <f t="shared" si="277"/>
        <v>1750.786691323912</v>
      </c>
      <c r="CQ139" s="4">
        <f t="shared" si="278"/>
        <v>568.9920654296875</v>
      </c>
      <c r="CR139" s="4">
        <f t="shared" si="279"/>
        <v>0.23464521956469173</v>
      </c>
      <c r="CS139">
        <v>-9999</v>
      </c>
    </row>
    <row r="140" spans="1:97" x14ac:dyDescent="0.2">
      <c r="A140" t="s">
        <v>132</v>
      </c>
      <c r="B140" t="s">
        <v>133</v>
      </c>
      <c r="C140" t="s">
        <v>134</v>
      </c>
      <c r="D140">
        <v>2</v>
      </c>
      <c r="E140">
        <v>1</v>
      </c>
      <c r="F140" t="s">
        <v>153</v>
      </c>
      <c r="H140" t="s">
        <v>245</v>
      </c>
      <c r="I140">
        <v>2</v>
      </c>
      <c r="J140" s="7">
        <v>20130403</v>
      </c>
      <c r="K140" t="s">
        <v>220</v>
      </c>
      <c r="L140" t="s">
        <v>138</v>
      </c>
      <c r="M140" t="s">
        <v>139</v>
      </c>
      <c r="N140" s="4">
        <v>1</v>
      </c>
      <c r="O140" s="3">
        <v>41</v>
      </c>
      <c r="P140" s="3" t="s">
        <v>261</v>
      </c>
      <c r="Q140" s="3">
        <v>18830.999998552725</v>
      </c>
      <c r="R140" s="3">
        <v>0</v>
      </c>
      <c r="S140" s="4">
        <f t="shared" si="240"/>
        <v>27.607972133950661</v>
      </c>
      <c r="T140" s="4">
        <f t="shared" si="241"/>
        <v>6.7723280247396461E-2</v>
      </c>
      <c r="U140" s="4">
        <f t="shared" si="242"/>
        <v>588.69557004708099</v>
      </c>
      <c r="V140" s="3">
        <v>39</v>
      </c>
      <c r="W140" s="3">
        <v>39</v>
      </c>
      <c r="X140" s="3">
        <v>0</v>
      </c>
      <c r="Y140" s="3">
        <v>0</v>
      </c>
      <c r="Z140" s="3">
        <v>675.792724609375</v>
      </c>
      <c r="AA140" s="3">
        <v>1258.3382568359375</v>
      </c>
      <c r="AB140" s="3">
        <v>948.63897705078125</v>
      </c>
      <c r="AC140">
        <v>-9999</v>
      </c>
      <c r="AD140" s="4">
        <f t="shared" si="243"/>
        <v>0.46294828044993225</v>
      </c>
      <c r="AE140" s="4">
        <f t="shared" si="244"/>
        <v>0.24611766995298065</v>
      </c>
      <c r="AF140" s="3">
        <v>-1</v>
      </c>
      <c r="AG140" s="3">
        <v>0.87</v>
      </c>
      <c r="AH140" s="3">
        <v>0.92</v>
      </c>
      <c r="AI140" s="3">
        <v>10.116084098815918</v>
      </c>
      <c r="AJ140" s="4">
        <f t="shared" si="245"/>
        <v>0.87505804204940807</v>
      </c>
      <c r="AK140" s="4">
        <f t="shared" si="246"/>
        <v>1.6340551694030474E-2</v>
      </c>
      <c r="AL140" s="4">
        <f t="shared" si="247"/>
        <v>0.53163102736612977</v>
      </c>
      <c r="AM140" s="4">
        <f t="shared" si="248"/>
        <v>1.8620180582193873</v>
      </c>
      <c r="AN140" s="4">
        <f t="shared" si="249"/>
        <v>-1</v>
      </c>
      <c r="AO140" s="3">
        <v>2000.67724609375</v>
      </c>
      <c r="AP140" s="3">
        <v>0.5</v>
      </c>
      <c r="AQ140" s="4">
        <f t="shared" si="250"/>
        <v>215.44017469598489</v>
      </c>
      <c r="AR140" s="4">
        <f t="shared" si="251"/>
        <v>1.6023057017467186</v>
      </c>
      <c r="AS140" s="4">
        <f t="shared" si="252"/>
        <v>2.2545508438402297</v>
      </c>
      <c r="AT140" s="4">
        <f t="shared" si="253"/>
        <v>27.598993301391602</v>
      </c>
      <c r="AU140" s="3">
        <v>2</v>
      </c>
      <c r="AV140" s="4">
        <f t="shared" si="254"/>
        <v>4.644859790802002</v>
      </c>
      <c r="AW140" s="3">
        <v>1</v>
      </c>
      <c r="AX140" s="4">
        <f t="shared" si="255"/>
        <v>9.2897195816040039</v>
      </c>
      <c r="AY140" s="3">
        <v>25.183008193969727</v>
      </c>
      <c r="AZ140" s="3">
        <v>27.598993301391602</v>
      </c>
      <c r="BA140" s="3">
        <v>25.003387451171875</v>
      </c>
      <c r="BB140" s="3">
        <v>1300.3797607421875</v>
      </c>
      <c r="BC140" s="3">
        <v>1280.6234130859375</v>
      </c>
      <c r="BD140" s="3">
        <v>13.894704818725586</v>
      </c>
      <c r="BE140" s="3">
        <v>14.946042060852051</v>
      </c>
      <c r="BF140" s="3">
        <v>42.007209777832031</v>
      </c>
      <c r="BG140" s="3">
        <v>45.187808990478516</v>
      </c>
      <c r="BH140" s="3">
        <v>300.25714111328125</v>
      </c>
      <c r="BI140" s="3">
        <v>2000.70703125</v>
      </c>
      <c r="BJ140" s="3">
        <v>0.90802145004272461</v>
      </c>
      <c r="BK140" s="3">
        <v>97.181259155273438</v>
      </c>
      <c r="BL140" s="3">
        <v>-10.72688102722168</v>
      </c>
      <c r="BM140" s="3">
        <v>-0.11835932731628418</v>
      </c>
      <c r="BN140" s="3">
        <v>1</v>
      </c>
      <c r="BO140" s="3">
        <v>-1.355140209197998</v>
      </c>
      <c r="BP140" s="3">
        <v>7.355140209197998</v>
      </c>
      <c r="BQ140" s="3">
        <v>1</v>
      </c>
      <c r="BR140" s="3">
        <v>0</v>
      </c>
      <c r="BS140" s="3">
        <v>0.15999999642372131</v>
      </c>
      <c r="BT140" s="3">
        <v>111115</v>
      </c>
      <c r="BU140" s="4">
        <f t="shared" si="256"/>
        <v>1.5012857055664059</v>
      </c>
      <c r="BV140" s="4">
        <f t="shared" si="257"/>
        <v>1.6023057017467185E-3</v>
      </c>
      <c r="BW140" s="4">
        <f t="shared" si="258"/>
        <v>300.74899330139158</v>
      </c>
      <c r="BX140" s="4">
        <f t="shared" si="259"/>
        <v>298.3330081939697</v>
      </c>
      <c r="BY140" s="4">
        <f t="shared" si="260"/>
        <v>320.11311784491409</v>
      </c>
      <c r="BZ140" s="4">
        <f t="shared" si="261"/>
        <v>0.88422557367019583</v>
      </c>
      <c r="CA140" s="4">
        <f t="shared" si="262"/>
        <v>3.7070260307015102</v>
      </c>
      <c r="CB140" s="4">
        <f t="shared" si="263"/>
        <v>38.145482605638293</v>
      </c>
      <c r="CC140" s="4">
        <f t="shared" si="264"/>
        <v>23.199440544786242</v>
      </c>
      <c r="CD140" s="4">
        <f t="shared" si="265"/>
        <v>26.391000747680664</v>
      </c>
      <c r="CE140" s="4">
        <f t="shared" si="266"/>
        <v>3.4531212894970449</v>
      </c>
      <c r="CF140" s="4">
        <f t="shared" si="267"/>
        <v>6.7233141781666103E-2</v>
      </c>
      <c r="CG140" s="4">
        <f t="shared" si="268"/>
        <v>1.4524751868612802</v>
      </c>
      <c r="CH140" s="4">
        <f t="shared" si="269"/>
        <v>2.0006461026357645</v>
      </c>
      <c r="CI140" s="4">
        <f t="shared" si="270"/>
        <v>4.206447631685329E-2</v>
      </c>
      <c r="CJ140" s="4">
        <f t="shared" si="271"/>
        <v>57.210176756306808</v>
      </c>
      <c r="CK140" s="4">
        <f t="shared" si="272"/>
        <v>0.45969452380110121</v>
      </c>
      <c r="CL140" s="4">
        <f t="shared" si="273"/>
        <v>37.975356203332389</v>
      </c>
      <c r="CM140" s="4">
        <f t="shared" si="274"/>
        <v>1276.6113692289152</v>
      </c>
      <c r="CN140" s="4">
        <f t="shared" si="275"/>
        <v>8.2125429955375341E-3</v>
      </c>
      <c r="CO140" s="4">
        <f t="shared" si="276"/>
        <v>0</v>
      </c>
      <c r="CP140" s="4">
        <f t="shared" si="277"/>
        <v>1750.734777480109</v>
      </c>
      <c r="CQ140" s="4">
        <f t="shared" si="278"/>
        <v>582.5455322265625</v>
      </c>
      <c r="CR140" s="4">
        <f t="shared" si="279"/>
        <v>0.24611766995298065</v>
      </c>
      <c r="CS140">
        <v>-9999</v>
      </c>
    </row>
    <row r="141" spans="1:97" x14ac:dyDescent="0.2">
      <c r="A141" t="s">
        <v>132</v>
      </c>
      <c r="B141" t="s">
        <v>133</v>
      </c>
      <c r="C141" t="s">
        <v>134</v>
      </c>
      <c r="D141">
        <v>2</v>
      </c>
      <c r="E141">
        <v>1</v>
      </c>
      <c r="F141" t="s">
        <v>153</v>
      </c>
      <c r="H141" t="s">
        <v>245</v>
      </c>
      <c r="I141">
        <v>2</v>
      </c>
      <c r="J141" s="7">
        <v>20130403</v>
      </c>
      <c r="K141" t="s">
        <v>220</v>
      </c>
      <c r="L141" t="s">
        <v>138</v>
      </c>
      <c r="M141" t="s">
        <v>139</v>
      </c>
      <c r="N141" s="4">
        <v>1</v>
      </c>
      <c r="O141" s="3">
        <v>42</v>
      </c>
      <c r="P141" s="3" t="s">
        <v>262</v>
      </c>
      <c r="Q141" s="3">
        <v>18998.499998656102</v>
      </c>
      <c r="R141" s="3">
        <v>0</v>
      </c>
      <c r="S141" s="4">
        <f t="shared" si="240"/>
        <v>27.643176371438912</v>
      </c>
      <c r="T141" s="4">
        <f t="shared" si="241"/>
        <v>5.187342484367799E-2</v>
      </c>
      <c r="U141" s="4">
        <f t="shared" si="242"/>
        <v>583.42240412811998</v>
      </c>
      <c r="V141" s="3">
        <v>40</v>
      </c>
      <c r="W141" s="3">
        <v>40</v>
      </c>
      <c r="X141" s="3">
        <v>0</v>
      </c>
      <c r="Y141" s="3">
        <v>0</v>
      </c>
      <c r="Z141" s="3">
        <v>676.00634765625</v>
      </c>
      <c r="AA141" s="3">
        <v>1266.95263671875</v>
      </c>
      <c r="AB141" s="3">
        <v>942.75787353515625</v>
      </c>
      <c r="AC141">
        <v>-9999</v>
      </c>
      <c r="AD141" s="4">
        <f t="shared" si="243"/>
        <v>0.46643123976045192</v>
      </c>
      <c r="AE141" s="4">
        <f t="shared" si="244"/>
        <v>0.25588546389801747</v>
      </c>
      <c r="AF141" s="3">
        <v>-1</v>
      </c>
      <c r="AG141" s="3">
        <v>0.87</v>
      </c>
      <c r="AH141" s="3">
        <v>0.92</v>
      </c>
      <c r="AI141" s="3">
        <v>10.116084098815918</v>
      </c>
      <c r="AJ141" s="4">
        <f t="shared" si="245"/>
        <v>0.87505804204940807</v>
      </c>
      <c r="AK141" s="4">
        <f t="shared" si="246"/>
        <v>1.6361798011116906E-2</v>
      </c>
      <c r="AL141" s="4">
        <f t="shared" si="247"/>
        <v>0.54860275660231128</v>
      </c>
      <c r="AM141" s="4">
        <f t="shared" si="248"/>
        <v>1.8741726924774336</v>
      </c>
      <c r="AN141" s="4">
        <f t="shared" si="249"/>
        <v>-1</v>
      </c>
      <c r="AO141" s="3">
        <v>2000.5802001953125</v>
      </c>
      <c r="AP141" s="3">
        <v>0.5</v>
      </c>
      <c r="AQ141" s="4">
        <f t="shared" si="250"/>
        <v>223.97959068441162</v>
      </c>
      <c r="AR141" s="4">
        <f t="shared" si="251"/>
        <v>1.2618198780044949</v>
      </c>
      <c r="AS141" s="4">
        <f t="shared" si="252"/>
        <v>2.3139601142613602</v>
      </c>
      <c r="AT141" s="4">
        <f t="shared" si="253"/>
        <v>27.729770660400391</v>
      </c>
      <c r="AU141" s="3">
        <v>2</v>
      </c>
      <c r="AV141" s="4">
        <f t="shared" si="254"/>
        <v>4.644859790802002</v>
      </c>
      <c r="AW141" s="3">
        <v>1</v>
      </c>
      <c r="AX141" s="4">
        <f t="shared" si="255"/>
        <v>9.2897195816040039</v>
      </c>
      <c r="AY141" s="3">
        <v>25.185226440429688</v>
      </c>
      <c r="AZ141" s="3">
        <v>27.729770660400391</v>
      </c>
      <c r="BA141" s="3">
        <v>25.005666732788086</v>
      </c>
      <c r="BB141" s="3">
        <v>1500.1456298828125</v>
      </c>
      <c r="BC141" s="3">
        <v>1480.489501953125</v>
      </c>
      <c r="BD141" s="3">
        <v>13.799846649169922</v>
      </c>
      <c r="BE141" s="3">
        <v>14.627993583679199</v>
      </c>
      <c r="BF141" s="3">
        <v>41.713066101074219</v>
      </c>
      <c r="BG141" s="3">
        <v>44.217479705810547</v>
      </c>
      <c r="BH141" s="3">
        <v>300.27569580078125</v>
      </c>
      <c r="BI141" s="3">
        <v>2000.56787109375</v>
      </c>
      <c r="BJ141" s="3">
        <v>0.8040507435798645</v>
      </c>
      <c r="BK141" s="3">
        <v>97.177169799804688</v>
      </c>
      <c r="BL141" s="3">
        <v>-13.95564079284668</v>
      </c>
      <c r="BM141" s="3">
        <v>-0.11413931846618652</v>
      </c>
      <c r="BN141" s="3">
        <v>1</v>
      </c>
      <c r="BO141" s="3">
        <v>-1.355140209197998</v>
      </c>
      <c r="BP141" s="3">
        <v>7.355140209197998</v>
      </c>
      <c r="BQ141" s="3">
        <v>1</v>
      </c>
      <c r="BR141" s="3">
        <v>0</v>
      </c>
      <c r="BS141" s="3">
        <v>0.15999999642372131</v>
      </c>
      <c r="BT141" s="3">
        <v>111115</v>
      </c>
      <c r="BU141" s="4">
        <f t="shared" si="256"/>
        <v>1.501378479003906</v>
      </c>
      <c r="BV141" s="4">
        <f t="shared" si="257"/>
        <v>1.2618198780044948E-3</v>
      </c>
      <c r="BW141" s="4">
        <f t="shared" si="258"/>
        <v>300.87977066040037</v>
      </c>
      <c r="BX141" s="4">
        <f t="shared" si="259"/>
        <v>298.33522644042966</v>
      </c>
      <c r="BY141" s="4">
        <f t="shared" si="260"/>
        <v>320.09085222041176</v>
      </c>
      <c r="BZ141" s="4">
        <f t="shared" si="261"/>
        <v>0.93800566530154095</v>
      </c>
      <c r="CA141" s="4">
        <f t="shared" si="262"/>
        <v>3.7354671305730074</v>
      </c>
      <c r="CB141" s="4">
        <f t="shared" si="263"/>
        <v>38.439760473251766</v>
      </c>
      <c r="CC141" s="4">
        <f t="shared" si="264"/>
        <v>23.811766889572567</v>
      </c>
      <c r="CD141" s="4">
        <f t="shared" si="265"/>
        <v>26.457498550415039</v>
      </c>
      <c r="CE141" s="4">
        <f t="shared" si="266"/>
        <v>3.4666924718435901</v>
      </c>
      <c r="CF141" s="4">
        <f t="shared" si="267"/>
        <v>5.1585374165045821E-2</v>
      </c>
      <c r="CG141" s="4">
        <f t="shared" si="268"/>
        <v>1.421507016311647</v>
      </c>
      <c r="CH141" s="4">
        <f t="shared" si="269"/>
        <v>2.0451854555319429</v>
      </c>
      <c r="CI141" s="4">
        <f t="shared" si="270"/>
        <v>3.2266615258089805E-2</v>
      </c>
      <c r="CJ141" s="4">
        <f t="shared" si="271"/>
        <v>56.695338030968593</v>
      </c>
      <c r="CK141" s="4">
        <f t="shared" si="272"/>
        <v>0.39407398928424969</v>
      </c>
      <c r="CL141" s="4">
        <f t="shared" si="273"/>
        <v>36.71922788426231</v>
      </c>
      <c r="CM141" s="4">
        <f t="shared" si="274"/>
        <v>1476.4723421482863</v>
      </c>
      <c r="CN141" s="4">
        <f t="shared" si="275"/>
        <v>6.8747382775272989E-3</v>
      </c>
      <c r="CO141" s="4">
        <f t="shared" si="276"/>
        <v>0</v>
      </c>
      <c r="CP141" s="4">
        <f t="shared" si="277"/>
        <v>1750.6130042662494</v>
      </c>
      <c r="CQ141" s="4">
        <f t="shared" si="278"/>
        <v>590.9462890625</v>
      </c>
      <c r="CR141" s="4">
        <f t="shared" si="279"/>
        <v>0.25588546389801747</v>
      </c>
      <c r="CS141">
        <v>-9999</v>
      </c>
    </row>
    <row r="142" spans="1:97" x14ac:dyDescent="0.2">
      <c r="A142" t="s">
        <v>132</v>
      </c>
      <c r="B142" t="s">
        <v>133</v>
      </c>
      <c r="C142" t="s">
        <v>184</v>
      </c>
      <c r="D142">
        <v>1</v>
      </c>
      <c r="E142">
        <v>1</v>
      </c>
      <c r="F142" t="s">
        <v>153</v>
      </c>
      <c r="G142" t="s">
        <v>263</v>
      </c>
      <c r="H142" t="s">
        <v>186</v>
      </c>
      <c r="I142">
        <v>3</v>
      </c>
      <c r="J142" s="7">
        <v>20130403</v>
      </c>
      <c r="K142" t="s">
        <v>220</v>
      </c>
      <c r="L142" t="s">
        <v>138</v>
      </c>
      <c r="M142" t="s">
        <v>139</v>
      </c>
      <c r="O142" s="1">
        <v>1</v>
      </c>
      <c r="P142" s="1" t="s">
        <v>264</v>
      </c>
      <c r="Q142" s="1">
        <v>1416.4999992074445</v>
      </c>
      <c r="R142" s="1">
        <v>0</v>
      </c>
      <c r="S142">
        <f t="shared" si="240"/>
        <v>7.0781319852888274</v>
      </c>
      <c r="T142">
        <f t="shared" si="241"/>
        <v>0.11806243240848922</v>
      </c>
      <c r="U142">
        <f t="shared" si="242"/>
        <v>293.02977665193538</v>
      </c>
      <c r="V142" s="1">
        <v>1</v>
      </c>
      <c r="W142" s="1">
        <v>1</v>
      </c>
      <c r="X142" s="1">
        <v>0</v>
      </c>
      <c r="Y142" s="1">
        <v>0</v>
      </c>
      <c r="Z142" s="1">
        <v>717.4970703125</v>
      </c>
      <c r="AA142" s="1">
        <v>1212.328369140625</v>
      </c>
      <c r="AB142" s="1">
        <v>1089.325439453125</v>
      </c>
      <c r="AC142">
        <v>-9999</v>
      </c>
      <c r="AD142">
        <f t="shared" si="243"/>
        <v>0.40816606409936007</v>
      </c>
      <c r="AE142">
        <f t="shared" si="244"/>
        <v>0.10146007700429567</v>
      </c>
      <c r="AF142" s="1">
        <v>-1</v>
      </c>
      <c r="AG142" s="1">
        <v>0.87</v>
      </c>
      <c r="AH142" s="1">
        <v>0.92</v>
      </c>
      <c r="AI142" s="1">
        <v>9.9880533218383789</v>
      </c>
      <c r="AJ142">
        <f t="shared" si="245"/>
        <v>0.8749940266609193</v>
      </c>
      <c r="AK142">
        <f t="shared" si="246"/>
        <v>4.6152936788605098E-3</v>
      </c>
      <c r="AL142">
        <f t="shared" si="247"/>
        <v>0.24857548416763328</v>
      </c>
      <c r="AM142">
        <f t="shared" si="248"/>
        <v>1.6896631628232368</v>
      </c>
      <c r="AN142">
        <f t="shared" si="249"/>
        <v>-1</v>
      </c>
      <c r="AO142" s="1">
        <v>2000.326171875</v>
      </c>
      <c r="AP142" s="1">
        <v>0.5</v>
      </c>
      <c r="AQ142">
        <f t="shared" si="250"/>
        <v>88.791439597281425</v>
      </c>
      <c r="AR142">
        <f t="shared" si="251"/>
        <v>1.1256755568314256</v>
      </c>
      <c r="AS142">
        <f t="shared" si="252"/>
        <v>0.89007686651725626</v>
      </c>
      <c r="AT142">
        <f t="shared" si="253"/>
        <v>18.417551040649414</v>
      </c>
      <c r="AU142" s="1">
        <v>1.8859999999999999</v>
      </c>
      <c r="AV142">
        <f t="shared" si="254"/>
        <v>4.7993457746505737</v>
      </c>
      <c r="AW142" s="1">
        <v>1</v>
      </c>
      <c r="AX142">
        <f t="shared" si="255"/>
        <v>9.5986915493011473</v>
      </c>
      <c r="AY142" s="1">
        <v>14.89811897277832</v>
      </c>
      <c r="AZ142" s="1">
        <v>18.417551040649414</v>
      </c>
      <c r="BA142" s="1">
        <v>14.109699249267578</v>
      </c>
      <c r="BB142" s="1">
        <v>399.99295043945312</v>
      </c>
      <c r="BC142" s="1">
        <v>395.26934814453125</v>
      </c>
      <c r="BD142" s="1">
        <v>12.467852592468262</v>
      </c>
      <c r="BE142" s="1">
        <v>13.165338516235352</v>
      </c>
      <c r="BF142" s="1">
        <v>68.863243103027344</v>
      </c>
      <c r="BG142" s="1">
        <v>72.715362548828125</v>
      </c>
      <c r="BH142" s="1">
        <v>300.37506103515625</v>
      </c>
      <c r="BI142" s="1">
        <v>2000.3524169921875</v>
      </c>
      <c r="BJ142" s="1">
        <v>7.8537829220294952E-2</v>
      </c>
      <c r="BK142" s="1">
        <v>93.899497985839844</v>
      </c>
      <c r="BL142" s="1">
        <v>-2.7837886810302734</v>
      </c>
      <c r="BM142" s="1">
        <v>-7.2766430675983429E-2</v>
      </c>
      <c r="BN142" s="1">
        <v>1</v>
      </c>
      <c r="BO142" s="1">
        <v>-1.355140209197998</v>
      </c>
      <c r="BP142" s="1">
        <v>7.355140209197998</v>
      </c>
      <c r="BQ142" s="1">
        <v>1</v>
      </c>
      <c r="BR142" s="1">
        <v>0</v>
      </c>
      <c r="BS142" s="1">
        <v>0.15999999642372131</v>
      </c>
      <c r="BT142" s="1">
        <v>111115</v>
      </c>
      <c r="BU142">
        <f t="shared" si="256"/>
        <v>1.5926567393168412</v>
      </c>
      <c r="BV142">
        <f t="shared" si="257"/>
        <v>1.1256755568314256E-3</v>
      </c>
      <c r="BW142">
        <f t="shared" si="258"/>
        <v>291.56755104064939</v>
      </c>
      <c r="BX142">
        <f t="shared" si="259"/>
        <v>288.0481189727783</v>
      </c>
      <c r="BY142">
        <f t="shared" si="260"/>
        <v>320.05637956493229</v>
      </c>
      <c r="BZ142">
        <f t="shared" si="261"/>
        <v>0.90725545450398948</v>
      </c>
      <c r="CA142">
        <f t="shared" si="262"/>
        <v>2.1262955440053974</v>
      </c>
      <c r="CB142">
        <f t="shared" si="263"/>
        <v>22.644376057538086</v>
      </c>
      <c r="CC142">
        <f t="shared" si="264"/>
        <v>9.4790375413027341</v>
      </c>
      <c r="CD142">
        <f t="shared" si="265"/>
        <v>16.657835006713867</v>
      </c>
      <c r="CE142">
        <f t="shared" si="266"/>
        <v>1.9027931850037461</v>
      </c>
      <c r="CF142">
        <f t="shared" si="267"/>
        <v>0.11662792681408529</v>
      </c>
      <c r="CG142">
        <f t="shared" si="268"/>
        <v>1.2362186774881412</v>
      </c>
      <c r="CH142">
        <f t="shared" si="269"/>
        <v>0.66657450751560487</v>
      </c>
      <c r="CI142">
        <f t="shared" si="270"/>
        <v>7.3019992421578195E-2</v>
      </c>
      <c r="CJ142">
        <f t="shared" si="271"/>
        <v>27.515348922519504</v>
      </c>
      <c r="CK142">
        <f t="shared" si="272"/>
        <v>0.74134201912562236</v>
      </c>
      <c r="CL142">
        <f t="shared" si="273"/>
        <v>57.894274915848463</v>
      </c>
      <c r="CM142">
        <f t="shared" si="274"/>
        <v>394.27385015076192</v>
      </c>
      <c r="CN142">
        <f t="shared" si="275"/>
        <v>1.039336793171242E-2</v>
      </c>
      <c r="CO142">
        <f t="shared" si="276"/>
        <v>0</v>
      </c>
      <c r="CP142">
        <f t="shared" si="277"/>
        <v>1750.2964160848965</v>
      </c>
      <c r="CQ142">
        <f t="shared" si="278"/>
        <v>494.831298828125</v>
      </c>
      <c r="CR142">
        <f t="shared" si="279"/>
        <v>0.10146007700429567</v>
      </c>
      <c r="CS142">
        <v>-9999</v>
      </c>
    </row>
    <row r="143" spans="1:97" x14ac:dyDescent="0.2">
      <c r="A143" t="s">
        <v>132</v>
      </c>
      <c r="B143" t="s">
        <v>133</v>
      </c>
      <c r="C143" t="s">
        <v>184</v>
      </c>
      <c r="D143">
        <v>1</v>
      </c>
      <c r="E143">
        <v>1</v>
      </c>
      <c r="F143" t="s">
        <v>153</v>
      </c>
      <c r="G143" t="s">
        <v>263</v>
      </c>
      <c r="H143" t="s">
        <v>186</v>
      </c>
      <c r="I143">
        <v>3</v>
      </c>
      <c r="J143" s="7">
        <v>20130403</v>
      </c>
      <c r="K143" t="s">
        <v>220</v>
      </c>
      <c r="L143" t="s">
        <v>138</v>
      </c>
      <c r="M143" t="s">
        <v>139</v>
      </c>
      <c r="O143" s="1">
        <v>2</v>
      </c>
      <c r="P143" s="1" t="s">
        <v>265</v>
      </c>
      <c r="Q143" s="1">
        <v>1544.4999992074445</v>
      </c>
      <c r="R143" s="1">
        <v>0</v>
      </c>
      <c r="S143">
        <f t="shared" si="240"/>
        <v>4.3173973558324725</v>
      </c>
      <c r="T143">
        <f t="shared" si="241"/>
        <v>0.12751494466475882</v>
      </c>
      <c r="U143">
        <f t="shared" si="242"/>
        <v>188.18936011936754</v>
      </c>
      <c r="V143" s="1">
        <v>2</v>
      </c>
      <c r="W143" s="1">
        <v>2</v>
      </c>
      <c r="X143" s="1">
        <v>0</v>
      </c>
      <c r="Y143" s="1">
        <v>0</v>
      </c>
      <c r="Z143" s="1">
        <v>719.68310546875</v>
      </c>
      <c r="AA143" s="1">
        <v>1202.2763671875</v>
      </c>
      <c r="AB143" s="1">
        <v>1072.90185546875</v>
      </c>
      <c r="AC143">
        <v>-9999</v>
      </c>
      <c r="AD143">
        <f t="shared" si="243"/>
        <v>0.40139960735291369</v>
      </c>
      <c r="AE143">
        <f t="shared" si="244"/>
        <v>0.10760796373415989</v>
      </c>
      <c r="AF143" s="1">
        <v>-1</v>
      </c>
      <c r="AG143" s="1">
        <v>0.87</v>
      </c>
      <c r="AH143" s="1">
        <v>0.92</v>
      </c>
      <c r="AI143" s="1">
        <v>9.9880533218383789</v>
      </c>
      <c r="AJ143">
        <f t="shared" si="245"/>
        <v>0.8749940266609193</v>
      </c>
      <c r="AK143">
        <f t="shared" si="246"/>
        <v>3.0372783047386237E-3</v>
      </c>
      <c r="AL143">
        <f t="shared" si="247"/>
        <v>0.26808188588871767</v>
      </c>
      <c r="AM143">
        <f t="shared" si="248"/>
        <v>1.6705635550586162</v>
      </c>
      <c r="AN143">
        <f t="shared" si="249"/>
        <v>-1</v>
      </c>
      <c r="AO143" s="1">
        <v>2000.9345703125</v>
      </c>
      <c r="AP143" s="1">
        <v>0.5</v>
      </c>
      <c r="AQ143">
        <f t="shared" si="250"/>
        <v>94.200323341802573</v>
      </c>
      <c r="AR143">
        <f t="shared" si="251"/>
        <v>1.2171743585684425</v>
      </c>
      <c r="AS143">
        <f t="shared" si="252"/>
        <v>0.89211416785009634</v>
      </c>
      <c r="AT143">
        <f t="shared" si="253"/>
        <v>18.302495956420898</v>
      </c>
      <c r="AU143" s="1">
        <v>1.8859999999999999</v>
      </c>
      <c r="AV143">
        <f t="shared" si="254"/>
        <v>4.7993457746505737</v>
      </c>
      <c r="AW143" s="1">
        <v>1</v>
      </c>
      <c r="AX143">
        <f t="shared" si="255"/>
        <v>9.5986915493011473</v>
      </c>
      <c r="AY143" s="1">
        <v>14.860419273376465</v>
      </c>
      <c r="AZ143" s="1">
        <v>18.302495956420898</v>
      </c>
      <c r="BA143" s="1">
        <v>14.109470367431641</v>
      </c>
      <c r="BB143" s="1">
        <v>249.23307800292969</v>
      </c>
      <c r="BC143" s="1">
        <v>246.33421325683594</v>
      </c>
      <c r="BD143" s="1">
        <v>12.226470947265625</v>
      </c>
      <c r="BE143" s="1">
        <v>12.980737686157227</v>
      </c>
      <c r="BF143" s="1">
        <v>67.695709228515625</v>
      </c>
      <c r="BG143" s="1">
        <v>71.870956420898438</v>
      </c>
      <c r="BH143" s="1">
        <v>300.39669799804688</v>
      </c>
      <c r="BI143" s="1">
        <v>2000.8265380859375</v>
      </c>
      <c r="BJ143" s="1">
        <v>4.2938739061355591E-2</v>
      </c>
      <c r="BK143" s="1">
        <v>93.900276184082031</v>
      </c>
      <c r="BL143" s="1">
        <v>-1.7255916595458984</v>
      </c>
      <c r="BM143" s="1">
        <v>-7.5232632458209991E-2</v>
      </c>
      <c r="BN143" s="1">
        <v>1</v>
      </c>
      <c r="BO143" s="1">
        <v>-1.355140209197998</v>
      </c>
      <c r="BP143" s="1">
        <v>7.355140209197998</v>
      </c>
      <c r="BQ143" s="1">
        <v>1</v>
      </c>
      <c r="BR143" s="1">
        <v>0</v>
      </c>
      <c r="BS143" s="1">
        <v>0.15999999642372131</v>
      </c>
      <c r="BT143" s="1">
        <v>111115</v>
      </c>
      <c r="BU143">
        <f t="shared" si="256"/>
        <v>1.5927714634042782</v>
      </c>
      <c r="BV143">
        <f t="shared" si="257"/>
        <v>1.2171743585684424E-3</v>
      </c>
      <c r="BW143">
        <f t="shared" si="258"/>
        <v>291.45249595642088</v>
      </c>
      <c r="BX143">
        <f t="shared" si="259"/>
        <v>288.01041927337644</v>
      </c>
      <c r="BY143">
        <f t="shared" si="260"/>
        <v>320.1322389382367</v>
      </c>
      <c r="BZ143">
        <f t="shared" si="261"/>
        <v>0.89517960424190823</v>
      </c>
      <c r="CA143">
        <f t="shared" si="262"/>
        <v>2.1110090216533819</v>
      </c>
      <c r="CB143">
        <f t="shared" si="263"/>
        <v>22.481393105968731</v>
      </c>
      <c r="CC143">
        <f t="shared" si="264"/>
        <v>9.5006554198115047</v>
      </c>
      <c r="CD143">
        <f t="shared" si="265"/>
        <v>16.581457614898682</v>
      </c>
      <c r="CE143">
        <f t="shared" si="266"/>
        <v>1.8935781598946559</v>
      </c>
      <c r="CF143">
        <f t="shared" si="267"/>
        <v>0.12584316634883019</v>
      </c>
      <c r="CG143">
        <f t="shared" si="268"/>
        <v>1.2188948538032855</v>
      </c>
      <c r="CH143">
        <f t="shared" si="269"/>
        <v>0.67468330609137039</v>
      </c>
      <c r="CI143">
        <f t="shared" si="270"/>
        <v>7.8800488511913805E-2</v>
      </c>
      <c r="CJ143">
        <f t="shared" si="271"/>
        <v>17.671032890114287</v>
      </c>
      <c r="CK143">
        <f t="shared" si="272"/>
        <v>0.76395949077181291</v>
      </c>
      <c r="CL143">
        <f t="shared" si="273"/>
        <v>57.541124461735492</v>
      </c>
      <c r="CM143">
        <f t="shared" si="274"/>
        <v>245.72699649188027</v>
      </c>
      <c r="CN143">
        <f t="shared" si="275"/>
        <v>1.0109914748863705E-2</v>
      </c>
      <c r="CO143">
        <f t="shared" si="276"/>
        <v>0</v>
      </c>
      <c r="CP143">
        <f t="shared" si="277"/>
        <v>1750.7112692098417</v>
      </c>
      <c r="CQ143">
        <f t="shared" si="278"/>
        <v>482.59326171875</v>
      </c>
      <c r="CR143">
        <f t="shared" si="279"/>
        <v>0.10760796373415989</v>
      </c>
      <c r="CS143">
        <v>-9999</v>
      </c>
    </row>
    <row r="144" spans="1:97" x14ac:dyDescent="0.2">
      <c r="A144" t="s">
        <v>132</v>
      </c>
      <c r="B144" t="s">
        <v>133</v>
      </c>
      <c r="C144" t="s">
        <v>184</v>
      </c>
      <c r="D144">
        <v>1</v>
      </c>
      <c r="E144">
        <v>1</v>
      </c>
      <c r="F144" t="s">
        <v>153</v>
      </c>
      <c r="G144" t="s">
        <v>263</v>
      </c>
      <c r="H144" t="s">
        <v>186</v>
      </c>
      <c r="I144">
        <v>3</v>
      </c>
      <c r="J144" s="7">
        <v>20130403</v>
      </c>
      <c r="K144" t="s">
        <v>220</v>
      </c>
      <c r="L144" t="s">
        <v>138</v>
      </c>
      <c r="M144" t="s">
        <v>139</v>
      </c>
      <c r="O144" s="1">
        <v>3</v>
      </c>
      <c r="P144" s="1" t="s">
        <v>266</v>
      </c>
      <c r="Q144" s="1">
        <v>1675.4999992074445</v>
      </c>
      <c r="R144" s="1">
        <v>0</v>
      </c>
      <c r="S144">
        <f t="shared" si="240"/>
        <v>0.70215708345762884</v>
      </c>
      <c r="T144">
        <f t="shared" si="241"/>
        <v>0.14042725196560721</v>
      </c>
      <c r="U144">
        <f t="shared" si="242"/>
        <v>88.802372151057085</v>
      </c>
      <c r="V144" s="1">
        <v>3</v>
      </c>
      <c r="W144" s="1">
        <v>3</v>
      </c>
      <c r="X144" s="1">
        <v>0</v>
      </c>
      <c r="Y144" s="1">
        <v>0</v>
      </c>
      <c r="Z144" s="1">
        <v>727.371826171875</v>
      </c>
      <c r="AA144" s="1">
        <v>1182.596435546875</v>
      </c>
      <c r="AB144" s="1">
        <v>1063.092529296875</v>
      </c>
      <c r="AC144">
        <v>-9999</v>
      </c>
      <c r="AD144">
        <f t="shared" si="243"/>
        <v>0.38493656474153654</v>
      </c>
      <c r="AE144">
        <f t="shared" si="244"/>
        <v>0.10105214480435763</v>
      </c>
      <c r="AF144" s="1">
        <v>-1</v>
      </c>
      <c r="AG144" s="1">
        <v>0.87</v>
      </c>
      <c r="AH144" s="1">
        <v>0.92</v>
      </c>
      <c r="AI144" s="1">
        <v>9.9880533218383789</v>
      </c>
      <c r="AJ144">
        <f t="shared" si="245"/>
        <v>0.8749940266609193</v>
      </c>
      <c r="AK144">
        <f t="shared" si="246"/>
        <v>9.7196288465132023E-4</v>
      </c>
      <c r="AL144">
        <f t="shared" si="247"/>
        <v>0.26251635739568807</v>
      </c>
      <c r="AM144">
        <f t="shared" si="248"/>
        <v>1.6258485591486633</v>
      </c>
      <c r="AN144">
        <f t="shared" si="249"/>
        <v>-1</v>
      </c>
      <c r="AO144" s="1">
        <v>2001.457763671875</v>
      </c>
      <c r="AP144" s="1">
        <v>0.5</v>
      </c>
      <c r="AQ144">
        <f t="shared" si="250"/>
        <v>88.48447083384707</v>
      </c>
      <c r="AR144">
        <f t="shared" si="251"/>
        <v>1.3298937615412503</v>
      </c>
      <c r="AS144">
        <f t="shared" si="252"/>
        <v>0.88648693367095754</v>
      </c>
      <c r="AT144">
        <f t="shared" si="253"/>
        <v>18.139482498168945</v>
      </c>
      <c r="AU144" s="1">
        <v>1.8859999999999999</v>
      </c>
      <c r="AV144">
        <f t="shared" si="254"/>
        <v>4.7993457746505737</v>
      </c>
      <c r="AW144" s="1">
        <v>1</v>
      </c>
      <c r="AX144">
        <f t="shared" si="255"/>
        <v>9.5986915493011473</v>
      </c>
      <c r="AY144" s="1">
        <v>14.818772315979004</v>
      </c>
      <c r="AZ144" s="1">
        <v>18.139482498168945</v>
      </c>
      <c r="BA144" s="1">
        <v>14.110841751098633</v>
      </c>
      <c r="BB144" s="1">
        <v>98.861366271972656</v>
      </c>
      <c r="BC144" s="1">
        <v>98.338417053222656</v>
      </c>
      <c r="BD144" s="1">
        <v>11.987105369567871</v>
      </c>
      <c r="BE144" s="1">
        <v>12.811366081237793</v>
      </c>
      <c r="BF144" s="1">
        <v>66.551673889160156</v>
      </c>
      <c r="BG144" s="1">
        <v>71.124519348144531</v>
      </c>
      <c r="BH144" s="1">
        <v>300.39602661132812</v>
      </c>
      <c r="BI144" s="1">
        <v>2001.4505615234375</v>
      </c>
      <c r="BJ144" s="1">
        <v>3.3072080463171005E-2</v>
      </c>
      <c r="BK144" s="1">
        <v>93.903236389160156</v>
      </c>
      <c r="BL144" s="1">
        <v>-1.3353862762451172</v>
      </c>
      <c r="BM144" s="1">
        <v>-7.862294465303421E-2</v>
      </c>
      <c r="BN144" s="1">
        <v>1</v>
      </c>
      <c r="BO144" s="1">
        <v>-1.355140209197998</v>
      </c>
      <c r="BP144" s="1">
        <v>7.355140209197998</v>
      </c>
      <c r="BQ144" s="1">
        <v>1</v>
      </c>
      <c r="BR144" s="1">
        <v>0</v>
      </c>
      <c r="BS144" s="1">
        <v>0.15999999642372131</v>
      </c>
      <c r="BT144" s="1">
        <v>111115</v>
      </c>
      <c r="BU144">
        <f t="shared" si="256"/>
        <v>1.5927679035595341</v>
      </c>
      <c r="BV144">
        <f t="shared" si="257"/>
        <v>1.3298937615412504E-3</v>
      </c>
      <c r="BW144">
        <f t="shared" si="258"/>
        <v>291.28948249816892</v>
      </c>
      <c r="BX144">
        <f t="shared" si="259"/>
        <v>287.96877231597898</v>
      </c>
      <c r="BY144">
        <f t="shared" si="260"/>
        <v>320.23208268600501</v>
      </c>
      <c r="BZ144">
        <f t="shared" si="261"/>
        <v>0.8813996658009865</v>
      </c>
      <c r="CA144">
        <f t="shared" si="262"/>
        <v>2.0895156712654983</v>
      </c>
      <c r="CB144">
        <f t="shared" si="263"/>
        <v>22.251796121339055</v>
      </c>
      <c r="CC144">
        <f t="shared" si="264"/>
        <v>9.440430040101262</v>
      </c>
      <c r="CD144">
        <f t="shared" si="265"/>
        <v>16.479127407073975</v>
      </c>
      <c r="CE144">
        <f t="shared" si="266"/>
        <v>1.88129331386817</v>
      </c>
      <c r="CF144">
        <f t="shared" si="267"/>
        <v>0.13840244730955895</v>
      </c>
      <c r="CG144">
        <f t="shared" si="268"/>
        <v>1.2030287375945408</v>
      </c>
      <c r="CH144">
        <f t="shared" si="269"/>
        <v>0.67826457627362924</v>
      </c>
      <c r="CI144">
        <f t="shared" si="270"/>
        <v>8.668119498013814E-2</v>
      </c>
      <c r="CJ144">
        <f t="shared" si="271"/>
        <v>8.3388301440188854</v>
      </c>
      <c r="CK144">
        <f t="shared" si="272"/>
        <v>0.90302828550713321</v>
      </c>
      <c r="CL144">
        <f t="shared" si="273"/>
        <v>57.440111700470162</v>
      </c>
      <c r="CM144">
        <f t="shared" si="274"/>
        <v>98.239662753451782</v>
      </c>
      <c r="CN144">
        <f t="shared" si="275"/>
        <v>4.1054682166715229E-3</v>
      </c>
      <c r="CO144">
        <f t="shared" si="276"/>
        <v>0</v>
      </c>
      <c r="CP144">
        <f t="shared" si="277"/>
        <v>1751.2572859901506</v>
      </c>
      <c r="CQ144">
        <f t="shared" si="278"/>
        <v>455.224609375</v>
      </c>
      <c r="CR144">
        <f t="shared" si="279"/>
        <v>0.10105214480435763</v>
      </c>
      <c r="CS144">
        <v>-9999</v>
      </c>
    </row>
    <row r="145" spans="1:97" x14ac:dyDescent="0.2">
      <c r="A145" t="s">
        <v>132</v>
      </c>
      <c r="B145" t="s">
        <v>133</v>
      </c>
      <c r="C145" t="s">
        <v>184</v>
      </c>
      <c r="D145">
        <v>1</v>
      </c>
      <c r="E145">
        <v>1</v>
      </c>
      <c r="F145" t="s">
        <v>153</v>
      </c>
      <c r="G145" t="s">
        <v>263</v>
      </c>
      <c r="H145" t="s">
        <v>186</v>
      </c>
      <c r="I145">
        <v>3</v>
      </c>
      <c r="J145" s="7">
        <v>20130403</v>
      </c>
      <c r="K145" t="s">
        <v>220</v>
      </c>
      <c r="L145" t="s">
        <v>138</v>
      </c>
      <c r="M145" t="s">
        <v>139</v>
      </c>
      <c r="O145" s="1">
        <v>4</v>
      </c>
      <c r="P145" s="1" t="s">
        <v>267</v>
      </c>
      <c r="Q145" s="1">
        <v>1816.4999976223335</v>
      </c>
      <c r="R145" s="1">
        <v>0</v>
      </c>
      <c r="S145">
        <f t="shared" si="240"/>
        <v>-0.68288855896545753</v>
      </c>
      <c r="T145">
        <f t="shared" si="241"/>
        <v>0.15324134551502869</v>
      </c>
      <c r="U145">
        <f t="shared" si="242"/>
        <v>55.770591173461177</v>
      </c>
      <c r="V145" s="1">
        <v>4</v>
      </c>
      <c r="W145" s="1">
        <v>4</v>
      </c>
      <c r="X145" s="1">
        <v>0</v>
      </c>
      <c r="Y145" s="1">
        <v>0</v>
      </c>
      <c r="Z145" s="1">
        <v>732.51611328125</v>
      </c>
      <c r="AA145" s="1">
        <v>1170.4261474609375</v>
      </c>
      <c r="AB145" s="1">
        <v>1057.40185546875</v>
      </c>
      <c r="AC145">
        <v>-9999</v>
      </c>
      <c r="AD145">
        <f t="shared" si="243"/>
        <v>0.374145805892723</v>
      </c>
      <c r="AE145">
        <f t="shared" si="244"/>
        <v>9.6566786582285957E-2</v>
      </c>
      <c r="AF145" s="1">
        <v>-1</v>
      </c>
      <c r="AG145" s="1">
        <v>0.87</v>
      </c>
      <c r="AH145" s="1">
        <v>0.92</v>
      </c>
      <c r="AI145" s="1">
        <v>9.9880533218383789</v>
      </c>
      <c r="AJ145">
        <f t="shared" si="245"/>
        <v>0.8749940266609193</v>
      </c>
      <c r="AK145">
        <f t="shared" si="246"/>
        <v>1.8102033520590264E-4</v>
      </c>
      <c r="AL145">
        <f t="shared" si="247"/>
        <v>0.25809934271981144</v>
      </c>
      <c r="AM145">
        <f t="shared" si="248"/>
        <v>1.5978162476428033</v>
      </c>
      <c r="AN145">
        <f t="shared" si="249"/>
        <v>-1</v>
      </c>
      <c r="AO145" s="1">
        <v>2001.945556640625</v>
      </c>
      <c r="AP145" s="1">
        <v>0.5</v>
      </c>
      <c r="AQ145">
        <f t="shared" si="250"/>
        <v>84.577556689109343</v>
      </c>
      <c r="AR145">
        <f t="shared" si="251"/>
        <v>1.4461436497814728</v>
      </c>
      <c r="AS145">
        <f t="shared" si="252"/>
        <v>0.88469306935626646</v>
      </c>
      <c r="AT145">
        <f t="shared" si="253"/>
        <v>18.018337249755859</v>
      </c>
      <c r="AU145" s="1">
        <v>1.8859999999999999</v>
      </c>
      <c r="AV145">
        <f t="shared" si="254"/>
        <v>4.7993457746505737</v>
      </c>
      <c r="AW145" s="1">
        <v>1</v>
      </c>
      <c r="AX145">
        <f t="shared" si="255"/>
        <v>9.5986915493011473</v>
      </c>
      <c r="AY145" s="1">
        <v>14.790498733520508</v>
      </c>
      <c r="AZ145" s="1">
        <v>18.018337249755859</v>
      </c>
      <c r="BA145" s="1">
        <v>14.110867500305176</v>
      </c>
      <c r="BB145" s="1">
        <v>48.963565826416016</v>
      </c>
      <c r="BC145" s="1">
        <v>49.347503662109375</v>
      </c>
      <c r="BD145" s="1">
        <v>11.764992713928223</v>
      </c>
      <c r="BE145" s="1">
        <v>12.661438941955566</v>
      </c>
      <c r="BF145" s="1">
        <v>65.437034606933594</v>
      </c>
      <c r="BG145" s="1">
        <v>70.420570373535156</v>
      </c>
      <c r="BH145" s="1">
        <v>300.39657592773438</v>
      </c>
      <c r="BI145" s="1">
        <v>2002.0709228515625</v>
      </c>
      <c r="BJ145" s="1">
        <v>6.3657246530056E-2</v>
      </c>
      <c r="BK145" s="1">
        <v>93.905136108398438</v>
      </c>
      <c r="BL145" s="1">
        <v>-1.4995975494384766</v>
      </c>
      <c r="BM145" s="1">
        <v>-8.1187374889850616E-2</v>
      </c>
      <c r="BN145" s="1">
        <v>1</v>
      </c>
      <c r="BO145" s="1">
        <v>-1.355140209197998</v>
      </c>
      <c r="BP145" s="1">
        <v>7.355140209197998</v>
      </c>
      <c r="BQ145" s="1">
        <v>1</v>
      </c>
      <c r="BR145" s="1">
        <v>0</v>
      </c>
      <c r="BS145" s="1">
        <v>0.15999999642372131</v>
      </c>
      <c r="BT145" s="1">
        <v>111115</v>
      </c>
      <c r="BU145">
        <f t="shared" si="256"/>
        <v>1.5927708161597791</v>
      </c>
      <c r="BV145">
        <f t="shared" si="257"/>
        <v>1.4461436497814728E-3</v>
      </c>
      <c r="BW145">
        <f t="shared" si="258"/>
        <v>291.16833724975584</v>
      </c>
      <c r="BX145">
        <f t="shared" si="259"/>
        <v>287.94049873352049</v>
      </c>
      <c r="BY145">
        <f t="shared" si="260"/>
        <v>320.33134049628643</v>
      </c>
      <c r="BZ145">
        <f t="shared" si="261"/>
        <v>0.86578857327848979</v>
      </c>
      <c r="CA145">
        <f t="shared" si="262"/>
        <v>2.0736672165287802</v>
      </c>
      <c r="CB145">
        <f t="shared" si="263"/>
        <v>22.082575058887763</v>
      </c>
      <c r="CC145">
        <f t="shared" si="264"/>
        <v>9.4211361169321961</v>
      </c>
      <c r="CD145">
        <f t="shared" si="265"/>
        <v>16.404417991638184</v>
      </c>
      <c r="CE145">
        <f t="shared" si="266"/>
        <v>1.8723686157385853</v>
      </c>
      <c r="CF145">
        <f t="shared" si="267"/>
        <v>0.15083331930847643</v>
      </c>
      <c r="CG145">
        <f t="shared" si="268"/>
        <v>1.1889741471725137</v>
      </c>
      <c r="CH145">
        <f t="shared" si="269"/>
        <v>0.68339446856607156</v>
      </c>
      <c r="CI145">
        <f t="shared" si="270"/>
        <v>9.4484253130772106E-2</v>
      </c>
      <c r="CJ145">
        <f t="shared" si="271"/>
        <v>5.2371449549897164</v>
      </c>
      <c r="CK145">
        <f t="shared" si="272"/>
        <v>1.1301603330399803</v>
      </c>
      <c r="CL145">
        <f t="shared" si="273"/>
        <v>57.264797814701105</v>
      </c>
      <c r="CM145">
        <f t="shared" si="274"/>
        <v>49.443547956258037</v>
      </c>
      <c r="CN145">
        <f t="shared" si="275"/>
        <v>-7.9091159262530165E-3</v>
      </c>
      <c r="CO145">
        <f t="shared" si="276"/>
        <v>0</v>
      </c>
      <c r="CP145">
        <f t="shared" si="277"/>
        <v>1751.8000984466314</v>
      </c>
      <c r="CQ145">
        <f t="shared" si="278"/>
        <v>437.9100341796875</v>
      </c>
      <c r="CR145">
        <f t="shared" si="279"/>
        <v>9.6566786582285957E-2</v>
      </c>
      <c r="CS145">
        <v>-9999</v>
      </c>
    </row>
    <row r="146" spans="1:97" x14ac:dyDescent="0.2">
      <c r="A146" t="s">
        <v>132</v>
      </c>
      <c r="B146" t="s">
        <v>133</v>
      </c>
      <c r="C146" t="s">
        <v>184</v>
      </c>
      <c r="D146">
        <v>1</v>
      </c>
      <c r="E146">
        <v>1</v>
      </c>
      <c r="F146" t="s">
        <v>153</v>
      </c>
      <c r="G146" t="s">
        <v>263</v>
      </c>
      <c r="H146" t="s">
        <v>186</v>
      </c>
      <c r="I146">
        <v>3</v>
      </c>
      <c r="J146" s="7">
        <v>20130403</v>
      </c>
      <c r="K146" t="s">
        <v>220</v>
      </c>
      <c r="L146" t="s">
        <v>138</v>
      </c>
      <c r="M146" t="s">
        <v>139</v>
      </c>
      <c r="N146" s="4">
        <v>1</v>
      </c>
      <c r="O146" s="3">
        <v>5</v>
      </c>
      <c r="P146" s="3" t="s">
        <v>268</v>
      </c>
      <c r="Q146" s="3">
        <v>2325.9999798759818</v>
      </c>
      <c r="R146" s="3">
        <v>0</v>
      </c>
      <c r="S146" s="4">
        <f t="shared" si="240"/>
        <v>13.883744418931526</v>
      </c>
      <c r="T146" s="4">
        <f t="shared" si="241"/>
        <v>0.18826482660747743</v>
      </c>
      <c r="U146" s="4">
        <f t="shared" si="242"/>
        <v>266.15455334426616</v>
      </c>
      <c r="V146" s="3">
        <v>5</v>
      </c>
      <c r="W146" s="3">
        <v>5</v>
      </c>
      <c r="X146" s="3">
        <v>0</v>
      </c>
      <c r="Y146" s="3">
        <v>0</v>
      </c>
      <c r="Z146" s="3">
        <v>710.3974609375</v>
      </c>
      <c r="AA146" s="3">
        <v>1284.780029296875</v>
      </c>
      <c r="AB146" s="3">
        <v>1063.7073974609375</v>
      </c>
      <c r="AC146">
        <v>-9999</v>
      </c>
      <c r="AD146" s="4">
        <f t="shared" si="243"/>
        <v>0.44706685600780927</v>
      </c>
      <c r="AE146" s="4">
        <f t="shared" si="244"/>
        <v>0.17207041423030564</v>
      </c>
      <c r="AF146" s="3">
        <v>-1</v>
      </c>
      <c r="AG146" s="3">
        <v>0.87</v>
      </c>
      <c r="AH146" s="3">
        <v>0.92</v>
      </c>
      <c r="AI146" s="3">
        <v>10.013408660888672</v>
      </c>
      <c r="AJ146" s="4">
        <f t="shared" si="245"/>
        <v>0.87500670433044436</v>
      </c>
      <c r="AK146" s="4">
        <f t="shared" si="246"/>
        <v>8.5143783230547977E-3</v>
      </c>
      <c r="AL146" s="4">
        <f t="shared" si="247"/>
        <v>0.3848874321994023</v>
      </c>
      <c r="AM146" s="4">
        <f t="shared" si="248"/>
        <v>1.8085369105927993</v>
      </c>
      <c r="AN146" s="4">
        <f t="shared" si="249"/>
        <v>-1</v>
      </c>
      <c r="AO146" s="3">
        <v>1997.8427734375</v>
      </c>
      <c r="AP146" s="3">
        <v>0.5</v>
      </c>
      <c r="AQ146" s="4">
        <f t="shared" si="250"/>
        <v>150.40036706929098</v>
      </c>
      <c r="AR146" s="4">
        <f t="shared" si="251"/>
        <v>1.8482324697406376</v>
      </c>
      <c r="AS146" s="4">
        <f t="shared" si="252"/>
        <v>0.92375944348987882</v>
      </c>
      <c r="AT146" s="4">
        <f t="shared" si="253"/>
        <v>18.037574768066406</v>
      </c>
      <c r="AU146" s="1">
        <v>1.8859999999999999</v>
      </c>
      <c r="AV146" s="4">
        <f t="shared" si="254"/>
        <v>4.7993457746505737</v>
      </c>
      <c r="AW146" s="3">
        <v>1</v>
      </c>
      <c r="AX146" s="4">
        <f t="shared" si="255"/>
        <v>9.5986915493011473</v>
      </c>
      <c r="AY146" s="3">
        <v>15.135457038879395</v>
      </c>
      <c r="AZ146" s="3">
        <v>18.037574768066406</v>
      </c>
      <c r="BA146" s="3">
        <v>14.499567031860352</v>
      </c>
      <c r="BB146" s="3">
        <v>400.55075073242188</v>
      </c>
      <c r="BC146" s="3">
        <v>391.38031005859375</v>
      </c>
      <c r="BD146" s="3">
        <v>11.126683235168457</v>
      </c>
      <c r="BE146" s="3">
        <v>12.272775650024414</v>
      </c>
      <c r="BF146" s="3">
        <v>60.521587371826172</v>
      </c>
      <c r="BG146" s="3">
        <v>66.754241943359375</v>
      </c>
      <c r="BH146" s="3">
        <v>300.410888671875</v>
      </c>
      <c r="BI146" s="3">
        <v>1997.781005859375</v>
      </c>
      <c r="BJ146" s="3">
        <v>4.5226346701383591E-2</v>
      </c>
      <c r="BK146" s="3">
        <v>93.900306701660156</v>
      </c>
      <c r="BL146" s="3">
        <v>-2.9112491607666016</v>
      </c>
      <c r="BM146" s="3">
        <v>-8.7502606213092804E-2</v>
      </c>
      <c r="BN146" s="3">
        <v>1</v>
      </c>
      <c r="BO146" s="3">
        <v>-1.355140209197998</v>
      </c>
      <c r="BP146" s="3">
        <v>7.355140209197998</v>
      </c>
      <c r="BQ146" s="3">
        <v>1</v>
      </c>
      <c r="BR146" s="3">
        <v>0</v>
      </c>
      <c r="BS146" s="3">
        <v>0.15999999642372131</v>
      </c>
      <c r="BT146" s="3">
        <v>111115</v>
      </c>
      <c r="BU146" s="4">
        <f t="shared" si="256"/>
        <v>1.5928467055772799</v>
      </c>
      <c r="BV146" s="4">
        <f t="shared" si="257"/>
        <v>1.8482324697406377E-3</v>
      </c>
      <c r="BW146" s="4">
        <f t="shared" si="258"/>
        <v>291.18757476806638</v>
      </c>
      <c r="BX146" s="4">
        <f t="shared" si="259"/>
        <v>288.28545703887937</v>
      </c>
      <c r="BY146" s="4">
        <f t="shared" si="260"/>
        <v>319.64495379287837</v>
      </c>
      <c r="BZ146" s="4">
        <f t="shared" si="261"/>
        <v>0.80722511935966756</v>
      </c>
      <c r="CA146" s="4">
        <f t="shared" si="262"/>
        <v>2.0761768411078378</v>
      </c>
      <c r="CB146" s="4">
        <f t="shared" si="263"/>
        <v>22.110437271565708</v>
      </c>
      <c r="CC146" s="4">
        <f t="shared" si="264"/>
        <v>9.8376616215412938</v>
      </c>
      <c r="CD146" s="4">
        <f t="shared" si="265"/>
        <v>16.5865159034729</v>
      </c>
      <c r="CE146" s="4">
        <f t="shared" si="266"/>
        <v>1.8941872349007234</v>
      </c>
      <c r="CF146" s="4">
        <f t="shared" si="267"/>
        <v>0.18464330796815961</v>
      </c>
      <c r="CG146" s="4">
        <f t="shared" si="268"/>
        <v>1.152417397617959</v>
      </c>
      <c r="CH146" s="4">
        <f t="shared" si="269"/>
        <v>0.74176983728276435</v>
      </c>
      <c r="CI146" s="4">
        <f t="shared" si="270"/>
        <v>0.11572206422560456</v>
      </c>
      <c r="CJ146" s="4">
        <f t="shared" si="271"/>
        <v>24.991994189069963</v>
      </c>
      <c r="CK146" s="4">
        <f t="shared" si="272"/>
        <v>0.6800407340482203</v>
      </c>
      <c r="CL146" s="4">
        <f t="shared" si="273"/>
        <v>55.599273583065532</v>
      </c>
      <c r="CM146" s="4">
        <f t="shared" si="274"/>
        <v>389.42764235703373</v>
      </c>
      <c r="CN146" s="4">
        <f t="shared" si="275"/>
        <v>1.9822067576749428E-2</v>
      </c>
      <c r="CO146" s="4">
        <f t="shared" si="276"/>
        <v>0</v>
      </c>
      <c r="CP146" s="4">
        <f t="shared" si="277"/>
        <v>1748.0717739109718</v>
      </c>
      <c r="CQ146" s="4">
        <f t="shared" si="278"/>
        <v>574.382568359375</v>
      </c>
      <c r="CR146" s="4">
        <f t="shared" si="279"/>
        <v>0.17207041423030564</v>
      </c>
      <c r="CS146">
        <v>-9999</v>
      </c>
    </row>
    <row r="147" spans="1:97" x14ac:dyDescent="0.2">
      <c r="A147" t="s">
        <v>132</v>
      </c>
      <c r="B147" t="s">
        <v>133</v>
      </c>
      <c r="C147" t="s">
        <v>184</v>
      </c>
      <c r="D147">
        <v>1</v>
      </c>
      <c r="E147">
        <v>1</v>
      </c>
      <c r="F147" t="s">
        <v>153</v>
      </c>
      <c r="G147" t="s">
        <v>263</v>
      </c>
      <c r="H147" t="s">
        <v>186</v>
      </c>
      <c r="I147">
        <v>3</v>
      </c>
      <c r="J147" s="7">
        <v>20130403</v>
      </c>
      <c r="K147" t="s">
        <v>220</v>
      </c>
      <c r="L147" t="s">
        <v>138</v>
      </c>
      <c r="M147" t="s">
        <v>139</v>
      </c>
      <c r="O147" s="1">
        <v>6</v>
      </c>
      <c r="P147" s="1" t="s">
        <v>269</v>
      </c>
      <c r="Q147" s="1">
        <v>2554.4999992074445</v>
      </c>
      <c r="R147" s="1">
        <v>0</v>
      </c>
      <c r="S147">
        <f t="shared" si="240"/>
        <v>15.749652189351767</v>
      </c>
      <c r="T147">
        <f t="shared" si="241"/>
        <v>0.2023975320554178</v>
      </c>
      <c r="U147">
        <f t="shared" si="242"/>
        <v>749.41934048600467</v>
      </c>
      <c r="V147" s="1">
        <v>6</v>
      </c>
      <c r="W147" s="1">
        <v>6</v>
      </c>
      <c r="X147" s="1">
        <v>0</v>
      </c>
      <c r="Y147" s="1">
        <v>0</v>
      </c>
      <c r="Z147" s="1">
        <v>705.741455078125</v>
      </c>
      <c r="AA147" s="1">
        <v>1298.7481689453125</v>
      </c>
      <c r="AB147" s="1">
        <v>1096.4202880859375</v>
      </c>
      <c r="AC147">
        <v>-9999</v>
      </c>
      <c r="AD147">
        <f t="shared" si="243"/>
        <v>0.45659869099084577</v>
      </c>
      <c r="AE147">
        <f t="shared" si="244"/>
        <v>0.15578684590075798</v>
      </c>
      <c r="AF147" s="1">
        <v>-1</v>
      </c>
      <c r="AG147" s="1">
        <v>0.87</v>
      </c>
      <c r="AH147" s="1">
        <v>0.92</v>
      </c>
      <c r="AI147" s="1">
        <v>10.013408660888672</v>
      </c>
      <c r="AJ147">
        <f t="shared" si="245"/>
        <v>0.87500670433044436</v>
      </c>
      <c r="AK147">
        <f t="shared" si="246"/>
        <v>9.5759859778925538E-3</v>
      </c>
      <c r="AL147">
        <f t="shared" si="247"/>
        <v>0.34118986535570539</v>
      </c>
      <c r="AM147">
        <f t="shared" si="248"/>
        <v>1.8402605651123924</v>
      </c>
      <c r="AN147">
        <f t="shared" si="249"/>
        <v>-1</v>
      </c>
      <c r="AO147" s="1">
        <v>1999.1146240234375</v>
      </c>
      <c r="AP147" s="1">
        <v>0.5</v>
      </c>
      <c r="AQ147">
        <f t="shared" si="250"/>
        <v>136.25418980255719</v>
      </c>
      <c r="AR147">
        <f t="shared" si="251"/>
        <v>1.9383866984428326</v>
      </c>
      <c r="AS147">
        <f t="shared" si="252"/>
        <v>0.9027113543884171</v>
      </c>
      <c r="AT147">
        <f t="shared" si="253"/>
        <v>17.747352600097656</v>
      </c>
      <c r="AU147" s="1">
        <v>1.8859999999999999</v>
      </c>
      <c r="AV147">
        <f t="shared" si="254"/>
        <v>4.7993457746505737</v>
      </c>
      <c r="AW147" s="1">
        <v>1</v>
      </c>
      <c r="AX147">
        <f t="shared" si="255"/>
        <v>9.5986915493011473</v>
      </c>
      <c r="AY147" s="1">
        <v>15.04035758972168</v>
      </c>
      <c r="AZ147" s="1">
        <v>17.747352600097656</v>
      </c>
      <c r="BA147" s="1">
        <v>14.503454208374023</v>
      </c>
      <c r="BB147" s="1">
        <v>899.92108154296875</v>
      </c>
      <c r="BC147" s="1">
        <v>888.9512939453125</v>
      </c>
      <c r="BD147" s="1">
        <v>10.894809722900391</v>
      </c>
      <c r="BE147" s="1">
        <v>12.097048759460449</v>
      </c>
      <c r="BF147" s="1">
        <v>59.623451232910156</v>
      </c>
      <c r="BG147" s="1">
        <v>66.203392028808594</v>
      </c>
      <c r="BH147" s="1">
        <v>300.40390014648438</v>
      </c>
      <c r="BI147" s="1">
        <v>1998.9913330078125</v>
      </c>
      <c r="BJ147" s="1">
        <v>6.6970095038414001E-2</v>
      </c>
      <c r="BK147" s="1">
        <v>93.897804260253906</v>
      </c>
      <c r="BL147" s="1">
        <v>-8.7212467193603516</v>
      </c>
      <c r="BM147" s="1">
        <v>-7.608235627412796E-2</v>
      </c>
      <c r="BN147" s="1">
        <v>1</v>
      </c>
      <c r="BO147" s="1">
        <v>-1.355140209197998</v>
      </c>
      <c r="BP147" s="1">
        <v>7.355140209197998</v>
      </c>
      <c r="BQ147" s="1">
        <v>1</v>
      </c>
      <c r="BR147" s="1">
        <v>0</v>
      </c>
      <c r="BS147" s="1">
        <v>0.15999999642372131</v>
      </c>
      <c r="BT147" s="1">
        <v>111115</v>
      </c>
      <c r="BU147">
        <f t="shared" si="256"/>
        <v>1.5928096508297154</v>
      </c>
      <c r="BV147">
        <f t="shared" si="257"/>
        <v>1.9383866984428327E-3</v>
      </c>
      <c r="BW147">
        <f t="shared" si="258"/>
        <v>290.89735260009763</v>
      </c>
      <c r="BX147">
        <f t="shared" si="259"/>
        <v>288.19035758972166</v>
      </c>
      <c r="BY147">
        <f t="shared" si="260"/>
        <v>319.8386061322999</v>
      </c>
      <c r="BZ147">
        <f t="shared" si="261"/>
        <v>0.80079398589724293</v>
      </c>
      <c r="CA147">
        <f t="shared" si="262"/>
        <v>2.0385976709309817</v>
      </c>
      <c r="CB147">
        <f t="shared" si="263"/>
        <v>21.710813016251773</v>
      </c>
      <c r="CC147">
        <f t="shared" si="264"/>
        <v>9.613764256791324</v>
      </c>
      <c r="CD147">
        <f t="shared" si="265"/>
        <v>16.393855094909668</v>
      </c>
      <c r="CE147">
        <f t="shared" si="266"/>
        <v>1.8711097886492227</v>
      </c>
      <c r="CF147">
        <f t="shared" si="267"/>
        <v>0.19821791888772949</v>
      </c>
      <c r="CG147">
        <f t="shared" si="268"/>
        <v>1.1358863165425646</v>
      </c>
      <c r="CH147">
        <f t="shared" si="269"/>
        <v>0.73522347210665817</v>
      </c>
      <c r="CI147">
        <f t="shared" si="270"/>
        <v>0.12425505184988667</v>
      </c>
      <c r="CJ147">
        <f t="shared" si="271"/>
        <v>70.368830541803447</v>
      </c>
      <c r="CK147">
        <f t="shared" si="272"/>
        <v>0.84303757201360041</v>
      </c>
      <c r="CL147">
        <f t="shared" si="273"/>
        <v>55.887759015568371</v>
      </c>
      <c r="CM147">
        <f t="shared" si="274"/>
        <v>886.7361971952588</v>
      </c>
      <c r="CN147">
        <f t="shared" si="275"/>
        <v>9.9264332382237013E-3</v>
      </c>
      <c r="CO147">
        <f t="shared" si="276"/>
        <v>0</v>
      </c>
      <c r="CP147">
        <f t="shared" si="277"/>
        <v>1749.1308182802879</v>
      </c>
      <c r="CQ147">
        <f t="shared" si="278"/>
        <v>593.0067138671875</v>
      </c>
      <c r="CR147">
        <f t="shared" si="279"/>
        <v>0.15578684590075798</v>
      </c>
      <c r="CS147">
        <v>-9999</v>
      </c>
    </row>
    <row r="148" spans="1:97" x14ac:dyDescent="0.2">
      <c r="A148" t="s">
        <v>132</v>
      </c>
      <c r="B148" t="s">
        <v>133</v>
      </c>
      <c r="C148" t="s">
        <v>184</v>
      </c>
      <c r="D148">
        <v>1</v>
      </c>
      <c r="E148">
        <v>1</v>
      </c>
      <c r="F148" t="s">
        <v>153</v>
      </c>
      <c r="G148" t="s">
        <v>263</v>
      </c>
      <c r="H148" t="s">
        <v>186</v>
      </c>
      <c r="I148">
        <v>3</v>
      </c>
      <c r="J148" s="7">
        <v>20130403</v>
      </c>
      <c r="K148" t="s">
        <v>220</v>
      </c>
      <c r="L148" t="s">
        <v>138</v>
      </c>
      <c r="M148" t="s">
        <v>139</v>
      </c>
      <c r="O148" s="1">
        <v>7</v>
      </c>
      <c r="P148" s="1" t="s">
        <v>270</v>
      </c>
      <c r="Q148" s="1">
        <v>2729.4999970020726</v>
      </c>
      <c r="R148" s="1">
        <v>0</v>
      </c>
      <c r="S148">
        <f t="shared" si="240"/>
        <v>17.642634102338025</v>
      </c>
      <c r="T148">
        <f t="shared" si="241"/>
        <v>0.21066777426125002</v>
      </c>
      <c r="U148">
        <f t="shared" si="242"/>
        <v>1034.2524340385708</v>
      </c>
      <c r="V148" s="1">
        <v>7</v>
      </c>
      <c r="W148" s="1">
        <v>7</v>
      </c>
      <c r="X148" s="1">
        <v>0</v>
      </c>
      <c r="Y148" s="1">
        <v>0</v>
      </c>
      <c r="Z148" s="1">
        <v>708.353271484375</v>
      </c>
      <c r="AA148" s="1">
        <v>1270.6602783203125</v>
      </c>
      <c r="AB148" s="1">
        <v>1077.05712890625</v>
      </c>
      <c r="AC148">
        <v>-9999</v>
      </c>
      <c r="AD148">
        <f t="shared" si="243"/>
        <v>0.44253134880335748</v>
      </c>
      <c r="AE148">
        <f t="shared" si="244"/>
        <v>0.15236420994444461</v>
      </c>
      <c r="AF148" s="1">
        <v>-1</v>
      </c>
      <c r="AG148" s="1">
        <v>0.87</v>
      </c>
      <c r="AH148" s="1">
        <v>0.92</v>
      </c>
      <c r="AI148" s="1">
        <v>10.013408660888672</v>
      </c>
      <c r="AJ148">
        <f t="shared" si="245"/>
        <v>0.87500670433044436</v>
      </c>
      <c r="AK148">
        <f t="shared" si="246"/>
        <v>1.0654297086651473E-2</v>
      </c>
      <c r="AL148">
        <f t="shared" si="247"/>
        <v>0.34430150622424927</v>
      </c>
      <c r="AM148">
        <f t="shared" si="248"/>
        <v>1.7938228416134885</v>
      </c>
      <c r="AN148">
        <f t="shared" si="249"/>
        <v>-1</v>
      </c>
      <c r="AO148" s="1">
        <v>1999.7572021484375</v>
      </c>
      <c r="AP148" s="1">
        <v>0.5</v>
      </c>
      <c r="AQ148">
        <f t="shared" si="250"/>
        <v>133.30352033240345</v>
      </c>
      <c r="AR148">
        <f t="shared" si="251"/>
        <v>2.0610410000055275</v>
      </c>
      <c r="AS148">
        <f t="shared" si="252"/>
        <v>0.9229292203038395</v>
      </c>
      <c r="AT148">
        <f t="shared" si="253"/>
        <v>17.817699432373047</v>
      </c>
      <c r="AU148" s="1">
        <v>1.8859999999999999</v>
      </c>
      <c r="AV148">
        <f t="shared" si="254"/>
        <v>4.7993457746505737</v>
      </c>
      <c r="AW148" s="1">
        <v>1</v>
      </c>
      <c r="AX148">
        <f t="shared" si="255"/>
        <v>9.5986915493011473</v>
      </c>
      <c r="AY148" s="1">
        <v>16.090620040893555</v>
      </c>
      <c r="AZ148" s="1">
        <v>17.817699432373047</v>
      </c>
      <c r="BA148" s="1">
        <v>16.148698806762695</v>
      </c>
      <c r="BB148" s="1">
        <v>1201.10205078125</v>
      </c>
      <c r="BC148" s="1">
        <v>1188.4881591796875</v>
      </c>
      <c r="BD148" s="1">
        <v>10.699862480163574</v>
      </c>
      <c r="BE148" s="1">
        <v>11.978288650512695</v>
      </c>
      <c r="BF148" s="1">
        <v>54.756072998046875</v>
      </c>
      <c r="BG148" s="1">
        <v>61.297832489013672</v>
      </c>
      <c r="BH148" s="1">
        <v>300.41329956054688</v>
      </c>
      <c r="BI148" s="1">
        <v>1999.728759765625</v>
      </c>
      <c r="BJ148" s="1">
        <v>0.11101189255714417</v>
      </c>
      <c r="BK148" s="1">
        <v>93.896720886230469</v>
      </c>
      <c r="BL148" s="1">
        <v>-13.220758438110352</v>
      </c>
      <c r="BM148" s="1">
        <v>-7.748616486787796E-2</v>
      </c>
      <c r="BN148" s="1">
        <v>1</v>
      </c>
      <c r="BO148" s="1">
        <v>-1.355140209197998</v>
      </c>
      <c r="BP148" s="1">
        <v>7.355140209197998</v>
      </c>
      <c r="BQ148" s="1">
        <v>1</v>
      </c>
      <c r="BR148" s="1">
        <v>0</v>
      </c>
      <c r="BS148" s="1">
        <v>0.15999999642372131</v>
      </c>
      <c r="BT148" s="1">
        <v>111115</v>
      </c>
      <c r="BU148">
        <f t="shared" si="256"/>
        <v>1.5928594886561338</v>
      </c>
      <c r="BV148">
        <f t="shared" si="257"/>
        <v>2.0610410000055277E-3</v>
      </c>
      <c r="BW148">
        <f t="shared" si="258"/>
        <v>290.96769943237302</v>
      </c>
      <c r="BX148">
        <f t="shared" si="259"/>
        <v>289.24062004089353</v>
      </c>
      <c r="BY148">
        <f t="shared" si="260"/>
        <v>319.95659441091266</v>
      </c>
      <c r="BZ148">
        <f t="shared" si="261"/>
        <v>0.81963666874844443</v>
      </c>
      <c r="CA148">
        <f t="shared" si="262"/>
        <v>2.0476512464157324</v>
      </c>
      <c r="CB148">
        <f t="shared" si="263"/>
        <v>21.807484085591867</v>
      </c>
      <c r="CC148">
        <f t="shared" si="264"/>
        <v>9.8291954350791713</v>
      </c>
      <c r="CD148">
        <f t="shared" si="265"/>
        <v>16.954159736633301</v>
      </c>
      <c r="CE148">
        <f t="shared" si="266"/>
        <v>1.9389188421734997</v>
      </c>
      <c r="CF148">
        <f t="shared" si="267"/>
        <v>0.20614343075946956</v>
      </c>
      <c r="CG148">
        <f t="shared" si="268"/>
        <v>1.1247220261118929</v>
      </c>
      <c r="CH148">
        <f t="shared" si="269"/>
        <v>0.81419681606160688</v>
      </c>
      <c r="CI148">
        <f t="shared" si="270"/>
        <v>0.12923863023044788</v>
      </c>
      <c r="CJ148">
        <f t="shared" si="271"/>
        <v>97.112912124824177</v>
      </c>
      <c r="CK148">
        <f t="shared" si="272"/>
        <v>0.87022527405946348</v>
      </c>
      <c r="CL148">
        <f t="shared" si="273"/>
        <v>55.137552808789806</v>
      </c>
      <c r="CM148">
        <f t="shared" si="274"/>
        <v>1186.0068255608476</v>
      </c>
      <c r="CN148">
        <f t="shared" si="275"/>
        <v>8.2020747987163346E-3</v>
      </c>
      <c r="CO148">
        <f t="shared" si="276"/>
        <v>0</v>
      </c>
      <c r="CP148">
        <f t="shared" si="277"/>
        <v>1749.7760716373264</v>
      </c>
      <c r="CQ148">
        <f t="shared" si="278"/>
        <v>562.3070068359375</v>
      </c>
      <c r="CR148">
        <f t="shared" si="279"/>
        <v>0.15236420994444461</v>
      </c>
      <c r="CS148">
        <v>-9999</v>
      </c>
    </row>
    <row r="149" spans="1:97" x14ac:dyDescent="0.2">
      <c r="A149" t="s">
        <v>132</v>
      </c>
      <c r="B149" t="s">
        <v>133</v>
      </c>
      <c r="C149" t="s">
        <v>184</v>
      </c>
      <c r="D149">
        <v>1</v>
      </c>
      <c r="E149">
        <v>1</v>
      </c>
      <c r="F149" t="s">
        <v>153</v>
      </c>
      <c r="G149" t="s">
        <v>263</v>
      </c>
      <c r="H149" t="s">
        <v>186</v>
      </c>
      <c r="I149">
        <v>3</v>
      </c>
      <c r="J149" s="7">
        <v>20130403</v>
      </c>
      <c r="K149" t="s">
        <v>220</v>
      </c>
      <c r="L149" t="s">
        <v>138</v>
      </c>
      <c r="M149" t="s">
        <v>139</v>
      </c>
      <c r="O149" s="1">
        <v>8</v>
      </c>
      <c r="P149" s="1" t="s">
        <v>271</v>
      </c>
      <c r="Q149" s="1">
        <v>2884.4999987939373</v>
      </c>
      <c r="R149" s="1">
        <v>0</v>
      </c>
      <c r="S149">
        <f t="shared" si="240"/>
        <v>20.415404467677256</v>
      </c>
      <c r="T149">
        <f t="shared" si="241"/>
        <v>0.20517194729726271</v>
      </c>
      <c r="U149">
        <f t="shared" si="242"/>
        <v>1300.0221784000025</v>
      </c>
      <c r="V149" s="1">
        <v>8</v>
      </c>
      <c r="W149" s="1">
        <v>8</v>
      </c>
      <c r="X149" s="1">
        <v>0</v>
      </c>
      <c r="Y149" s="1">
        <v>0</v>
      </c>
      <c r="Z149" s="1">
        <v>707.963134765625</v>
      </c>
      <c r="AA149" s="1">
        <v>1263.226806640625</v>
      </c>
      <c r="AB149" s="1">
        <v>1067.154541015625</v>
      </c>
      <c r="AC149">
        <v>-9999</v>
      </c>
      <c r="AD149">
        <f t="shared" si="243"/>
        <v>0.43955975993863372</v>
      </c>
      <c r="AE149">
        <f t="shared" si="244"/>
        <v>0.15521540913656415</v>
      </c>
      <c r="AF149" s="1">
        <v>-1</v>
      </c>
      <c r="AG149" s="1">
        <v>0.87</v>
      </c>
      <c r="AH149" s="1">
        <v>0.92</v>
      </c>
      <c r="AI149" s="1">
        <v>10.013408660888672</v>
      </c>
      <c r="AJ149">
        <f t="shared" si="245"/>
        <v>0.87500670433044436</v>
      </c>
      <c r="AK149">
        <f t="shared" si="246"/>
        <v>1.2240766266667015E-2</v>
      </c>
      <c r="AL149">
        <f t="shared" si="247"/>
        <v>0.35311560175170159</v>
      </c>
      <c r="AM149">
        <f t="shared" si="248"/>
        <v>1.784311561729585</v>
      </c>
      <c r="AN149">
        <f t="shared" si="249"/>
        <v>-1</v>
      </c>
      <c r="AO149" s="1">
        <v>1999.4580078125</v>
      </c>
      <c r="AP149" s="1">
        <v>0.5</v>
      </c>
      <c r="AQ149">
        <f t="shared" si="250"/>
        <v>135.77771840451376</v>
      </c>
      <c r="AR149">
        <f t="shared" si="251"/>
        <v>2.1115956229348321</v>
      </c>
      <c r="AS149">
        <f t="shared" si="252"/>
        <v>0.97020199250792771</v>
      </c>
      <c r="AT149">
        <f t="shared" si="253"/>
        <v>18.110275268554688</v>
      </c>
      <c r="AU149" s="1">
        <v>1.8859999999999999</v>
      </c>
      <c r="AV149">
        <f t="shared" si="254"/>
        <v>4.7993457746505737</v>
      </c>
      <c r="AW149" s="1">
        <v>1</v>
      </c>
      <c r="AX149">
        <f t="shared" si="255"/>
        <v>9.5986915493011473</v>
      </c>
      <c r="AY149" s="1">
        <v>16.228515625</v>
      </c>
      <c r="AZ149" s="1">
        <v>18.110275268554688</v>
      </c>
      <c r="BA149" s="1">
        <v>16.068489074707031</v>
      </c>
      <c r="BB149" s="1">
        <v>1500.2830810546875</v>
      </c>
      <c r="BC149" s="1">
        <v>1485.4964599609375</v>
      </c>
      <c r="BD149" s="1">
        <v>10.569914817810059</v>
      </c>
      <c r="BE149" s="1">
        <v>11.879876136779785</v>
      </c>
      <c r="BF149" s="1">
        <v>53.6065673828125</v>
      </c>
      <c r="BG149" s="1">
        <v>60.250251770019531</v>
      </c>
      <c r="BH149" s="1">
        <v>300.40261840820312</v>
      </c>
      <c r="BI149" s="1">
        <v>1999.430419921875</v>
      </c>
      <c r="BJ149" s="1">
        <v>3.0781598761677742E-2</v>
      </c>
      <c r="BK149" s="1">
        <v>93.896858215332031</v>
      </c>
      <c r="BL149" s="1">
        <v>-18.983942031860352</v>
      </c>
      <c r="BM149" s="1">
        <v>-7.941640168428421E-2</v>
      </c>
      <c r="BN149" s="1">
        <v>1</v>
      </c>
      <c r="BO149" s="1">
        <v>-1.355140209197998</v>
      </c>
      <c r="BP149" s="1">
        <v>7.355140209197998</v>
      </c>
      <c r="BQ149" s="1">
        <v>1</v>
      </c>
      <c r="BR149" s="1">
        <v>0</v>
      </c>
      <c r="BS149" s="1">
        <v>0.15999999642372131</v>
      </c>
      <c r="BT149" s="1">
        <v>111115</v>
      </c>
      <c r="BU149">
        <f t="shared" si="256"/>
        <v>1.5928028547624768</v>
      </c>
      <c r="BV149">
        <f t="shared" si="257"/>
        <v>2.1115956229348322E-3</v>
      </c>
      <c r="BW149">
        <f t="shared" si="258"/>
        <v>291.26027526855466</v>
      </c>
      <c r="BX149">
        <f t="shared" si="259"/>
        <v>289.37851562499998</v>
      </c>
      <c r="BY149">
        <f t="shared" si="260"/>
        <v>319.9088600369796</v>
      </c>
      <c r="BZ149">
        <f t="shared" si="261"/>
        <v>0.80418976580697699</v>
      </c>
      <c r="CA149">
        <f t="shared" si="262"/>
        <v>2.0856850377388456</v>
      </c>
      <c r="CB149">
        <f t="shared" si="263"/>
        <v>22.21251144480021</v>
      </c>
      <c r="CC149">
        <f t="shared" si="264"/>
        <v>10.332635308020425</v>
      </c>
      <c r="CD149">
        <f t="shared" si="265"/>
        <v>17.169395446777344</v>
      </c>
      <c r="CE149">
        <f t="shared" si="266"/>
        <v>1.9655348073992618</v>
      </c>
      <c r="CF149">
        <f t="shared" si="267"/>
        <v>0.20087817801208688</v>
      </c>
      <c r="CG149">
        <f t="shared" si="268"/>
        <v>1.1154830452309179</v>
      </c>
      <c r="CH149">
        <f t="shared" si="269"/>
        <v>0.85005176216834388</v>
      </c>
      <c r="CI149">
        <f t="shared" si="270"/>
        <v>0.12592769603039033</v>
      </c>
      <c r="CJ149">
        <f t="shared" si="271"/>
        <v>122.06799816201213</v>
      </c>
      <c r="CK149">
        <f t="shared" si="272"/>
        <v>0.87514323557135087</v>
      </c>
      <c r="CL149">
        <f t="shared" si="273"/>
        <v>53.666499958536647</v>
      </c>
      <c r="CM149">
        <f t="shared" si="274"/>
        <v>1482.6251523572078</v>
      </c>
      <c r="CN149">
        <f t="shared" si="275"/>
        <v>7.3897525701367749E-3</v>
      </c>
      <c r="CO149">
        <f t="shared" si="276"/>
        <v>0</v>
      </c>
      <c r="CP149">
        <f t="shared" si="277"/>
        <v>1749.5150222738762</v>
      </c>
      <c r="CQ149">
        <f t="shared" si="278"/>
        <v>555.263671875</v>
      </c>
      <c r="CR149">
        <f t="shared" si="279"/>
        <v>0.15521540913656415</v>
      </c>
      <c r="CS149">
        <v>-9999</v>
      </c>
    </row>
    <row r="150" spans="1:97" x14ac:dyDescent="0.2">
      <c r="A150" t="s">
        <v>132</v>
      </c>
      <c r="B150" t="s">
        <v>133</v>
      </c>
      <c r="C150" t="s">
        <v>184</v>
      </c>
      <c r="D150">
        <v>1</v>
      </c>
      <c r="E150">
        <v>1</v>
      </c>
      <c r="F150" t="s">
        <v>153</v>
      </c>
      <c r="G150" t="s">
        <v>263</v>
      </c>
      <c r="H150" t="s">
        <v>186</v>
      </c>
      <c r="I150">
        <v>3</v>
      </c>
      <c r="J150" s="7">
        <v>20130403</v>
      </c>
      <c r="K150" t="s">
        <v>220</v>
      </c>
      <c r="L150" t="s">
        <v>138</v>
      </c>
      <c r="M150" t="s">
        <v>139</v>
      </c>
      <c r="O150" s="1">
        <v>9</v>
      </c>
      <c r="P150" s="1" t="s">
        <v>272</v>
      </c>
      <c r="Q150" s="1">
        <v>3078.4999996898696</v>
      </c>
      <c r="R150" s="1">
        <v>0</v>
      </c>
      <c r="S150">
        <f>(BB150-BC150*(1000-BD150)/(1000-BE150))*BU150</f>
        <v>20.317156137852844</v>
      </c>
      <c r="T150">
        <f>IF(CF150&lt;&gt;0,1/(1/CF150-1/AX150),0)</f>
        <v>0.20707985603680248</v>
      </c>
      <c r="U150">
        <f>((CI150-BV150/2)*BC150-S150)/(CI150+BV150/2)</f>
        <v>1006.636084776782</v>
      </c>
      <c r="V150" s="1">
        <v>8</v>
      </c>
      <c r="W150" s="1">
        <v>8</v>
      </c>
      <c r="X150" s="1">
        <v>0</v>
      </c>
      <c r="Y150" s="1">
        <v>0</v>
      </c>
      <c r="Z150" s="1">
        <v>707.963134765625</v>
      </c>
      <c r="AA150" s="1">
        <v>1263.226806640625</v>
      </c>
      <c r="AB150" s="1">
        <v>1067.154541015625</v>
      </c>
      <c r="AC150">
        <v>-9999</v>
      </c>
      <c r="AD150">
        <f>CQ150/AA150</f>
        <v>0.43955975993863372</v>
      </c>
      <c r="AE150">
        <f>(AA150-AB150)/AA150</f>
        <v>0.15521540913656415</v>
      </c>
      <c r="AF150" s="1">
        <v>-1</v>
      </c>
      <c r="AG150" s="1">
        <v>0.87</v>
      </c>
      <c r="AH150" s="1">
        <v>0.92</v>
      </c>
      <c r="AI150" s="1">
        <v>10.013408660888672</v>
      </c>
      <c r="AJ150">
        <f>(AI150*AH150+(100-AI150)*AG150)/100</f>
        <v>0.87500670433044436</v>
      </c>
      <c r="AK150">
        <f>(S150-AF150)/CP150</f>
        <v>1.218612208426691E-2</v>
      </c>
      <c r="AL150">
        <f>(AA150-AB150)/(AA150-Z150)</f>
        <v>0.35311560175170159</v>
      </c>
      <c r="AM150">
        <f>(Y150-AA150)/(Y150-Z150)</f>
        <v>1.784311561729585</v>
      </c>
      <c r="AN150">
        <f>(Y150-AA150)/AA150</f>
        <v>-1</v>
      </c>
      <c r="AO150" s="1">
        <v>1999.4580078125</v>
      </c>
      <c r="AP150" s="1">
        <v>0.5</v>
      </c>
      <c r="AQ150">
        <f>AE150*AP150*AJ150*AO150</f>
        <v>135.77771840451376</v>
      </c>
      <c r="AR150">
        <f>BV150*1000</f>
        <v>2.0945801926025394</v>
      </c>
      <c r="AS150">
        <f>(CA150-CG150)</f>
        <v>0.95394024587962556</v>
      </c>
      <c r="AT150">
        <f>(AZ150+BZ150*R150)</f>
        <v>17.890911102294922</v>
      </c>
      <c r="AU150" s="1">
        <v>1.8859999999999999</v>
      </c>
      <c r="AV150">
        <f>(AU150*BO150+BP150)</f>
        <v>4.7993457746505737</v>
      </c>
      <c r="AW150" s="1">
        <v>1</v>
      </c>
      <c r="AX150">
        <f>AV150*(AW150+1)*(AW150+1)/(AW150*AW150+1)</f>
        <v>9.5986915493011473</v>
      </c>
      <c r="AY150" s="1">
        <v>15.497105598449707</v>
      </c>
      <c r="AZ150" s="1">
        <v>17.890911102294922</v>
      </c>
      <c r="BA150" s="1">
        <v>15.090614318847656</v>
      </c>
      <c r="BB150" s="1">
        <v>1198.8878173828125</v>
      </c>
      <c r="BC150" s="1">
        <v>1184.57470703125</v>
      </c>
      <c r="BD150" s="1">
        <v>10.448875427246094</v>
      </c>
      <c r="BE150" s="1">
        <v>11.748432159423828</v>
      </c>
      <c r="BF150" s="1">
        <v>55.531108856201172</v>
      </c>
      <c r="BG150" s="1">
        <v>62.438434600830078</v>
      </c>
      <c r="BH150" s="1">
        <v>300.40762329101562</v>
      </c>
      <c r="BI150" s="1">
        <v>1999.18212890625</v>
      </c>
      <c r="BJ150" s="1">
        <v>3.8053896278142929E-2</v>
      </c>
      <c r="BK150" s="1">
        <v>93.899398803710938</v>
      </c>
      <c r="BL150" s="1">
        <v>-13.079401016235352</v>
      </c>
      <c r="BM150" s="1">
        <v>-7.8626759350299835E-2</v>
      </c>
      <c r="BN150" s="1">
        <v>1</v>
      </c>
      <c r="BO150" s="1">
        <v>-1.355140209197998</v>
      </c>
      <c r="BP150" s="1">
        <v>7.355140209197998</v>
      </c>
      <c r="BQ150" s="1">
        <v>1</v>
      </c>
      <c r="BR150" s="1">
        <v>0</v>
      </c>
      <c r="BS150" s="1">
        <v>0.15999999642372131</v>
      </c>
      <c r="BT150" s="1">
        <v>111115</v>
      </c>
      <c r="BU150">
        <f>BH150*0.000001/(AU150*0.0001)</f>
        <v>1.5928293917869334</v>
      </c>
      <c r="BV150">
        <f>(BE150-BD150)/(1000-BE150)*BU150</f>
        <v>2.0945801926025394E-3</v>
      </c>
      <c r="BW150">
        <f>(AZ150+273.15)</f>
        <v>291.0409111022949</v>
      </c>
      <c r="BX150">
        <f>(AY150+273.15)</f>
        <v>288.64710559844968</v>
      </c>
      <c r="BY150">
        <f>(BI150*BQ150+BJ150*BR150)*BS150</f>
        <v>319.86913347536756</v>
      </c>
      <c r="BZ150">
        <f>((BY150+0.00000010773*(BX150^4-BW150^4))-BV150*44100)/(AV150*51.4+0.00000043092*BW150^3)</f>
        <v>0.78652352594054575</v>
      </c>
      <c r="CA150">
        <f>0.61365*EXP(17.502*AT150/(240.97+AT150))</f>
        <v>2.0571109625357065</v>
      </c>
      <c r="CB150">
        <f>CA150*1000/BK150</f>
        <v>21.907605253532346</v>
      </c>
      <c r="CC150">
        <f>(CB150-BE150)</f>
        <v>10.159173094108517</v>
      </c>
      <c r="CD150">
        <f>IF(R150,AZ150,(AY150+AZ150)/2)</f>
        <v>16.694008350372314</v>
      </c>
      <c r="CE150">
        <f>0.61365*EXP(17.502*CD150/(240.97+CD150))</f>
        <v>1.9071712631107394</v>
      </c>
      <c r="CF150">
        <f>IF(CC150&lt;&gt;0,(1000-(CB150+BE150)/2)/CC150*BV150,0)</f>
        <v>0.20270671036537888</v>
      </c>
      <c r="CG150">
        <f>BE150*BK150/1000</f>
        <v>1.1031707166560809</v>
      </c>
      <c r="CH150">
        <f>(CE150-CG150)</f>
        <v>0.80400054645465846</v>
      </c>
      <c r="CI150">
        <f>1/(1.6/T150+1.37/AX150)</f>
        <v>0.12707746757016422</v>
      </c>
      <c r="CJ150">
        <f>U150*BK150*0.001</f>
        <v>94.522523174661231</v>
      </c>
      <c r="CK150">
        <f>U150/BC150</f>
        <v>0.84978691407280416</v>
      </c>
      <c r="CL150">
        <f>(1-BV150*BK150/CA150/T150)*100</f>
        <v>53.829536860085206</v>
      </c>
      <c r="CM150">
        <f>(BC150-S150/(AX150/1.35))</f>
        <v>1181.7172174822606</v>
      </c>
      <c r="CN150">
        <f>S150*CL150/100/CM150</f>
        <v>9.254863084290077E-3</v>
      </c>
      <c r="CO150">
        <f>(Y150-X150)</f>
        <v>0</v>
      </c>
      <c r="CP150">
        <f>BI150*AJ150</f>
        <v>1749.2977659705793</v>
      </c>
      <c r="CQ150">
        <f>(AA150-Z150)</f>
        <v>555.263671875</v>
      </c>
      <c r="CR150">
        <f>(AA150-AB150)/(AA150-X150)</f>
        <v>0.15521540913656415</v>
      </c>
      <c r="CS150">
        <v>-9999</v>
      </c>
    </row>
    <row r="151" spans="1:97" x14ac:dyDescent="0.2">
      <c r="A151" t="s">
        <v>132</v>
      </c>
      <c r="B151" t="s">
        <v>133</v>
      </c>
      <c r="C151" t="s">
        <v>184</v>
      </c>
      <c r="D151">
        <v>1</v>
      </c>
      <c r="E151">
        <v>1</v>
      </c>
      <c r="F151" t="s">
        <v>153</v>
      </c>
      <c r="G151" t="s">
        <v>263</v>
      </c>
      <c r="H151" t="s">
        <v>186</v>
      </c>
      <c r="I151">
        <v>3</v>
      </c>
      <c r="J151" s="7">
        <v>20130403</v>
      </c>
      <c r="K151" t="s">
        <v>220</v>
      </c>
      <c r="L151" t="s">
        <v>138</v>
      </c>
      <c r="M151" t="s">
        <v>139</v>
      </c>
      <c r="O151" s="1">
        <v>10</v>
      </c>
      <c r="P151" s="1" t="s">
        <v>273</v>
      </c>
      <c r="Q151" s="1">
        <v>3078.9999996554106</v>
      </c>
      <c r="R151" s="1">
        <v>0</v>
      </c>
      <c r="S151">
        <f>(BB151-BC151*(1000-BD151)/(1000-BE151))*BU151</f>
        <v>20.314439360484869</v>
      </c>
      <c r="T151">
        <f>IF(CF151&lt;&gt;0,1/(1/CF151-1/AX151),0)</f>
        <v>0.20702886949764165</v>
      </c>
      <c r="U151">
        <f>((CI151-BV151/2)*BC151-S151)/(CI151+BV151/2)</f>
        <v>1006.6215578811148</v>
      </c>
      <c r="V151" s="1">
        <v>8</v>
      </c>
      <c r="W151" s="1">
        <v>8</v>
      </c>
      <c r="X151" s="1">
        <v>0</v>
      </c>
      <c r="Y151" s="1">
        <v>0</v>
      </c>
      <c r="Z151" s="1">
        <v>707.963134765625</v>
      </c>
      <c r="AA151" s="1">
        <v>1263.226806640625</v>
      </c>
      <c r="AB151" s="1">
        <v>1067.154541015625</v>
      </c>
      <c r="AC151">
        <v>-9999</v>
      </c>
      <c r="AD151">
        <f>CQ151/AA151</f>
        <v>0.43955975993863372</v>
      </c>
      <c r="AE151">
        <f>(AA151-AB151)/AA151</f>
        <v>0.15521540913656415</v>
      </c>
      <c r="AF151" s="1">
        <v>-1</v>
      </c>
      <c r="AG151" s="1">
        <v>0.87</v>
      </c>
      <c r="AH151" s="1">
        <v>0.92</v>
      </c>
      <c r="AI151" s="1">
        <v>10.013408660888672</v>
      </c>
      <c r="AJ151">
        <f>(AI151*AH151+(100-AI151)*AG151)/100</f>
        <v>0.87500670433044436</v>
      </c>
      <c r="AK151">
        <f>(S151-AF151)/CP151</f>
        <v>1.2184501314013267E-2</v>
      </c>
      <c r="AL151">
        <f>(AA151-AB151)/(AA151-Z151)</f>
        <v>0.35311560175170159</v>
      </c>
      <c r="AM151">
        <f>(Y151-AA151)/(Y151-Z151)</f>
        <v>1.784311561729585</v>
      </c>
      <c r="AN151">
        <f>(Y151-AA151)/AA151</f>
        <v>-1</v>
      </c>
      <c r="AO151" s="1">
        <v>1999.4580078125</v>
      </c>
      <c r="AP151" s="1">
        <v>0.5</v>
      </c>
      <c r="AQ151">
        <f>AE151*AP151*AJ151*AO151</f>
        <v>135.77771840451376</v>
      </c>
      <c r="AR151">
        <f>BV151*1000</f>
        <v>2.0940496203962873</v>
      </c>
      <c r="AS151">
        <f>(CA151-CG151)</f>
        <v>0.95392935198637185</v>
      </c>
      <c r="AT151">
        <f>(AZ151+BZ151*R151)</f>
        <v>17.890247344970703</v>
      </c>
      <c r="AU151" s="1">
        <v>1.8859999999999999</v>
      </c>
      <c r="AV151">
        <f>(AU151*BO151+BP151)</f>
        <v>4.7993457746505737</v>
      </c>
      <c r="AW151" s="1">
        <v>1</v>
      </c>
      <c r="AX151">
        <f>AV151*(AW151+1)*(AW151+1)/(AW151*AW151+1)</f>
        <v>9.5986915493011473</v>
      </c>
      <c r="AY151" s="1">
        <v>15.496955871582031</v>
      </c>
      <c r="AZ151" s="1">
        <v>17.890247344970703</v>
      </c>
      <c r="BA151" s="1">
        <v>15.090615272521973</v>
      </c>
      <c r="BB151" s="1">
        <v>1198.88818359375</v>
      </c>
      <c r="BC151" s="1">
        <v>1184.5771484375</v>
      </c>
      <c r="BD151" s="1">
        <v>10.448402404785156</v>
      </c>
      <c r="BE151" s="1">
        <v>11.74763298034668</v>
      </c>
      <c r="BF151" s="1">
        <v>55.529548645019531</v>
      </c>
      <c r="BG151" s="1">
        <v>62.436187744140625</v>
      </c>
      <c r="BH151" s="1">
        <v>300.40716552734375</v>
      </c>
      <c r="BI151" s="1">
        <v>1999.1932373046875</v>
      </c>
      <c r="BJ151" s="1">
        <v>3.588341549038887E-2</v>
      </c>
      <c r="BK151" s="1">
        <v>93.899398803710938</v>
      </c>
      <c r="BL151" s="1">
        <v>-13.079401016235352</v>
      </c>
      <c r="BM151" s="1">
        <v>-7.8626759350299835E-2</v>
      </c>
      <c r="BN151" s="1">
        <v>1</v>
      </c>
      <c r="BO151" s="1">
        <v>-1.355140209197998</v>
      </c>
      <c r="BP151" s="1">
        <v>7.355140209197998</v>
      </c>
      <c r="BQ151" s="1">
        <v>1</v>
      </c>
      <c r="BR151" s="1">
        <v>0</v>
      </c>
      <c r="BS151" s="1">
        <v>0.15999999642372131</v>
      </c>
      <c r="BT151" s="1">
        <v>111115</v>
      </c>
      <c r="BU151">
        <f>BH151*0.000001/(AU151*0.0001)</f>
        <v>1.5928269646200621</v>
      </c>
      <c r="BV151">
        <f>(BE151-BD151)/(1000-BE151)*BU151</f>
        <v>2.0940496203962875E-3</v>
      </c>
      <c r="BW151">
        <f>(AZ151+273.15)</f>
        <v>291.04024734497068</v>
      </c>
      <c r="BX151">
        <f>(AY151+273.15)</f>
        <v>288.64695587158201</v>
      </c>
      <c r="BY151">
        <f>(BI151*BQ151+BJ151*BR151)*BS151</f>
        <v>319.87091081907784</v>
      </c>
      <c r="BZ151">
        <f>((BY151+0.00000010773*(BX151^4-BW151^4))-BV151*44100)/(AV151*51.4+0.00000043092*BW151^3)</f>
        <v>0.78664296315252313</v>
      </c>
      <c r="CA151">
        <f>0.61365*EXP(17.502*AT151/(240.97+AT151))</f>
        <v>2.057025026207572</v>
      </c>
      <c r="CB151">
        <f>CA151*1000/BK151</f>
        <v>21.906690057809801</v>
      </c>
      <c r="CC151">
        <f>(CB151-BE151)</f>
        <v>10.159057077463121</v>
      </c>
      <c r="CD151">
        <f>IF(R151,AZ151,(AY151+AZ151)/2)</f>
        <v>16.693601608276367</v>
      </c>
      <c r="CE151">
        <f>0.61365*EXP(17.502*CD151/(240.97+CD151))</f>
        <v>1.9071219857962927</v>
      </c>
      <c r="CF151">
        <f>IF(CC151&lt;&gt;0,(1000-(CB151+BE151)/2)/CC151*BV151,0)</f>
        <v>0.20265785431722697</v>
      </c>
      <c r="CG151">
        <f>BE151*BK151/1000</f>
        <v>1.1030956742212001</v>
      </c>
      <c r="CH151">
        <f>(CE151-CG151)</f>
        <v>0.80402631157509252</v>
      </c>
      <c r="CI151">
        <f>1/(1.6/T151+1.37/AX151)</f>
        <v>0.12704674632242566</v>
      </c>
      <c r="CJ151">
        <f>U151*BK151*0.001</f>
        <v>94.521159107891592</v>
      </c>
      <c r="CK151">
        <f>U151/BC151</f>
        <v>0.84977289930747435</v>
      </c>
      <c r="CL151">
        <f>(1-BV151*BK151/CA151/T151)*100</f>
        <v>53.827935457392741</v>
      </c>
      <c r="CM151">
        <f>(BC151-S151/(AX151/1.35))</f>
        <v>1181.7200409874069</v>
      </c>
      <c r="CN151">
        <f>S151*CL151/100/CM151</f>
        <v>9.2533281388341194E-3</v>
      </c>
      <c r="CO151">
        <f>(Y151-X151)</f>
        <v>0</v>
      </c>
      <c r="CP151">
        <f>BI151*AJ151</f>
        <v>1749.3074858936866</v>
      </c>
      <c r="CQ151">
        <f>(AA151-Z151)</f>
        <v>555.263671875</v>
      </c>
      <c r="CR151">
        <f>(AA151-AB151)/(AA151-X151)</f>
        <v>0.15521540913656415</v>
      </c>
      <c r="CS151">
        <v>-9999</v>
      </c>
    </row>
    <row r="152" spans="1:97" x14ac:dyDescent="0.2">
      <c r="A152" t="s">
        <v>132</v>
      </c>
      <c r="B152" t="s">
        <v>133</v>
      </c>
      <c r="C152" t="s">
        <v>184</v>
      </c>
      <c r="D152">
        <v>1</v>
      </c>
      <c r="E152">
        <v>1</v>
      </c>
      <c r="F152" t="s">
        <v>153</v>
      </c>
      <c r="G152" t="s">
        <v>263</v>
      </c>
      <c r="H152" t="s">
        <v>186</v>
      </c>
      <c r="I152">
        <v>3</v>
      </c>
      <c r="J152" s="7">
        <v>20130403</v>
      </c>
      <c r="K152" t="s">
        <v>220</v>
      </c>
      <c r="L152" t="s">
        <v>138</v>
      </c>
      <c r="M152" t="s">
        <v>139</v>
      </c>
      <c r="O152" s="1">
        <v>11</v>
      </c>
      <c r="P152" s="1" t="s">
        <v>274</v>
      </c>
      <c r="Q152" s="1">
        <v>3081.499999483116</v>
      </c>
      <c r="R152" s="1">
        <v>0</v>
      </c>
      <c r="S152">
        <f>(BB152-BC152*(1000-BD152)/(1000-BE152))*BU152</f>
        <v>20.326450726129384</v>
      </c>
      <c r="T152">
        <f>IF(CF152&lt;&gt;0,1/(1/CF152-1/AX152),0)</f>
        <v>0.20678362868550146</v>
      </c>
      <c r="U152">
        <f>((CI152-BV152/2)*BC152-S152)/(CI152+BV152/2)</f>
        <v>1006.3474419275911</v>
      </c>
      <c r="V152" s="1">
        <v>9</v>
      </c>
      <c r="W152" s="1">
        <v>9</v>
      </c>
      <c r="X152" s="1">
        <v>0</v>
      </c>
      <c r="Y152" s="1">
        <v>0</v>
      </c>
      <c r="Z152" s="1">
        <v>712.531982421875</v>
      </c>
      <c r="AA152" s="1">
        <v>1281.0753173828125</v>
      </c>
      <c r="AB152" s="1">
        <v>1063.0281982421875</v>
      </c>
      <c r="AC152">
        <v>-9999</v>
      </c>
      <c r="AD152">
        <f>CQ152/AA152</f>
        <v>0.44380164635632013</v>
      </c>
      <c r="AE152">
        <f>(AA152-AB152)/AA152</f>
        <v>0.1702063229085444</v>
      </c>
      <c r="AF152" s="1">
        <v>-1</v>
      </c>
      <c r="AG152" s="1">
        <v>0.87</v>
      </c>
      <c r="AH152" s="1">
        <v>0.92</v>
      </c>
      <c r="AI152" s="1">
        <v>10.013408660888672</v>
      </c>
      <c r="AJ152">
        <f>(AI152*AH152+(100-AI152)*AG152)/100</f>
        <v>0.87500670433044436</v>
      </c>
      <c r="AK152">
        <f>(S152-AF152)/CP152</f>
        <v>1.2191155517728322E-2</v>
      </c>
      <c r="AL152">
        <f>(AA152-AB152)/(AA152-Z152)</f>
        <v>0.38351890829149587</v>
      </c>
      <c r="AM152">
        <f>(Y152-AA152)/(Y152-Z152)</f>
        <v>1.7979197411300412</v>
      </c>
      <c r="AN152">
        <f>(Y152-AA152)/AA152</f>
        <v>-1</v>
      </c>
      <c r="AO152" s="1">
        <v>1999.328857421875</v>
      </c>
      <c r="AP152" s="1">
        <v>0.5</v>
      </c>
      <c r="AQ152">
        <f>AE152*AP152*AJ152*AO152</f>
        <v>148.88169647069503</v>
      </c>
      <c r="AR152">
        <f>BV152*1000</f>
        <v>2.0918109507853249</v>
      </c>
      <c r="AS152">
        <f>(CA152-CG152)</f>
        <v>0.95401774771281911</v>
      </c>
      <c r="AT152">
        <f>(AZ152+BZ152*R152)</f>
        <v>17.88861083984375</v>
      </c>
      <c r="AU152" s="1">
        <v>1.8859999999999999</v>
      </c>
      <c r="AV152">
        <f>(AU152*BO152+BP152)</f>
        <v>4.7993457746505737</v>
      </c>
      <c r="AW152" s="1">
        <v>1</v>
      </c>
      <c r="AX152">
        <f>AV152*(AW152+1)*(AW152+1)/(AW152*AW152+1)</f>
        <v>9.5986915493011473</v>
      </c>
      <c r="AY152" s="1">
        <v>15.496273994445801</v>
      </c>
      <c r="AZ152" s="1">
        <v>17.88861083984375</v>
      </c>
      <c r="BA152" s="1">
        <v>15.090655326843262</v>
      </c>
      <c r="BB152" s="1">
        <v>1198.900146484375</v>
      </c>
      <c r="BC152" s="1">
        <v>1184.5833740234375</v>
      </c>
      <c r="BD152" s="1">
        <v>10.446611404418945</v>
      </c>
      <c r="BE152" s="1">
        <v>11.744443893432617</v>
      </c>
      <c r="BF152" s="1">
        <v>55.522300720214844</v>
      </c>
      <c r="BG152" s="1">
        <v>62.421596527099609</v>
      </c>
      <c r="BH152" s="1">
        <v>300.41024780273438</v>
      </c>
      <c r="BI152" s="1">
        <v>1999.22802734375</v>
      </c>
      <c r="BJ152" s="1">
        <v>3.3121060580015182E-2</v>
      </c>
      <c r="BK152" s="1">
        <v>93.899330139160156</v>
      </c>
      <c r="BL152" s="1">
        <v>-13.079401016235352</v>
      </c>
      <c r="BM152" s="1">
        <v>-7.8626759350299835E-2</v>
      </c>
      <c r="BN152" s="1">
        <v>1</v>
      </c>
      <c r="BO152" s="1">
        <v>-1.355140209197998</v>
      </c>
      <c r="BP152" s="1">
        <v>7.355140209197998</v>
      </c>
      <c r="BQ152" s="1">
        <v>1</v>
      </c>
      <c r="BR152" s="1">
        <v>0</v>
      </c>
      <c r="BS152" s="1">
        <v>0.15999999642372131</v>
      </c>
      <c r="BT152" s="1">
        <v>111115</v>
      </c>
      <c r="BU152">
        <f>BH152*0.000001/(AU152*0.0001)</f>
        <v>1.5928433075436605</v>
      </c>
      <c r="BV152">
        <f>(BE152-BD152)/(1000-BE152)*BU152</f>
        <v>2.091810950785325E-3</v>
      </c>
      <c r="BW152">
        <f>(AZ152+273.15)</f>
        <v>291.03861083984373</v>
      </c>
      <c r="BX152">
        <f>(AY152+273.15)</f>
        <v>288.64627399444578</v>
      </c>
      <c r="BY152">
        <f>(BI152*BQ152+BJ152*BR152)*BS152</f>
        <v>319.87647722520342</v>
      </c>
      <c r="BZ152">
        <f>((BY152+0.00000010773*(BX152^4-BW152^4))-BV152*44100)/(AV152*51.4+0.00000043092*BW152^3)</f>
        <v>0.7870889283157807</v>
      </c>
      <c r="CA152">
        <f>0.61365*EXP(17.502*AT152/(240.97+AT152))</f>
        <v>2.0568131621630918</v>
      </c>
      <c r="CB152">
        <f>CA152*1000/BK152</f>
        <v>21.904449788032196</v>
      </c>
      <c r="CC152">
        <f>(CB152-BE152)</f>
        <v>10.160005894599578</v>
      </c>
      <c r="CD152">
        <f>IF(R152,AZ152,(AY152+AZ152)/2)</f>
        <v>16.692442417144775</v>
      </c>
      <c r="CE152">
        <f>0.61365*EXP(17.502*CD152/(240.97+CD152))</f>
        <v>1.9069815544700184</v>
      </c>
      <c r="CF152">
        <f>IF(CC152&lt;&gt;0,(1000-(CB152+BE152)/2)/CC152*BV152,0)</f>
        <v>0.20242285388201833</v>
      </c>
      <c r="CG152">
        <f>BE152*BK152/1000</f>
        <v>1.1027954144502727</v>
      </c>
      <c r="CH152">
        <f>(CE152-CG152)</f>
        <v>0.80418614001974564</v>
      </c>
      <c r="CI152">
        <f>1/(1.6/T152+1.37/AX152)</f>
        <v>0.12689897596280561</v>
      </c>
      <c r="CJ152">
        <f>U152*BK152*0.001</f>
        <v>94.495350684258185</v>
      </c>
      <c r="CK152">
        <f>U152/BC152</f>
        <v>0.84953703048315798</v>
      </c>
      <c r="CL152">
        <f>(1-BV152*BK152/CA152/T152)*100</f>
        <v>53.817872988795358</v>
      </c>
      <c r="CM152">
        <f>(BC152-S152/(AX152/1.35))</f>
        <v>1181.7245772448002</v>
      </c>
      <c r="CN152">
        <f>S152*CL152/100/CM152</f>
        <v>9.2570330223844203E-3</v>
      </c>
      <c r="CO152">
        <f>(Y152-X152)</f>
        <v>0</v>
      </c>
      <c r="CP152">
        <f>BI152*AJ152</f>
        <v>1749.3379274111103</v>
      </c>
      <c r="CQ152">
        <f>(AA152-Z152)</f>
        <v>568.5433349609375</v>
      </c>
      <c r="CR152">
        <f>(AA152-AB152)/(AA152-X152)</f>
        <v>0.1702063229085444</v>
      </c>
      <c r="CS152">
        <v>-9999</v>
      </c>
    </row>
    <row r="153" spans="1:97" x14ac:dyDescent="0.2">
      <c r="A153" t="s">
        <v>132</v>
      </c>
      <c r="B153" t="s">
        <v>133</v>
      </c>
      <c r="C153" t="s">
        <v>184</v>
      </c>
      <c r="D153">
        <v>1</v>
      </c>
      <c r="E153">
        <v>1</v>
      </c>
      <c r="F153" t="s">
        <v>153</v>
      </c>
      <c r="G153" t="s">
        <v>263</v>
      </c>
      <c r="H153" t="s">
        <v>186</v>
      </c>
      <c r="I153">
        <v>4</v>
      </c>
      <c r="J153" s="7">
        <v>20130403</v>
      </c>
      <c r="K153" t="s">
        <v>220</v>
      </c>
      <c r="L153" t="s">
        <v>138</v>
      </c>
      <c r="M153" t="s">
        <v>139</v>
      </c>
      <c r="O153" s="1">
        <v>12</v>
      </c>
      <c r="P153" s="1" t="s">
        <v>275</v>
      </c>
      <c r="Q153" s="1">
        <v>3508.4999992074445</v>
      </c>
      <c r="R153" s="1">
        <v>0</v>
      </c>
      <c r="S153">
        <f t="shared" ref="S153:S216" si="280">(BB153-BC153*(1000-BD153)/(1000-BE153))*BU153</f>
        <v>13.599575228510469</v>
      </c>
      <c r="T153">
        <f t="shared" ref="T153:T216" si="281">IF(CF153&lt;&gt;0,1/(1/CF153-1/AX153),0)</f>
        <v>0.21151369165657752</v>
      </c>
      <c r="U153">
        <f t="shared" ref="U153:U216" si="282">((CI153-BV153/2)*BC153-S153)/(CI153+BV153/2)</f>
        <v>280.51825730862242</v>
      </c>
      <c r="V153" s="1">
        <v>10</v>
      </c>
      <c r="W153" s="1">
        <v>10</v>
      </c>
      <c r="X153" s="1">
        <v>0</v>
      </c>
      <c r="Y153" s="1">
        <v>0</v>
      </c>
      <c r="Z153" s="1">
        <v>738.947509765625</v>
      </c>
      <c r="AA153" s="1">
        <v>1329.5145263671875</v>
      </c>
      <c r="AB153" s="1">
        <v>1083.945068359375</v>
      </c>
      <c r="AC153">
        <v>-9999</v>
      </c>
      <c r="AD153">
        <f t="shared" ref="AD153:AD216" si="283">CQ153/AA153</f>
        <v>0.44419749080534582</v>
      </c>
      <c r="AE153">
        <f t="shared" ref="AE153:AE216" si="284">(AA153-AB153)/AA153</f>
        <v>0.18470611124409086</v>
      </c>
      <c r="AF153" s="1">
        <v>-1</v>
      </c>
      <c r="AG153" s="1">
        <v>0.87</v>
      </c>
      <c r="AH153" s="1">
        <v>0.92</v>
      </c>
      <c r="AI153" s="1">
        <v>10.013408660888672</v>
      </c>
      <c r="AJ153">
        <f t="shared" ref="AJ153:AJ216" si="285">(AI153*AH153+(100-AI153)*AG153)/100</f>
        <v>0.87500670433044436</v>
      </c>
      <c r="AK153">
        <f t="shared" ref="AK153:AK216" si="286">(S153-AF153)/CP153</f>
        <v>8.3416523824270759E-3</v>
      </c>
      <c r="AL153">
        <f t="shared" ref="AL153:AL216" si="287">(AA153-AB153)/(AA153-Z153)</f>
        <v>0.41581979877736841</v>
      </c>
      <c r="AM153">
        <f t="shared" ref="AM153:AM216" si="288">(Y153-AA153)/(Y153-Z153)</f>
        <v>1.7992002257222235</v>
      </c>
      <c r="AN153">
        <f t="shared" ref="AN153:AN216" si="289">(Y153-AA153)/AA153</f>
        <v>-1</v>
      </c>
      <c r="AO153" s="1">
        <v>2000.2578125</v>
      </c>
      <c r="AP153" s="1">
        <v>0.5</v>
      </c>
      <c r="AQ153">
        <f t="shared" ref="AQ153:AQ216" si="290">AE153*AP153*AJ153*AO153</f>
        <v>161.63991937964644</v>
      </c>
      <c r="AR153">
        <f t="shared" ref="AR153:AR216" si="291">BV153*1000</f>
        <v>2.1393449109982643</v>
      </c>
      <c r="AS153">
        <f t="shared" ref="AS153:AS216" si="292">(CA153-CG153)</f>
        <v>0.95455371516625953</v>
      </c>
      <c r="AT153">
        <f t="shared" ref="AT153:AT216" si="293">(AZ153+BZ153*R153)</f>
        <v>17.746696472167969</v>
      </c>
      <c r="AU153" s="1">
        <v>1.8859999999999999</v>
      </c>
      <c r="AV153">
        <f t="shared" ref="AV153:AV216" si="294">(AU153*BO153+BP153)</f>
        <v>4.7993457746505737</v>
      </c>
      <c r="AW153" s="1">
        <v>1</v>
      </c>
      <c r="AX153">
        <f t="shared" ref="AX153:AX216" si="295">AV153*(AW153+1)*(AW153+1)/(AW153*AW153+1)</f>
        <v>9.5986915493011473</v>
      </c>
      <c r="AY153" s="1">
        <v>15.445318222045898</v>
      </c>
      <c r="AZ153" s="1">
        <v>17.746696472167969</v>
      </c>
      <c r="BA153" s="1">
        <v>15.093389511108398</v>
      </c>
      <c r="BB153" s="1">
        <v>399.93124389648438</v>
      </c>
      <c r="BC153" s="1">
        <v>390.86865234375</v>
      </c>
      <c r="BD153" s="1">
        <v>10.216010093688965</v>
      </c>
      <c r="BE153" s="1">
        <v>11.543559074401855</v>
      </c>
      <c r="BF153" s="1">
        <v>54.473976135253906</v>
      </c>
      <c r="BG153" s="1">
        <v>61.554344177246094</v>
      </c>
      <c r="BH153" s="1">
        <v>300.42044067382812</v>
      </c>
      <c r="BI153" s="1">
        <v>2000.21533203125</v>
      </c>
      <c r="BJ153" s="1">
        <v>3.756839781999588E-2</v>
      </c>
      <c r="BK153" s="1">
        <v>93.901687622070312</v>
      </c>
      <c r="BL153" s="1">
        <v>-2.6955814361572266</v>
      </c>
      <c r="BM153" s="1">
        <v>-7.8866131603717804E-2</v>
      </c>
      <c r="BN153" s="1">
        <v>1</v>
      </c>
      <c r="BO153" s="1">
        <v>-1.355140209197998</v>
      </c>
      <c r="BP153" s="1">
        <v>7.355140209197998</v>
      </c>
      <c r="BQ153" s="1">
        <v>1</v>
      </c>
      <c r="BR153" s="1">
        <v>0</v>
      </c>
      <c r="BS153" s="1">
        <v>0.15999999642372131</v>
      </c>
      <c r="BT153" s="1">
        <v>111115</v>
      </c>
      <c r="BU153">
        <f t="shared" ref="BU153:BU167" si="296">BH153*0.000001/(AU153*0.0001)</f>
        <v>1.592897352459322</v>
      </c>
      <c r="BV153">
        <f t="shared" ref="BV153:BV216" si="297">(BE153-BD153)/(1000-BE153)*BU153</f>
        <v>2.1393449109982643E-3</v>
      </c>
      <c r="BW153">
        <f t="shared" ref="BW153:BW216" si="298">(AZ153+273.15)</f>
        <v>290.89669647216795</v>
      </c>
      <c r="BX153">
        <f t="shared" ref="BX153:BX216" si="299">(AY153+273.15)</f>
        <v>288.59531822204588</v>
      </c>
      <c r="BY153">
        <f t="shared" ref="BY153:BY167" si="300">(BI153*BQ153+BJ153*BR153)*BS153</f>
        <v>320.03444597167254</v>
      </c>
      <c r="BZ153">
        <f t="shared" ref="BZ153:BZ216" si="301">((BY153+0.00000010773*(BX153^4-BW153^4))-BV153*44100)/(AV153*51.4+0.00000043092*BW153^3)</f>
        <v>0.78340628735630458</v>
      </c>
      <c r="CA153">
        <f t="shared" ref="CA153:CA216" si="302">0.61365*EXP(17.502*AT153/(240.97+AT153))</f>
        <v>2.0385133934176576</v>
      </c>
      <c r="CB153">
        <f t="shared" ref="CB153:CB216" si="303">CA153*1000/BK153</f>
        <v>21.709017644306243</v>
      </c>
      <c r="CC153">
        <f t="shared" ref="CC153:CC216" si="304">(CB153-BE153)</f>
        <v>10.165458569904388</v>
      </c>
      <c r="CD153">
        <f t="shared" ref="CD153:CD216" si="305">IF(R153,AZ153,(AY153+AZ153)/2)</f>
        <v>16.596007347106934</v>
      </c>
      <c r="CE153">
        <f t="shared" ref="CE153:CE216" si="306">0.61365*EXP(17.502*CD153/(240.97+CD153))</f>
        <v>1.895330575924546</v>
      </c>
      <c r="CF153">
        <f t="shared" ref="CF153:CF216" si="307">IF(CC153&lt;&gt;0,(1000-(CB153+BE153)/2)/CC153*BV153,0)</f>
        <v>0.20695333428796592</v>
      </c>
      <c r="CG153">
        <f t="shared" ref="CG153:CG216" si="308">BE153*BK153/1000</f>
        <v>1.0839596782513981</v>
      </c>
      <c r="CH153">
        <f t="shared" ref="CH153:CH216" si="309">(CE153-CG153)</f>
        <v>0.81137089767314796</v>
      </c>
      <c r="CI153">
        <f t="shared" ref="CI153:CI216" si="310">1/(1.6/T153+1.37/AX153)</f>
        <v>0.12974796608739428</v>
      </c>
      <c r="CJ153">
        <f t="shared" ref="CJ153:CJ216" si="311">U153*BK153*0.001</f>
        <v>26.341137770081804</v>
      </c>
      <c r="CK153">
        <f t="shared" ref="CK153:CK216" si="312">U153/BC153</f>
        <v>0.71767908637994393</v>
      </c>
      <c r="CL153">
        <f t="shared" ref="CL153:CL216" si="313">(1-BV153*BK153/CA153/T153)*100</f>
        <v>53.408987181591705</v>
      </c>
      <c r="CM153">
        <f t="shared" ref="CM153:CM216" si="314">(BC153-S153/(AX153/1.35))</f>
        <v>388.95595138193755</v>
      </c>
      <c r="CN153">
        <f t="shared" ref="CN153:CN216" si="315">S153*CL153/100/CM153</f>
        <v>1.8674082154392192E-2</v>
      </c>
      <c r="CO153">
        <f t="shared" ref="CO153:CO216" si="316">(Y153-X153)</f>
        <v>0</v>
      </c>
      <c r="CP153">
        <f t="shared" ref="CP153:CP167" si="317">BI153*AJ153</f>
        <v>1750.2018256318895</v>
      </c>
      <c r="CQ153">
        <f t="shared" ref="CQ153:CQ216" si="318">(AA153-Z153)</f>
        <v>590.5670166015625</v>
      </c>
      <c r="CR153">
        <f t="shared" ref="CR153:CR216" si="319">(AA153-AB153)/(AA153-X153)</f>
        <v>0.18470611124409086</v>
      </c>
      <c r="CS153">
        <v>-9999</v>
      </c>
    </row>
    <row r="154" spans="1:97" x14ac:dyDescent="0.2">
      <c r="A154" t="s">
        <v>132</v>
      </c>
      <c r="B154" t="s">
        <v>133</v>
      </c>
      <c r="C154" t="s">
        <v>184</v>
      </c>
      <c r="D154">
        <v>1</v>
      </c>
      <c r="E154">
        <v>1</v>
      </c>
      <c r="F154" t="s">
        <v>153</v>
      </c>
      <c r="G154" t="s">
        <v>263</v>
      </c>
      <c r="H154" t="s">
        <v>186</v>
      </c>
      <c r="I154">
        <v>4</v>
      </c>
      <c r="J154" s="7">
        <v>20130403</v>
      </c>
      <c r="K154" t="s">
        <v>220</v>
      </c>
      <c r="L154" t="s">
        <v>138</v>
      </c>
      <c r="M154" t="s">
        <v>139</v>
      </c>
      <c r="O154" s="1">
        <v>13</v>
      </c>
      <c r="P154" s="1" t="s">
        <v>276</v>
      </c>
      <c r="Q154" s="1">
        <v>3639.4999992074445</v>
      </c>
      <c r="R154" s="1">
        <v>0</v>
      </c>
      <c r="S154">
        <f t="shared" si="280"/>
        <v>8.4150057320481952</v>
      </c>
      <c r="T154">
        <f t="shared" si="281"/>
        <v>0.21169711894427429</v>
      </c>
      <c r="U154">
        <f t="shared" si="282"/>
        <v>174.76312068462218</v>
      </c>
      <c r="V154" s="1">
        <v>11</v>
      </c>
      <c r="W154" s="1">
        <v>11</v>
      </c>
      <c r="X154" s="1">
        <v>0</v>
      </c>
      <c r="Y154" s="1">
        <v>0</v>
      </c>
      <c r="Z154" s="1">
        <v>752.0634765625</v>
      </c>
      <c r="AA154" s="1">
        <v>1285.5457763671875</v>
      </c>
      <c r="AB154" s="1">
        <v>1072.2469482421875</v>
      </c>
      <c r="AC154">
        <v>-9999</v>
      </c>
      <c r="AD154">
        <f t="shared" si="283"/>
        <v>0.41498506674126412</v>
      </c>
      <c r="AE154">
        <f t="shared" si="284"/>
        <v>0.16592083459506146</v>
      </c>
      <c r="AF154" s="1">
        <v>-1</v>
      </c>
      <c r="AG154" s="1">
        <v>0.87</v>
      </c>
      <c r="AH154" s="1">
        <v>0.92</v>
      </c>
      <c r="AI154" s="1">
        <v>10.013408660888672</v>
      </c>
      <c r="AJ154">
        <f t="shared" si="285"/>
        <v>0.87500670433044436</v>
      </c>
      <c r="AK154">
        <f t="shared" si="286"/>
        <v>5.3786059122723443E-3</v>
      </c>
      <c r="AL154">
        <f t="shared" si="287"/>
        <v>0.39982362714393815</v>
      </c>
      <c r="AM154">
        <f t="shared" si="288"/>
        <v>1.7093580747240988</v>
      </c>
      <c r="AN154">
        <f t="shared" si="289"/>
        <v>-1</v>
      </c>
      <c r="AO154" s="1">
        <v>2000.4832763671875</v>
      </c>
      <c r="AP154" s="1">
        <v>0.5</v>
      </c>
      <c r="AQ154">
        <f t="shared" si="290"/>
        <v>145.21692413553237</v>
      </c>
      <c r="AR154">
        <f t="shared" si="291"/>
        <v>2.1393793857889625</v>
      </c>
      <c r="AS154">
        <f t="shared" si="292"/>
        <v>0.95382566427695892</v>
      </c>
      <c r="AT154">
        <f t="shared" si="293"/>
        <v>17.692556381225586</v>
      </c>
      <c r="AU154" s="1">
        <v>1.8859999999999999</v>
      </c>
      <c r="AV154">
        <f t="shared" si="294"/>
        <v>4.7993457746505737</v>
      </c>
      <c r="AW154" s="1">
        <v>1</v>
      </c>
      <c r="AX154">
        <f t="shared" si="295"/>
        <v>9.5986915493011473</v>
      </c>
      <c r="AY154" s="1">
        <v>15.426364898681641</v>
      </c>
      <c r="AZ154" s="1">
        <v>17.692556381225586</v>
      </c>
      <c r="BA154" s="1">
        <v>15.09412956237793</v>
      </c>
      <c r="BB154" s="1">
        <v>248.61505126953125</v>
      </c>
      <c r="BC154" s="1">
        <v>243.00582885742188</v>
      </c>
      <c r="BD154" s="1">
        <v>10.149728775024414</v>
      </c>
      <c r="BE154" s="1">
        <v>11.477392196655273</v>
      </c>
      <c r="BF154" s="1">
        <v>54.187572479248047</v>
      </c>
      <c r="BG154" s="1">
        <v>61.276206970214844</v>
      </c>
      <c r="BH154" s="1">
        <v>300.41949462890625</v>
      </c>
      <c r="BI154" s="1">
        <v>2000.5042724609375</v>
      </c>
      <c r="BJ154" s="1">
        <v>2.8255242854356766E-2</v>
      </c>
      <c r="BK154" s="1">
        <v>93.901481628417969</v>
      </c>
      <c r="BL154" s="1">
        <v>-1.6183567047119141</v>
      </c>
      <c r="BM154" s="1">
        <v>-8.3013661205768585E-2</v>
      </c>
      <c r="BN154" s="1">
        <v>1</v>
      </c>
      <c r="BO154" s="1">
        <v>-1.355140209197998</v>
      </c>
      <c r="BP154" s="1">
        <v>7.355140209197998</v>
      </c>
      <c r="BQ154" s="1">
        <v>1</v>
      </c>
      <c r="BR154" s="1">
        <v>0</v>
      </c>
      <c r="BS154" s="1">
        <v>0.15999999642372131</v>
      </c>
      <c r="BT154" s="1">
        <v>111115</v>
      </c>
      <c r="BU154">
        <f t="shared" si="296"/>
        <v>1.5928923363144551</v>
      </c>
      <c r="BV154">
        <f t="shared" si="297"/>
        <v>2.1393793857889627E-3</v>
      </c>
      <c r="BW154">
        <f t="shared" si="298"/>
        <v>290.84255638122556</v>
      </c>
      <c r="BX154">
        <f t="shared" si="299"/>
        <v>288.57636489868162</v>
      </c>
      <c r="BY154">
        <f t="shared" si="300"/>
        <v>320.08067643938921</v>
      </c>
      <c r="BZ154">
        <f t="shared" si="301"/>
        <v>0.78506662839583474</v>
      </c>
      <c r="CA154">
        <f t="shared" si="302"/>
        <v>2.0315697967733319</v>
      </c>
      <c r="CB154">
        <f t="shared" si="303"/>
        <v>21.635119718478496</v>
      </c>
      <c r="CC154">
        <f t="shared" si="304"/>
        <v>10.157727521823222</v>
      </c>
      <c r="CD154">
        <f t="shared" si="305"/>
        <v>16.559460639953613</v>
      </c>
      <c r="CE154">
        <f t="shared" si="306"/>
        <v>1.8909314750187043</v>
      </c>
      <c r="CF154">
        <f t="shared" si="307"/>
        <v>0.20712893396355408</v>
      </c>
      <c r="CG154">
        <f t="shared" si="308"/>
        <v>1.077744132496373</v>
      </c>
      <c r="CH154">
        <f t="shared" si="309"/>
        <v>0.81318734252233127</v>
      </c>
      <c r="CI154">
        <f t="shared" si="310"/>
        <v>0.12985839965414595</v>
      </c>
      <c r="CJ154">
        <f t="shared" si="311"/>
        <v>16.410515966292042</v>
      </c>
      <c r="CK154">
        <f t="shared" si="312"/>
        <v>0.71917254621559079</v>
      </c>
      <c r="CL154">
        <f t="shared" si="313"/>
        <v>53.289603212397274</v>
      </c>
      <c r="CM154">
        <f t="shared" si="314"/>
        <v>241.82230736598567</v>
      </c>
      <c r="CN154">
        <f t="shared" si="315"/>
        <v>1.8543877170612622E-2</v>
      </c>
      <c r="CO154">
        <f t="shared" si="316"/>
        <v>0</v>
      </c>
      <c r="CP154">
        <f t="shared" si="317"/>
        <v>1750.4546504450182</v>
      </c>
      <c r="CQ154">
        <f t="shared" si="318"/>
        <v>533.4822998046875</v>
      </c>
      <c r="CR154">
        <f t="shared" si="319"/>
        <v>0.16592083459506146</v>
      </c>
      <c r="CS154">
        <v>-9999</v>
      </c>
    </row>
    <row r="155" spans="1:97" x14ac:dyDescent="0.2">
      <c r="A155" t="s">
        <v>132</v>
      </c>
      <c r="B155" t="s">
        <v>133</v>
      </c>
      <c r="C155" t="s">
        <v>184</v>
      </c>
      <c r="D155">
        <v>1</v>
      </c>
      <c r="E155">
        <v>1</v>
      </c>
      <c r="F155" t="s">
        <v>153</v>
      </c>
      <c r="G155" t="s">
        <v>263</v>
      </c>
      <c r="H155" t="s">
        <v>186</v>
      </c>
      <c r="I155">
        <v>4</v>
      </c>
      <c r="J155" s="7">
        <v>20130403</v>
      </c>
      <c r="K155" t="s">
        <v>220</v>
      </c>
      <c r="L155" t="s">
        <v>138</v>
      </c>
      <c r="M155" t="s">
        <v>139</v>
      </c>
      <c r="O155" s="1">
        <v>14</v>
      </c>
      <c r="P155" s="1" t="s">
        <v>277</v>
      </c>
      <c r="Q155" s="1">
        <v>3769.4999992074445</v>
      </c>
      <c r="R155" s="1">
        <v>0</v>
      </c>
      <c r="S155">
        <f t="shared" si="280"/>
        <v>1.920144164738272</v>
      </c>
      <c r="T155">
        <f t="shared" si="281"/>
        <v>0.21282786503411755</v>
      </c>
      <c r="U155">
        <f t="shared" si="282"/>
        <v>81.626606782186613</v>
      </c>
      <c r="V155" s="1">
        <v>12</v>
      </c>
      <c r="W155" s="1">
        <v>12</v>
      </c>
      <c r="X155" s="1">
        <v>0</v>
      </c>
      <c r="Y155" s="1">
        <v>0</v>
      </c>
      <c r="Z155" s="1">
        <v>762.553955078125</v>
      </c>
      <c r="AA155" s="1">
        <v>1221.08154296875</v>
      </c>
      <c r="AB155" s="1">
        <v>1049.7955322265625</v>
      </c>
      <c r="AC155">
        <v>-9999</v>
      </c>
      <c r="AD155">
        <f t="shared" si="283"/>
        <v>0.37550939208845258</v>
      </c>
      <c r="AE155">
        <f t="shared" si="284"/>
        <v>0.14027401505533285</v>
      </c>
      <c r="AF155" s="1">
        <v>-1</v>
      </c>
      <c r="AG155" s="1">
        <v>0.87</v>
      </c>
      <c r="AH155" s="1">
        <v>0.92</v>
      </c>
      <c r="AI155" s="1">
        <v>10.013408660888672</v>
      </c>
      <c r="AJ155">
        <f t="shared" si="285"/>
        <v>0.87500670433044436</v>
      </c>
      <c r="AK155">
        <f t="shared" si="286"/>
        <v>1.6681222802809544E-3</v>
      </c>
      <c r="AL155">
        <f t="shared" si="287"/>
        <v>0.3735566087313491</v>
      </c>
      <c r="AM155">
        <f t="shared" si="288"/>
        <v>1.6013051074446896</v>
      </c>
      <c r="AN155">
        <f t="shared" si="289"/>
        <v>-1</v>
      </c>
      <c r="AO155" s="1">
        <v>2000.643798828125</v>
      </c>
      <c r="AP155" s="1">
        <v>0.5</v>
      </c>
      <c r="AQ155">
        <f t="shared" si="290"/>
        <v>122.78021377734179</v>
      </c>
      <c r="AR155">
        <f t="shared" si="291"/>
        <v>2.1575055287745113</v>
      </c>
      <c r="AS155">
        <f t="shared" si="292"/>
        <v>0.9569366314126817</v>
      </c>
      <c r="AT155">
        <f t="shared" si="293"/>
        <v>17.676532745361328</v>
      </c>
      <c r="AU155" s="1">
        <v>1.8859999999999999</v>
      </c>
      <c r="AV155">
        <f t="shared" si="294"/>
        <v>4.7993457746505737</v>
      </c>
      <c r="AW155" s="1">
        <v>1</v>
      </c>
      <c r="AX155">
        <f t="shared" si="295"/>
        <v>9.5986915493011473</v>
      </c>
      <c r="AY155" s="1">
        <v>15.415021896362305</v>
      </c>
      <c r="AZ155" s="1">
        <v>17.676532745361328</v>
      </c>
      <c r="BA155" s="1">
        <v>15.09412670135498</v>
      </c>
      <c r="BB155" s="1">
        <v>99.15679931640625</v>
      </c>
      <c r="BC155" s="1">
        <v>97.818855285644531</v>
      </c>
      <c r="BD155" s="1">
        <v>10.083513259887695</v>
      </c>
      <c r="BE155" s="1">
        <v>11.422507286071777</v>
      </c>
      <c r="BF155" s="1">
        <v>53.871940612792969</v>
      </c>
      <c r="BG155" s="1">
        <v>61.026863098144531</v>
      </c>
      <c r="BH155" s="1">
        <v>300.41781616210938</v>
      </c>
      <c r="BI155" s="1">
        <v>2000.6219482421875</v>
      </c>
      <c r="BJ155" s="1">
        <v>7.3242045938968658E-2</v>
      </c>
      <c r="BK155" s="1">
        <v>93.9007568359375</v>
      </c>
      <c r="BL155" s="1">
        <v>-1.1969470977783203</v>
      </c>
      <c r="BM155" s="1">
        <v>-8.7184078991413116E-2</v>
      </c>
      <c r="BN155" s="1">
        <v>1</v>
      </c>
      <c r="BO155" s="1">
        <v>-1.355140209197998</v>
      </c>
      <c r="BP155" s="1">
        <v>7.355140209197998</v>
      </c>
      <c r="BQ155" s="1">
        <v>1</v>
      </c>
      <c r="BR155" s="1">
        <v>0</v>
      </c>
      <c r="BS155" s="1">
        <v>0.15999999642372131</v>
      </c>
      <c r="BT155" s="1">
        <v>111115</v>
      </c>
      <c r="BU155">
        <f t="shared" si="296"/>
        <v>1.5928834367025946</v>
      </c>
      <c r="BV155">
        <f t="shared" si="297"/>
        <v>2.1575055287745113E-3</v>
      </c>
      <c r="BW155">
        <f t="shared" si="298"/>
        <v>290.82653274536131</v>
      </c>
      <c r="BX155">
        <f t="shared" si="299"/>
        <v>288.56502189636228</v>
      </c>
      <c r="BY155">
        <f t="shared" si="300"/>
        <v>320.09950456396837</v>
      </c>
      <c r="BZ155">
        <f t="shared" si="301"/>
        <v>0.78224193315705326</v>
      </c>
      <c r="CA155">
        <f t="shared" si="302"/>
        <v>2.0295187105388321</v>
      </c>
      <c r="CB155">
        <f t="shared" si="303"/>
        <v>21.613443585814625</v>
      </c>
      <c r="CC155">
        <f t="shared" si="304"/>
        <v>10.190936299742848</v>
      </c>
      <c r="CD155">
        <f t="shared" si="305"/>
        <v>16.545777320861816</v>
      </c>
      <c r="CE155">
        <f t="shared" si="306"/>
        <v>1.8892867314469113</v>
      </c>
      <c r="CF155">
        <f t="shared" si="307"/>
        <v>0.20821128138155903</v>
      </c>
      <c r="CG155">
        <f t="shared" si="308"/>
        <v>1.0725820791261504</v>
      </c>
      <c r="CH155">
        <f t="shared" si="309"/>
        <v>0.81670465232076084</v>
      </c>
      <c r="CI155">
        <f t="shared" si="310"/>
        <v>0.13053909421840332</v>
      </c>
      <c r="CJ155">
        <f t="shared" si="311"/>
        <v>7.6648001547967919</v>
      </c>
      <c r="CK155">
        <f t="shared" si="312"/>
        <v>0.8344670007006898</v>
      </c>
      <c r="CL155">
        <f t="shared" si="313"/>
        <v>53.097125263131616</v>
      </c>
      <c r="CM155">
        <f t="shared" si="314"/>
        <v>97.548798204522328</v>
      </c>
      <c r="CN155">
        <f t="shared" si="315"/>
        <v>1.0451603414387601E-2</v>
      </c>
      <c r="CO155">
        <f t="shared" si="316"/>
        <v>0</v>
      </c>
      <c r="CP155">
        <f t="shared" si="317"/>
        <v>1750.5576175425492</v>
      </c>
      <c r="CQ155">
        <f t="shared" si="318"/>
        <v>458.527587890625</v>
      </c>
      <c r="CR155">
        <f t="shared" si="319"/>
        <v>0.14027401505533285</v>
      </c>
      <c r="CS155">
        <v>-9999</v>
      </c>
    </row>
    <row r="156" spans="1:97" x14ac:dyDescent="0.2">
      <c r="A156" t="s">
        <v>132</v>
      </c>
      <c r="B156" t="s">
        <v>133</v>
      </c>
      <c r="C156" t="s">
        <v>184</v>
      </c>
      <c r="D156">
        <v>1</v>
      </c>
      <c r="E156">
        <v>1</v>
      </c>
      <c r="F156" t="s">
        <v>153</v>
      </c>
      <c r="G156" t="s">
        <v>263</v>
      </c>
      <c r="H156" t="s">
        <v>186</v>
      </c>
      <c r="I156">
        <v>4</v>
      </c>
      <c r="J156" s="7">
        <v>20130403</v>
      </c>
      <c r="K156" t="s">
        <v>220</v>
      </c>
      <c r="L156" t="s">
        <v>138</v>
      </c>
      <c r="M156" t="s">
        <v>139</v>
      </c>
      <c r="O156" s="1">
        <v>15</v>
      </c>
      <c r="P156" s="1" t="s">
        <v>278</v>
      </c>
      <c r="Q156" s="1">
        <v>3887.4999992074445</v>
      </c>
      <c r="R156" s="1">
        <v>0</v>
      </c>
      <c r="S156">
        <f t="shared" si="280"/>
        <v>-0.36945924812897935</v>
      </c>
      <c r="T156">
        <f t="shared" si="281"/>
        <v>0.21532205910899455</v>
      </c>
      <c r="U156">
        <f t="shared" si="282"/>
        <v>51.258346081172064</v>
      </c>
      <c r="V156" s="1">
        <v>13</v>
      </c>
      <c r="W156" s="1">
        <v>13</v>
      </c>
      <c r="X156" s="1">
        <v>0</v>
      </c>
      <c r="Y156" s="1">
        <v>0</v>
      </c>
      <c r="Z156" s="1">
        <v>759.2763671875</v>
      </c>
      <c r="AA156" s="1">
        <v>1190.5986328125</v>
      </c>
      <c r="AB156" s="1">
        <v>1041.2286376953125</v>
      </c>
      <c r="AC156">
        <v>-9999</v>
      </c>
      <c r="AD156">
        <f t="shared" si="283"/>
        <v>0.36227344273536244</v>
      </c>
      <c r="AE156">
        <f t="shared" si="284"/>
        <v>0.1254578923581805</v>
      </c>
      <c r="AF156" s="1">
        <v>-1</v>
      </c>
      <c r="AG156" s="1">
        <v>0.87</v>
      </c>
      <c r="AH156" s="1">
        <v>0.92</v>
      </c>
      <c r="AI156" s="1">
        <v>10.013408660888672</v>
      </c>
      <c r="AJ156">
        <f t="shared" si="285"/>
        <v>0.87500670433044436</v>
      </c>
      <c r="AK156">
        <f t="shared" si="286"/>
        <v>3.6005790941402618E-4</v>
      </c>
      <c r="AL156">
        <f t="shared" si="287"/>
        <v>0.3463071745223853</v>
      </c>
      <c r="AM156">
        <f t="shared" si="288"/>
        <v>1.5680701840130984</v>
      </c>
      <c r="AN156">
        <f t="shared" si="289"/>
        <v>-1</v>
      </c>
      <c r="AO156" s="1">
        <v>2001.3914794921875</v>
      </c>
      <c r="AP156" s="1">
        <v>0.5</v>
      </c>
      <c r="AQ156">
        <f t="shared" si="290"/>
        <v>109.85287279667251</v>
      </c>
      <c r="AR156">
        <f t="shared" si="291"/>
        <v>2.1812130003349268</v>
      </c>
      <c r="AS156">
        <f t="shared" si="292"/>
        <v>0.956529895323319</v>
      </c>
      <c r="AT156">
        <f t="shared" si="293"/>
        <v>17.640110015869141</v>
      </c>
      <c r="AU156" s="1">
        <v>1.8859999999999999</v>
      </c>
      <c r="AV156">
        <f t="shared" si="294"/>
        <v>4.7993457746505737</v>
      </c>
      <c r="AW156" s="1">
        <v>1</v>
      </c>
      <c r="AX156">
        <f t="shared" si="295"/>
        <v>9.5986915493011473</v>
      </c>
      <c r="AY156" s="1">
        <v>15.405500411987305</v>
      </c>
      <c r="AZ156" s="1">
        <v>17.640110015869141</v>
      </c>
      <c r="BA156" s="1">
        <v>15.094570159912109</v>
      </c>
      <c r="BB156" s="1">
        <v>49.126316070556641</v>
      </c>
      <c r="BC156" s="1">
        <v>49.290763854980469</v>
      </c>
      <c r="BD156" s="1">
        <v>10.023541450500488</v>
      </c>
      <c r="BE156" s="1">
        <v>11.377313613891602</v>
      </c>
      <c r="BF156" s="1">
        <v>53.583881378173828</v>
      </c>
      <c r="BG156" s="1">
        <v>60.821922302246094</v>
      </c>
      <c r="BH156" s="1">
        <v>300.41717529296875</v>
      </c>
      <c r="BI156" s="1">
        <v>2001.37939453125</v>
      </c>
      <c r="BJ156" s="1">
        <v>7.7544368803501129E-2</v>
      </c>
      <c r="BK156" s="1">
        <v>93.900314331054688</v>
      </c>
      <c r="BL156" s="1">
        <v>-1.3013248443603516</v>
      </c>
      <c r="BM156" s="1">
        <v>-8.5557110607624054E-2</v>
      </c>
      <c r="BN156" s="1">
        <v>1</v>
      </c>
      <c r="BO156" s="1">
        <v>-1.355140209197998</v>
      </c>
      <c r="BP156" s="1">
        <v>7.355140209197998</v>
      </c>
      <c r="BQ156" s="1">
        <v>1</v>
      </c>
      <c r="BR156" s="1">
        <v>0</v>
      </c>
      <c r="BS156" s="1">
        <v>0.15999999642372131</v>
      </c>
      <c r="BT156" s="1">
        <v>111115</v>
      </c>
      <c r="BU156">
        <f t="shared" si="296"/>
        <v>1.5928800386689754</v>
      </c>
      <c r="BV156">
        <f t="shared" si="297"/>
        <v>2.181213000334927E-3</v>
      </c>
      <c r="BW156">
        <f t="shared" si="298"/>
        <v>290.79011001586912</v>
      </c>
      <c r="BX156">
        <f t="shared" si="299"/>
        <v>288.55550041198728</v>
      </c>
      <c r="BY156">
        <f t="shared" si="300"/>
        <v>320.22069596750953</v>
      </c>
      <c r="BZ156">
        <f t="shared" si="301"/>
        <v>0.77977858324170291</v>
      </c>
      <c r="CA156">
        <f t="shared" si="302"/>
        <v>2.0248632199107282</v>
      </c>
      <c r="CB156">
        <f t="shared" si="303"/>
        <v>21.563966365137777</v>
      </c>
      <c r="CC156">
        <f t="shared" si="304"/>
        <v>10.186652751246175</v>
      </c>
      <c r="CD156">
        <f t="shared" si="305"/>
        <v>16.522805213928223</v>
      </c>
      <c r="CE156">
        <f t="shared" si="306"/>
        <v>1.8865282937270336</v>
      </c>
      <c r="CF156">
        <f t="shared" si="307"/>
        <v>0.21059783607559604</v>
      </c>
      <c r="CG156">
        <f t="shared" si="308"/>
        <v>1.0683333245874091</v>
      </c>
      <c r="CH156">
        <f t="shared" si="309"/>
        <v>0.81819496913962442</v>
      </c>
      <c r="CI156">
        <f t="shared" si="310"/>
        <v>0.13204009051729512</v>
      </c>
      <c r="CJ156">
        <f t="shared" si="311"/>
        <v>4.8131748091120414</v>
      </c>
      <c r="CK156">
        <f t="shared" si="312"/>
        <v>1.0399178684262322</v>
      </c>
      <c r="CL156">
        <f t="shared" si="313"/>
        <v>53.023472845436089</v>
      </c>
      <c r="CM156">
        <f t="shared" si="314"/>
        <v>49.342726144050005</v>
      </c>
      <c r="CN156">
        <f t="shared" si="315"/>
        <v>-3.9701925575558071E-3</v>
      </c>
      <c r="CO156">
        <f t="shared" si="316"/>
        <v>0</v>
      </c>
      <c r="CP156">
        <f t="shared" si="317"/>
        <v>1751.2203881236492</v>
      </c>
      <c r="CQ156">
        <f t="shared" si="318"/>
        <v>431.322265625</v>
      </c>
      <c r="CR156">
        <f t="shared" si="319"/>
        <v>0.1254578923581805</v>
      </c>
      <c r="CS156">
        <v>-9999</v>
      </c>
    </row>
    <row r="157" spans="1:97" x14ac:dyDescent="0.2">
      <c r="A157" t="s">
        <v>132</v>
      </c>
      <c r="B157" t="s">
        <v>133</v>
      </c>
      <c r="C157" t="s">
        <v>184</v>
      </c>
      <c r="D157">
        <v>1</v>
      </c>
      <c r="E157">
        <v>1</v>
      </c>
      <c r="F157" t="s">
        <v>153</v>
      </c>
      <c r="G157" t="s">
        <v>263</v>
      </c>
      <c r="H157" t="s">
        <v>186</v>
      </c>
      <c r="I157">
        <v>4</v>
      </c>
      <c r="J157" s="7">
        <v>20130403</v>
      </c>
      <c r="K157" t="s">
        <v>220</v>
      </c>
      <c r="L157" t="s">
        <v>138</v>
      </c>
      <c r="M157" t="s">
        <v>139</v>
      </c>
      <c r="O157" s="1">
        <v>16</v>
      </c>
      <c r="P157" s="1" t="s">
        <v>279</v>
      </c>
      <c r="Q157" s="1">
        <v>4022.4999992074445</v>
      </c>
      <c r="R157" s="1">
        <v>0</v>
      </c>
      <c r="S157">
        <f t="shared" si="280"/>
        <v>15.495786628199051</v>
      </c>
      <c r="T157">
        <f t="shared" si="281"/>
        <v>0.21629476762781066</v>
      </c>
      <c r="U157">
        <f t="shared" si="282"/>
        <v>267.26370640179806</v>
      </c>
      <c r="V157" s="1">
        <v>14</v>
      </c>
      <c r="W157" s="1">
        <v>14</v>
      </c>
      <c r="X157" s="1">
        <v>0</v>
      </c>
      <c r="Y157" s="1">
        <v>0</v>
      </c>
      <c r="Z157" s="1">
        <v>719.331298828125</v>
      </c>
      <c r="AA157" s="1">
        <v>1302.5797119140625</v>
      </c>
      <c r="AB157" s="1">
        <v>1045.677734375</v>
      </c>
      <c r="AC157">
        <v>-9999</v>
      </c>
      <c r="AD157">
        <f t="shared" si="283"/>
        <v>0.44776408518515082</v>
      </c>
      <c r="AE157">
        <f t="shared" si="284"/>
        <v>0.19722553267896403</v>
      </c>
      <c r="AF157" s="1">
        <v>-1</v>
      </c>
      <c r="AG157" s="1">
        <v>0.87</v>
      </c>
      <c r="AH157" s="1">
        <v>0.92</v>
      </c>
      <c r="AI157" s="1">
        <v>10.013408660888672</v>
      </c>
      <c r="AJ157">
        <f t="shared" si="285"/>
        <v>0.87500670433044436</v>
      </c>
      <c r="AK157">
        <f t="shared" si="286"/>
        <v>9.4187751118839664E-3</v>
      </c>
      <c r="AL157">
        <f t="shared" si="287"/>
        <v>0.44046751225572528</v>
      </c>
      <c r="AM157">
        <f t="shared" si="288"/>
        <v>1.8108202910621538</v>
      </c>
      <c r="AN157">
        <f t="shared" si="289"/>
        <v>-1</v>
      </c>
      <c r="AO157" s="1">
        <v>2001.527099609375</v>
      </c>
      <c r="AP157" s="1">
        <v>0.5</v>
      </c>
      <c r="AQ157">
        <f t="shared" si="290"/>
        <v>172.70543194618884</v>
      </c>
      <c r="AR157">
        <f t="shared" si="291"/>
        <v>2.1823602715058619</v>
      </c>
      <c r="AS157">
        <f t="shared" si="292"/>
        <v>0.95291987137392642</v>
      </c>
      <c r="AT157">
        <f t="shared" si="293"/>
        <v>17.558210372924805</v>
      </c>
      <c r="AU157" s="1">
        <v>1.8859999999999999</v>
      </c>
      <c r="AV157">
        <f t="shared" si="294"/>
        <v>4.7993457746505737</v>
      </c>
      <c r="AW157" s="1">
        <v>1</v>
      </c>
      <c r="AX157">
        <f t="shared" si="295"/>
        <v>9.5986915493011473</v>
      </c>
      <c r="AY157" s="1">
        <v>15.395829200744629</v>
      </c>
      <c r="AZ157" s="1">
        <v>17.558210372924805</v>
      </c>
      <c r="BA157" s="1">
        <v>15.09534740447998</v>
      </c>
      <c r="BB157" s="1">
        <v>399.76763916015625</v>
      </c>
      <c r="BC157" s="1">
        <v>389.50616455078125</v>
      </c>
      <c r="BD157" s="1">
        <v>9.9500150680541992</v>
      </c>
      <c r="BE157" s="1">
        <v>11.30455493927002</v>
      </c>
      <c r="BF157" s="1">
        <v>53.225276947021484</v>
      </c>
      <c r="BG157" s="1">
        <v>60.471179962158203</v>
      </c>
      <c r="BH157" s="1">
        <v>300.42694091796875</v>
      </c>
      <c r="BI157" s="1">
        <v>2001.5535888671875</v>
      </c>
      <c r="BJ157" s="1">
        <v>6.9453634321689606E-2</v>
      </c>
      <c r="BK157" s="1">
        <v>93.901023864746094</v>
      </c>
      <c r="BL157" s="1">
        <v>-2.7260684967041016</v>
      </c>
      <c r="BM157" s="1">
        <v>-8.2321293652057648E-2</v>
      </c>
      <c r="BN157" s="1">
        <v>1</v>
      </c>
      <c r="BO157" s="1">
        <v>-1.355140209197998</v>
      </c>
      <c r="BP157" s="1">
        <v>7.355140209197998</v>
      </c>
      <c r="BQ157" s="1">
        <v>1</v>
      </c>
      <c r="BR157" s="1">
        <v>0</v>
      </c>
      <c r="BS157" s="1">
        <v>0.15999999642372131</v>
      </c>
      <c r="BT157" s="1">
        <v>111115</v>
      </c>
      <c r="BU157">
        <f t="shared" si="296"/>
        <v>1.5929318182288903</v>
      </c>
      <c r="BV157">
        <f t="shared" si="297"/>
        <v>2.182360271505862E-3</v>
      </c>
      <c r="BW157">
        <f t="shared" si="298"/>
        <v>290.70821037292478</v>
      </c>
      <c r="BX157">
        <f t="shared" si="299"/>
        <v>288.54582920074461</v>
      </c>
      <c r="BY157">
        <f t="shared" si="300"/>
        <v>320.24856706063656</v>
      </c>
      <c r="BZ157">
        <f t="shared" si="301"/>
        <v>0.78269983377505159</v>
      </c>
      <c r="CA157">
        <f t="shared" si="302"/>
        <v>2.0144291545066539</v>
      </c>
      <c r="CB157">
        <f t="shared" si="303"/>
        <v>21.452685727987518</v>
      </c>
      <c r="CC157">
        <f t="shared" si="304"/>
        <v>10.148130788717499</v>
      </c>
      <c r="CD157">
        <f t="shared" si="305"/>
        <v>16.477019786834717</v>
      </c>
      <c r="CE157">
        <f t="shared" si="306"/>
        <v>1.8810410290508517</v>
      </c>
      <c r="CF157">
        <f t="shared" si="307"/>
        <v>0.21152823765084308</v>
      </c>
      <c r="CG157">
        <f t="shared" si="308"/>
        <v>1.0615092831327275</v>
      </c>
      <c r="CH157">
        <f t="shared" si="309"/>
        <v>0.81953174591812417</v>
      </c>
      <c r="CI157">
        <f t="shared" si="310"/>
        <v>0.13262528511480506</v>
      </c>
      <c r="CJ157">
        <f t="shared" si="311"/>
        <v>25.096335673015734</v>
      </c>
      <c r="CK157">
        <f t="shared" si="312"/>
        <v>0.6861604018771672</v>
      </c>
      <c r="CL157">
        <f t="shared" si="313"/>
        <v>52.967424338248527</v>
      </c>
      <c r="CM157">
        <f t="shared" si="314"/>
        <v>387.32677251170776</v>
      </c>
      <c r="CN157">
        <f t="shared" si="315"/>
        <v>2.1190683527200976E-2</v>
      </c>
      <c r="CO157">
        <f t="shared" si="316"/>
        <v>0</v>
      </c>
      <c r="CP157">
        <f t="shared" si="317"/>
        <v>1751.3728093354509</v>
      </c>
      <c r="CQ157">
        <f t="shared" si="318"/>
        <v>583.2484130859375</v>
      </c>
      <c r="CR157">
        <f t="shared" si="319"/>
        <v>0.19722553267896403</v>
      </c>
      <c r="CS157">
        <v>-9999</v>
      </c>
    </row>
    <row r="158" spans="1:97" x14ac:dyDescent="0.2">
      <c r="A158" t="s">
        <v>132</v>
      </c>
      <c r="B158" t="s">
        <v>133</v>
      </c>
      <c r="C158" t="s">
        <v>184</v>
      </c>
      <c r="D158">
        <v>1</v>
      </c>
      <c r="E158">
        <v>1</v>
      </c>
      <c r="F158" t="s">
        <v>153</v>
      </c>
      <c r="G158" t="s">
        <v>263</v>
      </c>
      <c r="H158" t="s">
        <v>186</v>
      </c>
      <c r="I158">
        <v>4</v>
      </c>
      <c r="J158" s="7">
        <v>20130403</v>
      </c>
      <c r="K158" t="s">
        <v>220</v>
      </c>
      <c r="L158" t="s">
        <v>138</v>
      </c>
      <c r="M158" t="s">
        <v>139</v>
      </c>
      <c r="O158" s="1">
        <v>17</v>
      </c>
      <c r="P158" s="1" t="s">
        <v>280</v>
      </c>
      <c r="Q158" s="1">
        <v>4531.9999798759818</v>
      </c>
      <c r="R158" s="1">
        <v>0</v>
      </c>
      <c r="S158">
        <f t="shared" si="280"/>
        <v>19.540568328368302</v>
      </c>
      <c r="T158">
        <f t="shared" si="281"/>
        <v>0.21845538771511011</v>
      </c>
      <c r="U158">
        <f t="shared" si="282"/>
        <v>727.26124774485845</v>
      </c>
      <c r="V158" s="1">
        <v>15</v>
      </c>
      <c r="W158" s="1">
        <v>15</v>
      </c>
      <c r="X158" s="1">
        <v>0</v>
      </c>
      <c r="Y158" s="1">
        <v>0</v>
      </c>
      <c r="Z158" s="1">
        <v>710.037109375</v>
      </c>
      <c r="AA158" s="1">
        <v>1273.744873046875</v>
      </c>
      <c r="AB158" s="1">
        <v>1047.8223876953125</v>
      </c>
      <c r="AC158">
        <v>-9999</v>
      </c>
      <c r="AD158">
        <f t="shared" si="283"/>
        <v>0.44255939756872337</v>
      </c>
      <c r="AE158">
        <f t="shared" si="284"/>
        <v>0.17736871027487805</v>
      </c>
      <c r="AF158" s="1">
        <v>-1</v>
      </c>
      <c r="AG158" s="1">
        <v>0.87</v>
      </c>
      <c r="AH158" s="1">
        <v>0.92</v>
      </c>
      <c r="AI158" s="1">
        <v>10.038890838623047</v>
      </c>
      <c r="AJ158">
        <f t="shared" si="285"/>
        <v>0.87501944541931154</v>
      </c>
      <c r="AK158">
        <f t="shared" si="286"/>
        <v>1.1750519345902486E-2</v>
      </c>
      <c r="AL158">
        <f t="shared" si="287"/>
        <v>0.40077944621509287</v>
      </c>
      <c r="AM158">
        <f t="shared" si="288"/>
        <v>1.7939131014829222</v>
      </c>
      <c r="AN158">
        <f t="shared" si="289"/>
        <v>-1</v>
      </c>
      <c r="AO158" s="1">
        <v>1997.7110595703125</v>
      </c>
      <c r="AP158" s="1">
        <v>0.5</v>
      </c>
      <c r="AQ158">
        <f t="shared" si="290"/>
        <v>155.02344749696383</v>
      </c>
      <c r="AR158">
        <f t="shared" si="291"/>
        <v>2.201806355189162</v>
      </c>
      <c r="AS158">
        <f t="shared" si="292"/>
        <v>0.95246394340841611</v>
      </c>
      <c r="AT158">
        <f t="shared" si="293"/>
        <v>17.383144378662109</v>
      </c>
      <c r="AU158" s="1">
        <v>1.8859999999999999</v>
      </c>
      <c r="AV158">
        <f t="shared" si="294"/>
        <v>4.7993457746505737</v>
      </c>
      <c r="AW158" s="1">
        <v>1</v>
      </c>
      <c r="AX158">
        <f t="shared" si="295"/>
        <v>9.5986915493011473</v>
      </c>
      <c r="AY158" s="1">
        <v>15.348999977111816</v>
      </c>
      <c r="AZ158" s="1">
        <v>17.383144378662109</v>
      </c>
      <c r="BA158" s="1">
        <v>15.096985816955566</v>
      </c>
      <c r="BB158" s="1">
        <v>899.92498779296875</v>
      </c>
      <c r="BC158" s="1">
        <v>886.433349609375</v>
      </c>
      <c r="BD158" s="1">
        <v>9.7052640914916992</v>
      </c>
      <c r="BE158" s="1">
        <v>11.072127342224121</v>
      </c>
      <c r="BF158" s="1">
        <v>52.078357696533203</v>
      </c>
      <c r="BG158" s="1">
        <v>59.413433074951172</v>
      </c>
      <c r="BH158" s="1">
        <v>300.44180297851562</v>
      </c>
      <c r="BI158" s="1">
        <v>1997.734130859375</v>
      </c>
      <c r="BJ158" s="1">
        <v>6.5072402358055115E-2</v>
      </c>
      <c r="BK158" s="1">
        <v>93.913276672363281</v>
      </c>
      <c r="BL158" s="1">
        <v>-8.7274723052978516</v>
      </c>
      <c r="BM158" s="1">
        <v>-7.3951847851276398E-2</v>
      </c>
      <c r="BN158" s="1">
        <v>1</v>
      </c>
      <c r="BO158" s="1">
        <v>-1.355140209197998</v>
      </c>
      <c r="BP158" s="1">
        <v>7.355140209197998</v>
      </c>
      <c r="BQ158" s="1">
        <v>1</v>
      </c>
      <c r="BR158" s="1">
        <v>0</v>
      </c>
      <c r="BS158" s="1">
        <v>0.15999999642372131</v>
      </c>
      <c r="BT158" s="1">
        <v>111115</v>
      </c>
      <c r="BU158">
        <f t="shared" si="296"/>
        <v>1.5930106202466365</v>
      </c>
      <c r="BV158">
        <f t="shared" si="297"/>
        <v>2.2018063551891621E-3</v>
      </c>
      <c r="BW158">
        <f t="shared" si="298"/>
        <v>290.53314437866209</v>
      </c>
      <c r="BX158">
        <f t="shared" si="299"/>
        <v>288.49899997711179</v>
      </c>
      <c r="BY158">
        <f t="shared" si="300"/>
        <v>319.63745379304601</v>
      </c>
      <c r="BZ158">
        <f t="shared" si="301"/>
        <v>0.78236293093910325</v>
      </c>
      <c r="CA158">
        <f t="shared" si="302"/>
        <v>1.9922837018503483</v>
      </c>
      <c r="CB158">
        <f t="shared" si="303"/>
        <v>21.214079334073919</v>
      </c>
      <c r="CC158">
        <f t="shared" si="304"/>
        <v>10.141951991849798</v>
      </c>
      <c r="CD158">
        <f t="shared" si="305"/>
        <v>16.366072177886963</v>
      </c>
      <c r="CE158">
        <f t="shared" si="306"/>
        <v>1.8678023223677864</v>
      </c>
      <c r="CF158">
        <f t="shared" si="307"/>
        <v>0.2135942242092633</v>
      </c>
      <c r="CG158">
        <f t="shared" si="308"/>
        <v>1.0398197584419322</v>
      </c>
      <c r="CH158">
        <f t="shared" si="309"/>
        <v>0.82798256392585423</v>
      </c>
      <c r="CI158">
        <f t="shared" si="310"/>
        <v>0.13392478699821025</v>
      </c>
      <c r="CJ158">
        <f t="shared" si="311"/>
        <v>68.299486772551035</v>
      </c>
      <c r="CK158">
        <f t="shared" si="312"/>
        <v>0.82043534132074458</v>
      </c>
      <c r="CL158">
        <f t="shared" si="313"/>
        <v>52.48921871395347</v>
      </c>
      <c r="CM158">
        <f t="shared" si="314"/>
        <v>883.68508260779413</v>
      </c>
      <c r="CN158">
        <f t="shared" si="315"/>
        <v>1.1606727158456502E-2</v>
      </c>
      <c r="CO158">
        <f t="shared" si="316"/>
        <v>0</v>
      </c>
      <c r="CP158">
        <f t="shared" si="317"/>
        <v>1748.0562112798007</v>
      </c>
      <c r="CQ158">
        <f t="shared" si="318"/>
        <v>563.707763671875</v>
      </c>
      <c r="CR158">
        <f t="shared" si="319"/>
        <v>0.17736871027487805</v>
      </c>
      <c r="CS158">
        <v>-9999</v>
      </c>
    </row>
    <row r="159" spans="1:97" x14ac:dyDescent="0.2">
      <c r="A159" t="s">
        <v>132</v>
      </c>
      <c r="B159" t="s">
        <v>133</v>
      </c>
      <c r="C159" t="s">
        <v>184</v>
      </c>
      <c r="D159">
        <v>1</v>
      </c>
      <c r="E159">
        <v>1</v>
      </c>
      <c r="F159" t="s">
        <v>153</v>
      </c>
      <c r="G159" t="s">
        <v>263</v>
      </c>
      <c r="H159" t="s">
        <v>186</v>
      </c>
      <c r="I159">
        <v>4</v>
      </c>
      <c r="J159" s="7">
        <v>20130403</v>
      </c>
      <c r="K159" t="s">
        <v>220</v>
      </c>
      <c r="L159" t="s">
        <v>138</v>
      </c>
      <c r="M159" t="s">
        <v>139</v>
      </c>
      <c r="O159" s="1">
        <v>18</v>
      </c>
      <c r="P159" s="1" t="s">
        <v>281</v>
      </c>
      <c r="Q159" s="1">
        <v>4665.4999992074445</v>
      </c>
      <c r="R159" s="1">
        <v>0</v>
      </c>
      <c r="S159">
        <f t="shared" si="280"/>
        <v>18.927652762557923</v>
      </c>
      <c r="T159">
        <f t="shared" si="281"/>
        <v>0.21951705582001563</v>
      </c>
      <c r="U159">
        <f t="shared" si="282"/>
        <v>1026.1199807309242</v>
      </c>
      <c r="V159" s="1">
        <v>16</v>
      </c>
      <c r="W159" s="1">
        <v>16</v>
      </c>
      <c r="X159" s="1">
        <v>0</v>
      </c>
      <c r="Y159" s="1">
        <v>0</v>
      </c>
      <c r="Z159" s="1">
        <v>712.5556640625</v>
      </c>
      <c r="AA159" s="1">
        <v>1275.86181640625</v>
      </c>
      <c r="AB159" s="1">
        <v>1054.656982421875</v>
      </c>
      <c r="AC159">
        <v>-9999</v>
      </c>
      <c r="AD159">
        <f t="shared" si="283"/>
        <v>0.44151031491045611</v>
      </c>
      <c r="AE159">
        <f t="shared" si="284"/>
        <v>0.1733767960917961</v>
      </c>
      <c r="AF159" s="1">
        <v>-1</v>
      </c>
      <c r="AG159" s="1">
        <v>0.87</v>
      </c>
      <c r="AH159" s="1">
        <v>0.92</v>
      </c>
      <c r="AI159" s="1">
        <v>10.013408660888672</v>
      </c>
      <c r="AJ159">
        <f t="shared" si="285"/>
        <v>0.87500670433044436</v>
      </c>
      <c r="AK159">
        <f t="shared" si="286"/>
        <v>1.1376600935645726E-2</v>
      </c>
      <c r="AL159">
        <f t="shared" si="287"/>
        <v>0.39269025034434157</v>
      </c>
      <c r="AM159">
        <f t="shared" si="288"/>
        <v>1.7905433648961087</v>
      </c>
      <c r="AN159">
        <f t="shared" si="289"/>
        <v>-1</v>
      </c>
      <c r="AO159" s="1">
        <v>2001.787841796875</v>
      </c>
      <c r="AP159" s="1">
        <v>0.5</v>
      </c>
      <c r="AQ159">
        <f t="shared" si="290"/>
        <v>151.84147199338983</v>
      </c>
      <c r="AR159">
        <f t="shared" si="291"/>
        <v>2.2316012160793792</v>
      </c>
      <c r="AS159">
        <f t="shared" si="292"/>
        <v>0.96084018579343144</v>
      </c>
      <c r="AT159">
        <f t="shared" si="293"/>
        <v>17.404905319213867</v>
      </c>
      <c r="AU159" s="1">
        <v>1.8859999999999999</v>
      </c>
      <c r="AV159">
        <f t="shared" si="294"/>
        <v>4.7993457746505737</v>
      </c>
      <c r="AW159" s="1">
        <v>1</v>
      </c>
      <c r="AX159">
        <f t="shared" si="295"/>
        <v>9.5986915493011473</v>
      </c>
      <c r="AY159" s="1">
        <v>15.353262901306152</v>
      </c>
      <c r="AZ159" s="1">
        <v>17.404905319213867</v>
      </c>
      <c r="BA159" s="1">
        <v>15.096755027770996</v>
      </c>
      <c r="BB159" s="1">
        <v>1198.657958984375</v>
      </c>
      <c r="BC159" s="1">
        <v>1185.1156005859375</v>
      </c>
      <c r="BD159" s="1">
        <v>9.6262083053588867</v>
      </c>
      <c r="BE159" s="1">
        <v>11.011701583862305</v>
      </c>
      <c r="BF159" s="1">
        <v>51.642219543457031</v>
      </c>
      <c r="BG159" s="1">
        <v>59.076107025146484</v>
      </c>
      <c r="BH159" s="1">
        <v>300.43118286132812</v>
      </c>
      <c r="BI159" s="1">
        <v>2001.853271484375</v>
      </c>
      <c r="BJ159" s="1">
        <v>6.1402510851621628E-2</v>
      </c>
      <c r="BK159" s="1">
        <v>93.9168701171875</v>
      </c>
      <c r="BL159" s="1">
        <v>-13.378229141235352</v>
      </c>
      <c r="BM159" s="1">
        <v>-7.2022564709186554E-2</v>
      </c>
      <c r="BN159" s="1">
        <v>1</v>
      </c>
      <c r="BO159" s="1">
        <v>-1.355140209197998</v>
      </c>
      <c r="BP159" s="1">
        <v>7.355140209197998</v>
      </c>
      <c r="BQ159" s="1">
        <v>1</v>
      </c>
      <c r="BR159" s="1">
        <v>0</v>
      </c>
      <c r="BS159" s="1">
        <v>0.15999999642372131</v>
      </c>
      <c r="BT159" s="1">
        <v>111115</v>
      </c>
      <c r="BU159">
        <f t="shared" si="296"/>
        <v>1.5929543099752286</v>
      </c>
      <c r="BV159">
        <f t="shared" si="297"/>
        <v>2.2316012160793794E-3</v>
      </c>
      <c r="BW159">
        <f t="shared" si="298"/>
        <v>290.55490531921384</v>
      </c>
      <c r="BX159">
        <f t="shared" si="299"/>
        <v>288.50326290130613</v>
      </c>
      <c r="BY159">
        <f t="shared" si="300"/>
        <v>320.29651627831481</v>
      </c>
      <c r="BZ159">
        <f t="shared" si="301"/>
        <v>0.77908749041780678</v>
      </c>
      <c r="CA159">
        <f t="shared" si="302"/>
        <v>1.9950247332142554</v>
      </c>
      <c r="CB159">
        <f t="shared" si="303"/>
        <v>21.242453360348417</v>
      </c>
      <c r="CC159">
        <f t="shared" si="304"/>
        <v>10.230751776486112</v>
      </c>
      <c r="CD159">
        <f t="shared" si="305"/>
        <v>16.37908411026001</v>
      </c>
      <c r="CE159">
        <f t="shared" si="306"/>
        <v>1.8693507111686742</v>
      </c>
      <c r="CF159">
        <f t="shared" si="307"/>
        <v>0.21460905887943796</v>
      </c>
      <c r="CG159">
        <f t="shared" si="308"/>
        <v>1.034184547420824</v>
      </c>
      <c r="CH159">
        <f t="shared" si="309"/>
        <v>0.83516616374785024</v>
      </c>
      <c r="CI159">
        <f t="shared" si="310"/>
        <v>0.13456314575345027</v>
      </c>
      <c r="CJ159">
        <f t="shared" si="311"/>
        <v>96.369976954957153</v>
      </c>
      <c r="CK159">
        <f t="shared" si="312"/>
        <v>0.86583956891934966</v>
      </c>
      <c r="CL159">
        <f t="shared" si="313"/>
        <v>52.143200982483194</v>
      </c>
      <c r="CM159">
        <f t="shared" si="314"/>
        <v>1182.4535365850047</v>
      </c>
      <c r="CN159">
        <f t="shared" si="315"/>
        <v>8.3466146583237085E-3</v>
      </c>
      <c r="CO159">
        <f t="shared" si="316"/>
        <v>0</v>
      </c>
      <c r="CP159">
        <f t="shared" si="317"/>
        <v>1751.6350336346613</v>
      </c>
      <c r="CQ159">
        <f t="shared" si="318"/>
        <v>563.30615234375</v>
      </c>
      <c r="CR159">
        <f t="shared" si="319"/>
        <v>0.1733767960917961</v>
      </c>
      <c r="CS159">
        <v>-9999</v>
      </c>
    </row>
    <row r="160" spans="1:97" x14ac:dyDescent="0.2">
      <c r="A160" t="s">
        <v>132</v>
      </c>
      <c r="B160" t="s">
        <v>133</v>
      </c>
      <c r="C160" t="s">
        <v>184</v>
      </c>
      <c r="D160">
        <v>1</v>
      </c>
      <c r="E160">
        <v>1</v>
      </c>
      <c r="F160" t="s">
        <v>153</v>
      </c>
      <c r="G160" t="s">
        <v>263</v>
      </c>
      <c r="H160" t="s">
        <v>186</v>
      </c>
      <c r="I160">
        <v>4</v>
      </c>
      <c r="J160" s="7">
        <v>20130403</v>
      </c>
      <c r="K160" t="s">
        <v>220</v>
      </c>
      <c r="L160" t="s">
        <v>138</v>
      </c>
      <c r="M160" t="s">
        <v>139</v>
      </c>
      <c r="O160" s="1">
        <v>19</v>
      </c>
      <c r="P160" s="1" t="s">
        <v>282</v>
      </c>
      <c r="Q160" s="1">
        <v>4830.4999987939373</v>
      </c>
      <c r="R160" s="1">
        <v>0</v>
      </c>
      <c r="S160">
        <f t="shared" si="280"/>
        <v>19.722539116098915</v>
      </c>
      <c r="T160">
        <f t="shared" si="281"/>
        <v>0.22015584098459931</v>
      </c>
      <c r="U160">
        <f t="shared" si="282"/>
        <v>1316.2159806526913</v>
      </c>
      <c r="V160" s="1">
        <v>17</v>
      </c>
      <c r="W160" s="1">
        <v>17</v>
      </c>
      <c r="X160" s="1">
        <v>0</v>
      </c>
      <c r="Y160" s="1">
        <v>0</v>
      </c>
      <c r="Z160" s="1">
        <v>712.322265625</v>
      </c>
      <c r="AA160" s="1">
        <v>1263.0218505859375</v>
      </c>
      <c r="AB160" s="1">
        <v>1044.2257080078125</v>
      </c>
      <c r="AC160">
        <v>-9999</v>
      </c>
      <c r="AD160">
        <f t="shared" si="283"/>
        <v>0.4360174645477895</v>
      </c>
      <c r="AE160">
        <f t="shared" si="284"/>
        <v>0.17323227027040089</v>
      </c>
      <c r="AF160" s="1">
        <v>-1</v>
      </c>
      <c r="AG160" s="1">
        <v>0.87</v>
      </c>
      <c r="AH160" s="1">
        <v>0.92</v>
      </c>
      <c r="AI160" s="1">
        <v>10.013408660888672</v>
      </c>
      <c r="AJ160">
        <f t="shared" si="285"/>
        <v>0.87500670433044436</v>
      </c>
      <c r="AK160">
        <f t="shared" si="286"/>
        <v>1.1832726867663188E-2</v>
      </c>
      <c r="AL160">
        <f t="shared" si="287"/>
        <v>0.39730580620220507</v>
      </c>
      <c r="AM160">
        <f t="shared" si="288"/>
        <v>1.7731045504772298</v>
      </c>
      <c r="AN160">
        <f t="shared" si="289"/>
        <v>-1</v>
      </c>
      <c r="AO160" s="1">
        <v>2001.5020751953125</v>
      </c>
      <c r="AP160" s="1">
        <v>0.5</v>
      </c>
      <c r="AQ160">
        <f t="shared" si="290"/>
        <v>151.69323971983204</v>
      </c>
      <c r="AR160">
        <f t="shared" si="291"/>
        <v>2.2549124116182502</v>
      </c>
      <c r="AS160">
        <f t="shared" si="292"/>
        <v>0.96814601908468068</v>
      </c>
      <c r="AT160">
        <f t="shared" si="293"/>
        <v>17.433296203613281</v>
      </c>
      <c r="AU160" s="1">
        <v>1.8859999999999999</v>
      </c>
      <c r="AV160">
        <f t="shared" si="294"/>
        <v>4.7993457746505737</v>
      </c>
      <c r="AW160" s="1">
        <v>1</v>
      </c>
      <c r="AX160">
        <f t="shared" si="295"/>
        <v>9.5986915493011473</v>
      </c>
      <c r="AY160" s="1">
        <v>15.371212959289551</v>
      </c>
      <c r="AZ160" s="1">
        <v>17.433296203613281</v>
      </c>
      <c r="BA160" s="1">
        <v>15.094862937927246</v>
      </c>
      <c r="BB160" s="1">
        <v>1500.26171875</v>
      </c>
      <c r="BC160" s="1">
        <v>1485.776123046875</v>
      </c>
      <c r="BD160" s="1">
        <v>9.5716466903686523</v>
      </c>
      <c r="BE160" s="1">
        <v>10.971794128417969</v>
      </c>
      <c r="BF160" s="1">
        <v>51.290336608886719</v>
      </c>
      <c r="BG160" s="1">
        <v>58.794937133789062</v>
      </c>
      <c r="BH160" s="1">
        <v>300.40438842773438</v>
      </c>
      <c r="BI160" s="1">
        <v>2001.459228515625</v>
      </c>
      <c r="BJ160" s="1">
        <v>4.6644147485494614E-2</v>
      </c>
      <c r="BK160" s="1">
        <v>93.918991088867188</v>
      </c>
      <c r="BL160" s="1">
        <v>-18.230768203735352</v>
      </c>
      <c r="BM160" s="1">
        <v>-6.7332394421100616E-2</v>
      </c>
      <c r="BN160" s="1">
        <v>1</v>
      </c>
      <c r="BO160" s="1">
        <v>-1.355140209197998</v>
      </c>
      <c r="BP160" s="1">
        <v>7.355140209197998</v>
      </c>
      <c r="BQ160" s="1">
        <v>1</v>
      </c>
      <c r="BR160" s="1">
        <v>0</v>
      </c>
      <c r="BS160" s="1">
        <v>0.15999999642372131</v>
      </c>
      <c r="BT160" s="1">
        <v>111115</v>
      </c>
      <c r="BU160">
        <f t="shared" si="296"/>
        <v>1.5928122398077114</v>
      </c>
      <c r="BV160">
        <f t="shared" si="297"/>
        <v>2.2549124116182503E-3</v>
      </c>
      <c r="BW160">
        <f t="shared" si="298"/>
        <v>290.58329620361326</v>
      </c>
      <c r="BX160">
        <f t="shared" si="299"/>
        <v>288.52121295928953</v>
      </c>
      <c r="BY160">
        <f t="shared" si="300"/>
        <v>320.23346940472402</v>
      </c>
      <c r="BZ160">
        <f t="shared" si="301"/>
        <v>0.77439237535416017</v>
      </c>
      <c r="CA160">
        <f t="shared" si="302"/>
        <v>1.9986058540604532</v>
      </c>
      <c r="CB160">
        <f t="shared" si="303"/>
        <v>21.28010353272801</v>
      </c>
      <c r="CC160">
        <f t="shared" si="304"/>
        <v>10.308309404310041</v>
      </c>
      <c r="CD160">
        <f t="shared" si="305"/>
        <v>16.402254581451416</v>
      </c>
      <c r="CE160">
        <f t="shared" si="306"/>
        <v>1.8721107320542667</v>
      </c>
      <c r="CF160">
        <f t="shared" si="307"/>
        <v>0.21521955952578078</v>
      </c>
      <c r="CG160">
        <f t="shared" si="308"/>
        <v>1.0304598349757725</v>
      </c>
      <c r="CH160">
        <f t="shared" si="309"/>
        <v>0.84165089707849416</v>
      </c>
      <c r="CI160">
        <f t="shared" si="310"/>
        <v>0.13494717673006637</v>
      </c>
      <c r="CJ160">
        <f t="shared" si="311"/>
        <v>123.6176769579447</v>
      </c>
      <c r="CK160">
        <f t="shared" si="312"/>
        <v>0.88587773099592726</v>
      </c>
      <c r="CL160">
        <f t="shared" si="313"/>
        <v>51.868906541853768</v>
      </c>
      <c r="CM160">
        <f t="shared" si="314"/>
        <v>1483.0022629150039</v>
      </c>
      <c r="CN160">
        <f t="shared" si="315"/>
        <v>6.8980780661129764E-3</v>
      </c>
      <c r="CO160">
        <f t="shared" si="316"/>
        <v>0</v>
      </c>
      <c r="CP160">
        <f t="shared" si="317"/>
        <v>1751.2902433952108</v>
      </c>
      <c r="CQ160">
        <f t="shared" si="318"/>
        <v>550.6995849609375</v>
      </c>
      <c r="CR160">
        <f t="shared" si="319"/>
        <v>0.17323227027040089</v>
      </c>
      <c r="CS160">
        <v>-9999</v>
      </c>
    </row>
    <row r="161" spans="1:97" x14ac:dyDescent="0.2">
      <c r="A161" t="s">
        <v>132</v>
      </c>
      <c r="B161" t="s">
        <v>133</v>
      </c>
      <c r="C161" t="s">
        <v>283</v>
      </c>
      <c r="D161">
        <v>1</v>
      </c>
      <c r="E161">
        <v>1</v>
      </c>
      <c r="F161" t="s">
        <v>135</v>
      </c>
      <c r="G161" t="s">
        <v>284</v>
      </c>
      <c r="H161" t="s">
        <v>285</v>
      </c>
      <c r="I161">
        <v>1</v>
      </c>
      <c r="J161" s="7">
        <v>20130404</v>
      </c>
      <c r="K161" t="s">
        <v>137</v>
      </c>
      <c r="L161" t="s">
        <v>138</v>
      </c>
      <c r="M161" t="s">
        <v>139</v>
      </c>
      <c r="O161" s="1">
        <v>1</v>
      </c>
      <c r="P161" s="1" t="s">
        <v>286</v>
      </c>
      <c r="Q161" s="1">
        <v>1880.4999990006909</v>
      </c>
      <c r="R161" s="1">
        <v>0</v>
      </c>
      <c r="S161">
        <f t="shared" si="280"/>
        <v>6.5810834779426033</v>
      </c>
      <c r="T161">
        <f t="shared" si="281"/>
        <v>9.9712277424093818E-2</v>
      </c>
      <c r="U161">
        <f t="shared" si="282"/>
        <v>278.18945122862743</v>
      </c>
      <c r="V161" s="1">
        <v>1</v>
      </c>
      <c r="W161" s="1">
        <v>1</v>
      </c>
      <c r="X161" s="1">
        <v>0</v>
      </c>
      <c r="Y161" s="1">
        <v>0</v>
      </c>
      <c r="Z161" s="1">
        <v>588.975341796875</v>
      </c>
      <c r="AA161" s="1">
        <v>843.9976806640625</v>
      </c>
      <c r="AB161" s="1">
        <v>763.8763427734375</v>
      </c>
      <c r="AC161">
        <v>-9999</v>
      </c>
      <c r="AD161">
        <f t="shared" si="283"/>
        <v>0.30215999961816764</v>
      </c>
      <c r="AE161">
        <f t="shared" si="284"/>
        <v>9.4930756003482192E-2</v>
      </c>
      <c r="AF161" s="1">
        <v>-1</v>
      </c>
      <c r="AG161" s="1">
        <v>0.87</v>
      </c>
      <c r="AH161" s="1">
        <v>0.92</v>
      </c>
      <c r="AI161" s="1">
        <v>9.9197111129760742</v>
      </c>
      <c r="AJ161">
        <f t="shared" si="285"/>
        <v>0.87495985555648814</v>
      </c>
      <c r="AK161">
        <f t="shared" si="286"/>
        <v>4.3326555577398685E-3</v>
      </c>
      <c r="AL161">
        <f t="shared" si="287"/>
        <v>0.31417380236776515</v>
      </c>
      <c r="AM161">
        <f t="shared" si="288"/>
        <v>1.4329932354878436</v>
      </c>
      <c r="AN161">
        <f t="shared" si="289"/>
        <v>-1</v>
      </c>
      <c r="AO161" s="1">
        <v>1999.904052734375</v>
      </c>
      <c r="AP161" s="1">
        <v>0.5</v>
      </c>
      <c r="AQ161">
        <f t="shared" si="290"/>
        <v>83.056615841922522</v>
      </c>
      <c r="AR161">
        <f t="shared" si="291"/>
        <v>1.9077266118601557</v>
      </c>
      <c r="AS161">
        <f t="shared" si="292"/>
        <v>1.7791057270240882</v>
      </c>
      <c r="AT161">
        <f t="shared" si="293"/>
        <v>23.674915313720703</v>
      </c>
      <c r="AU161" s="1">
        <v>2</v>
      </c>
      <c r="AV161">
        <f t="shared" si="294"/>
        <v>4.644859790802002</v>
      </c>
      <c r="AW161" s="1">
        <v>1</v>
      </c>
      <c r="AX161">
        <f t="shared" si="295"/>
        <v>9.2897195816040039</v>
      </c>
      <c r="AY161" s="1">
        <v>20.380821228027344</v>
      </c>
      <c r="AZ161" s="1">
        <v>23.674915313720703</v>
      </c>
      <c r="BA161" s="1">
        <v>20.060970306396484</v>
      </c>
      <c r="BB161" s="1">
        <v>400.050048828125</v>
      </c>
      <c r="BC161" s="1">
        <v>395.162109375</v>
      </c>
      <c r="BD161" s="1">
        <v>11.055753707885742</v>
      </c>
      <c r="BE161" s="1">
        <v>12.311393737792969</v>
      </c>
      <c r="BF161" s="1">
        <v>43.276302337646484</v>
      </c>
      <c r="BG161" s="1">
        <v>48.189949035644531</v>
      </c>
      <c r="BH161" s="1">
        <v>300.12420654296875</v>
      </c>
      <c r="BI161" s="1">
        <v>1999.8111572265625</v>
      </c>
      <c r="BJ161" s="1">
        <v>90.749343872070312</v>
      </c>
      <c r="BK161" s="1">
        <v>94.049491882324219</v>
      </c>
      <c r="BL161" s="1">
        <v>-0.48668301105499268</v>
      </c>
      <c r="BM161" s="1">
        <v>9.4696864485740662E-2</v>
      </c>
      <c r="BN161" s="1">
        <v>1</v>
      </c>
      <c r="BO161" s="1">
        <v>-1.355140209197998</v>
      </c>
      <c r="BP161" s="1">
        <v>7.355140209197998</v>
      </c>
      <c r="BQ161" s="1">
        <v>1</v>
      </c>
      <c r="BR161" s="1">
        <v>0</v>
      </c>
      <c r="BS161" s="1">
        <v>0.15999999642372131</v>
      </c>
      <c r="BT161" s="1">
        <v>111115</v>
      </c>
      <c r="BU161">
        <f t="shared" si="296"/>
        <v>1.5006210327148437</v>
      </c>
      <c r="BV161">
        <f t="shared" si="297"/>
        <v>1.9077266118601556E-3</v>
      </c>
      <c r="BW161">
        <f t="shared" si="298"/>
        <v>296.82491531372068</v>
      </c>
      <c r="BX161">
        <f t="shared" si="299"/>
        <v>293.53082122802732</v>
      </c>
      <c r="BY161">
        <f t="shared" si="300"/>
        <v>319.96977800436798</v>
      </c>
      <c r="BZ161">
        <f t="shared" si="301"/>
        <v>0.79727274389420222</v>
      </c>
      <c r="CA161">
        <f t="shared" si="302"/>
        <v>2.9369860524267453</v>
      </c>
      <c r="CB161">
        <f t="shared" si="303"/>
        <v>31.228090589809195</v>
      </c>
      <c r="CC161">
        <f t="shared" si="304"/>
        <v>18.916696852016226</v>
      </c>
      <c r="CD161">
        <f t="shared" si="305"/>
        <v>22.027868270874023</v>
      </c>
      <c r="CE161">
        <f t="shared" si="306"/>
        <v>2.6580201146265034</v>
      </c>
      <c r="CF161">
        <f t="shared" si="307"/>
        <v>9.8653370088871026E-2</v>
      </c>
      <c r="CG161">
        <f t="shared" si="308"/>
        <v>1.1578803254026571</v>
      </c>
      <c r="CH161">
        <f t="shared" si="309"/>
        <v>1.5001397892238464</v>
      </c>
      <c r="CI161">
        <f t="shared" si="310"/>
        <v>6.1752626109891996E-2</v>
      </c>
      <c r="CJ161">
        <f t="shared" si="311"/>
        <v>26.163576535075027</v>
      </c>
      <c r="CK161">
        <f t="shared" si="312"/>
        <v>0.70398817252144963</v>
      </c>
      <c r="CL161">
        <f t="shared" si="313"/>
        <v>38.733640948831763</v>
      </c>
      <c r="CM161">
        <f t="shared" si="314"/>
        <v>394.2057336074455</v>
      </c>
      <c r="CN161">
        <f t="shared" si="315"/>
        <v>6.4664032700944771E-3</v>
      </c>
      <c r="CO161">
        <f t="shared" si="316"/>
        <v>0</v>
      </c>
      <c r="CP161">
        <f t="shared" si="317"/>
        <v>1749.7544812672065</v>
      </c>
      <c r="CQ161">
        <f t="shared" si="318"/>
        <v>255.0223388671875</v>
      </c>
      <c r="CR161">
        <f t="shared" si="319"/>
        <v>9.4930756003482192E-2</v>
      </c>
      <c r="CS161">
        <v>-9999</v>
      </c>
    </row>
    <row r="162" spans="1:97" x14ac:dyDescent="0.2">
      <c r="A162" t="s">
        <v>132</v>
      </c>
      <c r="B162" t="s">
        <v>133</v>
      </c>
      <c r="C162" t="s">
        <v>283</v>
      </c>
      <c r="D162">
        <v>1</v>
      </c>
      <c r="E162">
        <v>1</v>
      </c>
      <c r="F162" t="s">
        <v>135</v>
      </c>
      <c r="G162" t="s">
        <v>284</v>
      </c>
      <c r="H162" t="s">
        <v>285</v>
      </c>
      <c r="I162">
        <v>1</v>
      </c>
      <c r="J162" s="7">
        <v>20130404</v>
      </c>
      <c r="K162" t="s">
        <v>137</v>
      </c>
      <c r="L162" t="s">
        <v>138</v>
      </c>
      <c r="M162" t="s">
        <v>139</v>
      </c>
      <c r="O162" s="1">
        <v>2</v>
      </c>
      <c r="P162" s="1" t="s">
        <v>287</v>
      </c>
      <c r="Q162" s="1">
        <v>2006.4999990006909</v>
      </c>
      <c r="R162" s="1">
        <v>0</v>
      </c>
      <c r="S162">
        <f t="shared" si="280"/>
        <v>2.9408373910622592</v>
      </c>
      <c r="T162">
        <f t="shared" si="281"/>
        <v>0.10166678552171081</v>
      </c>
      <c r="U162">
        <f t="shared" si="282"/>
        <v>192.98801127301857</v>
      </c>
      <c r="V162" s="1">
        <v>2</v>
      </c>
      <c r="W162" s="1">
        <v>2</v>
      </c>
      <c r="X162" s="1">
        <v>0</v>
      </c>
      <c r="Y162" s="1">
        <v>0</v>
      </c>
      <c r="Z162" s="1">
        <v>588.836669921875</v>
      </c>
      <c r="AA162" s="1">
        <v>836.15509033203125</v>
      </c>
      <c r="AB162" s="1">
        <v>756.6298828125</v>
      </c>
      <c r="AC162">
        <v>-9999</v>
      </c>
      <c r="AD162">
        <f t="shared" si="283"/>
        <v>0.29578055945571996</v>
      </c>
      <c r="AE162">
        <f t="shared" si="284"/>
        <v>9.5108202340731252E-2</v>
      </c>
      <c r="AF162" s="1">
        <v>-1</v>
      </c>
      <c r="AG162" s="1">
        <v>0.87</v>
      </c>
      <c r="AH162" s="1">
        <v>0.92</v>
      </c>
      <c r="AI162" s="1">
        <v>9.9197111129760742</v>
      </c>
      <c r="AJ162">
        <f t="shared" si="285"/>
        <v>0.87495985555648814</v>
      </c>
      <c r="AK162">
        <f t="shared" si="286"/>
        <v>2.2524291574674941E-3</v>
      </c>
      <c r="AL162">
        <f t="shared" si="287"/>
        <v>0.32154987642103472</v>
      </c>
      <c r="AM162">
        <f t="shared" si="288"/>
        <v>1.4200119201865768</v>
      </c>
      <c r="AN162">
        <f t="shared" si="289"/>
        <v>-1</v>
      </c>
      <c r="AO162" s="1">
        <v>1999.5333251953125</v>
      </c>
      <c r="AP162" s="1">
        <v>0.5</v>
      </c>
      <c r="AQ162">
        <f t="shared" si="290"/>
        <v>83.196441609914743</v>
      </c>
      <c r="AR162">
        <f t="shared" si="291"/>
        <v>1.9192979276965931</v>
      </c>
      <c r="AS162">
        <f t="shared" si="292"/>
        <v>1.7560441612579858</v>
      </c>
      <c r="AT162">
        <f t="shared" si="293"/>
        <v>23.582813262939453</v>
      </c>
      <c r="AU162" s="1">
        <v>2</v>
      </c>
      <c r="AV162">
        <f t="shared" si="294"/>
        <v>4.644859790802002</v>
      </c>
      <c r="AW162" s="1">
        <v>1</v>
      </c>
      <c r="AX162">
        <f t="shared" si="295"/>
        <v>9.2897195816040039</v>
      </c>
      <c r="AY162" s="1">
        <v>20.350751876831055</v>
      </c>
      <c r="AZ162" s="1">
        <v>23.582813262939453</v>
      </c>
      <c r="BA162" s="1">
        <v>20.061315536499023</v>
      </c>
      <c r="BB162" s="1">
        <v>248.67671203613281</v>
      </c>
      <c r="BC162" s="1">
        <v>246.40182495117188</v>
      </c>
      <c r="BD162" s="1">
        <v>11.119960784912109</v>
      </c>
      <c r="BE162" s="1">
        <v>12.383120536804199</v>
      </c>
      <c r="BF162" s="1">
        <v>43.612117767333984</v>
      </c>
      <c r="BG162" s="1">
        <v>48.564067840576172</v>
      </c>
      <c r="BH162" s="1">
        <v>300.12530517578125</v>
      </c>
      <c r="BI162" s="1">
        <v>1999.628173828125</v>
      </c>
      <c r="BJ162" s="1">
        <v>81.672134399414062</v>
      </c>
      <c r="BK162" s="1">
        <v>94.054832458496094</v>
      </c>
      <c r="BL162" s="1">
        <v>-0.46831142902374268</v>
      </c>
      <c r="BM162" s="1">
        <v>0.10249124467372894</v>
      </c>
      <c r="BN162" s="1">
        <v>1</v>
      </c>
      <c r="BO162" s="1">
        <v>-1.355140209197998</v>
      </c>
      <c r="BP162" s="1">
        <v>7.355140209197998</v>
      </c>
      <c r="BQ162" s="1">
        <v>1</v>
      </c>
      <c r="BR162" s="1">
        <v>0</v>
      </c>
      <c r="BS162" s="1">
        <v>0.15999999642372131</v>
      </c>
      <c r="BT162" s="1">
        <v>111115</v>
      </c>
      <c r="BU162">
        <f t="shared" si="296"/>
        <v>1.500626525878906</v>
      </c>
      <c r="BV162">
        <f t="shared" si="297"/>
        <v>1.9192979276965931E-3</v>
      </c>
      <c r="BW162">
        <f t="shared" si="298"/>
        <v>296.73281326293943</v>
      </c>
      <c r="BX162">
        <f t="shared" si="299"/>
        <v>293.50075187683103</v>
      </c>
      <c r="BY162">
        <f t="shared" si="300"/>
        <v>319.94050066127238</v>
      </c>
      <c r="BZ162">
        <f t="shared" si="301"/>
        <v>0.79798704840516832</v>
      </c>
      <c r="CA162">
        <f t="shared" si="302"/>
        <v>2.920736488660467</v>
      </c>
      <c r="CB162">
        <f t="shared" si="303"/>
        <v>31.053550490872549</v>
      </c>
      <c r="CC162">
        <f t="shared" si="304"/>
        <v>18.67042995406835</v>
      </c>
      <c r="CD162">
        <f t="shared" si="305"/>
        <v>21.966782569885254</v>
      </c>
      <c r="CE162">
        <f t="shared" si="306"/>
        <v>2.6481360363793125</v>
      </c>
      <c r="CF162">
        <f t="shared" si="307"/>
        <v>0.10056618813659003</v>
      </c>
      <c r="CG162">
        <f t="shared" si="308"/>
        <v>1.1646923274024812</v>
      </c>
      <c r="CH162">
        <f t="shared" si="309"/>
        <v>1.4834437089768313</v>
      </c>
      <c r="CI162">
        <f t="shared" si="310"/>
        <v>6.2951831381693038E-2</v>
      </c>
      <c r="CJ162">
        <f t="shared" si="311"/>
        <v>18.151455066782116</v>
      </c>
      <c r="CK162">
        <f t="shared" si="312"/>
        <v>0.78322476431033727</v>
      </c>
      <c r="CL162">
        <f t="shared" si="313"/>
        <v>39.207214943185839</v>
      </c>
      <c r="CM162">
        <f t="shared" si="314"/>
        <v>245.97445677896181</v>
      </c>
      <c r="CN162">
        <f t="shared" si="315"/>
        <v>4.687561676696734E-3</v>
      </c>
      <c r="CO162">
        <f t="shared" si="316"/>
        <v>0</v>
      </c>
      <c r="CP162">
        <f t="shared" si="317"/>
        <v>1749.5943781393405</v>
      </c>
      <c r="CQ162">
        <f t="shared" si="318"/>
        <v>247.31842041015625</v>
      </c>
      <c r="CR162">
        <f t="shared" si="319"/>
        <v>9.5108202340731252E-2</v>
      </c>
      <c r="CS162">
        <v>-9999</v>
      </c>
    </row>
    <row r="163" spans="1:97" x14ac:dyDescent="0.2">
      <c r="A163" t="s">
        <v>132</v>
      </c>
      <c r="B163" t="s">
        <v>133</v>
      </c>
      <c r="C163" t="s">
        <v>283</v>
      </c>
      <c r="D163">
        <v>1</v>
      </c>
      <c r="E163">
        <v>1</v>
      </c>
      <c r="F163" t="s">
        <v>135</v>
      </c>
      <c r="G163" t="s">
        <v>284</v>
      </c>
      <c r="H163" t="s">
        <v>285</v>
      </c>
      <c r="I163">
        <v>1</v>
      </c>
      <c r="J163" s="7">
        <v>20130404</v>
      </c>
      <c r="K163" t="s">
        <v>137</v>
      </c>
      <c r="L163" t="s">
        <v>138</v>
      </c>
      <c r="M163" t="s">
        <v>139</v>
      </c>
      <c r="O163" s="1">
        <v>3</v>
      </c>
      <c r="P163" s="1" t="s">
        <v>288</v>
      </c>
      <c r="Q163" s="1">
        <v>2123.4999990006909</v>
      </c>
      <c r="R163" s="1">
        <v>0</v>
      </c>
      <c r="S163">
        <f t="shared" si="280"/>
        <v>-1.4769360283414652</v>
      </c>
      <c r="T163">
        <f t="shared" si="281"/>
        <v>0.1062660199680342</v>
      </c>
      <c r="U163">
        <f t="shared" si="282"/>
        <v>120.11266625371277</v>
      </c>
      <c r="V163" s="1">
        <v>3</v>
      </c>
      <c r="W163" s="1">
        <v>3</v>
      </c>
      <c r="X163" s="1">
        <v>0</v>
      </c>
      <c r="Y163" s="1">
        <v>0</v>
      </c>
      <c r="Z163" s="1">
        <v>595.678955078125</v>
      </c>
      <c r="AA163" s="1">
        <v>808.12286376953125</v>
      </c>
      <c r="AB163" s="1">
        <v>756.856689453125</v>
      </c>
      <c r="AC163">
        <v>-9999</v>
      </c>
      <c r="AD163">
        <f t="shared" si="283"/>
        <v>0.2628856554069644</v>
      </c>
      <c r="AE163">
        <f t="shared" si="284"/>
        <v>6.3438589124025654E-2</v>
      </c>
      <c r="AF163" s="1">
        <v>-1</v>
      </c>
      <c r="AG163" s="1">
        <v>0.87</v>
      </c>
      <c r="AH163" s="1">
        <v>0.92</v>
      </c>
      <c r="AI163" s="1">
        <v>9.9197111129760742</v>
      </c>
      <c r="AJ163">
        <f t="shared" si="285"/>
        <v>0.87495985555648814</v>
      </c>
      <c r="AK163">
        <f t="shared" si="286"/>
        <v>-2.724708948718798E-4</v>
      </c>
      <c r="AL163">
        <f t="shared" si="287"/>
        <v>0.24131628264698776</v>
      </c>
      <c r="AM163">
        <f t="shared" si="288"/>
        <v>1.3566416219346604</v>
      </c>
      <c r="AN163">
        <f t="shared" si="289"/>
        <v>-1</v>
      </c>
      <c r="AO163" s="1">
        <v>2000.6195068359375</v>
      </c>
      <c r="AP163" s="1">
        <v>0.5</v>
      </c>
      <c r="AQ163">
        <f t="shared" si="290"/>
        <v>55.523412017649484</v>
      </c>
      <c r="AR163">
        <f t="shared" si="291"/>
        <v>1.974138429327265</v>
      </c>
      <c r="AS163">
        <f t="shared" si="292"/>
        <v>1.7290604192273349</v>
      </c>
      <c r="AT163">
        <f t="shared" si="293"/>
        <v>23.468080520629883</v>
      </c>
      <c r="AU163" s="1">
        <v>2</v>
      </c>
      <c r="AV163">
        <f t="shared" si="294"/>
        <v>4.644859790802002</v>
      </c>
      <c r="AW163" s="1">
        <v>1</v>
      </c>
      <c r="AX163">
        <f t="shared" si="295"/>
        <v>9.2897195816040039</v>
      </c>
      <c r="AY163" s="1">
        <v>20.305747985839844</v>
      </c>
      <c r="AZ163" s="1">
        <v>23.468080520629883</v>
      </c>
      <c r="BA163" s="1">
        <v>20.061822891235352</v>
      </c>
      <c r="BB163" s="1">
        <v>100.12393188476562</v>
      </c>
      <c r="BC163" s="1">
        <v>100.97525024414062</v>
      </c>
      <c r="BD163" s="1">
        <v>11.156591415405273</v>
      </c>
      <c r="BE163" s="1">
        <v>12.455660820007324</v>
      </c>
      <c r="BF163" s="1">
        <v>43.879726409912109</v>
      </c>
      <c r="BG163" s="1">
        <v>48.987613677978516</v>
      </c>
      <c r="BH163" s="1">
        <v>300.1455078125</v>
      </c>
      <c r="BI163" s="1">
        <v>2000.5614013671875</v>
      </c>
      <c r="BJ163" s="1">
        <v>96.727851867675781</v>
      </c>
      <c r="BK163" s="1">
        <v>94.057136535644531</v>
      </c>
      <c r="BL163" s="1">
        <v>-0.81834042072296143</v>
      </c>
      <c r="BM163" s="1">
        <v>8.9466914534568787E-2</v>
      </c>
      <c r="BN163" s="1">
        <v>1</v>
      </c>
      <c r="BO163" s="1">
        <v>-1.355140209197998</v>
      </c>
      <c r="BP163" s="1">
        <v>7.355140209197998</v>
      </c>
      <c r="BQ163" s="1">
        <v>1</v>
      </c>
      <c r="BR163" s="1">
        <v>0</v>
      </c>
      <c r="BS163" s="1">
        <v>0.15999999642372131</v>
      </c>
      <c r="BT163" s="1">
        <v>111115</v>
      </c>
      <c r="BU163">
        <f t="shared" si="296"/>
        <v>1.5007275390624999</v>
      </c>
      <c r="BV163">
        <f t="shared" si="297"/>
        <v>1.974138429327265E-3</v>
      </c>
      <c r="BW163">
        <f t="shared" si="298"/>
        <v>296.61808052062986</v>
      </c>
      <c r="BX163">
        <f t="shared" si="299"/>
        <v>293.45574798583982</v>
      </c>
      <c r="BY163">
        <f t="shared" si="300"/>
        <v>320.0898170641849</v>
      </c>
      <c r="BZ163">
        <f t="shared" si="301"/>
        <v>0.79215514878774496</v>
      </c>
      <c r="CA163">
        <f t="shared" si="302"/>
        <v>2.9006042096164419</v>
      </c>
      <c r="CB163">
        <f t="shared" si="303"/>
        <v>30.838746707084894</v>
      </c>
      <c r="CC163">
        <f t="shared" si="304"/>
        <v>18.38308588707757</v>
      </c>
      <c r="CD163">
        <f t="shared" si="305"/>
        <v>21.886914253234863</v>
      </c>
      <c r="CE163">
        <f t="shared" si="306"/>
        <v>2.6352613440365285</v>
      </c>
      <c r="CF163">
        <f t="shared" si="307"/>
        <v>0.10506418042945963</v>
      </c>
      <c r="CG163">
        <f t="shared" si="308"/>
        <v>1.1715437903891071</v>
      </c>
      <c r="CH163">
        <f t="shared" si="309"/>
        <v>1.4637175536474214</v>
      </c>
      <c r="CI163">
        <f t="shared" si="310"/>
        <v>6.5772043185074264E-2</v>
      </c>
      <c r="CJ163">
        <f t="shared" si="311"/>
        <v>11.297453449485765</v>
      </c>
      <c r="CK163">
        <f t="shared" si="312"/>
        <v>1.1895258091789938</v>
      </c>
      <c r="CL163">
        <f t="shared" si="313"/>
        <v>39.759791303592841</v>
      </c>
      <c r="CM163">
        <f t="shared" si="314"/>
        <v>101.18988144164301</v>
      </c>
      <c r="CN163">
        <f t="shared" si="315"/>
        <v>-5.803215441998493E-3</v>
      </c>
      <c r="CO163">
        <f t="shared" si="316"/>
        <v>0</v>
      </c>
      <c r="CP163">
        <f t="shared" si="317"/>
        <v>1750.4109147721199</v>
      </c>
      <c r="CQ163">
        <f t="shared" si="318"/>
        <v>212.44390869140625</v>
      </c>
      <c r="CR163">
        <f t="shared" si="319"/>
        <v>6.3438589124025654E-2</v>
      </c>
      <c r="CS163">
        <v>-9999</v>
      </c>
    </row>
    <row r="164" spans="1:97" x14ac:dyDescent="0.2">
      <c r="A164" t="s">
        <v>132</v>
      </c>
      <c r="B164" t="s">
        <v>133</v>
      </c>
      <c r="C164" t="s">
        <v>283</v>
      </c>
      <c r="D164">
        <v>1</v>
      </c>
      <c r="E164">
        <v>1</v>
      </c>
      <c r="F164" t="s">
        <v>135</v>
      </c>
      <c r="G164" t="s">
        <v>284</v>
      </c>
      <c r="H164" t="s">
        <v>285</v>
      </c>
      <c r="I164">
        <v>1</v>
      </c>
      <c r="J164" s="7">
        <v>20130404</v>
      </c>
      <c r="K164" t="s">
        <v>137</v>
      </c>
      <c r="L164" t="s">
        <v>138</v>
      </c>
      <c r="M164" t="s">
        <v>139</v>
      </c>
      <c r="O164" s="1">
        <v>4</v>
      </c>
      <c r="P164" s="1" t="s">
        <v>289</v>
      </c>
      <c r="Q164" s="1">
        <v>2238.4999990006909</v>
      </c>
      <c r="R164" s="1">
        <v>0</v>
      </c>
      <c r="S164">
        <f t="shared" si="280"/>
        <v>-2.9296340860175931</v>
      </c>
      <c r="T164">
        <f t="shared" si="281"/>
        <v>0.11335342033892004</v>
      </c>
      <c r="U164">
        <f t="shared" si="282"/>
        <v>91.697105234547422</v>
      </c>
      <c r="V164" s="1">
        <v>4</v>
      </c>
      <c r="W164" s="1">
        <v>4</v>
      </c>
      <c r="X164" s="1">
        <v>0</v>
      </c>
      <c r="Y164" s="1">
        <v>0</v>
      </c>
      <c r="Z164" s="1">
        <v>595.925048828125</v>
      </c>
      <c r="AA164" s="1">
        <v>808.45672607421875</v>
      </c>
      <c r="AB164" s="1">
        <v>755.6572265625</v>
      </c>
      <c r="AC164">
        <v>-9999</v>
      </c>
      <c r="AD164">
        <f t="shared" si="283"/>
        <v>0.26288565657450252</v>
      </c>
      <c r="AE164">
        <f t="shared" si="284"/>
        <v>6.5308998996282203E-2</v>
      </c>
      <c r="AF164" s="1">
        <v>-1</v>
      </c>
      <c r="AG164" s="1">
        <v>0.87</v>
      </c>
      <c r="AH164" s="1">
        <v>0.92</v>
      </c>
      <c r="AI164" s="1">
        <v>9.9197111129760742</v>
      </c>
      <c r="AJ164">
        <f t="shared" si="285"/>
        <v>0.87495985555648814</v>
      </c>
      <c r="AK164">
        <f t="shared" si="286"/>
        <v>-1.1022006183427639E-3</v>
      </c>
      <c r="AL164">
        <f t="shared" si="287"/>
        <v>0.2484311995081156</v>
      </c>
      <c r="AM164">
        <f t="shared" si="288"/>
        <v>1.3566416240834869</v>
      </c>
      <c r="AN164">
        <f t="shared" si="289"/>
        <v>-1</v>
      </c>
      <c r="AO164" s="1">
        <v>2000.81005859375</v>
      </c>
      <c r="AP164" s="1">
        <v>0.5</v>
      </c>
      <c r="AQ164">
        <f t="shared" si="290"/>
        <v>57.165896817122949</v>
      </c>
      <c r="AR164">
        <f t="shared" si="291"/>
        <v>2.0709319316697856</v>
      </c>
      <c r="AS164">
        <f t="shared" si="292"/>
        <v>1.7018056306003544</v>
      </c>
      <c r="AT164">
        <f t="shared" si="293"/>
        <v>23.36284065246582</v>
      </c>
      <c r="AU164" s="1">
        <v>2</v>
      </c>
      <c r="AV164">
        <f t="shared" si="294"/>
        <v>4.644859790802002</v>
      </c>
      <c r="AW164" s="1">
        <v>1</v>
      </c>
      <c r="AX164">
        <f t="shared" si="295"/>
        <v>9.2897195816040039</v>
      </c>
      <c r="AY164" s="1">
        <v>20.269718170166016</v>
      </c>
      <c r="AZ164" s="1">
        <v>23.36284065246582</v>
      </c>
      <c r="BA164" s="1">
        <v>20.064691543579102</v>
      </c>
      <c r="BB164" s="1">
        <v>50.154911041259766</v>
      </c>
      <c r="BC164" s="1">
        <v>52.035556793212891</v>
      </c>
      <c r="BD164" s="1">
        <v>11.187317848205566</v>
      </c>
      <c r="BE164" s="1">
        <v>12.550175666809082</v>
      </c>
      <c r="BF164" s="1">
        <v>44.098217010498047</v>
      </c>
      <c r="BG164" s="1">
        <v>49.470432281494141</v>
      </c>
      <c r="BH164" s="1">
        <v>300.0960693359375</v>
      </c>
      <c r="BI164" s="1">
        <v>2000.9036865234375</v>
      </c>
      <c r="BJ164" s="1">
        <v>85.979515075683594</v>
      </c>
      <c r="BK164" s="1">
        <v>94.05755615234375</v>
      </c>
      <c r="BL164" s="1">
        <v>-1.1355096101760864</v>
      </c>
      <c r="BM164" s="1">
        <v>8.0868586897850037E-2</v>
      </c>
      <c r="BN164" s="1">
        <v>1</v>
      </c>
      <c r="BO164" s="1">
        <v>-1.355140209197998</v>
      </c>
      <c r="BP164" s="1">
        <v>7.355140209197998</v>
      </c>
      <c r="BQ164" s="1">
        <v>1</v>
      </c>
      <c r="BR164" s="1">
        <v>0</v>
      </c>
      <c r="BS164" s="1">
        <v>0.15999999642372131</v>
      </c>
      <c r="BT164" s="1">
        <v>111115</v>
      </c>
      <c r="BU164">
        <f t="shared" si="296"/>
        <v>1.5004803466796874</v>
      </c>
      <c r="BV164">
        <f t="shared" si="297"/>
        <v>2.0709319316697858E-3</v>
      </c>
      <c r="BW164">
        <f t="shared" si="298"/>
        <v>296.5128406524658</v>
      </c>
      <c r="BX164">
        <f t="shared" si="299"/>
        <v>293.41971817016599</v>
      </c>
      <c r="BY164">
        <f t="shared" si="300"/>
        <v>320.14458268796079</v>
      </c>
      <c r="BZ164">
        <f t="shared" si="301"/>
        <v>0.77849897871517504</v>
      </c>
      <c r="CA164">
        <f t="shared" si="302"/>
        <v>2.8822444831030278</v>
      </c>
      <c r="CB164">
        <f t="shared" si="303"/>
        <v>30.643412406279147</v>
      </c>
      <c r="CC164">
        <f t="shared" si="304"/>
        <v>18.093236739470065</v>
      </c>
      <c r="CD164">
        <f t="shared" si="305"/>
        <v>21.816279411315918</v>
      </c>
      <c r="CE164">
        <f t="shared" si="306"/>
        <v>2.6239207688000423</v>
      </c>
      <c r="CF164">
        <f t="shared" si="307"/>
        <v>0.11198695238744535</v>
      </c>
      <c r="CG164">
        <f t="shared" si="308"/>
        <v>1.1804388525026734</v>
      </c>
      <c r="CH164">
        <f t="shared" si="309"/>
        <v>1.4434819162973689</v>
      </c>
      <c r="CI164">
        <f t="shared" si="310"/>
        <v>7.011334442532495E-2</v>
      </c>
      <c r="CJ164">
        <f t="shared" si="311"/>
        <v>8.624805624605818</v>
      </c>
      <c r="CK164">
        <f t="shared" si="312"/>
        <v>1.7622009042575992</v>
      </c>
      <c r="CL164">
        <f t="shared" si="313"/>
        <v>40.379712030817458</v>
      </c>
      <c r="CM164">
        <f t="shared" si="314"/>
        <v>52.461296879485857</v>
      </c>
      <c r="CN164">
        <f t="shared" si="315"/>
        <v>-2.2549534187233548E-2</v>
      </c>
      <c r="CO164">
        <f t="shared" si="316"/>
        <v>0</v>
      </c>
      <c r="CP164">
        <f t="shared" si="317"/>
        <v>1750.7104005429915</v>
      </c>
      <c r="CQ164">
        <f t="shared" si="318"/>
        <v>212.53167724609375</v>
      </c>
      <c r="CR164">
        <f t="shared" si="319"/>
        <v>6.5308998996282203E-2</v>
      </c>
      <c r="CS164">
        <v>-9999</v>
      </c>
    </row>
    <row r="165" spans="1:97" x14ac:dyDescent="0.2">
      <c r="A165" t="s">
        <v>132</v>
      </c>
      <c r="B165" t="s">
        <v>133</v>
      </c>
      <c r="C165" t="s">
        <v>283</v>
      </c>
      <c r="D165">
        <v>1</v>
      </c>
      <c r="E165">
        <v>1</v>
      </c>
      <c r="F165" t="s">
        <v>135</v>
      </c>
      <c r="G165" t="s">
        <v>284</v>
      </c>
      <c r="H165" t="s">
        <v>285</v>
      </c>
      <c r="I165">
        <v>1</v>
      </c>
      <c r="J165" s="7">
        <v>20130404</v>
      </c>
      <c r="K165" t="s">
        <v>137</v>
      </c>
      <c r="L165" t="s">
        <v>138</v>
      </c>
      <c r="M165" t="s">
        <v>139</v>
      </c>
      <c r="O165" s="1">
        <v>5</v>
      </c>
      <c r="P165" s="1" t="s">
        <v>290</v>
      </c>
      <c r="Q165" s="1">
        <v>2444.9999990351498</v>
      </c>
      <c r="R165" s="1">
        <v>0</v>
      </c>
      <c r="S165">
        <f t="shared" si="280"/>
        <v>14.811792600926923</v>
      </c>
      <c r="T165">
        <f t="shared" si="281"/>
        <v>0.13183626793959868</v>
      </c>
      <c r="U165">
        <f t="shared" si="282"/>
        <v>684.03920437993668</v>
      </c>
      <c r="V165" s="1">
        <v>5</v>
      </c>
      <c r="W165" s="1">
        <v>5</v>
      </c>
      <c r="X165" s="1">
        <v>0</v>
      </c>
      <c r="Y165" s="1">
        <v>0</v>
      </c>
      <c r="Z165" s="1">
        <v>571.662109375</v>
      </c>
      <c r="AA165" s="1">
        <v>844.3165283203125</v>
      </c>
      <c r="AB165" s="1">
        <v>753.11834716796875</v>
      </c>
      <c r="AC165">
        <v>-9999</v>
      </c>
      <c r="AD165">
        <f t="shared" si="283"/>
        <v>0.32292915014672585</v>
      </c>
      <c r="AE165">
        <f t="shared" si="284"/>
        <v>0.10801420805272385</v>
      </c>
      <c r="AF165" s="1">
        <v>-1</v>
      </c>
      <c r="AG165" s="1">
        <v>0.87</v>
      </c>
      <c r="AH165" s="1">
        <v>0.92</v>
      </c>
      <c r="AI165" s="1">
        <v>9.9197111129760742</v>
      </c>
      <c r="AJ165">
        <f t="shared" si="285"/>
        <v>0.87495985555648814</v>
      </c>
      <c r="AK165">
        <f t="shared" si="286"/>
        <v>9.0314712642745997E-3</v>
      </c>
      <c r="AL165">
        <f t="shared" si="287"/>
        <v>0.33448268142918225</v>
      </c>
      <c r="AM165">
        <f t="shared" si="288"/>
        <v>1.4769503076623469</v>
      </c>
      <c r="AN165">
        <f t="shared" si="289"/>
        <v>-1</v>
      </c>
      <c r="AO165" s="1">
        <v>2000.8076171875</v>
      </c>
      <c r="AP165" s="1">
        <v>0.5</v>
      </c>
      <c r="AQ165">
        <f t="shared" si="290"/>
        <v>94.546259057153335</v>
      </c>
      <c r="AR165">
        <f t="shared" si="291"/>
        <v>2.3355154404470624</v>
      </c>
      <c r="AS165">
        <f t="shared" si="292"/>
        <v>1.6533923463728457</v>
      </c>
      <c r="AT165">
        <f t="shared" si="293"/>
        <v>23.20701789855957</v>
      </c>
      <c r="AU165" s="1">
        <v>2</v>
      </c>
      <c r="AV165">
        <f t="shared" si="294"/>
        <v>4.644859790802002</v>
      </c>
      <c r="AW165" s="1">
        <v>1</v>
      </c>
      <c r="AX165">
        <f t="shared" si="295"/>
        <v>9.2897195816040039</v>
      </c>
      <c r="AY165" s="1">
        <v>20.499881744384766</v>
      </c>
      <c r="AZ165" s="1">
        <v>23.20701789855957</v>
      </c>
      <c r="BA165" s="1">
        <v>20.455022811889648</v>
      </c>
      <c r="BB165" s="1">
        <v>899.7943115234375</v>
      </c>
      <c r="BC165" s="1">
        <v>888.54119873046875</v>
      </c>
      <c r="BD165" s="1">
        <v>11.24189567565918</v>
      </c>
      <c r="BE165" s="1">
        <v>12.778343200683594</v>
      </c>
      <c r="BF165" s="1">
        <v>43.688411712646484</v>
      </c>
      <c r="BG165" s="1">
        <v>49.656272888183594</v>
      </c>
      <c r="BH165" s="1">
        <v>300.13018798828125</v>
      </c>
      <c r="BI165" s="1">
        <v>2000.94189453125</v>
      </c>
      <c r="BJ165" s="1">
        <v>72.811859130859375</v>
      </c>
      <c r="BK165" s="1">
        <v>94.054023742675781</v>
      </c>
      <c r="BL165" s="1">
        <v>-1.5105706453323364</v>
      </c>
      <c r="BM165" s="1">
        <v>9.5888957381248474E-2</v>
      </c>
      <c r="BN165" s="1">
        <v>1</v>
      </c>
      <c r="BO165" s="1">
        <v>-1.355140209197998</v>
      </c>
      <c r="BP165" s="1">
        <v>7.355140209197998</v>
      </c>
      <c r="BQ165" s="1">
        <v>1</v>
      </c>
      <c r="BR165" s="1">
        <v>0</v>
      </c>
      <c r="BS165" s="1">
        <v>0.15999999642372131</v>
      </c>
      <c r="BT165" s="1">
        <v>111115</v>
      </c>
      <c r="BU165">
        <f t="shared" si="296"/>
        <v>1.5006509399414063</v>
      </c>
      <c r="BV165">
        <f t="shared" si="297"/>
        <v>2.3355154404470623E-3</v>
      </c>
      <c r="BW165">
        <f t="shared" si="298"/>
        <v>296.35701789855955</v>
      </c>
      <c r="BX165">
        <f t="shared" si="299"/>
        <v>293.64988174438474</v>
      </c>
      <c r="BY165">
        <f t="shared" si="300"/>
        <v>320.15069596907415</v>
      </c>
      <c r="BZ165">
        <f t="shared" si="301"/>
        <v>0.74893188793842858</v>
      </c>
      <c r="CA165">
        <f t="shared" si="302"/>
        <v>2.8552469411620001</v>
      </c>
      <c r="CB165">
        <f t="shared" si="303"/>
        <v>30.35752036482485</v>
      </c>
      <c r="CC165">
        <f t="shared" si="304"/>
        <v>17.579177164141257</v>
      </c>
      <c r="CD165">
        <f t="shared" si="305"/>
        <v>21.853449821472168</v>
      </c>
      <c r="CE165">
        <f t="shared" si="306"/>
        <v>2.6298832208119811</v>
      </c>
      <c r="CF165">
        <f t="shared" si="307"/>
        <v>0.12999147692824109</v>
      </c>
      <c r="CG165">
        <f t="shared" si="308"/>
        <v>1.2018545947891544</v>
      </c>
      <c r="CH165">
        <f t="shared" si="309"/>
        <v>1.4280286260228268</v>
      </c>
      <c r="CI165">
        <f t="shared" si="310"/>
        <v>8.1408426163292372E-2</v>
      </c>
      <c r="CJ165">
        <f t="shared" si="311"/>
        <v>64.336639569671618</v>
      </c>
      <c r="CK165">
        <f t="shared" si="312"/>
        <v>0.76984523098904056</v>
      </c>
      <c r="CL165">
        <f t="shared" si="313"/>
        <v>41.644533204989656</v>
      </c>
      <c r="CM165">
        <f t="shared" si="314"/>
        <v>886.38872040907268</v>
      </c>
      <c r="CN165">
        <f t="shared" si="315"/>
        <v>6.9589128854217744E-3</v>
      </c>
      <c r="CO165">
        <f t="shared" si="316"/>
        <v>0</v>
      </c>
      <c r="CP165">
        <f t="shared" si="317"/>
        <v>1750.7438310159882</v>
      </c>
      <c r="CQ165">
        <f t="shared" si="318"/>
        <v>272.6544189453125</v>
      </c>
      <c r="CR165">
        <f t="shared" si="319"/>
        <v>0.10801420805272385</v>
      </c>
      <c r="CS165">
        <v>-9999</v>
      </c>
    </row>
    <row r="166" spans="1:97" x14ac:dyDescent="0.2">
      <c r="A166" t="s">
        <v>132</v>
      </c>
      <c r="B166" t="s">
        <v>133</v>
      </c>
      <c r="C166" t="s">
        <v>283</v>
      </c>
      <c r="D166">
        <v>1</v>
      </c>
      <c r="E166">
        <v>1</v>
      </c>
      <c r="F166" t="s">
        <v>135</v>
      </c>
      <c r="G166" t="s">
        <v>284</v>
      </c>
      <c r="H166" t="s">
        <v>285</v>
      </c>
      <c r="I166">
        <v>1</v>
      </c>
      <c r="J166" s="7">
        <v>20130404</v>
      </c>
      <c r="K166" t="s">
        <v>137</v>
      </c>
      <c r="L166" t="s">
        <v>138</v>
      </c>
      <c r="M166" t="s">
        <v>139</v>
      </c>
      <c r="O166" s="1">
        <v>6</v>
      </c>
      <c r="P166" s="1" t="s">
        <v>291</v>
      </c>
      <c r="Q166" s="1">
        <v>2580.4999987250194</v>
      </c>
      <c r="R166" s="1">
        <v>0</v>
      </c>
      <c r="S166">
        <f t="shared" si="280"/>
        <v>17.441693745970273</v>
      </c>
      <c r="T166">
        <f t="shared" si="281"/>
        <v>0.12353321432827714</v>
      </c>
      <c r="U166">
        <f t="shared" si="282"/>
        <v>926.76985585710918</v>
      </c>
      <c r="V166" s="1">
        <v>6</v>
      </c>
      <c r="W166" s="1">
        <v>6</v>
      </c>
      <c r="X166" s="1">
        <v>0</v>
      </c>
      <c r="Y166" s="1">
        <v>0</v>
      </c>
      <c r="Z166" s="1">
        <v>571.056396484375</v>
      </c>
      <c r="AA166" s="1">
        <v>858.18255615234375</v>
      </c>
      <c r="AB166" s="1">
        <v>752.70745849609375</v>
      </c>
      <c r="AC166">
        <v>-9999</v>
      </c>
      <c r="AD166">
        <f t="shared" si="283"/>
        <v>0.3345746864808079</v>
      </c>
      <c r="AE166">
        <f t="shared" si="284"/>
        <v>0.12290519878328331</v>
      </c>
      <c r="AF166" s="1">
        <v>-1</v>
      </c>
      <c r="AG166" s="1">
        <v>0.87</v>
      </c>
      <c r="AH166" s="1">
        <v>0.92</v>
      </c>
      <c r="AI166" s="1">
        <v>9.9197111129760742</v>
      </c>
      <c r="AJ166">
        <f t="shared" si="285"/>
        <v>0.87495985555648814</v>
      </c>
      <c r="AK166">
        <f t="shared" si="286"/>
        <v>1.0537934951864242E-2</v>
      </c>
      <c r="AL166">
        <f t="shared" si="287"/>
        <v>0.36734757215511421</v>
      </c>
      <c r="AM166">
        <f t="shared" si="288"/>
        <v>1.5027982550158248</v>
      </c>
      <c r="AN166">
        <f t="shared" si="289"/>
        <v>-1</v>
      </c>
      <c r="AO166" s="1">
        <v>2000.127197265625</v>
      </c>
      <c r="AP166" s="1">
        <v>0.5</v>
      </c>
      <c r="AQ166">
        <f t="shared" si="290"/>
        <v>107.54395418805201</v>
      </c>
      <c r="AR166">
        <f t="shared" si="291"/>
        <v>2.2397100694387806</v>
      </c>
      <c r="AS166">
        <f t="shared" si="292"/>
        <v>1.6903046902847116</v>
      </c>
      <c r="AT166">
        <f t="shared" si="293"/>
        <v>23.407123565673828</v>
      </c>
      <c r="AU166" s="1">
        <v>2</v>
      </c>
      <c r="AV166">
        <f t="shared" si="294"/>
        <v>4.644859790802002</v>
      </c>
      <c r="AW166" s="1">
        <v>1</v>
      </c>
      <c r="AX166">
        <f t="shared" si="295"/>
        <v>9.2897195816040039</v>
      </c>
      <c r="AY166" s="1">
        <v>20.551668167114258</v>
      </c>
      <c r="AZ166" s="1">
        <v>23.407123565673828</v>
      </c>
      <c r="BA166" s="1">
        <v>20.452976226806641</v>
      </c>
      <c r="BB166" s="1">
        <v>1199.6363525390625</v>
      </c>
      <c r="BC166" s="1">
        <v>1186.243408203125</v>
      </c>
      <c r="BD166" s="1">
        <v>11.281838417053223</v>
      </c>
      <c r="BE166" s="1">
        <v>12.755264282226562</v>
      </c>
      <c r="BF166" s="1">
        <v>43.701511383056641</v>
      </c>
      <c r="BG166" s="1">
        <v>49.410728454589844</v>
      </c>
      <c r="BH166" s="1">
        <v>300.13616943359375</v>
      </c>
      <c r="BI166" s="1">
        <v>2000.1251220703125</v>
      </c>
      <c r="BJ166" s="1">
        <v>89.601020812988281</v>
      </c>
      <c r="BK166" s="1">
        <v>94.051582336425781</v>
      </c>
      <c r="BL166" s="1">
        <v>-2.3356437683105469</v>
      </c>
      <c r="BM166" s="1">
        <v>0.10497461259365082</v>
      </c>
      <c r="BN166" s="1">
        <v>1</v>
      </c>
      <c r="BO166" s="1">
        <v>-1.355140209197998</v>
      </c>
      <c r="BP166" s="1">
        <v>7.355140209197998</v>
      </c>
      <c r="BQ166" s="1">
        <v>1</v>
      </c>
      <c r="BR166" s="1">
        <v>0</v>
      </c>
      <c r="BS166" s="1">
        <v>0.15999999642372131</v>
      </c>
      <c r="BT166" s="1">
        <v>111115</v>
      </c>
      <c r="BU166">
        <f t="shared" si="296"/>
        <v>1.5006808471679687</v>
      </c>
      <c r="BV166">
        <f t="shared" si="297"/>
        <v>2.2397100694387805E-3</v>
      </c>
      <c r="BW166">
        <f t="shared" si="298"/>
        <v>296.55712356567381</v>
      </c>
      <c r="BX166">
        <f t="shared" si="299"/>
        <v>293.70166816711424</v>
      </c>
      <c r="BY166">
        <f t="shared" si="300"/>
        <v>320.02001237824516</v>
      </c>
      <c r="BZ166">
        <f t="shared" si="301"/>
        <v>0.75851585164164992</v>
      </c>
      <c r="CA166">
        <f t="shared" si="302"/>
        <v>2.8899574791474141</v>
      </c>
      <c r="CB166">
        <f t="shared" si="303"/>
        <v>30.727366912445298</v>
      </c>
      <c r="CC166">
        <f t="shared" si="304"/>
        <v>17.972102630218735</v>
      </c>
      <c r="CD166">
        <f t="shared" si="305"/>
        <v>21.979395866394043</v>
      </c>
      <c r="CE166">
        <f t="shared" si="306"/>
        <v>2.6501743129714659</v>
      </c>
      <c r="CF166">
        <f t="shared" si="307"/>
        <v>0.12191204730205317</v>
      </c>
      <c r="CG166">
        <f t="shared" si="308"/>
        <v>1.1996527888627024</v>
      </c>
      <c r="CH166">
        <f t="shared" si="309"/>
        <v>1.4505215241087634</v>
      </c>
      <c r="CI166">
        <f t="shared" si="310"/>
        <v>7.633904152875845E-2</v>
      </c>
      <c r="CJ166">
        <f t="shared" si="311"/>
        <v>87.164171405062362</v>
      </c>
      <c r="CK166">
        <f t="shared" si="312"/>
        <v>0.78126449381998575</v>
      </c>
      <c r="CL166">
        <f t="shared" si="313"/>
        <v>40.995828815044142</v>
      </c>
      <c r="CM166">
        <f t="shared" si="314"/>
        <v>1183.7087475656083</v>
      </c>
      <c r="CN166">
        <f t="shared" si="315"/>
        <v>6.0406471822122918E-3</v>
      </c>
      <c r="CO166">
        <f t="shared" si="316"/>
        <v>0</v>
      </c>
      <c r="CP166">
        <f t="shared" si="317"/>
        <v>1750.0291879015438</v>
      </c>
      <c r="CQ166">
        <f t="shared" si="318"/>
        <v>287.12615966796875</v>
      </c>
      <c r="CR166">
        <f t="shared" si="319"/>
        <v>0.12290519878328331</v>
      </c>
      <c r="CS166">
        <v>-9999</v>
      </c>
    </row>
    <row r="167" spans="1:97" x14ac:dyDescent="0.2">
      <c r="A167" t="s">
        <v>132</v>
      </c>
      <c r="B167" t="s">
        <v>133</v>
      </c>
      <c r="C167" t="s">
        <v>283</v>
      </c>
      <c r="D167">
        <v>1</v>
      </c>
      <c r="E167">
        <v>1</v>
      </c>
      <c r="F167" t="s">
        <v>135</v>
      </c>
      <c r="G167" t="s">
        <v>284</v>
      </c>
      <c r="H167" t="s">
        <v>285</v>
      </c>
      <c r="I167">
        <v>1</v>
      </c>
      <c r="J167" s="7">
        <v>20130404</v>
      </c>
      <c r="K167" t="s">
        <v>137</v>
      </c>
      <c r="L167" t="s">
        <v>138</v>
      </c>
      <c r="M167" t="s">
        <v>139</v>
      </c>
      <c r="O167" s="1">
        <v>7</v>
      </c>
      <c r="P167" s="1" t="s">
        <v>292</v>
      </c>
      <c r="Q167" s="1">
        <v>2752.4999984493479</v>
      </c>
      <c r="R167" s="1">
        <v>0</v>
      </c>
      <c r="S167">
        <f t="shared" si="280"/>
        <v>20.090112260456227</v>
      </c>
      <c r="T167">
        <f t="shared" si="281"/>
        <v>9.2272401123001821E-2</v>
      </c>
      <c r="U167">
        <f t="shared" si="282"/>
        <v>1094.3739161285685</v>
      </c>
      <c r="V167" s="1">
        <v>7</v>
      </c>
      <c r="W167" s="1">
        <v>7</v>
      </c>
      <c r="X167" s="1">
        <v>0</v>
      </c>
      <c r="Y167" s="1">
        <v>0</v>
      </c>
      <c r="Z167" s="1">
        <v>574.4453125</v>
      </c>
      <c r="AA167" s="1">
        <v>870.6033935546875</v>
      </c>
      <c r="AB167" s="1">
        <v>755.811767578125</v>
      </c>
      <c r="AC167">
        <v>-9999</v>
      </c>
      <c r="AD167">
        <f t="shared" si="283"/>
        <v>0.34017565661611926</v>
      </c>
      <c r="AE167">
        <f t="shared" si="284"/>
        <v>0.13185295029446931</v>
      </c>
      <c r="AF167" s="1">
        <v>-1</v>
      </c>
      <c r="AG167" s="1">
        <v>0.87</v>
      </c>
      <c r="AH167" s="1">
        <v>0.92</v>
      </c>
      <c r="AI167" s="1">
        <v>9.9197111129760742</v>
      </c>
      <c r="AJ167">
        <f t="shared" si="285"/>
        <v>0.87495985555648814</v>
      </c>
      <c r="AK167">
        <f t="shared" si="286"/>
        <v>1.2044841839333501E-2</v>
      </c>
      <c r="AL167">
        <f t="shared" si="287"/>
        <v>0.38760254512645054</v>
      </c>
      <c r="AM167">
        <f t="shared" si="288"/>
        <v>1.5155548746072978</v>
      </c>
      <c r="AN167">
        <f t="shared" si="289"/>
        <v>-1</v>
      </c>
      <c r="AO167" s="1">
        <v>2001.1400146484375</v>
      </c>
      <c r="AP167" s="1">
        <v>0.5</v>
      </c>
      <c r="AQ167">
        <f t="shared" si="290"/>
        <v>115.43179783116805</v>
      </c>
      <c r="AR167">
        <f t="shared" si="291"/>
        <v>1.7414417238745925</v>
      </c>
      <c r="AS167">
        <f t="shared" si="292"/>
        <v>1.753540177342283</v>
      </c>
      <c r="AT167">
        <f t="shared" si="293"/>
        <v>23.611356735229492</v>
      </c>
      <c r="AU167" s="1">
        <v>2</v>
      </c>
      <c r="AV167">
        <f t="shared" si="294"/>
        <v>4.644859790802002</v>
      </c>
      <c r="AW167" s="1">
        <v>1</v>
      </c>
      <c r="AX167">
        <f t="shared" si="295"/>
        <v>9.2897195816040039</v>
      </c>
      <c r="AY167" s="1">
        <v>20.541265487670898</v>
      </c>
      <c r="AZ167" s="1">
        <v>23.611356735229492</v>
      </c>
      <c r="BA167" s="1">
        <v>20.451766967773438</v>
      </c>
      <c r="BB167" s="1">
        <v>1500.0858154296875</v>
      </c>
      <c r="BC167" s="1">
        <v>1484.973388671875</v>
      </c>
      <c r="BD167" s="1">
        <v>11.317903518676758</v>
      </c>
      <c r="BE167" s="1">
        <v>12.464016914367676</v>
      </c>
      <c r="BF167" s="1">
        <v>43.866840362548828</v>
      </c>
      <c r="BG167" s="1">
        <v>48.313385009765625</v>
      </c>
      <c r="BH167" s="1">
        <v>300.09881591796875</v>
      </c>
      <c r="BI167" s="1">
        <v>2001.1961669921875</v>
      </c>
      <c r="BJ167" s="1">
        <v>99.382972717285156</v>
      </c>
      <c r="BK167" s="1">
        <v>94.048637390136719</v>
      </c>
      <c r="BL167" s="1">
        <v>-2.5039787292480469</v>
      </c>
      <c r="BM167" s="1">
        <v>0.10586820542812347</v>
      </c>
      <c r="BN167" s="1">
        <v>1</v>
      </c>
      <c r="BO167" s="1">
        <v>-1.355140209197998</v>
      </c>
      <c r="BP167" s="1">
        <v>7.355140209197998</v>
      </c>
      <c r="BQ167" s="1">
        <v>1</v>
      </c>
      <c r="BR167" s="1">
        <v>0</v>
      </c>
      <c r="BS167" s="1">
        <v>0.15999999642372131</v>
      </c>
      <c r="BT167" s="1">
        <v>111115</v>
      </c>
      <c r="BU167">
        <f t="shared" si="296"/>
        <v>1.5004940795898436</v>
      </c>
      <c r="BV167">
        <f t="shared" si="297"/>
        <v>1.7414417238745925E-3</v>
      </c>
      <c r="BW167">
        <f t="shared" si="298"/>
        <v>296.76135673522947</v>
      </c>
      <c r="BX167">
        <f t="shared" si="299"/>
        <v>293.69126548767088</v>
      </c>
      <c r="BY167">
        <f t="shared" si="300"/>
        <v>320.1913795619148</v>
      </c>
      <c r="BZ167">
        <f t="shared" si="301"/>
        <v>0.83737774997943426</v>
      </c>
      <c r="CA167">
        <f t="shared" si="302"/>
        <v>2.9257639845461791</v>
      </c>
      <c r="CB167">
        <f t="shared" si="303"/>
        <v>31.109052355638024</v>
      </c>
      <c r="CC167">
        <f t="shared" si="304"/>
        <v>18.645035441270348</v>
      </c>
      <c r="CD167">
        <f t="shared" si="305"/>
        <v>22.076311111450195</v>
      </c>
      <c r="CE167">
        <f t="shared" si="306"/>
        <v>2.6658814354233931</v>
      </c>
      <c r="CF167">
        <f t="shared" si="307"/>
        <v>9.1364897042346099E-2</v>
      </c>
      <c r="CG167">
        <f t="shared" si="308"/>
        <v>1.1722238072038962</v>
      </c>
      <c r="CH167">
        <f t="shared" si="309"/>
        <v>1.4936576282194969</v>
      </c>
      <c r="CI167">
        <f t="shared" si="310"/>
        <v>5.7183906633287325E-2</v>
      </c>
      <c r="CJ167">
        <f t="shared" si="311"/>
        <v>102.92437560719964</v>
      </c>
      <c r="CK167">
        <f t="shared" si="312"/>
        <v>0.73696533855556201</v>
      </c>
      <c r="CL167">
        <f t="shared" si="313"/>
        <v>39.333304198586013</v>
      </c>
      <c r="CM167">
        <f t="shared" si="314"/>
        <v>1482.0538547383294</v>
      </c>
      <c r="CN167">
        <f t="shared" si="315"/>
        <v>5.3318608793995973E-3</v>
      </c>
      <c r="CO167">
        <f t="shared" si="316"/>
        <v>0</v>
      </c>
      <c r="CP167">
        <f t="shared" si="317"/>
        <v>1750.9663092116821</v>
      </c>
      <c r="CQ167">
        <f t="shared" si="318"/>
        <v>296.1580810546875</v>
      </c>
      <c r="CR167">
        <f t="shared" si="319"/>
        <v>0.13185295029446931</v>
      </c>
      <c r="CS167">
        <v>-9999</v>
      </c>
    </row>
    <row r="168" spans="1:97" x14ac:dyDescent="0.2">
      <c r="A168" t="s">
        <v>132</v>
      </c>
      <c r="B168" t="s">
        <v>133</v>
      </c>
      <c r="C168" t="s">
        <v>283</v>
      </c>
      <c r="D168">
        <v>1</v>
      </c>
      <c r="E168">
        <v>1</v>
      </c>
      <c r="F168" t="s">
        <v>135</v>
      </c>
      <c r="G168" t="s">
        <v>284</v>
      </c>
      <c r="H168" t="s">
        <v>285</v>
      </c>
      <c r="I168">
        <v>2</v>
      </c>
      <c r="J168" s="7">
        <v>20130404</v>
      </c>
      <c r="K168" t="s">
        <v>137</v>
      </c>
      <c r="L168" t="s">
        <v>138</v>
      </c>
      <c r="M168" t="s">
        <v>139</v>
      </c>
      <c r="O168" s="1">
        <v>8</v>
      </c>
      <c r="P168" s="1" t="s">
        <v>293</v>
      </c>
      <c r="Q168" s="1">
        <v>3748.9999990351498</v>
      </c>
      <c r="R168" s="1">
        <v>0</v>
      </c>
      <c r="S168">
        <f t="shared" si="280"/>
        <v>9.7842497711226724</v>
      </c>
      <c r="T168">
        <f t="shared" si="281"/>
        <v>0.16646337227965274</v>
      </c>
      <c r="U168">
        <f t="shared" si="282"/>
        <v>282.23445811199707</v>
      </c>
      <c r="V168" s="1">
        <v>8</v>
      </c>
      <c r="W168" s="1">
        <v>8</v>
      </c>
      <c r="X168" s="1">
        <v>0</v>
      </c>
      <c r="Y168" s="1">
        <v>0</v>
      </c>
      <c r="Z168" s="1">
        <v>560.8447265625</v>
      </c>
      <c r="AA168" s="1">
        <v>819.86187744140625</v>
      </c>
      <c r="AB168" s="1">
        <v>721.65447998046875</v>
      </c>
      <c r="AC168">
        <v>-9999</v>
      </c>
      <c r="AD168">
        <f t="shared" si="283"/>
        <v>0.31592778979702912</v>
      </c>
      <c r="AE168">
        <f t="shared" si="284"/>
        <v>0.11978529574691216</v>
      </c>
      <c r="AF168" s="1">
        <v>-1</v>
      </c>
      <c r="AG168" s="1">
        <v>0.87</v>
      </c>
      <c r="AH168" s="1">
        <v>0.92</v>
      </c>
      <c r="AI168" s="1">
        <v>10.049882888793945</v>
      </c>
      <c r="AJ168">
        <f t="shared" si="285"/>
        <v>0.87502494144439691</v>
      </c>
      <c r="AK168">
        <f t="shared" si="286"/>
        <v>6.1594076716381414E-3</v>
      </c>
      <c r="AL168">
        <f t="shared" si="287"/>
        <v>0.37915403334372511</v>
      </c>
      <c r="AM168">
        <f t="shared" si="288"/>
        <v>1.4618339775903049</v>
      </c>
      <c r="AN168">
        <f t="shared" si="289"/>
        <v>-1</v>
      </c>
      <c r="AO168" s="1">
        <v>2000.911865234375</v>
      </c>
      <c r="AP168" s="1">
        <v>0.5</v>
      </c>
      <c r="AQ168">
        <f t="shared" si="290"/>
        <v>104.86291002946086</v>
      </c>
      <c r="AR168">
        <f t="shared" si="291"/>
        <v>4.2501429171125595</v>
      </c>
      <c r="AS168">
        <f t="shared" si="292"/>
        <v>2.377531704458181</v>
      </c>
      <c r="AT168">
        <f t="shared" si="293"/>
        <v>27.759346008300781</v>
      </c>
      <c r="AU168" s="1">
        <v>2</v>
      </c>
      <c r="AV168">
        <f t="shared" si="294"/>
        <v>4.644859790802002</v>
      </c>
      <c r="AW168" s="1">
        <v>1</v>
      </c>
      <c r="AX168">
        <f t="shared" si="295"/>
        <v>9.2897195816040039</v>
      </c>
      <c r="AY168" s="1">
        <v>28.785320281982422</v>
      </c>
      <c r="AZ168" s="1">
        <v>27.759346008300781</v>
      </c>
      <c r="BA168" s="1">
        <v>30.988613128662109</v>
      </c>
      <c r="BB168" s="1">
        <v>399.32693481445312</v>
      </c>
      <c r="BC168" s="1">
        <v>391.69757080078125</v>
      </c>
      <c r="BD168" s="1">
        <v>11.718538284301758</v>
      </c>
      <c r="BE168" s="1">
        <v>14.509641647338867</v>
      </c>
      <c r="BF168" s="1">
        <v>27.741788864135742</v>
      </c>
      <c r="BG168" s="1">
        <v>34.347736358642578</v>
      </c>
      <c r="BH168" s="1">
        <v>300.13040161132812</v>
      </c>
      <c r="BI168" s="1">
        <v>2000.923828125</v>
      </c>
      <c r="BJ168" s="1">
        <v>90.01593017578125</v>
      </c>
      <c r="BK168" s="1">
        <v>94.033592224121094</v>
      </c>
      <c r="BL168" s="1">
        <v>-1.3145065307617188</v>
      </c>
      <c r="BM168" s="1">
        <v>4.5948848128318787E-2</v>
      </c>
      <c r="BN168" s="1">
        <v>1</v>
      </c>
      <c r="BO168" s="1">
        <v>-1.355140209197998</v>
      </c>
      <c r="BP168" s="1">
        <v>7.355140209197998</v>
      </c>
      <c r="BQ168" s="1">
        <v>1</v>
      </c>
      <c r="BR168" s="1">
        <v>0</v>
      </c>
      <c r="BS168" s="1">
        <v>0.15999999642372131</v>
      </c>
      <c r="BT168" s="1">
        <v>111115</v>
      </c>
      <c r="BU168">
        <f>BH168*0.000001/(AU168*0.0001)</f>
        <v>1.5006520080566406</v>
      </c>
      <c r="BV168">
        <f t="shared" si="297"/>
        <v>4.2501429171125597E-3</v>
      </c>
      <c r="BW168">
        <f t="shared" si="298"/>
        <v>300.90934600830076</v>
      </c>
      <c r="BX168">
        <f t="shared" si="299"/>
        <v>301.9353202819824</v>
      </c>
      <c r="BY168">
        <f>(BI168*BQ168+BJ168*BR168)*BS168</f>
        <v>320.14780534413876</v>
      </c>
      <c r="BZ168">
        <f t="shared" si="301"/>
        <v>0.57817098938569178</v>
      </c>
      <c r="CA168">
        <f t="shared" si="302"/>
        <v>3.7419254304421687</v>
      </c>
      <c r="CB168">
        <f t="shared" si="303"/>
        <v>39.793496578580204</v>
      </c>
      <c r="CC168">
        <f t="shared" si="304"/>
        <v>25.283854931241336</v>
      </c>
      <c r="CD168">
        <f t="shared" si="305"/>
        <v>28.272333145141602</v>
      </c>
      <c r="CE168">
        <f t="shared" si="306"/>
        <v>3.8555057572050577</v>
      </c>
      <c r="CF168">
        <f t="shared" si="307"/>
        <v>0.16353300868095208</v>
      </c>
      <c r="CG168">
        <f t="shared" si="308"/>
        <v>1.3643937259839878</v>
      </c>
      <c r="CH168">
        <f t="shared" si="309"/>
        <v>2.4911120312210699</v>
      </c>
      <c r="CI168">
        <f t="shared" si="310"/>
        <v>0.10246742683685259</v>
      </c>
      <c r="CJ168">
        <f t="shared" si="311"/>
        <v>26.539519945699318</v>
      </c>
      <c r="CK168">
        <f t="shared" si="312"/>
        <v>0.72054176270483561</v>
      </c>
      <c r="CL168">
        <f t="shared" si="313"/>
        <v>35.838760671114422</v>
      </c>
      <c r="CM168">
        <f t="shared" si="314"/>
        <v>390.27570471806632</v>
      </c>
      <c r="CN168">
        <f t="shared" si="315"/>
        <v>8.9848120611807896E-3</v>
      </c>
      <c r="CO168">
        <f t="shared" si="316"/>
        <v>0</v>
      </c>
      <c r="CP168">
        <f>BI168*AJ168</f>
        <v>1750.8582555397766</v>
      </c>
      <c r="CQ168">
        <f t="shared" si="318"/>
        <v>259.01715087890625</v>
      </c>
      <c r="CR168">
        <f t="shared" si="319"/>
        <v>0.11978529574691216</v>
      </c>
      <c r="CS168">
        <v>-9999</v>
      </c>
    </row>
    <row r="169" spans="1:97" x14ac:dyDescent="0.2">
      <c r="A169" t="s">
        <v>132</v>
      </c>
      <c r="B169" t="s">
        <v>133</v>
      </c>
      <c r="C169" t="s">
        <v>283</v>
      </c>
      <c r="D169">
        <v>1</v>
      </c>
      <c r="E169">
        <v>1</v>
      </c>
      <c r="F169" t="s">
        <v>135</v>
      </c>
      <c r="G169" t="s">
        <v>284</v>
      </c>
      <c r="H169" t="s">
        <v>285</v>
      </c>
      <c r="I169">
        <v>2</v>
      </c>
      <c r="J169" s="7">
        <v>20130404</v>
      </c>
      <c r="K169" t="s">
        <v>137</v>
      </c>
      <c r="L169" t="s">
        <v>138</v>
      </c>
      <c r="M169" t="s">
        <v>139</v>
      </c>
      <c r="O169" s="1">
        <v>9</v>
      </c>
      <c r="P169" s="1" t="s">
        <v>294</v>
      </c>
      <c r="Q169" s="1">
        <v>3868.9999988283962</v>
      </c>
      <c r="R169" s="1">
        <v>0</v>
      </c>
      <c r="S169">
        <f t="shared" si="280"/>
        <v>4.381668693531755</v>
      </c>
      <c r="T169">
        <f t="shared" si="281"/>
        <v>0.16369981823119337</v>
      </c>
      <c r="U169">
        <f t="shared" si="282"/>
        <v>192.79788649234098</v>
      </c>
      <c r="V169" s="1">
        <v>9</v>
      </c>
      <c r="W169" s="1">
        <v>9</v>
      </c>
      <c r="X169" s="1">
        <v>0</v>
      </c>
      <c r="Y169" s="1">
        <v>0</v>
      </c>
      <c r="Z169" s="1">
        <v>560.13330078125</v>
      </c>
      <c r="AA169" s="1">
        <v>789.664306640625</v>
      </c>
      <c r="AB169" s="1">
        <v>716.11370849609375</v>
      </c>
      <c r="AC169">
        <v>-9999</v>
      </c>
      <c r="AD169">
        <f t="shared" si="283"/>
        <v>0.29066909056057183</v>
      </c>
      <c r="AE169">
        <f t="shared" si="284"/>
        <v>9.3141601470413185E-2</v>
      </c>
      <c r="AF169" s="1">
        <v>-1</v>
      </c>
      <c r="AG169" s="1">
        <v>0.87</v>
      </c>
      <c r="AH169" s="1">
        <v>0.92</v>
      </c>
      <c r="AI169" s="1">
        <v>10.049882888793945</v>
      </c>
      <c r="AJ169">
        <f t="shared" si="285"/>
        <v>0.87502494144439691</v>
      </c>
      <c r="AK169">
        <f t="shared" si="286"/>
        <v>3.0738799450374739E-3</v>
      </c>
      <c r="AL169">
        <f t="shared" si="287"/>
        <v>0.32043861729771239</v>
      </c>
      <c r="AM169">
        <f t="shared" si="288"/>
        <v>1.4097792535084683</v>
      </c>
      <c r="AN169">
        <f t="shared" si="289"/>
        <v>-1</v>
      </c>
      <c r="AO169" s="1">
        <v>2000.842041015625</v>
      </c>
      <c r="AP169" s="1">
        <v>0.5</v>
      </c>
      <c r="AQ169">
        <f t="shared" si="290"/>
        <v>81.535538059558377</v>
      </c>
      <c r="AR169">
        <f t="shared" si="291"/>
        <v>4.2202832467516131</v>
      </c>
      <c r="AS169">
        <f t="shared" si="292"/>
        <v>2.3995400824469817</v>
      </c>
      <c r="AT169">
        <f t="shared" si="293"/>
        <v>27.878168106079102</v>
      </c>
      <c r="AU169" s="1">
        <v>2</v>
      </c>
      <c r="AV169">
        <f t="shared" si="294"/>
        <v>4.644859790802002</v>
      </c>
      <c r="AW169" s="1">
        <v>1</v>
      </c>
      <c r="AX169">
        <f t="shared" si="295"/>
        <v>9.2897195816040039</v>
      </c>
      <c r="AY169" s="1">
        <v>28.813364028930664</v>
      </c>
      <c r="AZ169" s="1">
        <v>27.878168106079102</v>
      </c>
      <c r="BA169" s="1">
        <v>30.990695953369141</v>
      </c>
      <c r="BB169" s="1">
        <v>249.05583190917969</v>
      </c>
      <c r="BC169" s="1">
        <v>245.44537353515625</v>
      </c>
      <c r="BD169" s="1">
        <v>11.781208038330078</v>
      </c>
      <c r="BE169" s="1">
        <v>14.552848815917969</v>
      </c>
      <c r="BF169" s="1">
        <v>27.844438552856445</v>
      </c>
      <c r="BG169" s="1">
        <v>34.395172119140625</v>
      </c>
      <c r="BH169" s="1">
        <v>300.10137939453125</v>
      </c>
      <c r="BI169" s="1">
        <v>2000.827392578125</v>
      </c>
      <c r="BJ169" s="1">
        <v>87.973419189453125</v>
      </c>
      <c r="BK169" s="1">
        <v>94.03179931640625</v>
      </c>
      <c r="BL169" s="1">
        <v>-0.85491180419921875</v>
      </c>
      <c r="BM169" s="1">
        <v>4.5188769698143005E-2</v>
      </c>
      <c r="BN169" s="1">
        <v>1</v>
      </c>
      <c r="BO169" s="1">
        <v>-1.355140209197998</v>
      </c>
      <c r="BP169" s="1">
        <v>7.355140209197998</v>
      </c>
      <c r="BQ169" s="1">
        <v>1</v>
      </c>
      <c r="BR169" s="1">
        <v>0</v>
      </c>
      <c r="BS169" s="1">
        <v>0.15999999642372131</v>
      </c>
      <c r="BT169" s="1">
        <v>111115</v>
      </c>
      <c r="BU169">
        <f>BH169*0.000001/(AU169*0.0001)</f>
        <v>1.500506896972656</v>
      </c>
      <c r="BV169">
        <f t="shared" si="297"/>
        <v>4.2202832467516131E-3</v>
      </c>
      <c r="BW169">
        <f t="shared" si="298"/>
        <v>301.02816810607908</v>
      </c>
      <c r="BX169">
        <f t="shared" si="299"/>
        <v>301.96336402893064</v>
      </c>
      <c r="BY169">
        <f>(BI169*BQ169+BJ169*BR169)*BS169</f>
        <v>320.13237565698364</v>
      </c>
      <c r="BZ169">
        <f t="shared" si="301"/>
        <v>0.57908959389121251</v>
      </c>
      <c r="CA169">
        <f t="shared" si="302"/>
        <v>3.7679706417873806</v>
      </c>
      <c r="CB169">
        <f t="shared" si="303"/>
        <v>40.071238338305008</v>
      </c>
      <c r="CC169">
        <f t="shared" si="304"/>
        <v>25.518389522387039</v>
      </c>
      <c r="CD169">
        <f t="shared" si="305"/>
        <v>28.345766067504883</v>
      </c>
      <c r="CE169">
        <f t="shared" si="306"/>
        <v>3.8720080953491562</v>
      </c>
      <c r="CF169">
        <f t="shared" si="307"/>
        <v>0.16086511584938717</v>
      </c>
      <c r="CG169">
        <f t="shared" si="308"/>
        <v>1.3684305593403987</v>
      </c>
      <c r="CH169">
        <f t="shared" si="309"/>
        <v>2.5035775360087573</v>
      </c>
      <c r="CI169">
        <f t="shared" si="310"/>
        <v>0.1007915920728422</v>
      </c>
      <c r="CJ169">
        <f t="shared" si="311"/>
        <v>18.129132171275081</v>
      </c>
      <c r="CK169">
        <f t="shared" si="312"/>
        <v>0.78550222281833182</v>
      </c>
      <c r="CL169">
        <f t="shared" si="313"/>
        <v>35.663024777889952</v>
      </c>
      <c r="CM169">
        <f t="shared" si="314"/>
        <v>244.80862097397221</v>
      </c>
      <c r="CN169">
        <f t="shared" si="315"/>
        <v>6.3830905367724547E-3</v>
      </c>
      <c r="CO169">
        <f t="shared" si="316"/>
        <v>0</v>
      </c>
      <c r="CP169">
        <f>BI169*AJ169</f>
        <v>1750.7738720310192</v>
      </c>
      <c r="CQ169">
        <f t="shared" si="318"/>
        <v>229.531005859375</v>
      </c>
      <c r="CR169">
        <f t="shared" si="319"/>
        <v>9.3141601470413185E-2</v>
      </c>
      <c r="CS169">
        <v>-9999</v>
      </c>
    </row>
    <row r="170" spans="1:97" x14ac:dyDescent="0.2">
      <c r="A170" t="s">
        <v>132</v>
      </c>
      <c r="B170" t="s">
        <v>133</v>
      </c>
      <c r="C170" t="s">
        <v>283</v>
      </c>
      <c r="D170">
        <v>1</v>
      </c>
      <c r="E170">
        <v>1</v>
      </c>
      <c r="F170" t="s">
        <v>135</v>
      </c>
      <c r="G170" t="s">
        <v>284</v>
      </c>
      <c r="H170" t="s">
        <v>285</v>
      </c>
      <c r="I170">
        <v>2</v>
      </c>
      <c r="J170" s="7">
        <v>20130404</v>
      </c>
      <c r="K170" t="s">
        <v>137</v>
      </c>
      <c r="L170" t="s">
        <v>138</v>
      </c>
      <c r="M170" t="s">
        <v>139</v>
      </c>
      <c r="O170" s="1">
        <v>10</v>
      </c>
      <c r="P170" s="1" t="s">
        <v>295</v>
      </c>
      <c r="Q170" s="1">
        <v>3993.9999989662319</v>
      </c>
      <c r="R170" s="1">
        <v>0</v>
      </c>
      <c r="S170">
        <f t="shared" si="280"/>
        <v>-1.8860704669500976</v>
      </c>
      <c r="T170">
        <f t="shared" si="281"/>
        <v>0.15367194528330769</v>
      </c>
      <c r="U170">
        <f t="shared" si="282"/>
        <v>116.2494937127058</v>
      </c>
      <c r="V170" s="1">
        <v>10</v>
      </c>
      <c r="W170" s="1">
        <v>10</v>
      </c>
      <c r="X170" s="1">
        <v>0</v>
      </c>
      <c r="Y170" s="1">
        <v>0</v>
      </c>
      <c r="Z170" s="1">
        <v>568.133056640625</v>
      </c>
      <c r="AA170" s="1">
        <v>777.6781005859375</v>
      </c>
      <c r="AB170" s="1">
        <v>717.97894287109375</v>
      </c>
      <c r="AC170">
        <v>-9999</v>
      </c>
      <c r="AD170">
        <f t="shared" si="283"/>
        <v>0.26944958818749287</v>
      </c>
      <c r="AE170">
        <f t="shared" si="284"/>
        <v>7.6765897959404708E-2</v>
      </c>
      <c r="AF170" s="1">
        <v>-1</v>
      </c>
      <c r="AG170" s="1">
        <v>0.87</v>
      </c>
      <c r="AH170" s="1">
        <v>0.92</v>
      </c>
      <c r="AI170" s="1">
        <v>10.049882888793945</v>
      </c>
      <c r="AJ170">
        <f t="shared" si="285"/>
        <v>0.87502494144439691</v>
      </c>
      <c r="AK170">
        <f t="shared" si="286"/>
        <v>-5.0629931173799348E-4</v>
      </c>
      <c r="AL170">
        <f t="shared" si="287"/>
        <v>0.28489892478881135</v>
      </c>
      <c r="AM170">
        <f t="shared" si="288"/>
        <v>1.3688309305294677</v>
      </c>
      <c r="AN170">
        <f t="shared" si="289"/>
        <v>-1</v>
      </c>
      <c r="AO170" s="1">
        <v>2000.0377197265625</v>
      </c>
      <c r="AP170" s="1">
        <v>0.5</v>
      </c>
      <c r="AQ170">
        <f t="shared" si="290"/>
        <v>67.173342223012398</v>
      </c>
      <c r="AR170">
        <f t="shared" si="291"/>
        <v>4.0522414794301111</v>
      </c>
      <c r="AS170">
        <f t="shared" si="292"/>
        <v>2.4510028891401072</v>
      </c>
      <c r="AT170">
        <f t="shared" si="293"/>
        <v>28.090250015258789</v>
      </c>
      <c r="AU170" s="1">
        <v>2</v>
      </c>
      <c r="AV170">
        <f t="shared" si="294"/>
        <v>4.644859790802002</v>
      </c>
      <c r="AW170" s="1">
        <v>1</v>
      </c>
      <c r="AX170">
        <f t="shared" si="295"/>
        <v>9.2897195816040039</v>
      </c>
      <c r="AY170" s="1">
        <v>28.848421096801758</v>
      </c>
      <c r="AZ170" s="1">
        <v>28.090250015258789</v>
      </c>
      <c r="BA170" s="1">
        <v>30.988685607910156</v>
      </c>
      <c r="BB170" s="1">
        <v>99.997184753417969</v>
      </c>
      <c r="BC170" s="1">
        <v>100.98149108886719</v>
      </c>
      <c r="BD170" s="1">
        <v>11.843526840209961</v>
      </c>
      <c r="BE170" s="1">
        <v>14.505097389221191</v>
      </c>
      <c r="BF170" s="1">
        <v>27.932445526123047</v>
      </c>
      <c r="BG170" s="1">
        <v>34.211326599121094</v>
      </c>
      <c r="BH170" s="1">
        <v>300.08322143554688</v>
      </c>
      <c r="BI170" s="1">
        <v>2000.04833984375</v>
      </c>
      <c r="BJ170" s="1">
        <v>83.862174987792969</v>
      </c>
      <c r="BK170" s="1">
        <v>94.02545166015625</v>
      </c>
      <c r="BL170" s="1">
        <v>-1.03289794921875</v>
      </c>
      <c r="BM170" s="1">
        <v>3.4548625349998474E-2</v>
      </c>
      <c r="BN170" s="1">
        <v>1</v>
      </c>
      <c r="BO170" s="1">
        <v>-1.355140209197998</v>
      </c>
      <c r="BP170" s="1">
        <v>7.355140209197998</v>
      </c>
      <c r="BQ170" s="1">
        <v>1</v>
      </c>
      <c r="BR170" s="1">
        <v>0</v>
      </c>
      <c r="BS170" s="1">
        <v>0.15999999642372131</v>
      </c>
      <c r="BT170" s="1">
        <v>111115</v>
      </c>
      <c r="BU170">
        <f t="shared" ref="BU170:BU218" si="320">BH170*0.000001/(AU170*0.0001)</f>
        <v>1.5004161071777342</v>
      </c>
      <c r="BV170">
        <f t="shared" si="297"/>
        <v>4.0522414794301109E-3</v>
      </c>
      <c r="BW170">
        <f t="shared" si="298"/>
        <v>301.24025001525877</v>
      </c>
      <c r="BX170">
        <f t="shared" si="299"/>
        <v>301.99842109680174</v>
      </c>
      <c r="BY170">
        <f t="shared" ref="BY170:BY218" si="321">(BI170*BQ170+BJ170*BR170)*BS170</f>
        <v>320.00772722226975</v>
      </c>
      <c r="BZ170">
        <f t="shared" si="301"/>
        <v>0.59981394938987054</v>
      </c>
      <c r="CA170">
        <f t="shared" si="302"/>
        <v>3.8148512225361833</v>
      </c>
      <c r="CB170">
        <f t="shared" si="303"/>
        <v>40.572538128553816</v>
      </c>
      <c r="CC170">
        <f t="shared" si="304"/>
        <v>26.067440739332625</v>
      </c>
      <c r="CD170">
        <f t="shared" si="305"/>
        <v>28.469335556030273</v>
      </c>
      <c r="CE170">
        <f t="shared" si="306"/>
        <v>3.8999165537723668</v>
      </c>
      <c r="CF170">
        <f t="shared" si="307"/>
        <v>0.15117124765789219</v>
      </c>
      <c r="CG170">
        <f t="shared" si="308"/>
        <v>1.3638483333960758</v>
      </c>
      <c r="CH170">
        <f t="shared" si="309"/>
        <v>2.5360682203762908</v>
      </c>
      <c r="CI170">
        <f t="shared" si="310"/>
        <v>9.4703563980091443E-2</v>
      </c>
      <c r="CJ170">
        <f t="shared" si="311"/>
        <v>10.930411151601657</v>
      </c>
      <c r="CK170">
        <f t="shared" si="312"/>
        <v>1.1511960504762426</v>
      </c>
      <c r="CL170">
        <f t="shared" si="313"/>
        <v>35.006705508298396</v>
      </c>
      <c r="CM170">
        <f t="shared" si="314"/>
        <v>101.2555784935532</v>
      </c>
      <c r="CN170">
        <f t="shared" si="315"/>
        <v>-6.5206395920817967E-3</v>
      </c>
      <c r="CO170">
        <f t="shared" si="316"/>
        <v>0</v>
      </c>
      <c r="CP170">
        <f t="shared" ref="CP170:CP218" si="322">BI170*AJ170</f>
        <v>1750.0921814577405</v>
      </c>
      <c r="CQ170">
        <f t="shared" si="318"/>
        <v>209.5450439453125</v>
      </c>
      <c r="CR170">
        <f t="shared" si="319"/>
        <v>7.6765897959404708E-2</v>
      </c>
      <c r="CS170">
        <v>-9999</v>
      </c>
    </row>
    <row r="171" spans="1:97" x14ac:dyDescent="0.2">
      <c r="A171" t="s">
        <v>132</v>
      </c>
      <c r="B171" t="s">
        <v>133</v>
      </c>
      <c r="C171" t="s">
        <v>283</v>
      </c>
      <c r="D171">
        <v>1</v>
      </c>
      <c r="E171">
        <v>1</v>
      </c>
      <c r="F171" t="s">
        <v>135</v>
      </c>
      <c r="G171" t="s">
        <v>284</v>
      </c>
      <c r="H171" t="s">
        <v>285</v>
      </c>
      <c r="I171">
        <v>2</v>
      </c>
      <c r="J171" s="7">
        <v>20130404</v>
      </c>
      <c r="K171" t="s">
        <v>137</v>
      </c>
      <c r="L171" t="s">
        <v>138</v>
      </c>
      <c r="M171" t="s">
        <v>139</v>
      </c>
      <c r="O171" s="1">
        <v>11</v>
      </c>
      <c r="P171" s="1" t="s">
        <v>296</v>
      </c>
      <c r="Q171" s="1">
        <v>4101.9999990351498</v>
      </c>
      <c r="R171" s="1">
        <v>0</v>
      </c>
      <c r="S171">
        <f t="shared" si="280"/>
        <v>-3.7426770788917469</v>
      </c>
      <c r="T171">
        <f t="shared" si="281"/>
        <v>0.14952086503729256</v>
      </c>
      <c r="U171">
        <f t="shared" si="282"/>
        <v>88.734794670757879</v>
      </c>
      <c r="V171" s="1">
        <v>11</v>
      </c>
      <c r="W171" s="1">
        <v>11</v>
      </c>
      <c r="X171" s="1">
        <v>0</v>
      </c>
      <c r="Y171" s="1">
        <v>0</v>
      </c>
      <c r="Z171" s="1">
        <v>575.589599609375</v>
      </c>
      <c r="AA171" s="1">
        <v>764.0343017578125</v>
      </c>
      <c r="AB171" s="1">
        <v>717.87939453125</v>
      </c>
      <c r="AC171">
        <v>-9999</v>
      </c>
      <c r="AD171">
        <f t="shared" si="283"/>
        <v>0.2466442955700851</v>
      </c>
      <c r="AE171">
        <f t="shared" si="284"/>
        <v>6.0409469994179552E-2</v>
      </c>
      <c r="AF171" s="1">
        <v>-1</v>
      </c>
      <c r="AG171" s="1">
        <v>0.87</v>
      </c>
      <c r="AH171" s="1">
        <v>0.92</v>
      </c>
      <c r="AI171" s="1">
        <v>10.049882888793945</v>
      </c>
      <c r="AJ171">
        <f t="shared" si="285"/>
        <v>0.87502494144439691</v>
      </c>
      <c r="AK171">
        <f t="shared" si="286"/>
        <v>-1.5676524266817994E-3</v>
      </c>
      <c r="AL171">
        <f t="shared" si="287"/>
        <v>0.24492546991427955</v>
      </c>
      <c r="AM171">
        <f t="shared" si="288"/>
        <v>1.327394209826456</v>
      </c>
      <c r="AN171">
        <f t="shared" si="289"/>
        <v>-1</v>
      </c>
      <c r="AO171" s="1">
        <v>1999.405029296875</v>
      </c>
      <c r="AP171" s="1">
        <v>0.5</v>
      </c>
      <c r="AQ171">
        <f t="shared" si="290"/>
        <v>52.844067930256443</v>
      </c>
      <c r="AR171">
        <f t="shared" si="291"/>
        <v>3.9697738387777055</v>
      </c>
      <c r="AS171">
        <f t="shared" si="292"/>
        <v>2.4663259927180388</v>
      </c>
      <c r="AT171">
        <f t="shared" si="293"/>
        <v>28.166936874389648</v>
      </c>
      <c r="AU171" s="1">
        <v>2</v>
      </c>
      <c r="AV171">
        <f t="shared" si="294"/>
        <v>4.644859790802002</v>
      </c>
      <c r="AW171" s="1">
        <v>1</v>
      </c>
      <c r="AX171">
        <f t="shared" si="295"/>
        <v>9.2897195816040039</v>
      </c>
      <c r="AY171" s="1">
        <v>28.859323501586914</v>
      </c>
      <c r="AZ171" s="1">
        <v>28.166936874389648</v>
      </c>
      <c r="BA171" s="1">
        <v>30.991086959838867</v>
      </c>
      <c r="BB171" s="1">
        <v>48.785724639892578</v>
      </c>
      <c r="BC171" s="1">
        <v>51.145015716552734</v>
      </c>
      <c r="BD171" s="1">
        <v>11.916868209838867</v>
      </c>
      <c r="BE171" s="1">
        <v>14.52442455291748</v>
      </c>
      <c r="BF171" s="1">
        <v>28.087209701538086</v>
      </c>
      <c r="BG171" s="1">
        <v>34.231548309326172</v>
      </c>
      <c r="BH171" s="1">
        <v>300.05987548828125</v>
      </c>
      <c r="BI171" s="1">
        <v>1999.4219970703125</v>
      </c>
      <c r="BJ171" s="1">
        <v>79.980697631835938</v>
      </c>
      <c r="BK171" s="1">
        <v>94.021049499511719</v>
      </c>
      <c r="BL171" s="1">
        <v>-1.136474609375</v>
      </c>
      <c r="BM171" s="1">
        <v>3.3365115523338318E-2</v>
      </c>
      <c r="BN171" s="1">
        <v>1</v>
      </c>
      <c r="BO171" s="1">
        <v>-1.355140209197998</v>
      </c>
      <c r="BP171" s="1">
        <v>7.355140209197998</v>
      </c>
      <c r="BQ171" s="1">
        <v>1</v>
      </c>
      <c r="BR171" s="1">
        <v>0</v>
      </c>
      <c r="BS171" s="1">
        <v>0.15999999642372131</v>
      </c>
      <c r="BT171" s="1">
        <v>111115</v>
      </c>
      <c r="BU171">
        <f t="shared" si="320"/>
        <v>1.5002993774414062</v>
      </c>
      <c r="BV171">
        <f t="shared" si="297"/>
        <v>3.9697738387777055E-3</v>
      </c>
      <c r="BW171">
        <f t="shared" si="298"/>
        <v>301.31693687438963</v>
      </c>
      <c r="BX171">
        <f t="shared" si="299"/>
        <v>302.00932350158689</v>
      </c>
      <c r="BY171">
        <f t="shared" si="321"/>
        <v>319.90751238075973</v>
      </c>
      <c r="BZ171">
        <f t="shared" si="301"/>
        <v>0.61081810550214677</v>
      </c>
      <c r="CA171">
        <f t="shared" si="302"/>
        <v>3.8319276325598168</v>
      </c>
      <c r="CB171">
        <f t="shared" si="303"/>
        <v>40.756061041200326</v>
      </c>
      <c r="CC171">
        <f t="shared" si="304"/>
        <v>26.231636488282845</v>
      </c>
      <c r="CD171">
        <f t="shared" si="305"/>
        <v>28.513130187988281</v>
      </c>
      <c r="CE171">
        <f t="shared" si="306"/>
        <v>3.9098496984647726</v>
      </c>
      <c r="CF171">
        <f t="shared" si="307"/>
        <v>0.14715240231956878</v>
      </c>
      <c r="CG171">
        <f t="shared" si="308"/>
        <v>1.3656016398417778</v>
      </c>
      <c r="CH171">
        <f t="shared" si="309"/>
        <v>2.544248058622995</v>
      </c>
      <c r="CI171">
        <f t="shared" si="310"/>
        <v>9.2180150279382048E-2</v>
      </c>
      <c r="CJ171">
        <f t="shared" si="311"/>
        <v>8.3429385220683336</v>
      </c>
      <c r="CK171">
        <f t="shared" si="312"/>
        <v>1.7349646574072608</v>
      </c>
      <c r="CL171">
        <f t="shared" si="313"/>
        <v>34.856399206009534</v>
      </c>
      <c r="CM171">
        <f t="shared" si="314"/>
        <v>51.688908781582306</v>
      </c>
      <c r="CN171">
        <f t="shared" si="315"/>
        <v>-2.5238730984298959E-2</v>
      </c>
      <c r="CO171">
        <f t="shared" si="316"/>
        <v>0</v>
      </c>
      <c r="CP171">
        <f t="shared" si="322"/>
        <v>1749.5441159090892</v>
      </c>
      <c r="CQ171">
        <f t="shared" si="318"/>
        <v>188.4447021484375</v>
      </c>
      <c r="CR171">
        <f t="shared" si="319"/>
        <v>6.0409469994179552E-2</v>
      </c>
      <c r="CS171">
        <v>-9999</v>
      </c>
    </row>
    <row r="172" spans="1:97" x14ac:dyDescent="0.2">
      <c r="A172" t="s">
        <v>132</v>
      </c>
      <c r="B172" t="s">
        <v>133</v>
      </c>
      <c r="C172" t="s">
        <v>283</v>
      </c>
      <c r="D172">
        <v>1</v>
      </c>
      <c r="E172">
        <v>1</v>
      </c>
      <c r="F172" t="s">
        <v>135</v>
      </c>
      <c r="G172" t="s">
        <v>284</v>
      </c>
      <c r="H172" t="s">
        <v>285</v>
      </c>
      <c r="I172">
        <v>2</v>
      </c>
      <c r="J172" s="7">
        <v>20130404</v>
      </c>
      <c r="K172" t="s">
        <v>137</v>
      </c>
      <c r="L172" t="s">
        <v>138</v>
      </c>
      <c r="M172" t="s">
        <v>139</v>
      </c>
      <c r="O172" s="1">
        <v>12</v>
      </c>
      <c r="P172" s="1" t="s">
        <v>297</v>
      </c>
      <c r="Q172" s="1">
        <v>4317.999998414889</v>
      </c>
      <c r="R172" s="1">
        <v>0</v>
      </c>
      <c r="S172">
        <f t="shared" si="280"/>
        <v>19.0123776801824</v>
      </c>
      <c r="T172">
        <f t="shared" si="281"/>
        <v>0.13576634467945509</v>
      </c>
      <c r="U172">
        <f t="shared" si="282"/>
        <v>624.13515937810132</v>
      </c>
      <c r="V172" s="1">
        <v>12</v>
      </c>
      <c r="W172" s="1">
        <v>12</v>
      </c>
      <c r="X172" s="1">
        <v>0</v>
      </c>
      <c r="Y172" s="1">
        <v>0</v>
      </c>
      <c r="Z172" s="1">
        <v>565.70751953125</v>
      </c>
      <c r="AA172" s="1">
        <v>856.02288818359375</v>
      </c>
      <c r="AB172" s="1">
        <v>726.73956298828125</v>
      </c>
      <c r="AC172">
        <v>-9999</v>
      </c>
      <c r="AD172">
        <f t="shared" si="283"/>
        <v>0.33914439982833611</v>
      </c>
      <c r="AE172">
        <f t="shared" si="284"/>
        <v>0.15102788369320416</v>
      </c>
      <c r="AF172" s="1">
        <v>-1</v>
      </c>
      <c r="AG172" s="1">
        <v>0.87</v>
      </c>
      <c r="AH172" s="1">
        <v>0.92</v>
      </c>
      <c r="AI172" s="1">
        <v>10.049882888793945</v>
      </c>
      <c r="AJ172">
        <f t="shared" si="285"/>
        <v>0.87502494144439691</v>
      </c>
      <c r="AK172">
        <f t="shared" si="286"/>
        <v>1.143819124286604E-2</v>
      </c>
      <c r="AL172">
        <f t="shared" si="287"/>
        <v>0.44532029356713415</v>
      </c>
      <c r="AM172">
        <f t="shared" si="288"/>
        <v>1.5131898704349935</v>
      </c>
      <c r="AN172">
        <f t="shared" si="289"/>
        <v>-1</v>
      </c>
      <c r="AO172" s="1">
        <v>1999.508544921875</v>
      </c>
      <c r="AP172" s="1">
        <v>0.5</v>
      </c>
      <c r="AQ172">
        <f t="shared" si="290"/>
        <v>132.12069141308146</v>
      </c>
      <c r="AR172">
        <f t="shared" si="291"/>
        <v>3.6678052776607384</v>
      </c>
      <c r="AS172">
        <f t="shared" si="292"/>
        <v>2.5052714542811505</v>
      </c>
      <c r="AT172">
        <f t="shared" si="293"/>
        <v>28.329851150512695</v>
      </c>
      <c r="AU172" s="1">
        <v>2</v>
      </c>
      <c r="AV172">
        <f t="shared" si="294"/>
        <v>4.644859790802002</v>
      </c>
      <c r="AW172" s="1">
        <v>1</v>
      </c>
      <c r="AX172">
        <f t="shared" si="295"/>
        <v>9.2897195816040039</v>
      </c>
      <c r="AY172" s="1">
        <v>28.877771377563477</v>
      </c>
      <c r="AZ172" s="1">
        <v>28.329851150512695</v>
      </c>
      <c r="BA172" s="1">
        <v>30.989339828491211</v>
      </c>
      <c r="BB172" s="1">
        <v>898.83197021484375</v>
      </c>
      <c r="BC172" s="1">
        <v>884.00140380859375</v>
      </c>
      <c r="BD172" s="1">
        <v>12.090641021728516</v>
      </c>
      <c r="BE172" s="1">
        <v>14.499429702758789</v>
      </c>
      <c r="BF172" s="1">
        <v>28.463394165039062</v>
      </c>
      <c r="BG172" s="1">
        <v>34.137161254882812</v>
      </c>
      <c r="BH172" s="1">
        <v>300.11965942382812</v>
      </c>
      <c r="BI172" s="1">
        <v>1999.4976806640625</v>
      </c>
      <c r="BJ172" s="1">
        <v>90.478828430175781</v>
      </c>
      <c r="BK172" s="1">
        <v>94.014381408691406</v>
      </c>
      <c r="BL172" s="1">
        <v>-3.31884765625</v>
      </c>
      <c r="BM172" s="1">
        <v>3.6300525069236755E-2</v>
      </c>
      <c r="BN172" s="1">
        <v>1</v>
      </c>
      <c r="BO172" s="1">
        <v>-1.355140209197998</v>
      </c>
      <c r="BP172" s="1">
        <v>7.355140209197998</v>
      </c>
      <c r="BQ172" s="1">
        <v>1</v>
      </c>
      <c r="BR172" s="1">
        <v>0</v>
      </c>
      <c r="BS172" s="1">
        <v>0.15999999642372131</v>
      </c>
      <c r="BT172" s="1">
        <v>111115</v>
      </c>
      <c r="BU172">
        <f t="shared" si="320"/>
        <v>1.5005982971191405</v>
      </c>
      <c r="BV172">
        <f t="shared" si="297"/>
        <v>3.6678052776607383E-3</v>
      </c>
      <c r="BW172">
        <f t="shared" si="298"/>
        <v>301.47985115051267</v>
      </c>
      <c r="BX172">
        <f t="shared" si="299"/>
        <v>302.02777137756345</v>
      </c>
      <c r="BY172">
        <f t="shared" si="321"/>
        <v>319.91962175548906</v>
      </c>
      <c r="BZ172">
        <f t="shared" si="301"/>
        <v>0.65717194775636067</v>
      </c>
      <c r="CA172">
        <f t="shared" si="302"/>
        <v>3.8684263685648244</v>
      </c>
      <c r="CB172">
        <f t="shared" si="303"/>
        <v>41.147176746803524</v>
      </c>
      <c r="CC172">
        <f t="shared" si="304"/>
        <v>26.647747044044735</v>
      </c>
      <c r="CD172">
        <f t="shared" si="305"/>
        <v>28.603811264038086</v>
      </c>
      <c r="CE172">
        <f t="shared" si="306"/>
        <v>3.9304874214294867</v>
      </c>
      <c r="CF172">
        <f t="shared" si="307"/>
        <v>0.13381074255010272</v>
      </c>
      <c r="CG172">
        <f t="shared" si="308"/>
        <v>1.3631549142836739</v>
      </c>
      <c r="CH172">
        <f t="shared" si="309"/>
        <v>2.5673325071458128</v>
      </c>
      <c r="CI172">
        <f t="shared" si="310"/>
        <v>8.380524123421558E-2</v>
      </c>
      <c r="CJ172">
        <f t="shared" si="311"/>
        <v>58.677680924347214</v>
      </c>
      <c r="CK172">
        <f t="shared" si="312"/>
        <v>0.70603412696982626</v>
      </c>
      <c r="CL172">
        <f t="shared" si="313"/>
        <v>34.344047893739294</v>
      </c>
      <c r="CM172">
        <f t="shared" si="314"/>
        <v>881.23848834674573</v>
      </c>
      <c r="CN172">
        <f t="shared" si="315"/>
        <v>7.4095947720921587E-3</v>
      </c>
      <c r="CO172">
        <f t="shared" si="316"/>
        <v>0</v>
      </c>
      <c r="CP172">
        <f t="shared" si="322"/>
        <v>1749.6103409412788</v>
      </c>
      <c r="CQ172">
        <f t="shared" si="318"/>
        <v>290.31536865234375</v>
      </c>
      <c r="CR172">
        <f t="shared" si="319"/>
        <v>0.15102788369320416</v>
      </c>
      <c r="CS172">
        <v>-9999</v>
      </c>
    </row>
    <row r="173" spans="1:97" x14ac:dyDescent="0.2">
      <c r="A173" t="s">
        <v>132</v>
      </c>
      <c r="B173" t="s">
        <v>133</v>
      </c>
      <c r="C173" t="s">
        <v>283</v>
      </c>
      <c r="D173">
        <v>1</v>
      </c>
      <c r="E173">
        <v>1</v>
      </c>
      <c r="F173" t="s">
        <v>135</v>
      </c>
      <c r="G173" t="s">
        <v>284</v>
      </c>
      <c r="H173" t="s">
        <v>285</v>
      </c>
      <c r="I173">
        <v>2</v>
      </c>
      <c r="J173" s="7">
        <v>20130404</v>
      </c>
      <c r="K173" t="s">
        <v>137</v>
      </c>
      <c r="L173" t="s">
        <v>138</v>
      </c>
      <c r="M173" t="s">
        <v>139</v>
      </c>
      <c r="O173" s="1">
        <v>13</v>
      </c>
      <c r="P173" s="1" t="s">
        <v>298</v>
      </c>
      <c r="Q173" s="1">
        <v>4443.9999989662319</v>
      </c>
      <c r="R173" s="1">
        <v>0</v>
      </c>
      <c r="S173">
        <f t="shared" si="280"/>
        <v>23.051179806318427</v>
      </c>
      <c r="T173">
        <f t="shared" si="281"/>
        <v>0.11146672683422153</v>
      </c>
      <c r="U173">
        <f t="shared" si="282"/>
        <v>801.98968585543639</v>
      </c>
      <c r="V173" s="1">
        <v>13</v>
      </c>
      <c r="W173" s="1">
        <v>13</v>
      </c>
      <c r="X173" s="1">
        <v>0</v>
      </c>
      <c r="Y173" s="1">
        <v>0</v>
      </c>
      <c r="Z173" s="1">
        <v>569.319580078125</v>
      </c>
      <c r="AA173" s="1">
        <v>879.24627685546875</v>
      </c>
      <c r="AB173" s="1">
        <v>734.3323974609375</v>
      </c>
      <c r="AC173">
        <v>-9999</v>
      </c>
      <c r="AD173">
        <f t="shared" si="283"/>
        <v>0.35249133824684908</v>
      </c>
      <c r="AE173">
        <f t="shared" si="284"/>
        <v>0.16481602846565402</v>
      </c>
      <c r="AF173" s="1">
        <v>-1</v>
      </c>
      <c r="AG173" s="1">
        <v>0.87</v>
      </c>
      <c r="AH173" s="1">
        <v>0.92</v>
      </c>
      <c r="AI173" s="1">
        <v>10.049882888793945</v>
      </c>
      <c r="AJ173">
        <f t="shared" si="285"/>
        <v>0.87502494144439691</v>
      </c>
      <c r="AK173">
        <f t="shared" si="286"/>
        <v>1.3754069629357353E-2</v>
      </c>
      <c r="AL173">
        <f t="shared" si="287"/>
        <v>0.46757469072965879</v>
      </c>
      <c r="AM173">
        <f t="shared" si="288"/>
        <v>1.544380884871049</v>
      </c>
      <c r="AN173">
        <f t="shared" si="289"/>
        <v>-1</v>
      </c>
      <c r="AO173" s="1">
        <v>1998.5723876953125</v>
      </c>
      <c r="AP173" s="1">
        <v>0.5</v>
      </c>
      <c r="AQ173">
        <f t="shared" si="290"/>
        <v>144.11519186474527</v>
      </c>
      <c r="AR173">
        <f t="shared" si="291"/>
        <v>3.1255545431044296</v>
      </c>
      <c r="AS173">
        <f t="shared" si="292"/>
        <v>2.5928711178327282</v>
      </c>
      <c r="AT173">
        <f t="shared" si="293"/>
        <v>28.615974426269531</v>
      </c>
      <c r="AU173" s="1">
        <v>2</v>
      </c>
      <c r="AV173">
        <f t="shared" si="294"/>
        <v>4.644859790802002</v>
      </c>
      <c r="AW173" s="1">
        <v>1</v>
      </c>
      <c r="AX173">
        <f t="shared" si="295"/>
        <v>9.2897195816040039</v>
      </c>
      <c r="AY173" s="1">
        <v>28.908283233642578</v>
      </c>
      <c r="AZ173" s="1">
        <v>28.615974426269531</v>
      </c>
      <c r="BA173" s="1">
        <v>30.987951278686523</v>
      </c>
      <c r="BB173" s="1">
        <v>1199.0308837890625</v>
      </c>
      <c r="BC173" s="1">
        <v>1181.2117919921875</v>
      </c>
      <c r="BD173" s="1">
        <v>12.205077171325684</v>
      </c>
      <c r="BE173" s="1">
        <v>14.25795841217041</v>
      </c>
      <c r="BF173" s="1">
        <v>28.680238723754883</v>
      </c>
      <c r="BG173" s="1">
        <v>33.509796142578125</v>
      </c>
      <c r="BH173" s="1">
        <v>300.16256713867188</v>
      </c>
      <c r="BI173" s="1">
        <v>1998.41064453125</v>
      </c>
      <c r="BJ173" s="1">
        <v>100.94850921630859</v>
      </c>
      <c r="BK173" s="1">
        <v>94.01007080078125</v>
      </c>
      <c r="BL173" s="1">
        <v>-4.5751953125</v>
      </c>
      <c r="BM173" s="1">
        <v>4.2304858565330505E-2</v>
      </c>
      <c r="BN173" s="1">
        <v>1</v>
      </c>
      <c r="BO173" s="1">
        <v>-1.355140209197998</v>
      </c>
      <c r="BP173" s="1">
        <v>7.355140209197998</v>
      </c>
      <c r="BQ173" s="1">
        <v>1</v>
      </c>
      <c r="BR173" s="1">
        <v>0</v>
      </c>
      <c r="BS173" s="1">
        <v>0.15999999642372131</v>
      </c>
      <c r="BT173" s="1">
        <v>111115</v>
      </c>
      <c r="BU173">
        <f t="shared" si="320"/>
        <v>1.5008128356933594</v>
      </c>
      <c r="BV173">
        <f t="shared" si="297"/>
        <v>3.1255545431044295E-3</v>
      </c>
      <c r="BW173">
        <f t="shared" si="298"/>
        <v>301.76597442626951</v>
      </c>
      <c r="BX173">
        <f t="shared" si="299"/>
        <v>302.05828323364256</v>
      </c>
      <c r="BY173">
        <f t="shared" si="321"/>
        <v>319.74569597812661</v>
      </c>
      <c r="BZ173">
        <f t="shared" si="301"/>
        <v>0.73976272516427066</v>
      </c>
      <c r="CA173">
        <f t="shared" si="302"/>
        <v>3.933262797635463</v>
      </c>
      <c r="CB173">
        <f t="shared" si="303"/>
        <v>41.838738808850856</v>
      </c>
      <c r="CC173">
        <f t="shared" si="304"/>
        <v>27.580780396680446</v>
      </c>
      <c r="CD173">
        <f t="shared" si="305"/>
        <v>28.762128829956055</v>
      </c>
      <c r="CE173">
        <f t="shared" si="306"/>
        <v>3.9667460448969578</v>
      </c>
      <c r="CF173">
        <f t="shared" si="307"/>
        <v>0.11014510307488992</v>
      </c>
      <c r="CG173">
        <f t="shared" si="308"/>
        <v>1.3403916798027349</v>
      </c>
      <c r="CH173">
        <f t="shared" si="309"/>
        <v>2.6263543650942229</v>
      </c>
      <c r="CI173">
        <f t="shared" si="310"/>
        <v>6.8958221521446192E-2</v>
      </c>
      <c r="CJ173">
        <f t="shared" si="311"/>
        <v>75.395107148765888</v>
      </c>
      <c r="CK173">
        <f t="shared" si="312"/>
        <v>0.67895502846515832</v>
      </c>
      <c r="CL173">
        <f t="shared" si="313"/>
        <v>32.98018125760035</v>
      </c>
      <c r="CM173">
        <f t="shared" si="314"/>
        <v>1177.8619500012458</v>
      </c>
      <c r="CN173">
        <f t="shared" si="315"/>
        <v>6.4543394768216637E-3</v>
      </c>
      <c r="CO173">
        <f t="shared" si="316"/>
        <v>0</v>
      </c>
      <c r="CP173">
        <f t="shared" si="322"/>
        <v>1748.6591572128166</v>
      </c>
      <c r="CQ173">
        <f t="shared" si="318"/>
        <v>309.92669677734375</v>
      </c>
      <c r="CR173">
        <f t="shared" si="319"/>
        <v>0.16481602846565402</v>
      </c>
      <c r="CS173">
        <v>-9999</v>
      </c>
    </row>
    <row r="174" spans="1:97" x14ac:dyDescent="0.2">
      <c r="A174" t="s">
        <v>132</v>
      </c>
      <c r="B174" t="s">
        <v>133</v>
      </c>
      <c r="C174" t="s">
        <v>283</v>
      </c>
      <c r="D174">
        <v>1</v>
      </c>
      <c r="E174">
        <v>1</v>
      </c>
      <c r="F174" t="s">
        <v>135</v>
      </c>
      <c r="G174" t="s">
        <v>284</v>
      </c>
      <c r="H174" t="s">
        <v>285</v>
      </c>
      <c r="I174">
        <v>2</v>
      </c>
      <c r="J174" s="7">
        <v>20130404</v>
      </c>
      <c r="K174" t="s">
        <v>137</v>
      </c>
      <c r="L174" t="s">
        <v>138</v>
      </c>
      <c r="M174" t="s">
        <v>139</v>
      </c>
      <c r="O174" s="1">
        <v>14</v>
      </c>
      <c r="P174" s="1" t="s">
        <v>299</v>
      </c>
      <c r="Q174" s="1">
        <v>4592.4999987939373</v>
      </c>
      <c r="R174" s="1">
        <v>0</v>
      </c>
      <c r="S174">
        <f t="shared" si="280"/>
        <v>26.21768748689458</v>
      </c>
      <c r="T174">
        <f t="shared" si="281"/>
        <v>8.2489933048746675E-2</v>
      </c>
      <c r="U174">
        <f t="shared" si="282"/>
        <v>911.13652110633598</v>
      </c>
      <c r="V174" s="1">
        <v>14</v>
      </c>
      <c r="W174" s="1">
        <v>14</v>
      </c>
      <c r="X174" s="1">
        <v>0</v>
      </c>
      <c r="Y174" s="1">
        <v>0</v>
      </c>
      <c r="Z174" s="1">
        <v>575.739501953125</v>
      </c>
      <c r="AA174" s="1">
        <v>909.85943603515625</v>
      </c>
      <c r="AB174" s="1">
        <v>740.5709228515625</v>
      </c>
      <c r="AC174">
        <v>-9999</v>
      </c>
      <c r="AD174">
        <f t="shared" si="283"/>
        <v>0.36722148592315212</v>
      </c>
      <c r="AE174">
        <f t="shared" si="284"/>
        <v>0.18606007310458073</v>
      </c>
      <c r="AF174" s="1">
        <v>-1</v>
      </c>
      <c r="AG174" s="1">
        <v>0.87</v>
      </c>
      <c r="AH174" s="1">
        <v>0.92</v>
      </c>
      <c r="AI174" s="1">
        <v>10.049882888793945</v>
      </c>
      <c r="AJ174">
        <f t="shared" si="285"/>
        <v>0.87502494144439691</v>
      </c>
      <c r="AK174">
        <f t="shared" si="286"/>
        <v>1.5563739696976012E-2</v>
      </c>
      <c r="AL174">
        <f t="shared" si="287"/>
        <v>0.50666989878559887</v>
      </c>
      <c r="AM174">
        <f t="shared" si="288"/>
        <v>1.5803317871165183</v>
      </c>
      <c r="AN174">
        <f t="shared" si="289"/>
        <v>-1</v>
      </c>
      <c r="AO174" s="1">
        <v>1998.695068359375</v>
      </c>
      <c r="AP174" s="1">
        <v>0.5</v>
      </c>
      <c r="AQ174">
        <f t="shared" si="290"/>
        <v>162.70097843719114</v>
      </c>
      <c r="AR174">
        <f t="shared" si="291"/>
        <v>2.4148909007154131</v>
      </c>
      <c r="AS174">
        <f t="shared" si="292"/>
        <v>2.6979398346577401</v>
      </c>
      <c r="AT174">
        <f t="shared" si="293"/>
        <v>28.948844909667969</v>
      </c>
      <c r="AU174" s="1">
        <v>2</v>
      </c>
      <c r="AV174">
        <f t="shared" si="294"/>
        <v>4.644859790802002</v>
      </c>
      <c r="AW174" s="1">
        <v>1</v>
      </c>
      <c r="AX174">
        <f t="shared" si="295"/>
        <v>9.2897195816040039</v>
      </c>
      <c r="AY174" s="1">
        <v>28.914894104003906</v>
      </c>
      <c r="AZ174" s="1">
        <v>28.948844909667969</v>
      </c>
      <c r="BA174" s="1">
        <v>30.986652374267578</v>
      </c>
      <c r="BB174" s="1">
        <v>1499.8092041015625</v>
      </c>
      <c r="BC174" s="1">
        <v>1479.954345703125</v>
      </c>
      <c r="BD174" s="1">
        <v>12.368643760681152</v>
      </c>
      <c r="BE174" s="1">
        <v>13.955606460571289</v>
      </c>
      <c r="BF174" s="1">
        <v>29.052986145019531</v>
      </c>
      <c r="BG174" s="1">
        <v>32.783973693847656</v>
      </c>
      <c r="BH174" s="1">
        <v>300.09396362304688</v>
      </c>
      <c r="BI174" s="1">
        <v>1998.558349609375</v>
      </c>
      <c r="BJ174" s="1">
        <v>96.270774841308594</v>
      </c>
      <c r="BK174" s="1">
        <v>94.008338928222656</v>
      </c>
      <c r="BL174" s="1">
        <v>-5.303466796875</v>
      </c>
      <c r="BM174" s="1">
        <v>5.7159289717674255E-2</v>
      </c>
      <c r="BN174" s="1">
        <v>1</v>
      </c>
      <c r="BO174" s="1">
        <v>-1.355140209197998</v>
      </c>
      <c r="BP174" s="1">
        <v>7.355140209197998</v>
      </c>
      <c r="BQ174" s="1">
        <v>1</v>
      </c>
      <c r="BR174" s="1">
        <v>0</v>
      </c>
      <c r="BS174" s="1">
        <v>0.15999999642372131</v>
      </c>
      <c r="BT174" s="1">
        <v>111115</v>
      </c>
      <c r="BU174">
        <f t="shared" si="320"/>
        <v>1.5004698181152341</v>
      </c>
      <c r="BV174">
        <f t="shared" si="297"/>
        <v>2.4148909007154131E-3</v>
      </c>
      <c r="BW174">
        <f t="shared" si="298"/>
        <v>302.09884490966795</v>
      </c>
      <c r="BX174">
        <f t="shared" si="299"/>
        <v>302.06489410400388</v>
      </c>
      <c r="BY174">
        <f t="shared" si="321"/>
        <v>319.76932879009837</v>
      </c>
      <c r="BZ174">
        <f t="shared" si="301"/>
        <v>0.84934877430547384</v>
      </c>
      <c r="CA174">
        <f t="shared" si="302"/>
        <v>4.0098832167520193</v>
      </c>
      <c r="CB174">
        <f t="shared" si="303"/>
        <v>42.654548122732493</v>
      </c>
      <c r="CC174">
        <f t="shared" si="304"/>
        <v>28.698941662161204</v>
      </c>
      <c r="CD174">
        <f t="shared" si="305"/>
        <v>28.931869506835938</v>
      </c>
      <c r="CE174">
        <f t="shared" si="306"/>
        <v>4.005944543145449</v>
      </c>
      <c r="CF174">
        <f t="shared" si="307"/>
        <v>8.1763894109503132E-2</v>
      </c>
      <c r="CG174">
        <f t="shared" si="308"/>
        <v>1.3119433820942794</v>
      </c>
      <c r="CH174">
        <f t="shared" si="309"/>
        <v>2.6940011610511698</v>
      </c>
      <c r="CI174">
        <f t="shared" si="310"/>
        <v>5.1167171661764786E-2</v>
      </c>
      <c r="CJ174">
        <f t="shared" si="311"/>
        <v>85.654430886046129</v>
      </c>
      <c r="CK174">
        <f t="shared" si="312"/>
        <v>0.61565177584816366</v>
      </c>
      <c r="CL174">
        <f t="shared" si="313"/>
        <v>31.367278789294815</v>
      </c>
      <c r="CM174">
        <f t="shared" si="314"/>
        <v>1476.1443406974415</v>
      </c>
      <c r="CN174">
        <f t="shared" si="315"/>
        <v>5.5711185548662232E-3</v>
      </c>
      <c r="CO174">
        <f t="shared" si="316"/>
        <v>0</v>
      </c>
      <c r="CP174">
        <f t="shared" si="322"/>
        <v>1748.7884028401538</v>
      </c>
      <c r="CQ174">
        <f t="shared" si="318"/>
        <v>334.11993408203125</v>
      </c>
      <c r="CR174">
        <f t="shared" si="319"/>
        <v>0.18606007310458073</v>
      </c>
      <c r="CS174">
        <v>-9999</v>
      </c>
    </row>
    <row r="175" spans="1:97" x14ac:dyDescent="0.2">
      <c r="A175" t="s">
        <v>132</v>
      </c>
      <c r="B175" t="s">
        <v>133</v>
      </c>
      <c r="C175" t="s">
        <v>184</v>
      </c>
      <c r="D175">
        <v>1</v>
      </c>
      <c r="E175">
        <v>1</v>
      </c>
      <c r="F175" t="s">
        <v>135</v>
      </c>
      <c r="G175" t="s">
        <v>263</v>
      </c>
      <c r="H175" t="s">
        <v>300</v>
      </c>
      <c r="I175">
        <v>1</v>
      </c>
      <c r="J175" s="7">
        <v>20130404</v>
      </c>
      <c r="K175" t="s">
        <v>137</v>
      </c>
      <c r="L175" t="s">
        <v>138</v>
      </c>
      <c r="M175" t="s">
        <v>139</v>
      </c>
      <c r="O175" s="1">
        <v>15</v>
      </c>
      <c r="P175" s="1" t="s">
        <v>301</v>
      </c>
      <c r="Q175" s="1">
        <v>6152.9999989662319</v>
      </c>
      <c r="R175" s="1">
        <v>0</v>
      </c>
      <c r="S175">
        <f t="shared" si="280"/>
        <v>11.442631924396993</v>
      </c>
      <c r="T175">
        <f t="shared" si="281"/>
        <v>0.17091852068286656</v>
      </c>
      <c r="U175">
        <f t="shared" si="282"/>
        <v>276.74167137057242</v>
      </c>
      <c r="V175" s="1">
        <v>15</v>
      </c>
      <c r="W175" s="1">
        <v>15</v>
      </c>
      <c r="X175" s="1">
        <v>0</v>
      </c>
      <c r="Y175" s="1">
        <v>0</v>
      </c>
      <c r="Z175" s="1">
        <v>521.550048828125</v>
      </c>
      <c r="AA175" s="1">
        <v>958.978515625</v>
      </c>
      <c r="AB175" s="1">
        <v>796.032958984375</v>
      </c>
      <c r="AC175">
        <v>-9999</v>
      </c>
      <c r="AD175">
        <f t="shared" si="283"/>
        <v>0.45614000696541934</v>
      </c>
      <c r="AE175">
        <f t="shared" si="284"/>
        <v>0.16991575304940765</v>
      </c>
      <c r="AF175" s="1">
        <v>-1</v>
      </c>
      <c r="AG175" s="1">
        <v>0.87</v>
      </c>
      <c r="AH175" s="1">
        <v>0.92</v>
      </c>
      <c r="AI175" s="1">
        <v>9.8888635635375977</v>
      </c>
      <c r="AJ175">
        <f t="shared" si="285"/>
        <v>0.87494443178176884</v>
      </c>
      <c r="AK175">
        <f t="shared" si="286"/>
        <v>7.1100977579968026E-3</v>
      </c>
      <c r="AL175">
        <f t="shared" si="287"/>
        <v>0.37250789331068079</v>
      </c>
      <c r="AM175">
        <f t="shared" si="288"/>
        <v>1.838708514704843</v>
      </c>
      <c r="AN175">
        <f t="shared" si="289"/>
        <v>-1</v>
      </c>
      <c r="AO175" s="1">
        <v>2002.009765625</v>
      </c>
      <c r="AP175" s="1">
        <v>0.5</v>
      </c>
      <c r="AQ175">
        <f t="shared" si="290"/>
        <v>148.81623475690239</v>
      </c>
      <c r="AR175">
        <f t="shared" si="291"/>
        <v>1.974240607334234</v>
      </c>
      <c r="AS175">
        <f t="shared" si="292"/>
        <v>1.0807650429259439</v>
      </c>
      <c r="AT175">
        <f t="shared" si="293"/>
        <v>21.755878448486328</v>
      </c>
      <c r="AU175" s="1">
        <v>1.92</v>
      </c>
      <c r="AV175">
        <f t="shared" si="294"/>
        <v>4.7532710075378422</v>
      </c>
      <c r="AW175" s="1">
        <v>1</v>
      </c>
      <c r="AX175">
        <f t="shared" si="295"/>
        <v>9.5065420150756843</v>
      </c>
      <c r="AY175" s="1">
        <v>18.37425422668457</v>
      </c>
      <c r="AZ175" s="1">
        <v>21.755878448486328</v>
      </c>
      <c r="BA175" s="1">
        <v>17.131088256835938</v>
      </c>
      <c r="BB175" s="1">
        <v>399.59515380859375</v>
      </c>
      <c r="BC175" s="1">
        <v>391.77993774414062</v>
      </c>
      <c r="BD175" s="1">
        <v>15.07344913482666</v>
      </c>
      <c r="BE175" s="1">
        <v>16.31585693359375</v>
      </c>
      <c r="BF175" s="1">
        <v>66.813491821289062</v>
      </c>
      <c r="BG175" s="1">
        <v>72.317298889160156</v>
      </c>
      <c r="BH175" s="1">
        <v>300.1185302734375</v>
      </c>
      <c r="BI175" s="1">
        <v>2000.1207275390625</v>
      </c>
      <c r="BJ175" s="1">
        <v>9.0797348022460938</v>
      </c>
      <c r="BK175" s="1">
        <v>93.987838745117188</v>
      </c>
      <c r="BL175" s="1">
        <v>-0.26171112060546875</v>
      </c>
      <c r="BM175" s="1">
        <v>7.8574046492576599E-2</v>
      </c>
      <c r="BN175" s="1">
        <v>1</v>
      </c>
      <c r="BO175" s="1">
        <v>-1.355140209197998</v>
      </c>
      <c r="BP175" s="1">
        <v>7.355140209197998</v>
      </c>
      <c r="BQ175" s="1">
        <v>1</v>
      </c>
      <c r="BR175" s="1">
        <v>0</v>
      </c>
      <c r="BS175" s="1">
        <v>0.15999999642372131</v>
      </c>
      <c r="BT175" s="1">
        <v>111115</v>
      </c>
      <c r="BU175">
        <f t="shared" si="320"/>
        <v>1.5631173451741536</v>
      </c>
      <c r="BV175">
        <f t="shared" si="297"/>
        <v>1.9742406073342341E-3</v>
      </c>
      <c r="BW175">
        <f t="shared" si="298"/>
        <v>294.90587844848631</v>
      </c>
      <c r="BX175">
        <f t="shared" si="299"/>
        <v>291.52425422668455</v>
      </c>
      <c r="BY175">
        <f t="shared" si="321"/>
        <v>320.01930925326087</v>
      </c>
      <c r="BZ175">
        <f t="shared" si="301"/>
        <v>0.76837056473284981</v>
      </c>
      <c r="CA175">
        <f t="shared" si="302"/>
        <v>2.6142571733889555</v>
      </c>
      <c r="CB175">
        <f t="shared" si="303"/>
        <v>27.814845072440502</v>
      </c>
      <c r="CC175">
        <f t="shared" si="304"/>
        <v>11.498988138846752</v>
      </c>
      <c r="CD175">
        <f t="shared" si="305"/>
        <v>20.065066337585449</v>
      </c>
      <c r="CE175">
        <f t="shared" si="306"/>
        <v>2.3560849287257284</v>
      </c>
      <c r="CF175">
        <f t="shared" si="307"/>
        <v>0.16789984232148489</v>
      </c>
      <c r="CG175">
        <f t="shared" si="308"/>
        <v>1.5334921304630116</v>
      </c>
      <c r="CH175">
        <f t="shared" si="309"/>
        <v>0.82259279826271681</v>
      </c>
      <c r="CI175">
        <f t="shared" si="310"/>
        <v>0.10520449898726117</v>
      </c>
      <c r="CJ175">
        <f t="shared" si="311"/>
        <v>26.010351582831575</v>
      </c>
      <c r="CK175">
        <f t="shared" si="312"/>
        <v>0.7063701958912042</v>
      </c>
      <c r="CL175">
        <f t="shared" si="313"/>
        <v>58.472641231074604</v>
      </c>
      <c r="CM175">
        <f t="shared" si="314"/>
        <v>390.15499851035418</v>
      </c>
      <c r="CN175">
        <f t="shared" si="315"/>
        <v>1.7149105196886252E-2</v>
      </c>
      <c r="CO175">
        <f t="shared" si="316"/>
        <v>0</v>
      </c>
      <c r="CP175">
        <f t="shared" si="322"/>
        <v>1749.9944934516031</v>
      </c>
      <c r="CQ175">
        <f t="shared" si="318"/>
        <v>437.428466796875</v>
      </c>
      <c r="CR175">
        <f t="shared" si="319"/>
        <v>0.16991575304940765</v>
      </c>
      <c r="CS175">
        <v>-9999</v>
      </c>
    </row>
    <row r="176" spans="1:97" x14ac:dyDescent="0.2">
      <c r="A176" t="s">
        <v>132</v>
      </c>
      <c r="B176" t="s">
        <v>133</v>
      </c>
      <c r="C176" t="s">
        <v>184</v>
      </c>
      <c r="D176">
        <v>1</v>
      </c>
      <c r="E176">
        <v>1</v>
      </c>
      <c r="F176" t="s">
        <v>135</v>
      </c>
      <c r="G176" t="s">
        <v>263</v>
      </c>
      <c r="H176" t="s">
        <v>300</v>
      </c>
      <c r="I176">
        <v>1</v>
      </c>
      <c r="J176" s="7">
        <v>20130404</v>
      </c>
      <c r="K176" t="s">
        <v>137</v>
      </c>
      <c r="L176" t="s">
        <v>138</v>
      </c>
      <c r="M176" t="s">
        <v>139</v>
      </c>
      <c r="O176" s="1">
        <v>16</v>
      </c>
      <c r="P176" s="1" t="s">
        <v>302</v>
      </c>
      <c r="Q176" s="1">
        <v>6266.9999990351498</v>
      </c>
      <c r="R176" s="1">
        <v>0</v>
      </c>
      <c r="S176">
        <f t="shared" si="280"/>
        <v>6.0866033255244281</v>
      </c>
      <c r="T176">
        <f t="shared" si="281"/>
        <v>0.17497432152127945</v>
      </c>
      <c r="U176">
        <f t="shared" si="282"/>
        <v>184.5142163868712</v>
      </c>
      <c r="V176" s="1">
        <v>16</v>
      </c>
      <c r="W176" s="1">
        <v>16</v>
      </c>
      <c r="X176" s="1">
        <v>0</v>
      </c>
      <c r="Y176" s="1">
        <v>0</v>
      </c>
      <c r="Z176" s="1">
        <v>527.10888671875</v>
      </c>
      <c r="AA176" s="1">
        <v>911.84820556640625</v>
      </c>
      <c r="AB176" s="1">
        <v>768.720947265625</v>
      </c>
      <c r="AC176">
        <v>-9999</v>
      </c>
      <c r="AD176">
        <f t="shared" si="283"/>
        <v>0.4219335153581516</v>
      </c>
      <c r="AE176">
        <f t="shared" si="284"/>
        <v>0.15696390849601541</v>
      </c>
      <c r="AF176" s="1">
        <v>-1</v>
      </c>
      <c r="AG176" s="1">
        <v>0.87</v>
      </c>
      <c r="AH176" s="1">
        <v>0.92</v>
      </c>
      <c r="AI176" s="1">
        <v>9.8888635635375977</v>
      </c>
      <c r="AJ176">
        <f t="shared" si="285"/>
        <v>0.87494443178176884</v>
      </c>
      <c r="AK176">
        <f t="shared" si="286"/>
        <v>4.0473992154005474E-3</v>
      </c>
      <c r="AL176">
        <f t="shared" si="287"/>
        <v>0.37201099884843014</v>
      </c>
      <c r="AM176">
        <f t="shared" si="288"/>
        <v>1.7299048233518817</v>
      </c>
      <c r="AN176">
        <f t="shared" si="289"/>
        <v>-1</v>
      </c>
      <c r="AO176" s="1">
        <v>2001.3905029296875</v>
      </c>
      <c r="AP176" s="1">
        <v>0.5</v>
      </c>
      <c r="AQ176">
        <f t="shared" si="290"/>
        <v>137.43017987906194</v>
      </c>
      <c r="AR176">
        <f t="shared" si="291"/>
        <v>2.0414231313851761</v>
      </c>
      <c r="AS176">
        <f t="shared" si="292"/>
        <v>1.091992710837157</v>
      </c>
      <c r="AT176">
        <f t="shared" si="293"/>
        <v>21.842840194702148</v>
      </c>
      <c r="AU176" s="1">
        <v>1.92</v>
      </c>
      <c r="AV176">
        <f t="shared" si="294"/>
        <v>4.7532710075378422</v>
      </c>
      <c r="AW176" s="1">
        <v>1</v>
      </c>
      <c r="AX176">
        <f t="shared" si="295"/>
        <v>9.5065420150756843</v>
      </c>
      <c r="AY176" s="1">
        <v>18.418064117431641</v>
      </c>
      <c r="AZ176" s="1">
        <v>21.842840194702148</v>
      </c>
      <c r="BA176" s="1">
        <v>17.126678466796875</v>
      </c>
      <c r="BB176" s="1">
        <v>249.33515930175781</v>
      </c>
      <c r="BC176" s="1">
        <v>245.12171936035156</v>
      </c>
      <c r="BD176" s="1">
        <v>15.060134887695312</v>
      </c>
      <c r="BE176" s="1">
        <v>16.344608306884766</v>
      </c>
      <c r="BF176" s="1">
        <v>66.569549560546875</v>
      </c>
      <c r="BG176" s="1">
        <v>72.246429443359375</v>
      </c>
      <c r="BH176" s="1">
        <v>300.15951538085938</v>
      </c>
      <c r="BI176" s="1">
        <v>2001.1590576171875</v>
      </c>
      <c r="BJ176" s="1">
        <v>10.058437347412109</v>
      </c>
      <c r="BK176" s="1">
        <v>93.987411499023438</v>
      </c>
      <c r="BL176" s="1">
        <v>-0.36338043212890625</v>
      </c>
      <c r="BM176" s="1">
        <v>6.0631617903709412E-2</v>
      </c>
      <c r="BN176" s="1">
        <v>1</v>
      </c>
      <c r="BO176" s="1">
        <v>-1.355140209197998</v>
      </c>
      <c r="BP176" s="1">
        <v>7.355140209197998</v>
      </c>
      <c r="BQ176" s="1">
        <v>1</v>
      </c>
      <c r="BR176" s="1">
        <v>0</v>
      </c>
      <c r="BS176" s="1">
        <v>0.15999999642372131</v>
      </c>
      <c r="BT176" s="1">
        <v>111115</v>
      </c>
      <c r="BU176">
        <f t="shared" si="320"/>
        <v>1.5633308092753091</v>
      </c>
      <c r="BV176">
        <f t="shared" si="297"/>
        <v>2.0414231313851759E-3</v>
      </c>
      <c r="BW176">
        <f t="shared" si="298"/>
        <v>294.99284019470213</v>
      </c>
      <c r="BX176">
        <f t="shared" si="299"/>
        <v>291.56806411743162</v>
      </c>
      <c r="BY176">
        <f t="shared" si="321"/>
        <v>320.18544206204751</v>
      </c>
      <c r="BZ176">
        <f t="shared" si="301"/>
        <v>0.75545711310120311</v>
      </c>
      <c r="CA176">
        <f t="shared" si="302"/>
        <v>2.6281801375666922</v>
      </c>
      <c r="CB176">
        <f t="shared" si="303"/>
        <v>27.963107991265407</v>
      </c>
      <c r="CC176">
        <f t="shared" si="304"/>
        <v>11.618499684380641</v>
      </c>
      <c r="CD176">
        <f t="shared" si="305"/>
        <v>20.130452156066895</v>
      </c>
      <c r="CE176">
        <f t="shared" si="306"/>
        <v>2.3656370002159397</v>
      </c>
      <c r="CF176">
        <f t="shared" si="307"/>
        <v>0.17181200560635393</v>
      </c>
      <c r="CG176">
        <f t="shared" si="308"/>
        <v>1.5361874267295352</v>
      </c>
      <c r="CH176">
        <f t="shared" si="309"/>
        <v>0.82944957348640447</v>
      </c>
      <c r="CI176">
        <f t="shared" si="310"/>
        <v>0.10766220969430035</v>
      </c>
      <c r="CJ176">
        <f t="shared" si="311"/>
        <v>17.342013582972715</v>
      </c>
      <c r="CK176">
        <f t="shared" si="312"/>
        <v>0.75274527638090794</v>
      </c>
      <c r="CL176">
        <f t="shared" si="313"/>
        <v>58.277216589394797</v>
      </c>
      <c r="CM176">
        <f t="shared" si="314"/>
        <v>244.25737620840133</v>
      </c>
      <c r="CN176">
        <f t="shared" si="315"/>
        <v>1.4521989296760379E-2</v>
      </c>
      <c r="CO176">
        <f t="shared" si="316"/>
        <v>0</v>
      </c>
      <c r="CP176">
        <f t="shared" si="322"/>
        <v>1750.9029745718101</v>
      </c>
      <c r="CQ176">
        <f t="shared" si="318"/>
        <v>384.73931884765625</v>
      </c>
      <c r="CR176">
        <f t="shared" si="319"/>
        <v>0.15696390849601541</v>
      </c>
      <c r="CS176">
        <v>-9999</v>
      </c>
    </row>
    <row r="177" spans="1:97" x14ac:dyDescent="0.2">
      <c r="A177" t="s">
        <v>132</v>
      </c>
      <c r="B177" t="s">
        <v>133</v>
      </c>
      <c r="C177" t="s">
        <v>184</v>
      </c>
      <c r="D177">
        <v>1</v>
      </c>
      <c r="E177">
        <v>1</v>
      </c>
      <c r="F177" t="s">
        <v>135</v>
      </c>
      <c r="G177" t="s">
        <v>263</v>
      </c>
      <c r="H177" t="s">
        <v>300</v>
      </c>
      <c r="I177">
        <v>1</v>
      </c>
      <c r="J177" s="7">
        <v>20130404</v>
      </c>
      <c r="K177" t="s">
        <v>137</v>
      </c>
      <c r="L177" t="s">
        <v>138</v>
      </c>
      <c r="M177" t="s">
        <v>139</v>
      </c>
      <c r="O177" s="1">
        <v>17</v>
      </c>
      <c r="P177" s="1" t="s">
        <v>303</v>
      </c>
      <c r="Q177" s="1">
        <v>6417.9999990351498</v>
      </c>
      <c r="R177" s="1">
        <v>0</v>
      </c>
      <c r="S177">
        <f t="shared" si="280"/>
        <v>0.61594366868840311</v>
      </c>
      <c r="T177">
        <f t="shared" si="281"/>
        <v>0.18156238128098984</v>
      </c>
      <c r="U177">
        <f t="shared" si="282"/>
        <v>92.053623055029092</v>
      </c>
      <c r="V177" s="1">
        <v>17</v>
      </c>
      <c r="W177" s="1">
        <v>17</v>
      </c>
      <c r="X177" s="1">
        <v>0</v>
      </c>
      <c r="Y177" s="1">
        <v>0</v>
      </c>
      <c r="Z177" s="1">
        <v>528.73876953125</v>
      </c>
      <c r="AA177" s="1">
        <v>866.83392333984375</v>
      </c>
      <c r="AB177" s="1">
        <v>751.28961181640625</v>
      </c>
      <c r="AC177">
        <v>-9999</v>
      </c>
      <c r="AD177">
        <f t="shared" si="283"/>
        <v>0.39003452069104472</v>
      </c>
      <c r="AE177">
        <f t="shared" si="284"/>
        <v>0.13329463512255524</v>
      </c>
      <c r="AF177" s="1">
        <v>-1</v>
      </c>
      <c r="AG177" s="1">
        <v>0.87</v>
      </c>
      <c r="AH177" s="1">
        <v>0.92</v>
      </c>
      <c r="AI177" s="1">
        <v>9.9197111129760742</v>
      </c>
      <c r="AJ177">
        <f t="shared" si="285"/>
        <v>0.87495985555648814</v>
      </c>
      <c r="AK177">
        <f t="shared" si="286"/>
        <v>9.2408392687108869E-4</v>
      </c>
      <c r="AL177">
        <f t="shared" si="287"/>
        <v>0.34175086576026686</v>
      </c>
      <c r="AM177">
        <f t="shared" si="288"/>
        <v>1.6394370401631979</v>
      </c>
      <c r="AN177">
        <f t="shared" si="289"/>
        <v>-1</v>
      </c>
      <c r="AO177" s="1">
        <v>1998.589599609375</v>
      </c>
      <c r="AP177" s="1">
        <v>0.5</v>
      </c>
      <c r="AQ177">
        <f t="shared" si="290"/>
        <v>116.54520898945722</v>
      </c>
      <c r="AR177">
        <f t="shared" si="291"/>
        <v>2.1020178218020251</v>
      </c>
      <c r="AS177">
        <f t="shared" si="292"/>
        <v>1.0844636589276087</v>
      </c>
      <c r="AT177">
        <f t="shared" si="293"/>
        <v>21.734243392944336</v>
      </c>
      <c r="AU177" s="1">
        <v>1.92</v>
      </c>
      <c r="AV177">
        <f t="shared" si="294"/>
        <v>4.7532710075378422</v>
      </c>
      <c r="AW177" s="1">
        <v>1</v>
      </c>
      <c r="AX177">
        <f t="shared" si="295"/>
        <v>9.5065420150756843</v>
      </c>
      <c r="AY177" s="1">
        <v>18.334770202636719</v>
      </c>
      <c r="AZ177" s="1">
        <v>21.734243392944336</v>
      </c>
      <c r="BA177" s="1">
        <v>17.125137329101562</v>
      </c>
      <c r="BB177" s="1">
        <v>99.899978637695312</v>
      </c>
      <c r="BC177" s="1">
        <v>99.372291564941406</v>
      </c>
      <c r="BD177" s="1">
        <v>14.917489051818848</v>
      </c>
      <c r="BE177" s="1">
        <v>16.240427017211914</v>
      </c>
      <c r="BF177" s="1">
        <v>66.279945373535156</v>
      </c>
      <c r="BG177" s="1">
        <v>72.159843444824219</v>
      </c>
      <c r="BH177" s="1">
        <v>300.11459350585938</v>
      </c>
      <c r="BI177" s="1">
        <v>1998.6036376953125</v>
      </c>
      <c r="BJ177" s="1">
        <v>10.810853958129883</v>
      </c>
      <c r="BK177" s="1">
        <v>93.983963012695312</v>
      </c>
      <c r="BL177" s="1">
        <v>-0.753265380859375</v>
      </c>
      <c r="BM177" s="1">
        <v>7.9394206404685974E-2</v>
      </c>
      <c r="BN177" s="1">
        <v>1</v>
      </c>
      <c r="BO177" s="1">
        <v>-1.355140209197998</v>
      </c>
      <c r="BP177" s="1">
        <v>7.355140209197998</v>
      </c>
      <c r="BQ177" s="1">
        <v>1</v>
      </c>
      <c r="BR177" s="1">
        <v>0</v>
      </c>
      <c r="BS177" s="1">
        <v>0.15999999642372131</v>
      </c>
      <c r="BT177" s="1">
        <v>111115</v>
      </c>
      <c r="BU177">
        <f t="shared" si="320"/>
        <v>1.5630968411763508</v>
      </c>
      <c r="BV177">
        <f t="shared" si="297"/>
        <v>2.1020178218020252E-3</v>
      </c>
      <c r="BW177">
        <f t="shared" si="298"/>
        <v>294.88424339294431</v>
      </c>
      <c r="BX177">
        <f t="shared" si="299"/>
        <v>291.4847702026367</v>
      </c>
      <c r="BY177">
        <f t="shared" si="321"/>
        <v>319.77657488368641</v>
      </c>
      <c r="BZ177">
        <f t="shared" si="301"/>
        <v>0.74464709853234312</v>
      </c>
      <c r="CA177">
        <f t="shared" si="302"/>
        <v>2.6108033510236308</v>
      </c>
      <c r="CB177">
        <f t="shared" si="303"/>
        <v>27.779243046720268</v>
      </c>
      <c r="CC177">
        <f t="shared" si="304"/>
        <v>11.538816029508354</v>
      </c>
      <c r="CD177">
        <f t="shared" si="305"/>
        <v>20.034506797790527</v>
      </c>
      <c r="CE177">
        <f t="shared" si="306"/>
        <v>2.3516321528292337</v>
      </c>
      <c r="CF177">
        <f t="shared" si="307"/>
        <v>0.17815976535657632</v>
      </c>
      <c r="CG177">
        <f t="shared" si="308"/>
        <v>1.5263396920960222</v>
      </c>
      <c r="CH177">
        <f t="shared" si="309"/>
        <v>0.8252924607332115</v>
      </c>
      <c r="CI177">
        <f t="shared" si="310"/>
        <v>0.11165063831278224</v>
      </c>
      <c r="CJ177">
        <f t="shared" si="311"/>
        <v>8.6515643043884509</v>
      </c>
      <c r="CK177">
        <f t="shared" si="312"/>
        <v>0.92635101400344133</v>
      </c>
      <c r="CL177">
        <f t="shared" si="313"/>
        <v>58.323607812489357</v>
      </c>
      <c r="CM177">
        <f t="shared" si="314"/>
        <v>99.284822961593235</v>
      </c>
      <c r="CN177">
        <f t="shared" si="315"/>
        <v>3.6182828246634391E-3</v>
      </c>
      <c r="CO177">
        <f t="shared" si="316"/>
        <v>0</v>
      </c>
      <c r="CP177">
        <f t="shared" si="322"/>
        <v>1748.6979501525623</v>
      </c>
      <c r="CQ177">
        <f t="shared" si="318"/>
        <v>338.09515380859375</v>
      </c>
      <c r="CR177">
        <f t="shared" si="319"/>
        <v>0.13329463512255524</v>
      </c>
      <c r="CS177">
        <v>-9999</v>
      </c>
    </row>
    <row r="178" spans="1:97" x14ac:dyDescent="0.2">
      <c r="A178" t="s">
        <v>132</v>
      </c>
      <c r="B178" t="s">
        <v>133</v>
      </c>
      <c r="C178" t="s">
        <v>184</v>
      </c>
      <c r="D178">
        <v>1</v>
      </c>
      <c r="E178">
        <v>1</v>
      </c>
      <c r="F178" t="s">
        <v>135</v>
      </c>
      <c r="G178" t="s">
        <v>263</v>
      </c>
      <c r="H178" t="s">
        <v>300</v>
      </c>
      <c r="I178">
        <v>1</v>
      </c>
      <c r="J178" s="7">
        <v>20130404</v>
      </c>
      <c r="K178" t="s">
        <v>137</v>
      </c>
      <c r="L178" t="s">
        <v>138</v>
      </c>
      <c r="M178" t="s">
        <v>139</v>
      </c>
      <c r="O178" s="1">
        <v>18</v>
      </c>
      <c r="P178" s="1" t="s">
        <v>304</v>
      </c>
      <c r="Q178" s="1">
        <v>6554.9999976567924</v>
      </c>
      <c r="R178" s="1">
        <v>0</v>
      </c>
      <c r="S178">
        <f t="shared" si="280"/>
        <v>-2.491171793610631</v>
      </c>
      <c r="T178">
        <f t="shared" si="281"/>
        <v>0.18183235179690216</v>
      </c>
      <c r="U178">
        <f t="shared" si="282"/>
        <v>71.505286551886115</v>
      </c>
      <c r="V178" s="1">
        <v>18</v>
      </c>
      <c r="W178" s="1">
        <v>18</v>
      </c>
      <c r="X178" s="1">
        <v>0</v>
      </c>
      <c r="Y178" s="1">
        <v>0</v>
      </c>
      <c r="Z178" s="1">
        <v>527.738525390625</v>
      </c>
      <c r="AA178" s="1">
        <v>847.26019287109375</v>
      </c>
      <c r="AB178" s="1">
        <v>742.36639404296875</v>
      </c>
      <c r="AC178">
        <v>-9999</v>
      </c>
      <c r="AD178">
        <f t="shared" si="283"/>
        <v>0.37712342698139995</v>
      </c>
      <c r="AE178">
        <f t="shared" si="284"/>
        <v>0.12380352542313297</v>
      </c>
      <c r="AF178" s="1">
        <v>-1</v>
      </c>
      <c r="AG178" s="1">
        <v>0.87</v>
      </c>
      <c r="AH178" s="1">
        <v>0.92</v>
      </c>
      <c r="AI178" s="1">
        <v>9.8888635635375977</v>
      </c>
      <c r="AJ178">
        <f t="shared" si="285"/>
        <v>0.87494443178176884</v>
      </c>
      <c r="AK178">
        <f t="shared" si="286"/>
        <v>-8.5221371472825726E-4</v>
      </c>
      <c r="AL178">
        <f t="shared" si="287"/>
        <v>0.32828383644604259</v>
      </c>
      <c r="AM178">
        <f t="shared" si="288"/>
        <v>1.6054545046601687</v>
      </c>
      <c r="AN178">
        <f t="shared" si="289"/>
        <v>-1</v>
      </c>
      <c r="AO178" s="1">
        <v>2001.90576171875</v>
      </c>
      <c r="AP178" s="1">
        <v>0.5</v>
      </c>
      <c r="AQ178">
        <f t="shared" si="290"/>
        <v>108.4244224070261</v>
      </c>
      <c r="AR178">
        <f t="shared" si="291"/>
        <v>2.1200901872030129</v>
      </c>
      <c r="AS178">
        <f t="shared" si="292"/>
        <v>1.0922399438762922</v>
      </c>
      <c r="AT178">
        <f t="shared" si="293"/>
        <v>21.73185920715332</v>
      </c>
      <c r="AU178" s="1">
        <v>1.92</v>
      </c>
      <c r="AV178">
        <f t="shared" si="294"/>
        <v>4.7532710075378422</v>
      </c>
      <c r="AW178" s="1">
        <v>1</v>
      </c>
      <c r="AX178">
        <f t="shared" si="295"/>
        <v>9.5065420150756843</v>
      </c>
      <c r="AY178" s="1">
        <v>18.361667633056641</v>
      </c>
      <c r="AZ178" s="1">
        <v>21.73185920715332</v>
      </c>
      <c r="BA178" s="1">
        <v>17.128820419311523</v>
      </c>
      <c r="BB178" s="1">
        <v>48.856662750244141</v>
      </c>
      <c r="BC178" s="1">
        <v>50.381214141845703</v>
      </c>
      <c r="BD178" s="1">
        <v>14.820026397705078</v>
      </c>
      <c r="BE178" s="1">
        <v>16.153707504272461</v>
      </c>
      <c r="BF178" s="1">
        <v>65.73907470703125</v>
      </c>
      <c r="BG178" s="1">
        <v>71.651985168457031</v>
      </c>
      <c r="BH178" s="1">
        <v>300.28305053710938</v>
      </c>
      <c r="BI178" s="1">
        <v>1999.8558349609375</v>
      </c>
      <c r="BJ178" s="1">
        <v>10.353496551513672</v>
      </c>
      <c r="BK178" s="1">
        <v>93.983566284179688</v>
      </c>
      <c r="BL178" s="1">
        <v>-0.31863784790039062</v>
      </c>
      <c r="BM178" s="1">
        <v>6.1797007918357849E-2</v>
      </c>
      <c r="BN178" s="1">
        <v>1</v>
      </c>
      <c r="BO178" s="1">
        <v>-1.355140209197998</v>
      </c>
      <c r="BP178" s="1">
        <v>7.355140209197998</v>
      </c>
      <c r="BQ178" s="1">
        <v>1</v>
      </c>
      <c r="BR178" s="1">
        <v>0</v>
      </c>
      <c r="BS178" s="1">
        <v>0.15999999642372131</v>
      </c>
      <c r="BT178" s="1">
        <v>111115</v>
      </c>
      <c r="BU178">
        <f t="shared" si="320"/>
        <v>1.5639742215474446</v>
      </c>
      <c r="BV178">
        <f t="shared" si="297"/>
        <v>2.1200901872030129E-3</v>
      </c>
      <c r="BW178">
        <f t="shared" si="298"/>
        <v>294.8818592071533</v>
      </c>
      <c r="BX178">
        <f t="shared" si="299"/>
        <v>291.51166763305662</v>
      </c>
      <c r="BY178">
        <f t="shared" si="321"/>
        <v>319.9769264417082</v>
      </c>
      <c r="BZ178">
        <f t="shared" si="301"/>
        <v>0.74353886143803261</v>
      </c>
      <c r="CA178">
        <f t="shared" si="302"/>
        <v>2.6104229838393338</v>
      </c>
      <c r="CB178">
        <f t="shared" si="303"/>
        <v>27.775313143003682</v>
      </c>
      <c r="CC178">
        <f t="shared" si="304"/>
        <v>11.621605638731221</v>
      </c>
      <c r="CD178">
        <f t="shared" si="305"/>
        <v>20.04676342010498</v>
      </c>
      <c r="CE178">
        <f t="shared" si="306"/>
        <v>2.3534171569249707</v>
      </c>
      <c r="CF178">
        <f t="shared" si="307"/>
        <v>0.17841970454484668</v>
      </c>
      <c r="CG178">
        <f t="shared" si="308"/>
        <v>1.5181830399630416</v>
      </c>
      <c r="CH178">
        <f t="shared" si="309"/>
        <v>0.83523411696192906</v>
      </c>
      <c r="CI178">
        <f t="shared" si="310"/>
        <v>0.11181397983900697</v>
      </c>
      <c r="CJ178">
        <f t="shared" si="311"/>
        <v>6.7203218383184513</v>
      </c>
      <c r="CK178">
        <f t="shared" si="312"/>
        <v>1.4192847030356728</v>
      </c>
      <c r="CL178">
        <f t="shared" si="313"/>
        <v>58.021760975254047</v>
      </c>
      <c r="CM178">
        <f t="shared" si="314"/>
        <v>50.734979150830156</v>
      </c>
      <c r="CN178">
        <f t="shared" si="315"/>
        <v>-2.8489648912136366E-2</v>
      </c>
      <c r="CO178">
        <f t="shared" si="316"/>
        <v>0</v>
      </c>
      <c r="CP178">
        <f t="shared" si="322"/>
        <v>1749.7627271653523</v>
      </c>
      <c r="CQ178">
        <f t="shared" si="318"/>
        <v>319.52166748046875</v>
      </c>
      <c r="CR178">
        <f t="shared" si="319"/>
        <v>0.12380352542313297</v>
      </c>
      <c r="CS178">
        <v>-9999</v>
      </c>
    </row>
    <row r="179" spans="1:97" x14ac:dyDescent="0.2">
      <c r="A179" t="s">
        <v>132</v>
      </c>
      <c r="B179" t="s">
        <v>133</v>
      </c>
      <c r="C179" t="s">
        <v>184</v>
      </c>
      <c r="D179">
        <v>1</v>
      </c>
      <c r="E179">
        <v>1</v>
      </c>
      <c r="F179" t="s">
        <v>135</v>
      </c>
      <c r="G179" t="s">
        <v>263</v>
      </c>
      <c r="H179" t="s">
        <v>300</v>
      </c>
      <c r="I179">
        <v>1</v>
      </c>
      <c r="J179" s="7">
        <v>20130404</v>
      </c>
      <c r="K179" t="s">
        <v>137</v>
      </c>
      <c r="L179" t="s">
        <v>138</v>
      </c>
      <c r="M179" t="s">
        <v>139</v>
      </c>
      <c r="O179" s="1">
        <v>19</v>
      </c>
      <c r="P179" s="1" t="s">
        <v>305</v>
      </c>
      <c r="Q179" s="1">
        <v>6762.9999981392175</v>
      </c>
      <c r="R179" s="1">
        <v>0</v>
      </c>
      <c r="S179">
        <f t="shared" si="280"/>
        <v>17.885542634279911</v>
      </c>
      <c r="T179">
        <f t="shared" si="281"/>
        <v>0.18712819202624609</v>
      </c>
      <c r="U179">
        <f t="shared" si="282"/>
        <v>716.68976562421005</v>
      </c>
      <c r="V179" s="1">
        <v>19</v>
      </c>
      <c r="W179" s="1">
        <v>19</v>
      </c>
      <c r="X179" s="1">
        <v>0</v>
      </c>
      <c r="Y179" s="1">
        <v>0</v>
      </c>
      <c r="Z179" s="1">
        <v>513.499267578125</v>
      </c>
      <c r="AA179" s="1">
        <v>990.1595458984375</v>
      </c>
      <c r="AB179" s="1">
        <v>800.8668212890625</v>
      </c>
      <c r="AC179">
        <v>-9999</v>
      </c>
      <c r="AD179">
        <f t="shared" si="283"/>
        <v>0.48139744781009708</v>
      </c>
      <c r="AE179">
        <f t="shared" si="284"/>
        <v>0.19117396321985378</v>
      </c>
      <c r="AF179" s="1">
        <v>-1</v>
      </c>
      <c r="AG179" s="1">
        <v>0.87</v>
      </c>
      <c r="AH179" s="1">
        <v>0.92</v>
      </c>
      <c r="AI179" s="1">
        <v>9.8888635635375977</v>
      </c>
      <c r="AJ179">
        <f t="shared" si="285"/>
        <v>0.87494443178176884</v>
      </c>
      <c r="AK179">
        <f t="shared" si="286"/>
        <v>1.0788003221354652E-2</v>
      </c>
      <c r="AL179">
        <f t="shared" si="287"/>
        <v>0.39712292636679819</v>
      </c>
      <c r="AM179">
        <f t="shared" si="288"/>
        <v>1.9282589254088707</v>
      </c>
      <c r="AN179">
        <f t="shared" si="289"/>
        <v>-1</v>
      </c>
      <c r="AO179" s="1">
        <v>2000.861083984375</v>
      </c>
      <c r="AP179" s="1">
        <v>0.5</v>
      </c>
      <c r="AQ179">
        <f t="shared" si="290"/>
        <v>167.33860991373822</v>
      </c>
      <c r="AR179">
        <f t="shared" si="291"/>
        <v>2.2285921697027824</v>
      </c>
      <c r="AS179">
        <f t="shared" si="292"/>
        <v>1.1161340517114395</v>
      </c>
      <c r="AT179">
        <f t="shared" si="293"/>
        <v>21.832494735717773</v>
      </c>
      <c r="AU179" s="1">
        <v>1.92</v>
      </c>
      <c r="AV179">
        <f t="shared" si="294"/>
        <v>4.7532710075378422</v>
      </c>
      <c r="AW179" s="1">
        <v>1</v>
      </c>
      <c r="AX179">
        <f t="shared" si="295"/>
        <v>9.5065420150756843</v>
      </c>
      <c r="AY179" s="1">
        <v>18.433774948120117</v>
      </c>
      <c r="AZ179" s="1">
        <v>21.832494735717773</v>
      </c>
      <c r="BA179" s="1">
        <v>17.127897262573242</v>
      </c>
      <c r="BB179" s="1">
        <v>900.4439697265625</v>
      </c>
      <c r="BC179" s="1">
        <v>887.73773193359375</v>
      </c>
      <c r="BD179" s="1">
        <v>14.669111251831055</v>
      </c>
      <c r="BE179" s="1">
        <v>16.071748733520508</v>
      </c>
      <c r="BF179" s="1">
        <v>64.770401000976562</v>
      </c>
      <c r="BG179" s="1">
        <v>70.964324951171875</v>
      </c>
      <c r="BH179" s="1">
        <v>300.15792846679688</v>
      </c>
      <c r="BI179" s="1">
        <v>2000.819580078125</v>
      </c>
      <c r="BJ179" s="1">
        <v>10.357831001281738</v>
      </c>
      <c r="BK179" s="1">
        <v>93.97772216796875</v>
      </c>
      <c r="BL179" s="1">
        <v>0.50515365600585938</v>
      </c>
      <c r="BM179" s="1">
        <v>7.8625544905662537E-2</v>
      </c>
      <c r="BN179" s="1">
        <v>1</v>
      </c>
      <c r="BO179" s="1">
        <v>-1.355140209197998</v>
      </c>
      <c r="BP179" s="1">
        <v>7.355140209197998</v>
      </c>
      <c r="BQ179" s="1">
        <v>1</v>
      </c>
      <c r="BR179" s="1">
        <v>0</v>
      </c>
      <c r="BS179" s="1">
        <v>0.15999999642372131</v>
      </c>
      <c r="BT179" s="1">
        <v>111115</v>
      </c>
      <c r="BU179">
        <f t="shared" si="320"/>
        <v>1.5633225440979004</v>
      </c>
      <c r="BV179">
        <f t="shared" si="297"/>
        <v>2.2285921697027824E-3</v>
      </c>
      <c r="BW179">
        <f t="shared" si="298"/>
        <v>294.98249473571775</v>
      </c>
      <c r="BX179">
        <f t="shared" si="299"/>
        <v>291.58377494812009</v>
      </c>
      <c r="BY179">
        <f t="shared" si="321"/>
        <v>320.13112565701158</v>
      </c>
      <c r="BZ179">
        <f t="shared" si="301"/>
        <v>0.72403190804990225</v>
      </c>
      <c r="CA179">
        <f t="shared" si="302"/>
        <v>2.6265203889436335</v>
      </c>
      <c r="CB179">
        <f t="shared" si="303"/>
        <v>27.948329969619685</v>
      </c>
      <c r="CC179">
        <f t="shared" si="304"/>
        <v>11.876581236099177</v>
      </c>
      <c r="CD179">
        <f t="shared" si="305"/>
        <v>20.133134841918945</v>
      </c>
      <c r="CE179">
        <f t="shared" si="306"/>
        <v>2.3660296315072489</v>
      </c>
      <c r="CF179">
        <f t="shared" si="307"/>
        <v>0.18351583886146058</v>
      </c>
      <c r="CG179">
        <f t="shared" si="308"/>
        <v>1.510386337232194</v>
      </c>
      <c r="CH179">
        <f t="shared" si="309"/>
        <v>0.85564329427505492</v>
      </c>
      <c r="CI179">
        <f t="shared" si="310"/>
        <v>0.11501656721046444</v>
      </c>
      <c r="CJ179">
        <f t="shared" si="311"/>
        <v>67.352871674458655</v>
      </c>
      <c r="CK179">
        <f t="shared" si="312"/>
        <v>0.80732150931917501</v>
      </c>
      <c r="CL179">
        <f t="shared" si="313"/>
        <v>57.387646946653746</v>
      </c>
      <c r="CM179">
        <f t="shared" si="314"/>
        <v>885.1978512369127</v>
      </c>
      <c r="CN179">
        <f t="shared" si="315"/>
        <v>1.1595251894377595E-2</v>
      </c>
      <c r="CO179">
        <f t="shared" si="316"/>
        <v>0</v>
      </c>
      <c r="CP179">
        <f t="shared" si="322"/>
        <v>1750.6059505892924</v>
      </c>
      <c r="CQ179">
        <f t="shared" si="318"/>
        <v>476.6602783203125</v>
      </c>
      <c r="CR179">
        <f t="shared" si="319"/>
        <v>0.19117396321985378</v>
      </c>
      <c r="CS179">
        <v>-9999</v>
      </c>
    </row>
    <row r="180" spans="1:97" x14ac:dyDescent="0.2">
      <c r="A180" t="s">
        <v>132</v>
      </c>
      <c r="B180" t="s">
        <v>133</v>
      </c>
      <c r="C180" t="s">
        <v>184</v>
      </c>
      <c r="D180">
        <v>1</v>
      </c>
      <c r="E180">
        <v>1</v>
      </c>
      <c r="F180" t="s">
        <v>135</v>
      </c>
      <c r="G180" t="s">
        <v>263</v>
      </c>
      <c r="H180" t="s">
        <v>300</v>
      </c>
      <c r="I180">
        <v>1</v>
      </c>
      <c r="J180" s="7">
        <v>20130404</v>
      </c>
      <c r="K180" t="s">
        <v>137</v>
      </c>
      <c r="L180" t="s">
        <v>138</v>
      </c>
      <c r="M180" t="s">
        <v>139</v>
      </c>
      <c r="O180" s="1">
        <v>20</v>
      </c>
      <c r="P180" s="1" t="s">
        <v>306</v>
      </c>
      <c r="Q180" s="1">
        <v>6912.9999977946281</v>
      </c>
      <c r="R180" s="1">
        <v>0</v>
      </c>
      <c r="S180">
        <f t="shared" si="280"/>
        <v>19.335366759560326</v>
      </c>
      <c r="T180">
        <f t="shared" si="281"/>
        <v>0.18694662343454821</v>
      </c>
      <c r="U180">
        <f t="shared" si="282"/>
        <v>996.10391940902207</v>
      </c>
      <c r="V180" s="1">
        <v>20</v>
      </c>
      <c r="W180" s="1">
        <v>20</v>
      </c>
      <c r="X180" s="1">
        <v>0</v>
      </c>
      <c r="Y180" s="1">
        <v>0</v>
      </c>
      <c r="Z180" s="1">
        <v>520.726318359375</v>
      </c>
      <c r="AA180" s="1">
        <v>1006.6862182617188</v>
      </c>
      <c r="AB180" s="1">
        <v>814.68603515625</v>
      </c>
      <c r="AC180">
        <v>-9999</v>
      </c>
      <c r="AD180">
        <f t="shared" si="283"/>
        <v>0.48273224673867909</v>
      </c>
      <c r="AE180">
        <f t="shared" si="284"/>
        <v>0.19072495443217885</v>
      </c>
      <c r="AF180" s="1">
        <v>-1</v>
      </c>
      <c r="AG180" s="1">
        <v>0.87</v>
      </c>
      <c r="AH180" s="1">
        <v>0.92</v>
      </c>
      <c r="AI180" s="1">
        <v>9.8888635635375977</v>
      </c>
      <c r="AJ180">
        <f t="shared" si="285"/>
        <v>0.87494443178176884</v>
      </c>
      <c r="AK180">
        <f t="shared" si="286"/>
        <v>1.1613972394508783E-2</v>
      </c>
      <c r="AL180">
        <f t="shared" si="287"/>
        <v>0.39509470461256624</v>
      </c>
      <c r="AM180">
        <f t="shared" si="288"/>
        <v>1.9332347583917633</v>
      </c>
      <c r="AN180">
        <f t="shared" si="289"/>
        <v>-1</v>
      </c>
      <c r="AO180" s="1">
        <v>2001.2896728515625</v>
      </c>
      <c r="AP180" s="1">
        <v>0.5</v>
      </c>
      <c r="AQ180">
        <f t="shared" si="290"/>
        <v>166.9813431463144</v>
      </c>
      <c r="AR180">
        <f t="shared" si="291"/>
        <v>2.2426609405693902</v>
      </c>
      <c r="AS180">
        <f t="shared" si="292"/>
        <v>1.1242976620025145</v>
      </c>
      <c r="AT180">
        <f t="shared" si="293"/>
        <v>21.7994384765625</v>
      </c>
      <c r="AU180" s="1">
        <v>1.92</v>
      </c>
      <c r="AV180">
        <f t="shared" si="294"/>
        <v>4.7532710075378422</v>
      </c>
      <c r="AW180" s="1">
        <v>1</v>
      </c>
      <c r="AX180">
        <f t="shared" si="295"/>
        <v>9.5065420150756843</v>
      </c>
      <c r="AY180" s="1">
        <v>18.422191619873047</v>
      </c>
      <c r="AZ180" s="1">
        <v>21.7994384765625</v>
      </c>
      <c r="BA180" s="1">
        <v>17.128021240234375</v>
      </c>
      <c r="BB180" s="1">
        <v>1199.7314453125</v>
      </c>
      <c r="BC180" s="1">
        <v>1185.6649169921875</v>
      </c>
      <c r="BD180" s="1">
        <v>14.517995834350586</v>
      </c>
      <c r="BE180" s="1">
        <v>15.929442405700684</v>
      </c>
      <c r="BF180" s="1">
        <v>64.14605712890625</v>
      </c>
      <c r="BG180" s="1">
        <v>70.383682250976562</v>
      </c>
      <c r="BH180" s="1">
        <v>300.21102905273438</v>
      </c>
      <c r="BI180" s="1">
        <v>2001.201171875</v>
      </c>
      <c r="BJ180" s="1">
        <v>10.356013298034668</v>
      </c>
      <c r="BK180" s="1">
        <v>93.972251892089844</v>
      </c>
      <c r="BL180" s="1">
        <v>-0.20700454711914062</v>
      </c>
      <c r="BM180" s="1">
        <v>8.6443766951560974E-2</v>
      </c>
      <c r="BN180" s="1">
        <v>1</v>
      </c>
      <c r="BO180" s="1">
        <v>-1.355140209197998</v>
      </c>
      <c r="BP180" s="1">
        <v>7.355140209197998</v>
      </c>
      <c r="BQ180" s="1">
        <v>1</v>
      </c>
      <c r="BR180" s="1">
        <v>0</v>
      </c>
      <c r="BS180" s="1">
        <v>0.15999999642372131</v>
      </c>
      <c r="BT180" s="1">
        <v>111115</v>
      </c>
      <c r="BU180">
        <f t="shared" si="320"/>
        <v>1.5635991096496582</v>
      </c>
      <c r="BV180">
        <f t="shared" si="297"/>
        <v>2.2426609405693902E-3</v>
      </c>
      <c r="BW180">
        <f t="shared" si="298"/>
        <v>294.94943847656248</v>
      </c>
      <c r="BX180">
        <f t="shared" si="299"/>
        <v>291.57219161987302</v>
      </c>
      <c r="BY180">
        <f t="shared" si="321"/>
        <v>320.1921803431469</v>
      </c>
      <c r="BZ180">
        <f t="shared" si="301"/>
        <v>0.72279899520157365</v>
      </c>
      <c r="CA180">
        <f t="shared" si="302"/>
        <v>2.6212232362515566</v>
      </c>
      <c r="CB180">
        <f t="shared" si="303"/>
        <v>27.893587558820638</v>
      </c>
      <c r="CC180">
        <f t="shared" si="304"/>
        <v>11.964145153119954</v>
      </c>
      <c r="CD180">
        <f t="shared" si="305"/>
        <v>20.110815048217773</v>
      </c>
      <c r="CE180">
        <f t="shared" si="306"/>
        <v>2.362764699447252</v>
      </c>
      <c r="CF180">
        <f t="shared" si="307"/>
        <v>0.183341209396641</v>
      </c>
      <c r="CG180">
        <f t="shared" si="308"/>
        <v>1.4969255742490422</v>
      </c>
      <c r="CH180">
        <f t="shared" si="309"/>
        <v>0.86583912519820982</v>
      </c>
      <c r="CI180">
        <f t="shared" si="310"/>
        <v>0.11490681581467367</v>
      </c>
      <c r="CJ180">
        <f t="shared" si="311"/>
        <v>93.606128425402588</v>
      </c>
      <c r="CK180">
        <f t="shared" si="312"/>
        <v>0.84012262244880564</v>
      </c>
      <c r="CL180">
        <f t="shared" si="313"/>
        <v>56.992755425680855</v>
      </c>
      <c r="CM180">
        <f t="shared" si="314"/>
        <v>1182.9191504364817</v>
      </c>
      <c r="CN180">
        <f t="shared" si="315"/>
        <v>9.3157324267414757E-3</v>
      </c>
      <c r="CO180">
        <f t="shared" si="316"/>
        <v>0</v>
      </c>
      <c r="CP180">
        <f t="shared" si="322"/>
        <v>1750.9398222071818</v>
      </c>
      <c r="CQ180">
        <f t="shared" si="318"/>
        <v>485.95989990234375</v>
      </c>
      <c r="CR180">
        <f t="shared" si="319"/>
        <v>0.19072495443217885</v>
      </c>
      <c r="CS180">
        <v>-9999</v>
      </c>
    </row>
    <row r="181" spans="1:97" x14ac:dyDescent="0.2">
      <c r="A181" t="s">
        <v>132</v>
      </c>
      <c r="B181" t="s">
        <v>133</v>
      </c>
      <c r="C181" t="s">
        <v>184</v>
      </c>
      <c r="D181">
        <v>1</v>
      </c>
      <c r="E181">
        <v>1</v>
      </c>
      <c r="F181" t="s">
        <v>135</v>
      </c>
      <c r="G181" t="s">
        <v>263</v>
      </c>
      <c r="H181" t="s">
        <v>300</v>
      </c>
      <c r="I181">
        <v>1</v>
      </c>
      <c r="J181" s="7">
        <v>20130404</v>
      </c>
      <c r="K181" t="s">
        <v>137</v>
      </c>
      <c r="L181" t="s">
        <v>138</v>
      </c>
      <c r="M181" t="s">
        <v>139</v>
      </c>
      <c r="O181" s="1">
        <v>21</v>
      </c>
      <c r="P181" s="1" t="s">
        <v>307</v>
      </c>
      <c r="Q181" s="1">
        <v>7079.9999988283962</v>
      </c>
      <c r="R181" s="1">
        <v>0</v>
      </c>
      <c r="S181">
        <f t="shared" si="280"/>
        <v>20.42015115300882</v>
      </c>
      <c r="T181">
        <f t="shared" si="281"/>
        <v>0.1877694594640999</v>
      </c>
      <c r="U181">
        <f t="shared" si="282"/>
        <v>1280.6526236490888</v>
      </c>
      <c r="V181" s="1">
        <v>21</v>
      </c>
      <c r="W181" s="1">
        <v>21</v>
      </c>
      <c r="X181" s="1">
        <v>0</v>
      </c>
      <c r="Y181" s="1">
        <v>0</v>
      </c>
      <c r="Z181" s="1">
        <v>521.691162109375</v>
      </c>
      <c r="AA181" s="1">
        <v>990.69647216796875</v>
      </c>
      <c r="AB181" s="1">
        <v>806.35595703125</v>
      </c>
      <c r="AC181">
        <v>-9999</v>
      </c>
      <c r="AD181">
        <f t="shared" si="283"/>
        <v>0.47340969028814278</v>
      </c>
      <c r="AE181">
        <f t="shared" si="284"/>
        <v>0.18607163779772148</v>
      </c>
      <c r="AF181" s="1">
        <v>-1</v>
      </c>
      <c r="AG181" s="1">
        <v>0.87</v>
      </c>
      <c r="AH181" s="1">
        <v>0.92</v>
      </c>
      <c r="AI181" s="1">
        <v>9.8888635635375977</v>
      </c>
      <c r="AJ181">
        <f t="shared" si="285"/>
        <v>0.87494443178176884</v>
      </c>
      <c r="AK181">
        <f t="shared" si="286"/>
        <v>1.2230359254861883E-2</v>
      </c>
      <c r="AL181">
        <f t="shared" si="287"/>
        <v>0.39304568878695367</v>
      </c>
      <c r="AM181">
        <f t="shared" si="288"/>
        <v>1.8990094985743013</v>
      </c>
      <c r="AN181">
        <f t="shared" si="289"/>
        <v>-1</v>
      </c>
      <c r="AO181" s="1">
        <v>2001.6021728515625</v>
      </c>
      <c r="AP181" s="1">
        <v>0.5</v>
      </c>
      <c r="AQ181">
        <f t="shared" si="290"/>
        <v>162.93276215101656</v>
      </c>
      <c r="AR181">
        <f t="shared" si="291"/>
        <v>2.267411911304575</v>
      </c>
      <c r="AS181">
        <f t="shared" si="292"/>
        <v>1.1319425069648892</v>
      </c>
      <c r="AT181">
        <f t="shared" si="293"/>
        <v>21.755538940429688</v>
      </c>
      <c r="AU181" s="1">
        <v>1.92</v>
      </c>
      <c r="AV181">
        <f t="shared" si="294"/>
        <v>4.7532710075378422</v>
      </c>
      <c r="AW181" s="1">
        <v>1</v>
      </c>
      <c r="AX181">
        <f t="shared" si="295"/>
        <v>9.5065420150756843</v>
      </c>
      <c r="AY181" s="1">
        <v>18.411540985107422</v>
      </c>
      <c r="AZ181" s="1">
        <v>21.755538940429688</v>
      </c>
      <c r="BA181" s="1">
        <v>17.124427795410156</v>
      </c>
      <c r="BB181" s="1">
        <v>1499.9794921875</v>
      </c>
      <c r="BC181" s="1">
        <v>1484.76416015625</v>
      </c>
      <c r="BD181" s="1">
        <v>14.346056938171387</v>
      </c>
      <c r="BE181" s="1">
        <v>15.773544311523438</v>
      </c>
      <c r="BF181" s="1">
        <v>63.428955078125</v>
      </c>
      <c r="BG181" s="1">
        <v>69.739860534667969</v>
      </c>
      <c r="BH181" s="1">
        <v>300.16110229492188</v>
      </c>
      <c r="BI181" s="1">
        <v>2001.7177734375</v>
      </c>
      <c r="BJ181" s="1">
        <v>10.203598976135254</v>
      </c>
      <c r="BK181" s="1">
        <v>93.971298217773438</v>
      </c>
      <c r="BL181" s="1">
        <v>1.0433616638183594</v>
      </c>
      <c r="BM181" s="1">
        <v>8.1148967146873474E-2</v>
      </c>
      <c r="BN181" s="1">
        <v>1</v>
      </c>
      <c r="BO181" s="1">
        <v>-1.355140209197998</v>
      </c>
      <c r="BP181" s="1">
        <v>7.355140209197998</v>
      </c>
      <c r="BQ181" s="1">
        <v>1</v>
      </c>
      <c r="BR181" s="1">
        <v>0</v>
      </c>
      <c r="BS181" s="1">
        <v>0.15999999642372131</v>
      </c>
      <c r="BT181" s="1">
        <v>111115</v>
      </c>
      <c r="BU181">
        <f t="shared" si="320"/>
        <v>1.5633390744527178</v>
      </c>
      <c r="BV181">
        <f t="shared" si="297"/>
        <v>2.2674119113045748E-3</v>
      </c>
      <c r="BW181">
        <f t="shared" si="298"/>
        <v>294.90553894042966</v>
      </c>
      <c r="BX181">
        <f t="shared" si="299"/>
        <v>291.5615409851074</v>
      </c>
      <c r="BY181">
        <f t="shared" si="321"/>
        <v>320.27483659129939</v>
      </c>
      <c r="BZ181">
        <f t="shared" si="301"/>
        <v>0.72031725867982821</v>
      </c>
      <c r="CA181">
        <f t="shared" si="302"/>
        <v>2.6142029434143219</v>
      </c>
      <c r="CB181">
        <f t="shared" si="303"/>
        <v>27.81916386167239</v>
      </c>
      <c r="CC181">
        <f t="shared" si="304"/>
        <v>12.045619550148952</v>
      </c>
      <c r="CD181">
        <f t="shared" si="305"/>
        <v>20.083539962768555</v>
      </c>
      <c r="CE181">
        <f t="shared" si="306"/>
        <v>2.3587802688912007</v>
      </c>
      <c r="CF181">
        <f t="shared" si="307"/>
        <v>0.18413254620831715</v>
      </c>
      <c r="CG181">
        <f t="shared" si="308"/>
        <v>1.4822604364494327</v>
      </c>
      <c r="CH181">
        <f t="shared" si="309"/>
        <v>0.87651983244176801</v>
      </c>
      <c r="CI181">
        <f t="shared" si="310"/>
        <v>0.11540416104722866</v>
      </c>
      <c r="CJ181">
        <f t="shared" si="311"/>
        <v>120.34458961030251</v>
      </c>
      <c r="CK181">
        <f t="shared" si="312"/>
        <v>0.86252932150134776</v>
      </c>
      <c r="CL181">
        <f t="shared" si="313"/>
        <v>56.592837710178671</v>
      </c>
      <c r="CM181">
        <f t="shared" si="314"/>
        <v>1481.8643461110541</v>
      </c>
      <c r="CN181">
        <f t="shared" si="315"/>
        <v>7.7985161276897356E-3</v>
      </c>
      <c r="CO181">
        <f t="shared" si="316"/>
        <v>0</v>
      </c>
      <c r="CP181">
        <f t="shared" si="322"/>
        <v>1751.3918198677409</v>
      </c>
      <c r="CQ181">
        <f t="shared" si="318"/>
        <v>469.00531005859375</v>
      </c>
      <c r="CR181">
        <f t="shared" si="319"/>
        <v>0.18607163779772148</v>
      </c>
      <c r="CS181">
        <v>-9999</v>
      </c>
    </row>
    <row r="182" spans="1:97" x14ac:dyDescent="0.2">
      <c r="A182" t="s">
        <v>132</v>
      </c>
      <c r="B182" t="s">
        <v>133</v>
      </c>
      <c r="C182" t="s">
        <v>184</v>
      </c>
      <c r="D182">
        <v>1</v>
      </c>
      <c r="E182">
        <v>1</v>
      </c>
      <c r="F182" t="s">
        <v>135</v>
      </c>
      <c r="G182" t="s">
        <v>263</v>
      </c>
      <c r="H182" t="s">
        <v>300</v>
      </c>
      <c r="I182">
        <v>2</v>
      </c>
      <c r="J182" s="7">
        <v>20130404</v>
      </c>
      <c r="K182" t="s">
        <v>137</v>
      </c>
      <c r="L182" t="s">
        <v>138</v>
      </c>
      <c r="M182" t="s">
        <v>139</v>
      </c>
      <c r="O182" s="1">
        <v>22</v>
      </c>
      <c r="P182" s="1" t="s">
        <v>308</v>
      </c>
      <c r="Q182" s="1">
        <v>7591.9999986905605</v>
      </c>
      <c r="R182" s="1">
        <v>0</v>
      </c>
      <c r="S182">
        <f t="shared" si="280"/>
        <v>11.896881801861836</v>
      </c>
      <c r="T182">
        <f t="shared" si="281"/>
        <v>0.17013648331292655</v>
      </c>
      <c r="U182">
        <f t="shared" si="282"/>
        <v>267.56539719078972</v>
      </c>
      <c r="V182" s="1">
        <v>22</v>
      </c>
      <c r="W182" s="1">
        <v>22</v>
      </c>
      <c r="X182" s="1">
        <v>0</v>
      </c>
      <c r="Y182" s="1">
        <v>0</v>
      </c>
      <c r="Z182" s="1">
        <v>516.613525390625</v>
      </c>
      <c r="AA182" s="1">
        <v>897.79766845703125</v>
      </c>
      <c r="AB182" s="1">
        <v>719.37841796875</v>
      </c>
      <c r="AC182">
        <v>-9999</v>
      </c>
      <c r="AD182">
        <f t="shared" si="283"/>
        <v>0.42457689127386034</v>
      </c>
      <c r="AE182">
        <f t="shared" si="284"/>
        <v>0.1987299107101885</v>
      </c>
      <c r="AF182" s="1">
        <v>-1</v>
      </c>
      <c r="AG182" s="1">
        <v>0.87</v>
      </c>
      <c r="AH182" s="1">
        <v>0.92</v>
      </c>
      <c r="AI182" s="1">
        <v>10.049882888793945</v>
      </c>
      <c r="AJ182">
        <f t="shared" si="285"/>
        <v>0.87502494144439691</v>
      </c>
      <c r="AK182">
        <f t="shared" si="286"/>
        <v>7.3683137154862948E-3</v>
      </c>
      <c r="AL182">
        <f t="shared" si="287"/>
        <v>0.46806577276011913</v>
      </c>
      <c r="AM182">
        <f t="shared" si="288"/>
        <v>1.7378516518284786</v>
      </c>
      <c r="AN182">
        <f t="shared" si="289"/>
        <v>-1</v>
      </c>
      <c r="AO182" s="1">
        <v>1999.9229736328125</v>
      </c>
      <c r="AP182" s="1">
        <v>0.5</v>
      </c>
      <c r="AQ182">
        <f t="shared" si="290"/>
        <v>173.88693128519338</v>
      </c>
      <c r="AR182">
        <f t="shared" si="291"/>
        <v>3.1423280157582543</v>
      </c>
      <c r="AS182">
        <f t="shared" si="292"/>
        <v>1.7218733061978064</v>
      </c>
      <c r="AT182">
        <f t="shared" si="293"/>
        <v>25.290763854980469</v>
      </c>
      <c r="AU182" s="1">
        <v>1.92</v>
      </c>
      <c r="AV182">
        <f t="shared" si="294"/>
        <v>4.7532710075378422</v>
      </c>
      <c r="AW182" s="1">
        <v>1</v>
      </c>
      <c r="AX182">
        <f t="shared" si="295"/>
        <v>9.5065420150756843</v>
      </c>
      <c r="AY182" s="1">
        <v>24.530424118041992</v>
      </c>
      <c r="AZ182" s="1">
        <v>25.290763854980469</v>
      </c>
      <c r="BA182" s="1">
        <v>25.133995056152344</v>
      </c>
      <c r="BB182" s="1">
        <v>399.43643188476562</v>
      </c>
      <c r="BC182" s="1">
        <v>391.04110717773438</v>
      </c>
      <c r="BD182" s="1">
        <v>14.128189086914062</v>
      </c>
      <c r="BE182" s="1">
        <v>16.105688095092773</v>
      </c>
      <c r="BF182" s="1">
        <v>42.939456939697266</v>
      </c>
      <c r="BG182" s="1">
        <v>48.950321197509766</v>
      </c>
      <c r="BH182" s="1">
        <v>300.18218994140625</v>
      </c>
      <c r="BI182" s="1">
        <v>2000.3048095703125</v>
      </c>
      <c r="BJ182" s="1">
        <v>20.424293518066406</v>
      </c>
      <c r="BK182" s="1">
        <v>93.963294982910156</v>
      </c>
      <c r="BL182" s="1">
        <v>-0.46411514282226562</v>
      </c>
      <c r="BM182" s="1">
        <v>4.0808543562889099E-2</v>
      </c>
      <c r="BN182" s="1">
        <v>1</v>
      </c>
      <c r="BO182" s="1">
        <v>-1.355140209197998</v>
      </c>
      <c r="BP182" s="1">
        <v>7.355140209197998</v>
      </c>
      <c r="BQ182" s="1">
        <v>1</v>
      </c>
      <c r="BR182" s="1">
        <v>0</v>
      </c>
      <c r="BS182" s="1">
        <v>0.15999999642372131</v>
      </c>
      <c r="BT182" s="1">
        <v>111115</v>
      </c>
      <c r="BU182">
        <f t="shared" si="320"/>
        <v>1.563448905944824</v>
      </c>
      <c r="BV182">
        <f t="shared" si="297"/>
        <v>3.1423280157582543E-3</v>
      </c>
      <c r="BW182">
        <f t="shared" si="298"/>
        <v>298.44076385498045</v>
      </c>
      <c r="BX182">
        <f t="shared" si="299"/>
        <v>297.68042411804197</v>
      </c>
      <c r="BY182">
        <f t="shared" si="321"/>
        <v>320.04876237760254</v>
      </c>
      <c r="BZ182">
        <f t="shared" si="301"/>
        <v>0.67558519964939345</v>
      </c>
      <c r="CA182">
        <f t="shared" si="302"/>
        <v>3.235216827579753</v>
      </c>
      <c r="CB182">
        <f t="shared" si="303"/>
        <v>34.430644733863019</v>
      </c>
      <c r="CC182">
        <f t="shared" si="304"/>
        <v>18.324956638770246</v>
      </c>
      <c r="CD182">
        <f t="shared" si="305"/>
        <v>24.91059398651123</v>
      </c>
      <c r="CE182">
        <f t="shared" si="306"/>
        <v>3.1627683594757618</v>
      </c>
      <c r="CF182">
        <f t="shared" si="307"/>
        <v>0.1671451239369888</v>
      </c>
      <c r="CG182">
        <f t="shared" si="308"/>
        <v>1.5133435213819466</v>
      </c>
      <c r="CH182">
        <f t="shared" si="309"/>
        <v>1.6494248380938152</v>
      </c>
      <c r="CI182">
        <f t="shared" si="310"/>
        <v>0.10473040113110538</v>
      </c>
      <c r="CJ182">
        <f t="shared" si="311"/>
        <v>25.141326343457695</v>
      </c>
      <c r="CK182">
        <f t="shared" si="312"/>
        <v>0.68423854239236548</v>
      </c>
      <c r="CL182">
        <f t="shared" si="313"/>
        <v>46.35751228034205</v>
      </c>
      <c r="CM182">
        <f t="shared" si="314"/>
        <v>389.3516610671461</v>
      </c>
      <c r="CN182">
        <f t="shared" si="315"/>
        <v>1.4164825769999133E-2</v>
      </c>
      <c r="CO182">
        <f t="shared" si="316"/>
        <v>0</v>
      </c>
      <c r="CP182">
        <f t="shared" si="322"/>
        <v>1750.3165988652081</v>
      </c>
      <c r="CQ182">
        <f t="shared" si="318"/>
        <v>381.18414306640625</v>
      </c>
      <c r="CR182">
        <f t="shared" si="319"/>
        <v>0.1987299107101885</v>
      </c>
      <c r="CS182">
        <v>-9999</v>
      </c>
    </row>
    <row r="183" spans="1:97" x14ac:dyDescent="0.2">
      <c r="A183" t="s">
        <v>132</v>
      </c>
      <c r="B183" t="s">
        <v>133</v>
      </c>
      <c r="C183" t="s">
        <v>184</v>
      </c>
      <c r="D183">
        <v>1</v>
      </c>
      <c r="E183">
        <v>1</v>
      </c>
      <c r="F183" t="s">
        <v>135</v>
      </c>
      <c r="G183" t="s">
        <v>263</v>
      </c>
      <c r="H183" t="s">
        <v>300</v>
      </c>
      <c r="I183">
        <v>2</v>
      </c>
      <c r="J183" s="7">
        <v>20130404</v>
      </c>
      <c r="K183" t="s">
        <v>137</v>
      </c>
      <c r="L183" t="s">
        <v>138</v>
      </c>
      <c r="M183" t="s">
        <v>139</v>
      </c>
      <c r="O183" s="1">
        <v>23</v>
      </c>
      <c r="P183" s="1" t="s">
        <v>309</v>
      </c>
      <c r="Q183" s="1">
        <v>7725.9999986216426</v>
      </c>
      <c r="R183" s="1">
        <v>0</v>
      </c>
      <c r="S183">
        <f t="shared" si="280"/>
        <v>6.7745664335004943</v>
      </c>
      <c r="T183">
        <f t="shared" si="281"/>
        <v>0.16543708533198107</v>
      </c>
      <c r="U183">
        <f t="shared" si="282"/>
        <v>171.501408026511</v>
      </c>
      <c r="V183" s="1">
        <v>23</v>
      </c>
      <c r="W183" s="1">
        <v>23</v>
      </c>
      <c r="X183" s="1">
        <v>0</v>
      </c>
      <c r="Y183" s="1">
        <v>0</v>
      </c>
      <c r="Z183" s="1">
        <v>517.4755859375</v>
      </c>
      <c r="AA183" s="1">
        <v>850.17822265625</v>
      </c>
      <c r="AB183" s="1">
        <v>706.897216796875</v>
      </c>
      <c r="AC183">
        <v>-9999</v>
      </c>
      <c r="AD183">
        <f t="shared" si="283"/>
        <v>0.39133281452360918</v>
      </c>
      <c r="AE183">
        <f t="shared" si="284"/>
        <v>0.16853055281952026</v>
      </c>
      <c r="AF183" s="1">
        <v>-1</v>
      </c>
      <c r="AG183" s="1">
        <v>0.87</v>
      </c>
      <c r="AH183" s="1">
        <v>0.92</v>
      </c>
      <c r="AI183" s="1">
        <v>10.049882888793945</v>
      </c>
      <c r="AJ183">
        <f t="shared" si="285"/>
        <v>0.87502494144439691</v>
      </c>
      <c r="AK183">
        <f t="shared" si="286"/>
        <v>4.4431021473176589E-3</v>
      </c>
      <c r="AL183">
        <f t="shared" si="287"/>
        <v>0.43065786094294622</v>
      </c>
      <c r="AM183">
        <f t="shared" si="288"/>
        <v>1.6429339774861058</v>
      </c>
      <c r="AN183">
        <f t="shared" si="289"/>
        <v>-1</v>
      </c>
      <c r="AO183" s="1">
        <v>1999.5623779296875</v>
      </c>
      <c r="AP183" s="1">
        <v>0.5</v>
      </c>
      <c r="AQ183">
        <f t="shared" si="290"/>
        <v>147.4361693911151</v>
      </c>
      <c r="AR183">
        <f t="shared" si="291"/>
        <v>3.0988345966909816</v>
      </c>
      <c r="AS183">
        <f t="shared" si="292"/>
        <v>1.7451426722091179</v>
      </c>
      <c r="AT183">
        <f t="shared" si="293"/>
        <v>25.41497802734375</v>
      </c>
      <c r="AU183" s="1">
        <v>1.92</v>
      </c>
      <c r="AV183">
        <f t="shared" si="294"/>
        <v>4.7532710075378422</v>
      </c>
      <c r="AW183" s="1">
        <v>1</v>
      </c>
      <c r="AX183">
        <f t="shared" si="295"/>
        <v>9.5065420150756843</v>
      </c>
      <c r="AY183" s="1">
        <v>23.916872024536133</v>
      </c>
      <c r="AZ183" s="1">
        <v>25.41497802734375</v>
      </c>
      <c r="BA183" s="1">
        <v>23.938047409057617</v>
      </c>
      <c r="BB183" s="1">
        <v>249.13885498046875</v>
      </c>
      <c r="BC183" s="1">
        <v>244.32083129882812</v>
      </c>
      <c r="BD183" s="1">
        <v>14.16334342956543</v>
      </c>
      <c r="BE183" s="1">
        <v>16.113729476928711</v>
      </c>
      <c r="BF183" s="1">
        <v>44.652606964111328</v>
      </c>
      <c r="BG183" s="1">
        <v>50.804576873779297</v>
      </c>
      <c r="BH183" s="1">
        <v>300.14004516601562</v>
      </c>
      <c r="BI183" s="1">
        <v>1999.72119140625</v>
      </c>
      <c r="BJ183" s="1">
        <v>18.321462631225586</v>
      </c>
      <c r="BK183" s="1">
        <v>93.960723876953125</v>
      </c>
      <c r="BL183" s="1">
        <v>-0.99750137329101562</v>
      </c>
      <c r="BM183" s="1">
        <v>2.3917064070701599E-2</v>
      </c>
      <c r="BN183" s="1">
        <v>1</v>
      </c>
      <c r="BO183" s="1">
        <v>-1.355140209197998</v>
      </c>
      <c r="BP183" s="1">
        <v>7.355140209197998</v>
      </c>
      <c r="BQ183" s="1">
        <v>1</v>
      </c>
      <c r="BR183" s="1">
        <v>0</v>
      </c>
      <c r="BS183" s="1">
        <v>0.15999999642372131</v>
      </c>
      <c r="BT183" s="1">
        <v>111115</v>
      </c>
      <c r="BU183">
        <f t="shared" si="320"/>
        <v>1.5632294019063313</v>
      </c>
      <c r="BV183">
        <f t="shared" si="297"/>
        <v>3.0988345966909817E-3</v>
      </c>
      <c r="BW183">
        <f t="shared" si="298"/>
        <v>298.56497802734373</v>
      </c>
      <c r="BX183">
        <f t="shared" si="299"/>
        <v>297.06687202453611</v>
      </c>
      <c r="BY183">
        <f t="shared" si="321"/>
        <v>319.95538347343972</v>
      </c>
      <c r="BZ183">
        <f t="shared" si="301"/>
        <v>0.64993333347440663</v>
      </c>
      <c r="CA183">
        <f t="shared" si="302"/>
        <v>3.2592003582187368</v>
      </c>
      <c r="CB183">
        <f t="shared" si="303"/>
        <v>34.686837475697224</v>
      </c>
      <c r="CC183">
        <f t="shared" si="304"/>
        <v>18.573107998768513</v>
      </c>
      <c r="CD183">
        <f t="shared" si="305"/>
        <v>24.665925025939941</v>
      </c>
      <c r="CE183">
        <f t="shared" si="306"/>
        <v>3.1168956102916288</v>
      </c>
      <c r="CF183">
        <f t="shared" si="307"/>
        <v>0.16260732020128638</v>
      </c>
      <c r="CG183">
        <f t="shared" si="308"/>
        <v>1.5140576860096189</v>
      </c>
      <c r="CH183">
        <f t="shared" si="309"/>
        <v>1.6028379242820099</v>
      </c>
      <c r="CI183">
        <f t="shared" si="310"/>
        <v>0.10188007911576338</v>
      </c>
      <c r="CJ183">
        <f t="shared" si="311"/>
        <v>16.114396444087671</v>
      </c>
      <c r="CK183">
        <f t="shared" si="312"/>
        <v>0.70195163922288761</v>
      </c>
      <c r="CL183">
        <f t="shared" si="313"/>
        <v>45.999122079834187</v>
      </c>
      <c r="CM183">
        <f t="shared" si="314"/>
        <v>243.3587922450142</v>
      </c>
      <c r="CN183">
        <f t="shared" si="315"/>
        <v>1.2805130463451359E-2</v>
      </c>
      <c r="CO183">
        <f t="shared" si="316"/>
        <v>0</v>
      </c>
      <c r="CP183">
        <f t="shared" si="322"/>
        <v>1749.8059184153735</v>
      </c>
      <c r="CQ183">
        <f t="shared" si="318"/>
        <v>332.70263671875</v>
      </c>
      <c r="CR183">
        <f t="shared" si="319"/>
        <v>0.16853055281952026</v>
      </c>
      <c r="CS183">
        <v>-9999</v>
      </c>
    </row>
    <row r="184" spans="1:97" x14ac:dyDescent="0.2">
      <c r="A184" t="s">
        <v>132</v>
      </c>
      <c r="B184" t="s">
        <v>133</v>
      </c>
      <c r="C184" t="s">
        <v>184</v>
      </c>
      <c r="D184">
        <v>1</v>
      </c>
      <c r="E184">
        <v>1</v>
      </c>
      <c r="F184" t="s">
        <v>135</v>
      </c>
      <c r="G184" t="s">
        <v>263</v>
      </c>
      <c r="H184" t="s">
        <v>300</v>
      </c>
      <c r="I184">
        <v>2</v>
      </c>
      <c r="J184" s="7">
        <v>20130404</v>
      </c>
      <c r="K184" t="s">
        <v>137</v>
      </c>
      <c r="L184" t="s">
        <v>138</v>
      </c>
      <c r="M184" t="s">
        <v>139</v>
      </c>
      <c r="O184" s="1">
        <v>24</v>
      </c>
      <c r="P184" s="1" t="s">
        <v>310</v>
      </c>
      <c r="Q184" s="1">
        <v>7855.9999990351498</v>
      </c>
      <c r="R184" s="1">
        <v>0</v>
      </c>
      <c r="S184">
        <f t="shared" si="280"/>
        <v>-0.18714852460559661</v>
      </c>
      <c r="T184">
        <f t="shared" si="281"/>
        <v>0.16512230801629219</v>
      </c>
      <c r="U184">
        <f t="shared" si="282"/>
        <v>98.979507470845618</v>
      </c>
      <c r="V184" s="1">
        <v>24</v>
      </c>
      <c r="W184" s="1">
        <v>24</v>
      </c>
      <c r="X184" s="1">
        <v>0</v>
      </c>
      <c r="Y184" s="1">
        <v>0</v>
      </c>
      <c r="Z184" s="1">
        <v>517.666259765625</v>
      </c>
      <c r="AA184" s="1">
        <v>819.21905517578125</v>
      </c>
      <c r="AB184" s="1">
        <v>705.37701416015625</v>
      </c>
      <c r="AC184">
        <v>-9999</v>
      </c>
      <c r="AD184">
        <f t="shared" si="283"/>
        <v>0.36809787749071771</v>
      </c>
      <c r="AE184">
        <f t="shared" si="284"/>
        <v>0.13896410282009092</v>
      </c>
      <c r="AF184" s="1">
        <v>-1</v>
      </c>
      <c r="AG184" s="1">
        <v>0.87</v>
      </c>
      <c r="AH184" s="1">
        <v>0.92</v>
      </c>
      <c r="AI184" s="1">
        <v>10.049882888793945</v>
      </c>
      <c r="AJ184">
        <f t="shared" si="285"/>
        <v>0.87502494144439691</v>
      </c>
      <c r="AK184">
        <f t="shared" si="286"/>
        <v>4.6434742476359359E-4</v>
      </c>
      <c r="AL184">
        <f t="shared" si="287"/>
        <v>0.37751943523117748</v>
      </c>
      <c r="AM184">
        <f t="shared" si="288"/>
        <v>1.5825235655626566</v>
      </c>
      <c r="AN184">
        <f t="shared" si="289"/>
        <v>-1</v>
      </c>
      <c r="AO184" s="1">
        <v>2000.3360595703125</v>
      </c>
      <c r="AP184" s="1">
        <v>0.5</v>
      </c>
      <c r="AQ184">
        <f t="shared" si="290"/>
        <v>121.61748786020726</v>
      </c>
      <c r="AR184">
        <f t="shared" si="291"/>
        <v>3.0394420645926976</v>
      </c>
      <c r="AS184">
        <f t="shared" si="292"/>
        <v>1.715325193705914</v>
      </c>
      <c r="AT184">
        <f t="shared" si="293"/>
        <v>25.230810165405273</v>
      </c>
      <c r="AU184" s="1">
        <v>1.92</v>
      </c>
      <c r="AV184">
        <f t="shared" si="294"/>
        <v>4.7532710075378422</v>
      </c>
      <c r="AW184" s="1">
        <v>1</v>
      </c>
      <c r="AX184">
        <f t="shared" si="295"/>
        <v>9.5065420150756843</v>
      </c>
      <c r="AY184" s="1">
        <v>23.784671783447266</v>
      </c>
      <c r="AZ184" s="1">
        <v>25.230810165405273</v>
      </c>
      <c r="BA184" s="1">
        <v>23.948711395263672</v>
      </c>
      <c r="BB184" s="1">
        <v>100.18946075439453</v>
      </c>
      <c r="BC184" s="1">
        <v>100.11452484130859</v>
      </c>
      <c r="BD184" s="1">
        <v>14.139773368835449</v>
      </c>
      <c r="BE184" s="1">
        <v>16.052867889404297</v>
      </c>
      <c r="BF184" s="1">
        <v>44.939723968505859</v>
      </c>
      <c r="BG184" s="1">
        <v>51.020015716552734</v>
      </c>
      <c r="BH184" s="1">
        <v>300.14453125</v>
      </c>
      <c r="BI184" s="1">
        <v>2000.542236328125</v>
      </c>
      <c r="BJ184" s="1">
        <v>19.185754776000977</v>
      </c>
      <c r="BK184" s="1">
        <v>93.96270751953125</v>
      </c>
      <c r="BL184" s="1">
        <v>-0.54363632202148438</v>
      </c>
      <c r="BM184" s="1">
        <v>3.2353267073631287E-2</v>
      </c>
      <c r="BN184" s="1">
        <v>1</v>
      </c>
      <c r="BO184" s="1">
        <v>-1.355140209197998</v>
      </c>
      <c r="BP184" s="1">
        <v>7.355140209197998</v>
      </c>
      <c r="BQ184" s="1">
        <v>1</v>
      </c>
      <c r="BR184" s="1">
        <v>0</v>
      </c>
      <c r="BS184" s="1">
        <v>0.15999999642372131</v>
      </c>
      <c r="BT184" s="1">
        <v>111115</v>
      </c>
      <c r="BU184">
        <f t="shared" si="320"/>
        <v>1.5632527669270833</v>
      </c>
      <c r="BV184">
        <f t="shared" si="297"/>
        <v>3.0394420645926978E-3</v>
      </c>
      <c r="BW184">
        <f t="shared" si="298"/>
        <v>298.38081016540525</v>
      </c>
      <c r="BX184">
        <f t="shared" si="299"/>
        <v>296.93467178344724</v>
      </c>
      <c r="BY184">
        <f t="shared" si="321"/>
        <v>320.08675065800344</v>
      </c>
      <c r="BZ184">
        <f t="shared" si="301"/>
        <v>0.66315682582275992</v>
      </c>
      <c r="CA184">
        <f t="shared" si="302"/>
        <v>3.2236961240476849</v>
      </c>
      <c r="CB184">
        <f t="shared" si="303"/>
        <v>34.30825067889409</v>
      </c>
      <c r="CC184">
        <f t="shared" si="304"/>
        <v>18.255382789489794</v>
      </c>
      <c r="CD184">
        <f t="shared" si="305"/>
        <v>24.50774097442627</v>
      </c>
      <c r="CE184">
        <f t="shared" si="306"/>
        <v>3.0875483165816897</v>
      </c>
      <c r="CF184">
        <f t="shared" si="307"/>
        <v>0.16230320928686989</v>
      </c>
      <c r="CG184">
        <f t="shared" si="308"/>
        <v>1.5083709303417709</v>
      </c>
      <c r="CH184">
        <f t="shared" si="309"/>
        <v>1.5791773862399188</v>
      </c>
      <c r="CI184">
        <f t="shared" si="310"/>
        <v>0.10168907252652336</v>
      </c>
      <c r="CJ184">
        <f t="shared" si="311"/>
        <v>9.3003825109103264</v>
      </c>
      <c r="CK184">
        <f t="shared" si="312"/>
        <v>0.98866281019400437</v>
      </c>
      <c r="CL184">
        <f t="shared" si="313"/>
        <v>46.347551719927168</v>
      </c>
      <c r="CM184">
        <f t="shared" si="314"/>
        <v>100.14110133019561</v>
      </c>
      <c r="CN184">
        <f t="shared" si="315"/>
        <v>-8.6616542141528376E-4</v>
      </c>
      <c r="CO184">
        <f t="shared" si="316"/>
        <v>0</v>
      </c>
      <c r="CP184">
        <f t="shared" si="322"/>
        <v>1750.5243532000604</v>
      </c>
      <c r="CQ184">
        <f t="shared" si="318"/>
        <v>301.55279541015625</v>
      </c>
      <c r="CR184">
        <f t="shared" si="319"/>
        <v>0.13896410282009092</v>
      </c>
      <c r="CS184">
        <v>-9999</v>
      </c>
    </row>
    <row r="185" spans="1:97" x14ac:dyDescent="0.2">
      <c r="A185" t="s">
        <v>132</v>
      </c>
      <c r="B185" t="s">
        <v>133</v>
      </c>
      <c r="C185" t="s">
        <v>184</v>
      </c>
      <c r="D185">
        <v>1</v>
      </c>
      <c r="E185">
        <v>1</v>
      </c>
      <c r="F185" t="s">
        <v>135</v>
      </c>
      <c r="G185" t="s">
        <v>263</v>
      </c>
      <c r="H185" t="s">
        <v>300</v>
      </c>
      <c r="I185">
        <v>2</v>
      </c>
      <c r="J185" s="7">
        <v>20130404</v>
      </c>
      <c r="K185" t="s">
        <v>137</v>
      </c>
      <c r="L185" t="s">
        <v>138</v>
      </c>
      <c r="M185" t="s">
        <v>139</v>
      </c>
      <c r="O185" s="1">
        <v>25</v>
      </c>
      <c r="P185" s="1" t="s">
        <v>311</v>
      </c>
      <c r="Q185" s="1">
        <v>7961.9999990351498</v>
      </c>
      <c r="R185" s="1">
        <v>0</v>
      </c>
      <c r="S185">
        <f t="shared" si="280"/>
        <v>-1.6261925110959947</v>
      </c>
      <c r="T185">
        <f t="shared" si="281"/>
        <v>0.16446177079623858</v>
      </c>
      <c r="U185">
        <f t="shared" si="282"/>
        <v>65.519484353080458</v>
      </c>
      <c r="V185" s="1">
        <v>25</v>
      </c>
      <c r="W185" s="1">
        <v>25</v>
      </c>
      <c r="X185" s="1">
        <v>0</v>
      </c>
      <c r="Y185" s="1">
        <v>0</v>
      </c>
      <c r="Z185" s="1">
        <v>520.0166015625</v>
      </c>
      <c r="AA185" s="1">
        <v>820.05938720703125</v>
      </c>
      <c r="AB185" s="1">
        <v>703.68505859375</v>
      </c>
      <c r="AC185">
        <v>-9999</v>
      </c>
      <c r="AD185">
        <f t="shared" si="283"/>
        <v>0.36587933791773397</v>
      </c>
      <c r="AE185">
        <f t="shared" si="284"/>
        <v>0.14190963536144671</v>
      </c>
      <c r="AF185" s="1">
        <v>-1</v>
      </c>
      <c r="AG185" s="1">
        <v>0.87</v>
      </c>
      <c r="AH185" s="1">
        <v>0.92</v>
      </c>
      <c r="AI185" s="1">
        <v>10.049882888793945</v>
      </c>
      <c r="AJ185">
        <f t="shared" si="285"/>
        <v>0.87502494144439691</v>
      </c>
      <c r="AK185">
        <f t="shared" si="286"/>
        <v>-3.5775354277842766E-4</v>
      </c>
      <c r="AL185">
        <f t="shared" si="287"/>
        <v>0.38785911270385631</v>
      </c>
      <c r="AM185">
        <f t="shared" si="288"/>
        <v>1.5769869360766351</v>
      </c>
      <c r="AN185">
        <f t="shared" si="289"/>
        <v>-1</v>
      </c>
      <c r="AO185" s="1">
        <v>2000.048828125</v>
      </c>
      <c r="AP185" s="1">
        <v>0.5</v>
      </c>
      <c r="AQ185">
        <f t="shared" si="290"/>
        <v>124.1775019758262</v>
      </c>
      <c r="AR185">
        <f t="shared" si="291"/>
        <v>3.0101673661284027</v>
      </c>
      <c r="AS185">
        <f t="shared" si="292"/>
        <v>1.7055980670713997</v>
      </c>
      <c r="AT185">
        <f t="shared" si="293"/>
        <v>25.170560836791992</v>
      </c>
      <c r="AU185" s="1">
        <v>1.92</v>
      </c>
      <c r="AV185">
        <f t="shared" si="294"/>
        <v>4.7532710075378422</v>
      </c>
      <c r="AW185" s="1">
        <v>1</v>
      </c>
      <c r="AX185">
        <f t="shared" si="295"/>
        <v>9.5065420150756843</v>
      </c>
      <c r="AY185" s="1">
        <v>23.759437561035156</v>
      </c>
      <c r="AZ185" s="1">
        <v>25.170560836791992</v>
      </c>
      <c r="BA185" s="1">
        <v>23.951070785522461</v>
      </c>
      <c r="BB185" s="1">
        <v>50.257068634033203</v>
      </c>
      <c r="BC185" s="1">
        <v>51.198749542236328</v>
      </c>
      <c r="BD185" s="1">
        <v>14.139178276062012</v>
      </c>
      <c r="BE185" s="1">
        <v>16.033895492553711</v>
      </c>
      <c r="BF185" s="1">
        <v>45.005344390869141</v>
      </c>
      <c r="BG185" s="1">
        <v>51.037033081054688</v>
      </c>
      <c r="BH185" s="1">
        <v>300.142578125</v>
      </c>
      <c r="BI185" s="1">
        <v>2000.3385009765625</v>
      </c>
      <c r="BJ185" s="1">
        <v>21.073663711547852</v>
      </c>
      <c r="BK185" s="1">
        <v>93.960739135742188</v>
      </c>
      <c r="BL185" s="1">
        <v>-1.1624984741210938</v>
      </c>
      <c r="BM185" s="1">
        <v>4.8085078597068787E-2</v>
      </c>
      <c r="BN185" s="1">
        <v>1</v>
      </c>
      <c r="BO185" s="1">
        <v>-1.355140209197998</v>
      </c>
      <c r="BP185" s="1">
        <v>7.355140209197998</v>
      </c>
      <c r="BQ185" s="1">
        <v>1</v>
      </c>
      <c r="BR185" s="1">
        <v>0</v>
      </c>
      <c r="BS185" s="1">
        <v>0.15999999642372131</v>
      </c>
      <c r="BT185" s="1">
        <v>111115</v>
      </c>
      <c r="BU185">
        <f t="shared" si="320"/>
        <v>1.5632425944010417</v>
      </c>
      <c r="BV185">
        <f t="shared" si="297"/>
        <v>3.0101673661284026E-3</v>
      </c>
      <c r="BW185">
        <f t="shared" si="298"/>
        <v>298.32056083679197</v>
      </c>
      <c r="BX185">
        <f t="shared" si="299"/>
        <v>296.90943756103513</v>
      </c>
      <c r="BY185">
        <f t="shared" si="321"/>
        <v>320.05415300248205</v>
      </c>
      <c r="BZ185">
        <f t="shared" si="301"/>
        <v>0.66967803462336328</v>
      </c>
      <c r="CA185">
        <f t="shared" si="302"/>
        <v>3.2121547387769915</v>
      </c>
      <c r="CB185">
        <f t="shared" si="303"/>
        <v>34.186137405076074</v>
      </c>
      <c r="CC185">
        <f t="shared" si="304"/>
        <v>18.152241912522364</v>
      </c>
      <c r="CD185">
        <f t="shared" si="305"/>
        <v>24.464999198913574</v>
      </c>
      <c r="CE185">
        <f t="shared" si="306"/>
        <v>3.0796601638041188</v>
      </c>
      <c r="CF185">
        <f t="shared" si="307"/>
        <v>0.1616649903738229</v>
      </c>
      <c r="CG185">
        <f t="shared" si="308"/>
        <v>1.5065566717055918</v>
      </c>
      <c r="CH185">
        <f t="shared" si="309"/>
        <v>1.573103492098527</v>
      </c>
      <c r="CI185">
        <f t="shared" si="310"/>
        <v>0.10128822444541735</v>
      </c>
      <c r="CJ185">
        <f t="shared" si="311"/>
        <v>6.1562591776081348</v>
      </c>
      <c r="CK185">
        <f t="shared" si="312"/>
        <v>1.279708683100361</v>
      </c>
      <c r="CL185">
        <f t="shared" si="313"/>
        <v>46.460335278608703</v>
      </c>
      <c r="CM185">
        <f t="shared" si="314"/>
        <v>51.429681029889579</v>
      </c>
      <c r="CN185">
        <f t="shared" si="315"/>
        <v>-1.469063151474201E-2</v>
      </c>
      <c r="CO185">
        <f t="shared" si="316"/>
        <v>0</v>
      </c>
      <c r="CP185">
        <f t="shared" si="322"/>
        <v>1750.3460796859893</v>
      </c>
      <c r="CQ185">
        <f t="shared" si="318"/>
        <v>300.04278564453125</v>
      </c>
      <c r="CR185">
        <f t="shared" si="319"/>
        <v>0.14190963536144671</v>
      </c>
      <c r="CS185">
        <v>-9999</v>
      </c>
    </row>
    <row r="186" spans="1:97" x14ac:dyDescent="0.2">
      <c r="A186" t="s">
        <v>132</v>
      </c>
      <c r="B186" t="s">
        <v>133</v>
      </c>
      <c r="C186" t="s">
        <v>184</v>
      </c>
      <c r="D186">
        <v>1</v>
      </c>
      <c r="E186">
        <v>1</v>
      </c>
      <c r="F186" t="s">
        <v>135</v>
      </c>
      <c r="G186" t="s">
        <v>263</v>
      </c>
      <c r="H186" t="s">
        <v>300</v>
      </c>
      <c r="I186">
        <v>2</v>
      </c>
      <c r="J186" s="7">
        <v>20130404</v>
      </c>
      <c r="K186" t="s">
        <v>137</v>
      </c>
      <c r="L186" t="s">
        <v>138</v>
      </c>
      <c r="M186" t="s">
        <v>139</v>
      </c>
      <c r="O186" s="1">
        <v>26</v>
      </c>
      <c r="P186" s="1" t="s">
        <v>312</v>
      </c>
      <c r="Q186" s="1">
        <v>8183.9999981392175</v>
      </c>
      <c r="R186" s="1">
        <v>0</v>
      </c>
      <c r="S186">
        <f t="shared" si="280"/>
        <v>22.088038894302674</v>
      </c>
      <c r="T186">
        <f t="shared" si="281"/>
        <v>0.15618933173960159</v>
      </c>
      <c r="U186">
        <f t="shared" si="282"/>
        <v>632.30289718597282</v>
      </c>
      <c r="V186" s="1">
        <v>26</v>
      </c>
      <c r="W186" s="1">
        <v>26</v>
      </c>
      <c r="X186" s="1">
        <v>0</v>
      </c>
      <c r="Y186" s="1">
        <v>0</v>
      </c>
      <c r="Z186" s="1">
        <v>523.849609375</v>
      </c>
      <c r="AA186" s="1">
        <v>984.682861328125</v>
      </c>
      <c r="AB186" s="1">
        <v>762.28192138671875</v>
      </c>
      <c r="AC186">
        <v>-9999</v>
      </c>
      <c r="AD186">
        <f t="shared" si="283"/>
        <v>0.46800169887344262</v>
      </c>
      <c r="AE186">
        <f t="shared" si="284"/>
        <v>0.22586047617548183</v>
      </c>
      <c r="AF186" s="1">
        <v>-1</v>
      </c>
      <c r="AG186" s="1">
        <v>0.87</v>
      </c>
      <c r="AH186" s="1">
        <v>0.92</v>
      </c>
      <c r="AI186" s="1">
        <v>10.049882888793945</v>
      </c>
      <c r="AJ186">
        <f t="shared" si="285"/>
        <v>0.87502494144439691</v>
      </c>
      <c r="AK186">
        <f t="shared" si="286"/>
        <v>1.3192950880497316E-2</v>
      </c>
      <c r="AL186">
        <f t="shared" si="287"/>
        <v>0.48260610318117497</v>
      </c>
      <c r="AM186">
        <f t="shared" si="288"/>
        <v>1.8797052507167864</v>
      </c>
      <c r="AN186">
        <f t="shared" si="289"/>
        <v>-1</v>
      </c>
      <c r="AO186" s="1">
        <v>1997.96435546875</v>
      </c>
      <c r="AP186" s="1">
        <v>0.5</v>
      </c>
      <c r="AQ186">
        <f t="shared" si="290"/>
        <v>197.4323941124911</v>
      </c>
      <c r="AR186">
        <f t="shared" si="291"/>
        <v>2.8761482834288135</v>
      </c>
      <c r="AS186">
        <f t="shared" si="292"/>
        <v>1.7140050324368143</v>
      </c>
      <c r="AT186">
        <f t="shared" si="293"/>
        <v>25.299507141113281</v>
      </c>
      <c r="AU186" s="1">
        <v>1.92</v>
      </c>
      <c r="AV186">
        <f t="shared" si="294"/>
        <v>4.7532710075378422</v>
      </c>
      <c r="AW186" s="1">
        <v>1</v>
      </c>
      <c r="AX186">
        <f t="shared" si="295"/>
        <v>9.5065420150756843</v>
      </c>
      <c r="AY186" s="1">
        <v>23.843305587768555</v>
      </c>
      <c r="AZ186" s="1">
        <v>25.299507141113281</v>
      </c>
      <c r="BA186" s="1">
        <v>23.947454452514648</v>
      </c>
      <c r="BB186" s="1">
        <v>900.17474365234375</v>
      </c>
      <c r="BC186" s="1">
        <v>884.41339111328125</v>
      </c>
      <c r="BD186" s="1">
        <v>14.398303985595703</v>
      </c>
      <c r="BE186" s="1">
        <v>16.2088623046875</v>
      </c>
      <c r="BF186" s="1">
        <v>45.592746734619141</v>
      </c>
      <c r="BG186" s="1">
        <v>51.327812194824219</v>
      </c>
      <c r="BH186" s="1">
        <v>300.056396484375</v>
      </c>
      <c r="BI186" s="1">
        <v>1999.9754638671875</v>
      </c>
      <c r="BJ186" s="1">
        <v>14.511590957641602</v>
      </c>
      <c r="BK186" s="1">
        <v>93.954460144042969</v>
      </c>
      <c r="BL186" s="1">
        <v>-0.19698333740234375</v>
      </c>
      <c r="BM186" s="1">
        <v>4.5300349593162537E-2</v>
      </c>
      <c r="BN186" s="1">
        <v>1</v>
      </c>
      <c r="BO186" s="1">
        <v>-1.355140209197998</v>
      </c>
      <c r="BP186" s="1">
        <v>7.355140209197998</v>
      </c>
      <c r="BQ186" s="1">
        <v>1</v>
      </c>
      <c r="BR186" s="1">
        <v>0</v>
      </c>
      <c r="BS186" s="1">
        <v>0.15999999642372131</v>
      </c>
      <c r="BT186" s="1">
        <v>111115</v>
      </c>
      <c r="BU186">
        <f t="shared" si="320"/>
        <v>1.5627937316894531</v>
      </c>
      <c r="BV186">
        <f t="shared" si="297"/>
        <v>2.8761482834288137E-3</v>
      </c>
      <c r="BW186">
        <f t="shared" si="298"/>
        <v>298.44950714111326</v>
      </c>
      <c r="BX186">
        <f t="shared" si="299"/>
        <v>296.99330558776853</v>
      </c>
      <c r="BY186">
        <f t="shared" si="321"/>
        <v>319.99606706628038</v>
      </c>
      <c r="BZ186">
        <f t="shared" si="301"/>
        <v>0.69044793274139993</v>
      </c>
      <c r="CA186">
        <f t="shared" si="302"/>
        <v>3.2368999398228566</v>
      </c>
      <c r="CB186">
        <f t="shared" si="303"/>
        <v>34.451796485875363</v>
      </c>
      <c r="CC186">
        <f t="shared" si="304"/>
        <v>18.242934181187863</v>
      </c>
      <c r="CD186">
        <f t="shared" si="305"/>
        <v>24.571406364440918</v>
      </c>
      <c r="CE186">
        <f t="shared" si="306"/>
        <v>3.099330744799115</v>
      </c>
      <c r="CF186">
        <f t="shared" si="307"/>
        <v>0.15366467215074697</v>
      </c>
      <c r="CG186">
        <f t="shared" si="308"/>
        <v>1.5228949073860423</v>
      </c>
      <c r="CH186">
        <f t="shared" si="309"/>
        <v>1.5764358374130727</v>
      </c>
      <c r="CI186">
        <f t="shared" si="310"/>
        <v>9.6264098295807024E-2</v>
      </c>
      <c r="CJ186">
        <f t="shared" si="311"/>
        <v>59.407677352622386</v>
      </c>
      <c r="CK186">
        <f t="shared" si="312"/>
        <v>0.71494043796650686</v>
      </c>
      <c r="CL186">
        <f t="shared" si="313"/>
        <v>46.549960187299035</v>
      </c>
      <c r="CM186">
        <f t="shared" si="314"/>
        <v>881.2767245461929</v>
      </c>
      <c r="CN186">
        <f t="shared" si="315"/>
        <v>1.1667133631320683E-2</v>
      </c>
      <c r="CO186">
        <f t="shared" si="316"/>
        <v>0</v>
      </c>
      <c r="CP186">
        <f t="shared" si="322"/>
        <v>1750.0284131606163</v>
      </c>
      <c r="CQ186">
        <f t="shared" si="318"/>
        <v>460.833251953125</v>
      </c>
      <c r="CR186">
        <f t="shared" si="319"/>
        <v>0.22586047617548183</v>
      </c>
      <c r="CS186">
        <v>-9999</v>
      </c>
    </row>
    <row r="187" spans="1:97" x14ac:dyDescent="0.2">
      <c r="A187" t="s">
        <v>132</v>
      </c>
      <c r="B187" t="s">
        <v>133</v>
      </c>
      <c r="C187" t="s">
        <v>184</v>
      </c>
      <c r="D187">
        <v>1</v>
      </c>
      <c r="E187">
        <v>1</v>
      </c>
      <c r="F187" t="s">
        <v>135</v>
      </c>
      <c r="G187" t="s">
        <v>263</v>
      </c>
      <c r="H187" t="s">
        <v>300</v>
      </c>
      <c r="I187">
        <v>2</v>
      </c>
      <c r="J187" s="7">
        <v>20130404</v>
      </c>
      <c r="K187" t="s">
        <v>137</v>
      </c>
      <c r="L187" t="s">
        <v>138</v>
      </c>
      <c r="M187" t="s">
        <v>139</v>
      </c>
      <c r="O187" s="1">
        <v>27</v>
      </c>
      <c r="P187" s="1" t="s">
        <v>313</v>
      </c>
      <c r="Q187" s="1">
        <v>8332.999998414889</v>
      </c>
      <c r="R187" s="1">
        <v>0</v>
      </c>
      <c r="S187">
        <f t="shared" si="280"/>
        <v>25.894646913498352</v>
      </c>
      <c r="T187">
        <f t="shared" si="281"/>
        <v>0.15477171344925281</v>
      </c>
      <c r="U187">
        <f t="shared" si="282"/>
        <v>877.98044138359887</v>
      </c>
      <c r="V187" s="1">
        <v>27</v>
      </c>
      <c r="W187" s="1">
        <v>27</v>
      </c>
      <c r="X187" s="1">
        <v>0</v>
      </c>
      <c r="Y187" s="1">
        <v>0</v>
      </c>
      <c r="Z187" s="1">
        <v>532.009765625</v>
      </c>
      <c r="AA187" s="1">
        <v>1041.8060302734375</v>
      </c>
      <c r="AB187" s="1">
        <v>787.57568359375</v>
      </c>
      <c r="AC187">
        <v>-9999</v>
      </c>
      <c r="AD187">
        <f t="shared" si="283"/>
        <v>0.48933894586368815</v>
      </c>
      <c r="AE187">
        <f t="shared" si="284"/>
        <v>0.24402848447033942</v>
      </c>
      <c r="AF187" s="1">
        <v>-1</v>
      </c>
      <c r="AG187" s="1">
        <v>0.87</v>
      </c>
      <c r="AH187" s="1">
        <v>0.92</v>
      </c>
      <c r="AI187" s="1">
        <v>10.018994331359863</v>
      </c>
      <c r="AJ187">
        <f t="shared" si="285"/>
        <v>0.87500949716567999</v>
      </c>
      <c r="AK187">
        <f t="shared" si="286"/>
        <v>1.536725553759203E-2</v>
      </c>
      <c r="AL187">
        <f t="shared" si="287"/>
        <v>0.49869009310024709</v>
      </c>
      <c r="AM187">
        <f t="shared" si="288"/>
        <v>1.9582460653697469</v>
      </c>
      <c r="AN187">
        <f t="shared" si="289"/>
        <v>-1</v>
      </c>
      <c r="AO187" s="1">
        <v>1999.878662109375</v>
      </c>
      <c r="AP187" s="1">
        <v>0.5</v>
      </c>
      <c r="AQ187">
        <f t="shared" si="290"/>
        <v>213.51428701795794</v>
      </c>
      <c r="AR187">
        <f t="shared" si="291"/>
        <v>2.8740983769483703</v>
      </c>
      <c r="AS187">
        <f t="shared" si="292"/>
        <v>1.7275851075688422</v>
      </c>
      <c r="AT187">
        <f t="shared" si="293"/>
        <v>25.49998664855957</v>
      </c>
      <c r="AU187" s="1">
        <v>1.92</v>
      </c>
      <c r="AV187">
        <f t="shared" si="294"/>
        <v>4.7532710075378422</v>
      </c>
      <c r="AW187" s="1">
        <v>1</v>
      </c>
      <c r="AX187">
        <f t="shared" si="295"/>
        <v>9.5065420150756843</v>
      </c>
      <c r="AY187" s="1">
        <v>23.935131072998047</v>
      </c>
      <c r="AZ187" s="1">
        <v>25.49998664855957</v>
      </c>
      <c r="BA187" s="1">
        <v>23.949256896972656</v>
      </c>
      <c r="BB187" s="1">
        <v>1199.14453125</v>
      </c>
      <c r="BC187" s="1">
        <v>1180.41162109375</v>
      </c>
      <c r="BD187" s="1">
        <v>14.669534683227539</v>
      </c>
      <c r="BE187" s="1">
        <v>16.477592468261719</v>
      </c>
      <c r="BF187" s="1">
        <v>46.196075439453125</v>
      </c>
      <c r="BG187" s="1">
        <v>51.89117431640625</v>
      </c>
      <c r="BH187" s="1">
        <v>300.17520141601562</v>
      </c>
      <c r="BI187" s="1">
        <v>2000.123291015625</v>
      </c>
      <c r="BJ187" s="1">
        <v>19.183738708496094</v>
      </c>
      <c r="BK187" s="1">
        <v>93.95294189453125</v>
      </c>
      <c r="BL187" s="1">
        <v>-0.78316497802734375</v>
      </c>
      <c r="BM187" s="1">
        <v>6.3244685530662537E-2</v>
      </c>
      <c r="BN187" s="1">
        <v>1</v>
      </c>
      <c r="BO187" s="1">
        <v>-1.355140209197998</v>
      </c>
      <c r="BP187" s="1">
        <v>7.355140209197998</v>
      </c>
      <c r="BQ187" s="1">
        <v>1</v>
      </c>
      <c r="BR187" s="1">
        <v>0</v>
      </c>
      <c r="BS187" s="1">
        <v>0.15999999642372131</v>
      </c>
      <c r="BT187" s="1">
        <v>111115</v>
      </c>
      <c r="BU187">
        <f t="shared" si="320"/>
        <v>1.5634125073750813</v>
      </c>
      <c r="BV187">
        <f t="shared" si="297"/>
        <v>2.8740983769483704E-3</v>
      </c>
      <c r="BW187">
        <f t="shared" si="298"/>
        <v>298.64998664855955</v>
      </c>
      <c r="BX187">
        <f t="shared" si="299"/>
        <v>297.08513107299802</v>
      </c>
      <c r="BY187">
        <f t="shared" si="321"/>
        <v>320.0197194095017</v>
      </c>
      <c r="BZ187">
        <f t="shared" si="301"/>
        <v>0.68589851586155171</v>
      </c>
      <c r="CA187">
        <f t="shared" si="302"/>
        <v>3.2757033953012011</v>
      </c>
      <c r="CB187">
        <f t="shared" si="303"/>
        <v>34.86536269378778</v>
      </c>
      <c r="CC187">
        <f t="shared" si="304"/>
        <v>18.387770225526062</v>
      </c>
      <c r="CD187">
        <f t="shared" si="305"/>
        <v>24.717558860778809</v>
      </c>
      <c r="CE187">
        <f t="shared" si="306"/>
        <v>3.1265276763013148</v>
      </c>
      <c r="CF187">
        <f t="shared" si="307"/>
        <v>0.15229231116948905</v>
      </c>
      <c r="CG187">
        <f t="shared" si="308"/>
        <v>1.5481182877323589</v>
      </c>
      <c r="CH187">
        <f t="shared" si="309"/>
        <v>1.5784093885689559</v>
      </c>
      <c r="CI187">
        <f t="shared" si="310"/>
        <v>9.5402390666515999E-2</v>
      </c>
      <c r="CJ187">
        <f t="shared" si="311"/>
        <v>82.488845393848166</v>
      </c>
      <c r="CK187">
        <f t="shared" si="312"/>
        <v>0.74379176356301591</v>
      </c>
      <c r="CL187">
        <f t="shared" si="313"/>
        <v>46.738198535018107</v>
      </c>
      <c r="CM187">
        <f t="shared" si="314"/>
        <v>1176.7343877445694</v>
      </c>
      <c r="CN187">
        <f t="shared" si="315"/>
        <v>1.0284981564590682E-2</v>
      </c>
      <c r="CO187">
        <f t="shared" si="316"/>
        <v>0</v>
      </c>
      <c r="CP187">
        <f t="shared" si="322"/>
        <v>1750.126875140947</v>
      </c>
      <c r="CQ187">
        <f t="shared" si="318"/>
        <v>509.7962646484375</v>
      </c>
      <c r="CR187">
        <f t="shared" si="319"/>
        <v>0.24402848447033942</v>
      </c>
      <c r="CS187">
        <v>-9999</v>
      </c>
    </row>
    <row r="188" spans="1:97" x14ac:dyDescent="0.2">
      <c r="A188" t="s">
        <v>132</v>
      </c>
      <c r="B188" t="s">
        <v>133</v>
      </c>
      <c r="C188" t="s">
        <v>184</v>
      </c>
      <c r="D188">
        <v>1</v>
      </c>
      <c r="E188">
        <v>1</v>
      </c>
      <c r="F188" t="s">
        <v>135</v>
      </c>
      <c r="G188" t="s">
        <v>263</v>
      </c>
      <c r="H188" t="s">
        <v>300</v>
      </c>
      <c r="I188">
        <v>2</v>
      </c>
      <c r="J188" s="7">
        <v>20130404</v>
      </c>
      <c r="K188" t="s">
        <v>137</v>
      </c>
      <c r="L188" t="s">
        <v>138</v>
      </c>
      <c r="M188" t="s">
        <v>139</v>
      </c>
      <c r="O188" s="1">
        <v>28</v>
      </c>
      <c r="P188" s="1" t="s">
        <v>314</v>
      </c>
      <c r="Q188" s="1">
        <v>8534.9999986905605</v>
      </c>
      <c r="R188" s="1">
        <v>0</v>
      </c>
      <c r="S188">
        <f t="shared" si="280"/>
        <v>27.892230314088295</v>
      </c>
      <c r="T188">
        <f t="shared" si="281"/>
        <v>0.14897689706954087</v>
      </c>
      <c r="U188">
        <f t="shared" si="282"/>
        <v>1138.5975196615855</v>
      </c>
      <c r="V188" s="1">
        <v>28</v>
      </c>
      <c r="W188" s="1">
        <v>28</v>
      </c>
      <c r="X188" s="1">
        <v>0</v>
      </c>
      <c r="Y188" s="1">
        <v>0</v>
      </c>
      <c r="Z188" s="1">
        <v>531.435791015625</v>
      </c>
      <c r="AA188" s="1">
        <v>1011.8607177734375</v>
      </c>
      <c r="AB188" s="1">
        <v>786.66448974609375</v>
      </c>
      <c r="AC188">
        <v>-9999</v>
      </c>
      <c r="AD188">
        <f t="shared" si="283"/>
        <v>0.47479353464276186</v>
      </c>
      <c r="AE188">
        <f t="shared" si="284"/>
        <v>0.22255654762730567</v>
      </c>
      <c r="AF188" s="1">
        <v>-1</v>
      </c>
      <c r="AG188" s="1">
        <v>0.87</v>
      </c>
      <c r="AH188" s="1">
        <v>0.92</v>
      </c>
      <c r="AI188" s="1">
        <v>10.018994331359863</v>
      </c>
      <c r="AJ188">
        <f t="shared" si="285"/>
        <v>0.87500949716567999</v>
      </c>
      <c r="AK188">
        <f t="shared" si="286"/>
        <v>1.6505886786883035E-2</v>
      </c>
      <c r="AL188">
        <f t="shared" si="287"/>
        <v>0.46874384630102189</v>
      </c>
      <c r="AM188">
        <f t="shared" si="288"/>
        <v>1.9040131185738811</v>
      </c>
      <c r="AN188">
        <f t="shared" si="289"/>
        <v>-1</v>
      </c>
      <c r="AO188" s="1">
        <v>2000.63525390625</v>
      </c>
      <c r="AP188" s="1">
        <v>0.5</v>
      </c>
      <c r="AQ188">
        <f t="shared" si="290"/>
        <v>194.80094721500845</v>
      </c>
      <c r="AR188">
        <f t="shared" si="291"/>
        <v>2.6616701315853701</v>
      </c>
      <c r="AS188">
        <f t="shared" si="292"/>
        <v>1.6614129957735728</v>
      </c>
      <c r="AT188">
        <f t="shared" si="293"/>
        <v>25.249555587768555</v>
      </c>
      <c r="AU188" s="1">
        <v>1.92</v>
      </c>
      <c r="AV188">
        <f t="shared" si="294"/>
        <v>4.7532710075378422</v>
      </c>
      <c r="AW188" s="1">
        <v>1</v>
      </c>
      <c r="AX188">
        <f t="shared" si="295"/>
        <v>9.5065420150756843</v>
      </c>
      <c r="AY188" s="1">
        <v>22.70622444152832</v>
      </c>
      <c r="AZ188" s="1">
        <v>25.249555587768555</v>
      </c>
      <c r="BA188" s="1">
        <v>21.985555648803711</v>
      </c>
      <c r="BB188" s="1">
        <v>1500.4735107421875</v>
      </c>
      <c r="BC188" s="1">
        <v>1480.1090087890625</v>
      </c>
      <c r="BD188" s="1">
        <v>14.992195129394531</v>
      </c>
      <c r="BE188" s="1">
        <v>16.666627883911133</v>
      </c>
      <c r="BF188" s="1">
        <v>50.845497131347656</v>
      </c>
      <c r="BG188" s="1">
        <v>56.527076721191406</v>
      </c>
      <c r="BH188" s="1">
        <v>300.11557006835938</v>
      </c>
      <c r="BI188" s="1">
        <v>2000.4580078125</v>
      </c>
      <c r="BJ188" s="1">
        <v>19.085306167602539</v>
      </c>
      <c r="BK188" s="1">
        <v>93.953102111816406</v>
      </c>
      <c r="BL188" s="1">
        <v>-1.5882186889648438</v>
      </c>
      <c r="BM188" s="1">
        <v>6.6252574324607849E-2</v>
      </c>
      <c r="BN188" s="1">
        <v>1</v>
      </c>
      <c r="BO188" s="1">
        <v>-1.355140209197998</v>
      </c>
      <c r="BP188" s="1">
        <v>7.355140209197998</v>
      </c>
      <c r="BQ188" s="1">
        <v>1</v>
      </c>
      <c r="BR188" s="1">
        <v>0</v>
      </c>
      <c r="BS188" s="1">
        <v>0.15999999642372131</v>
      </c>
      <c r="BT188" s="1">
        <v>111115</v>
      </c>
      <c r="BU188">
        <f t="shared" si="320"/>
        <v>1.5631019274393716</v>
      </c>
      <c r="BV188">
        <f t="shared" si="297"/>
        <v>2.6616701315853703E-3</v>
      </c>
      <c r="BW188">
        <f t="shared" si="298"/>
        <v>298.39955558776853</v>
      </c>
      <c r="BX188">
        <f t="shared" si="299"/>
        <v>295.8562244415283</v>
      </c>
      <c r="BY188">
        <f t="shared" si="321"/>
        <v>320.07327409580466</v>
      </c>
      <c r="BZ188">
        <f t="shared" si="301"/>
        <v>0.68008427491365286</v>
      </c>
      <c r="CA188">
        <f t="shared" si="302"/>
        <v>3.2272943872103221</v>
      </c>
      <c r="CB188">
        <f t="shared" si="303"/>
        <v>34.350056726912776</v>
      </c>
      <c r="CC188">
        <f t="shared" si="304"/>
        <v>17.683428843001643</v>
      </c>
      <c r="CD188">
        <f t="shared" si="305"/>
        <v>23.977890014648438</v>
      </c>
      <c r="CE188">
        <f t="shared" si="306"/>
        <v>2.9909990264235069</v>
      </c>
      <c r="CF188">
        <f t="shared" si="307"/>
        <v>0.14667830327438486</v>
      </c>
      <c r="CG188">
        <f t="shared" si="308"/>
        <v>1.5658813914367493</v>
      </c>
      <c r="CH188">
        <f t="shared" si="309"/>
        <v>1.4251176349867576</v>
      </c>
      <c r="CI188">
        <f t="shared" si="310"/>
        <v>9.1877719456338186E-2</v>
      </c>
      <c r="CJ188">
        <f t="shared" si="311"/>
        <v>106.97476902902584</v>
      </c>
      <c r="CK188">
        <f t="shared" si="312"/>
        <v>0.76926598845116045</v>
      </c>
      <c r="CL188">
        <f t="shared" si="313"/>
        <v>47.987485715277856</v>
      </c>
      <c r="CM188">
        <f t="shared" si="314"/>
        <v>1476.1481036708497</v>
      </c>
      <c r="CN188">
        <f t="shared" si="315"/>
        <v>9.0673693272108474E-3</v>
      </c>
      <c r="CO188">
        <f t="shared" si="316"/>
        <v>0</v>
      </c>
      <c r="CP188">
        <f t="shared" si="322"/>
        <v>1750.4197555170736</v>
      </c>
      <c r="CQ188">
        <f t="shared" si="318"/>
        <v>480.4249267578125</v>
      </c>
      <c r="CR188">
        <f t="shared" si="319"/>
        <v>0.22255654762730567</v>
      </c>
      <c r="CS188">
        <v>-9999</v>
      </c>
    </row>
    <row r="189" spans="1:97" x14ac:dyDescent="0.2">
      <c r="A189" t="s">
        <v>132</v>
      </c>
      <c r="B189" t="s">
        <v>133</v>
      </c>
      <c r="C189" t="s">
        <v>184</v>
      </c>
      <c r="D189">
        <v>1</v>
      </c>
      <c r="E189">
        <v>1</v>
      </c>
      <c r="F189" t="s">
        <v>135</v>
      </c>
      <c r="G189" t="s">
        <v>263</v>
      </c>
      <c r="H189" t="s">
        <v>300</v>
      </c>
      <c r="I189">
        <v>3</v>
      </c>
      <c r="J189" s="7">
        <v>20130404</v>
      </c>
      <c r="K189" t="s">
        <v>137</v>
      </c>
      <c r="L189" t="s">
        <v>138</v>
      </c>
      <c r="M189" t="s">
        <v>139</v>
      </c>
      <c r="O189" s="1">
        <v>29</v>
      </c>
      <c r="P189" s="1" t="s">
        <v>315</v>
      </c>
      <c r="Q189" s="1">
        <v>9245.9999990351498</v>
      </c>
      <c r="R189" s="1">
        <v>0</v>
      </c>
      <c r="S189">
        <f t="shared" si="280"/>
        <v>10.002711577074317</v>
      </c>
      <c r="T189">
        <f t="shared" si="281"/>
        <v>0.13457066535169959</v>
      </c>
      <c r="U189">
        <f t="shared" si="282"/>
        <v>258.64412140581589</v>
      </c>
      <c r="V189" s="1">
        <v>29</v>
      </c>
      <c r="W189" s="1">
        <v>29</v>
      </c>
      <c r="X189" s="1">
        <v>0</v>
      </c>
      <c r="Y189" s="1">
        <v>0</v>
      </c>
      <c r="Z189" s="1">
        <v>527.05810546875</v>
      </c>
      <c r="AA189" s="1">
        <v>872.053466796875</v>
      </c>
      <c r="AB189" s="1">
        <v>701.33197021484375</v>
      </c>
      <c r="AC189">
        <v>-9999</v>
      </c>
      <c r="AD189">
        <f t="shared" si="283"/>
        <v>0.39561262521588464</v>
      </c>
      <c r="AE189">
        <f t="shared" si="284"/>
        <v>0.1957695291426402</v>
      </c>
      <c r="AF189" s="1">
        <v>-1</v>
      </c>
      <c r="AG189" s="1">
        <v>0.87</v>
      </c>
      <c r="AH189" s="1">
        <v>0.92</v>
      </c>
      <c r="AI189" s="1">
        <v>9.9577846527099609</v>
      </c>
      <c r="AJ189">
        <f t="shared" si="285"/>
        <v>0.87497889232635506</v>
      </c>
      <c r="AK189">
        <f t="shared" si="286"/>
        <v>6.2910409187913558E-3</v>
      </c>
      <c r="AL189">
        <f t="shared" si="287"/>
        <v>0.49485157111912031</v>
      </c>
      <c r="AM189">
        <f t="shared" si="288"/>
        <v>1.6545679835837004</v>
      </c>
      <c r="AN189">
        <f t="shared" si="289"/>
        <v>-1</v>
      </c>
      <c r="AO189" s="1">
        <v>1998.74365234375</v>
      </c>
      <c r="AP189" s="1">
        <v>0.5</v>
      </c>
      <c r="AQ189">
        <f t="shared" si="290"/>
        <v>171.18660322351121</v>
      </c>
      <c r="AR189">
        <f t="shared" si="291"/>
        <v>3.5103433754777384</v>
      </c>
      <c r="AS189">
        <f t="shared" si="292"/>
        <v>2.4086320887019239</v>
      </c>
      <c r="AT189">
        <f t="shared" si="293"/>
        <v>29.393129348754883</v>
      </c>
      <c r="AU189" s="5">
        <v>1.92</v>
      </c>
      <c r="AV189">
        <f t="shared" si="294"/>
        <v>4.7532710075378422</v>
      </c>
      <c r="AW189" s="1">
        <v>1</v>
      </c>
      <c r="AX189">
        <f t="shared" si="295"/>
        <v>9.5065420150756843</v>
      </c>
      <c r="AY189" s="1">
        <v>29.675971984863281</v>
      </c>
      <c r="AZ189" s="1">
        <v>29.393129348754883</v>
      </c>
      <c r="BA189" s="1">
        <v>30.976076126098633</v>
      </c>
      <c r="BB189" s="1">
        <v>400.05545043945312</v>
      </c>
      <c r="BC189" s="1">
        <v>392.7733154296875</v>
      </c>
      <c r="BD189" s="1">
        <v>15.947134017944336</v>
      </c>
      <c r="BE189" s="1">
        <v>18.152362823486328</v>
      </c>
      <c r="BF189" s="1">
        <v>35.83001708984375</v>
      </c>
      <c r="BG189" s="1">
        <v>40.786598205566406</v>
      </c>
      <c r="BH189" s="1">
        <v>300.08291625976562</v>
      </c>
      <c r="BI189" s="1">
        <v>1998.847412109375</v>
      </c>
      <c r="BJ189" s="1">
        <v>1066.0223388671875</v>
      </c>
      <c r="BK189" s="1">
        <v>93.957077026367188</v>
      </c>
      <c r="BL189" s="1">
        <v>-0.94106292724609375</v>
      </c>
      <c r="BM189" s="1">
        <v>6.6174119710922241E-3</v>
      </c>
      <c r="BN189" s="1">
        <v>1</v>
      </c>
      <c r="BO189" s="1">
        <v>-1.355140209197998</v>
      </c>
      <c r="BP189" s="1">
        <v>7.355140209197998</v>
      </c>
      <c r="BQ189" s="1">
        <v>1</v>
      </c>
      <c r="BR189" s="1">
        <v>0</v>
      </c>
      <c r="BS189" s="1">
        <v>0.15999999642372131</v>
      </c>
      <c r="BT189" s="1">
        <v>111115</v>
      </c>
      <c r="BU189">
        <f t="shared" si="320"/>
        <v>1.5629318555196126</v>
      </c>
      <c r="BV189">
        <f t="shared" si="297"/>
        <v>3.5103433754777383E-3</v>
      </c>
      <c r="BW189">
        <f t="shared" si="298"/>
        <v>302.54312934875486</v>
      </c>
      <c r="BX189">
        <f t="shared" si="299"/>
        <v>302.82597198486326</v>
      </c>
      <c r="BY189">
        <f t="shared" si="321"/>
        <v>319.8155787890646</v>
      </c>
      <c r="BZ189">
        <f t="shared" si="301"/>
        <v>0.65712585109317878</v>
      </c>
      <c r="CA189">
        <f t="shared" si="302"/>
        <v>4.1141750407187931</v>
      </c>
      <c r="CB189">
        <f t="shared" si="303"/>
        <v>43.787814296992565</v>
      </c>
      <c r="CC189">
        <f t="shared" si="304"/>
        <v>25.635451473506237</v>
      </c>
      <c r="CD189">
        <f t="shared" si="305"/>
        <v>29.534550666809082</v>
      </c>
      <c r="CE189">
        <f t="shared" si="306"/>
        <v>4.1478648367498021</v>
      </c>
      <c r="CF189">
        <f t="shared" si="307"/>
        <v>0.13269232780151588</v>
      </c>
      <c r="CG189">
        <f t="shared" si="308"/>
        <v>1.705542952016869</v>
      </c>
      <c r="CH189">
        <f t="shared" si="309"/>
        <v>2.4423218847329329</v>
      </c>
      <c r="CI189">
        <f t="shared" si="310"/>
        <v>8.3099440805733116E-2</v>
      </c>
      <c r="CJ189">
        <f t="shared" si="311"/>
        <v>24.30144563734331</v>
      </c>
      <c r="CK189">
        <f t="shared" si="312"/>
        <v>0.6585073660690608</v>
      </c>
      <c r="CL189">
        <f t="shared" si="313"/>
        <v>40.427485288935607</v>
      </c>
      <c r="CM189">
        <f t="shared" si="314"/>
        <v>391.35285564445371</v>
      </c>
      <c r="CN189">
        <f t="shared" si="315"/>
        <v>1.0332988996994145E-2</v>
      </c>
      <c r="CO189">
        <f t="shared" si="316"/>
        <v>0</v>
      </c>
      <c r="CP189">
        <f t="shared" si="322"/>
        <v>1748.9492945768623</v>
      </c>
      <c r="CQ189">
        <f t="shared" si="318"/>
        <v>344.995361328125</v>
      </c>
      <c r="CR189">
        <f t="shared" si="319"/>
        <v>0.1957695291426402</v>
      </c>
      <c r="CS189">
        <v>-9999</v>
      </c>
    </row>
    <row r="190" spans="1:97" x14ac:dyDescent="0.2">
      <c r="A190" t="s">
        <v>132</v>
      </c>
      <c r="B190" t="s">
        <v>133</v>
      </c>
      <c r="C190" t="s">
        <v>184</v>
      </c>
      <c r="D190">
        <v>1</v>
      </c>
      <c r="E190">
        <v>1</v>
      </c>
      <c r="F190" t="s">
        <v>135</v>
      </c>
      <c r="G190" t="s">
        <v>263</v>
      </c>
      <c r="H190" t="s">
        <v>300</v>
      </c>
      <c r="I190">
        <v>3</v>
      </c>
      <c r="J190" s="7">
        <v>20130404</v>
      </c>
      <c r="K190" t="s">
        <v>137</v>
      </c>
      <c r="L190" t="s">
        <v>138</v>
      </c>
      <c r="M190" t="s">
        <v>139</v>
      </c>
      <c r="O190" s="1">
        <v>30</v>
      </c>
      <c r="P190" s="1" t="s">
        <v>316</v>
      </c>
      <c r="Q190" s="1">
        <v>9378.9999977946281</v>
      </c>
      <c r="R190" s="1">
        <v>0</v>
      </c>
      <c r="S190">
        <f t="shared" si="280"/>
        <v>5.1093834414678216</v>
      </c>
      <c r="T190">
        <f t="shared" si="281"/>
        <v>0.13236159032380526</v>
      </c>
      <c r="U190">
        <f t="shared" si="282"/>
        <v>173.70929846423024</v>
      </c>
      <c r="V190" s="1">
        <v>30</v>
      </c>
      <c r="W190" s="1">
        <v>30</v>
      </c>
      <c r="X190" s="1">
        <v>0</v>
      </c>
      <c r="Y190" s="1">
        <v>0</v>
      </c>
      <c r="Z190" s="1">
        <v>532.056640625</v>
      </c>
      <c r="AA190" s="1">
        <v>844.115478515625</v>
      </c>
      <c r="AB190" s="1">
        <v>692.45465087890625</v>
      </c>
      <c r="AC190">
        <v>-9999</v>
      </c>
      <c r="AD190">
        <f t="shared" si="283"/>
        <v>0.36968737789215722</v>
      </c>
      <c r="AE190">
        <f t="shared" si="284"/>
        <v>0.17966834099928358</v>
      </c>
      <c r="AF190" s="1">
        <v>-1</v>
      </c>
      <c r="AG190" s="1">
        <v>0.87</v>
      </c>
      <c r="AH190" s="1">
        <v>0.92</v>
      </c>
      <c r="AI190" s="1">
        <v>9.9577846527099609</v>
      </c>
      <c r="AJ190">
        <f t="shared" si="285"/>
        <v>0.87497889232635506</v>
      </c>
      <c r="AK190">
        <f t="shared" si="286"/>
        <v>3.4902067553916928E-3</v>
      </c>
      <c r="AL190">
        <f t="shared" si="287"/>
        <v>0.48600074480145017</v>
      </c>
      <c r="AM190">
        <f t="shared" si="288"/>
        <v>1.5865143183328256</v>
      </c>
      <c r="AN190">
        <f t="shared" si="289"/>
        <v>-1</v>
      </c>
      <c r="AO190" s="1">
        <v>2000.7626953125</v>
      </c>
      <c r="AP190" s="1">
        <v>0.5</v>
      </c>
      <c r="AQ190">
        <f t="shared" si="290"/>
        <v>157.2659561356011</v>
      </c>
      <c r="AR190">
        <f t="shared" si="291"/>
        <v>3.4579464133781848</v>
      </c>
      <c r="AS190">
        <f t="shared" si="292"/>
        <v>2.411756196449141</v>
      </c>
      <c r="AT190">
        <f t="shared" si="293"/>
        <v>29.410896301269531</v>
      </c>
      <c r="AU190" s="5">
        <v>1.92</v>
      </c>
      <c r="AV190">
        <f t="shared" si="294"/>
        <v>4.7532710075378422</v>
      </c>
      <c r="AW190" s="1">
        <v>1</v>
      </c>
      <c r="AX190">
        <f t="shared" si="295"/>
        <v>9.5065420150756843</v>
      </c>
      <c r="AY190" s="1">
        <v>29.437349319458008</v>
      </c>
      <c r="AZ190" s="1">
        <v>29.410896301269531</v>
      </c>
      <c r="BA190" s="1">
        <v>29.944295883178711</v>
      </c>
      <c r="BB190" s="1">
        <v>248.875732421875</v>
      </c>
      <c r="BC190" s="1">
        <v>245.06507873535156</v>
      </c>
      <c r="BD190" s="1">
        <v>15.991369247436523</v>
      </c>
      <c r="BE190" s="1">
        <v>18.163288116455078</v>
      </c>
      <c r="BF190" s="1">
        <v>36.400230407714844</v>
      </c>
      <c r="BG190" s="1">
        <v>41.345306396484375</v>
      </c>
      <c r="BH190" s="1">
        <v>300.13397216796875</v>
      </c>
      <c r="BI190" s="1">
        <v>2000.5465087890625</v>
      </c>
      <c r="BJ190" s="1">
        <v>1044.7662353515625</v>
      </c>
      <c r="BK190" s="1">
        <v>93.960861206054688</v>
      </c>
      <c r="BL190" s="1">
        <v>-1.1790390014648438</v>
      </c>
      <c r="BM190" s="1">
        <v>1.4565333724021912E-2</v>
      </c>
      <c r="BN190" s="1">
        <v>1</v>
      </c>
      <c r="BO190" s="1">
        <v>-1.355140209197998</v>
      </c>
      <c r="BP190" s="1">
        <v>7.355140209197998</v>
      </c>
      <c r="BQ190" s="1">
        <v>1</v>
      </c>
      <c r="BR190" s="1">
        <v>0</v>
      </c>
      <c r="BS190" s="1">
        <v>0.15999999642372131</v>
      </c>
      <c r="BT190" s="1">
        <v>111115</v>
      </c>
      <c r="BU190">
        <f t="shared" si="320"/>
        <v>1.5631977717081704</v>
      </c>
      <c r="BV190">
        <f t="shared" si="297"/>
        <v>3.4579464133781849E-3</v>
      </c>
      <c r="BW190">
        <f t="shared" si="298"/>
        <v>302.56089630126951</v>
      </c>
      <c r="BX190">
        <f t="shared" si="299"/>
        <v>302.58734931945799</v>
      </c>
      <c r="BY190">
        <f t="shared" si="321"/>
        <v>320.08743425173816</v>
      </c>
      <c r="BZ190">
        <f t="shared" si="301"/>
        <v>0.6552409238136806</v>
      </c>
      <c r="CA190">
        <f t="shared" si="302"/>
        <v>4.1183943902049593</v>
      </c>
      <c r="CB190">
        <f t="shared" si="303"/>
        <v>43.830956180503556</v>
      </c>
      <c r="CC190">
        <f t="shared" si="304"/>
        <v>25.667668064048478</v>
      </c>
      <c r="CD190">
        <f t="shared" si="305"/>
        <v>29.42412281036377</v>
      </c>
      <c r="CE190">
        <f t="shared" si="306"/>
        <v>4.1215379104942507</v>
      </c>
      <c r="CF190">
        <f t="shared" si="307"/>
        <v>0.13054399868576533</v>
      </c>
      <c r="CG190">
        <f t="shared" si="308"/>
        <v>1.7066381937558182</v>
      </c>
      <c r="CH190">
        <f t="shared" si="309"/>
        <v>2.4148997167384323</v>
      </c>
      <c r="CI190">
        <f t="shared" si="310"/>
        <v>8.17513745505868E-2</v>
      </c>
      <c r="CJ190">
        <f t="shared" si="311"/>
        <v>16.321875283198665</v>
      </c>
      <c r="CK190">
        <f t="shared" si="312"/>
        <v>0.7088292602138585</v>
      </c>
      <c r="CL190">
        <f t="shared" si="313"/>
        <v>40.396009429250235</v>
      </c>
      <c r="CM190">
        <f t="shared" si="314"/>
        <v>244.33950810882479</v>
      </c>
      <c r="CN190">
        <f t="shared" si="315"/>
        <v>8.4472095109261892E-3</v>
      </c>
      <c r="CO190">
        <f t="shared" si="316"/>
        <v>0</v>
      </c>
      <c r="CP190">
        <f t="shared" si="322"/>
        <v>1750.4359683076107</v>
      </c>
      <c r="CQ190">
        <f t="shared" si="318"/>
        <v>312.058837890625</v>
      </c>
      <c r="CR190">
        <f t="shared" si="319"/>
        <v>0.17966834099928358</v>
      </c>
      <c r="CS190">
        <v>-9999</v>
      </c>
    </row>
    <row r="191" spans="1:97" x14ac:dyDescent="0.2">
      <c r="A191" t="s">
        <v>132</v>
      </c>
      <c r="B191" t="s">
        <v>133</v>
      </c>
      <c r="C191" t="s">
        <v>184</v>
      </c>
      <c r="D191">
        <v>1</v>
      </c>
      <c r="E191">
        <v>1</v>
      </c>
      <c r="F191" t="s">
        <v>135</v>
      </c>
      <c r="G191" t="s">
        <v>263</v>
      </c>
      <c r="H191" t="s">
        <v>300</v>
      </c>
      <c r="I191">
        <v>3</v>
      </c>
      <c r="J191" s="7">
        <v>20130404</v>
      </c>
      <c r="K191" t="s">
        <v>137</v>
      </c>
      <c r="L191" t="s">
        <v>138</v>
      </c>
      <c r="M191" t="s">
        <v>139</v>
      </c>
      <c r="O191" s="1">
        <v>31</v>
      </c>
      <c r="P191" s="1" t="s">
        <v>317</v>
      </c>
      <c r="Q191" s="1">
        <v>9507.9999989662319</v>
      </c>
      <c r="R191" s="1">
        <v>0</v>
      </c>
      <c r="S191">
        <f t="shared" si="280"/>
        <v>-1.0607740820040885</v>
      </c>
      <c r="T191">
        <f t="shared" si="281"/>
        <v>0.12991320418062308</v>
      </c>
      <c r="U191">
        <f t="shared" si="282"/>
        <v>109.72460304113848</v>
      </c>
      <c r="V191" s="1">
        <v>31</v>
      </c>
      <c r="W191" s="1">
        <v>31</v>
      </c>
      <c r="X191" s="1">
        <v>0</v>
      </c>
      <c r="Y191" s="1">
        <v>0</v>
      </c>
      <c r="Z191" s="1">
        <v>530.145751953125</v>
      </c>
      <c r="AA191" s="1">
        <v>796.8734130859375</v>
      </c>
      <c r="AB191" s="1">
        <v>689.22186279296875</v>
      </c>
      <c r="AC191">
        <v>-9999</v>
      </c>
      <c r="AD191">
        <f t="shared" si="283"/>
        <v>0.33471773151509032</v>
      </c>
      <c r="AE191">
        <f t="shared" si="284"/>
        <v>0.1350924105700578</v>
      </c>
      <c r="AF191" s="1">
        <v>-1</v>
      </c>
      <c r="AG191" s="1">
        <v>0.87</v>
      </c>
      <c r="AH191" s="1">
        <v>0.92</v>
      </c>
      <c r="AI191" s="1">
        <v>9.9882955551147461</v>
      </c>
      <c r="AJ191">
        <f t="shared" si="285"/>
        <v>0.87499414777755746</v>
      </c>
      <c r="AK191">
        <f t="shared" si="286"/>
        <v>-3.4729262674610442E-5</v>
      </c>
      <c r="AL191">
        <f t="shared" si="287"/>
        <v>0.4036009982457931</v>
      </c>
      <c r="AM191">
        <f t="shared" si="288"/>
        <v>1.5031213777534831</v>
      </c>
      <c r="AN191">
        <f t="shared" si="289"/>
        <v>-1</v>
      </c>
      <c r="AO191" s="1">
        <v>1999.635498046875</v>
      </c>
      <c r="AP191" s="1">
        <v>0.5</v>
      </c>
      <c r="AQ191">
        <f t="shared" si="290"/>
        <v>118.18352566876608</v>
      </c>
      <c r="AR191">
        <f t="shared" si="291"/>
        <v>3.2817109093404024</v>
      </c>
      <c r="AS191">
        <f t="shared" si="292"/>
        <v>2.3325986805991175</v>
      </c>
      <c r="AT191">
        <f t="shared" si="293"/>
        <v>29.025167465209961</v>
      </c>
      <c r="AU191" s="5">
        <v>1.92</v>
      </c>
      <c r="AV191">
        <f t="shared" si="294"/>
        <v>4.7532710075378422</v>
      </c>
      <c r="AW191" s="1">
        <v>1</v>
      </c>
      <c r="AX191">
        <f t="shared" si="295"/>
        <v>9.5065420150756843</v>
      </c>
      <c r="AY191" s="1">
        <v>28.888240814208984</v>
      </c>
      <c r="AZ191" s="1">
        <v>29.025167465209961</v>
      </c>
      <c r="BA191" s="1">
        <v>30.001707077026367</v>
      </c>
      <c r="BB191" s="1">
        <v>100.34488677978516</v>
      </c>
      <c r="BC191" s="1">
        <v>100.811767578125</v>
      </c>
      <c r="BD191" s="1">
        <v>15.979348182678223</v>
      </c>
      <c r="BE191" s="1">
        <v>18.040515899658203</v>
      </c>
      <c r="BF191" s="1">
        <v>37.572212219238281</v>
      </c>
      <c r="BG191" s="1">
        <v>42.421619415283203</v>
      </c>
      <c r="BH191" s="1">
        <v>300.18002319335938</v>
      </c>
      <c r="BI191" s="1">
        <v>1999.943359375</v>
      </c>
      <c r="BJ191" s="1">
        <v>1303.9765625</v>
      </c>
      <c r="BK191" s="1">
        <v>93.957115173339844</v>
      </c>
      <c r="BL191" s="1">
        <v>-0.66092681884765625</v>
      </c>
      <c r="BM191" s="1">
        <v>4.7765672206878662E-4</v>
      </c>
      <c r="BN191" s="1">
        <v>1</v>
      </c>
      <c r="BO191" s="1">
        <v>-1.355140209197998</v>
      </c>
      <c r="BP191" s="1">
        <v>7.355140209197998</v>
      </c>
      <c r="BQ191" s="1">
        <v>1</v>
      </c>
      <c r="BR191" s="1">
        <v>0</v>
      </c>
      <c r="BS191" s="1">
        <v>0.15999999642372131</v>
      </c>
      <c r="BT191" s="1">
        <v>111115</v>
      </c>
      <c r="BU191">
        <f t="shared" si="320"/>
        <v>1.5634376207987468</v>
      </c>
      <c r="BV191">
        <f t="shared" si="297"/>
        <v>3.2817109093404026E-3</v>
      </c>
      <c r="BW191">
        <f t="shared" si="298"/>
        <v>302.17516746520994</v>
      </c>
      <c r="BX191">
        <f t="shared" si="299"/>
        <v>302.03824081420896</v>
      </c>
      <c r="BY191">
        <f t="shared" si="321"/>
        <v>319.99093034764519</v>
      </c>
      <c r="BZ191">
        <f t="shared" si="301"/>
        <v>0.67773308367222385</v>
      </c>
      <c r="CA191">
        <f t="shared" si="302"/>
        <v>4.0276335107697721</v>
      </c>
      <c r="CB191">
        <f t="shared" si="303"/>
        <v>42.866721730858394</v>
      </c>
      <c r="CC191">
        <f t="shared" si="304"/>
        <v>24.826205831200191</v>
      </c>
      <c r="CD191">
        <f t="shared" si="305"/>
        <v>28.956704139709473</v>
      </c>
      <c r="CE191">
        <f t="shared" si="306"/>
        <v>4.0117078774427526</v>
      </c>
      <c r="CF191">
        <f t="shared" si="307"/>
        <v>0.12816178830865901</v>
      </c>
      <c r="CG191">
        <f t="shared" si="308"/>
        <v>1.6950348301706544</v>
      </c>
      <c r="CH191">
        <f t="shared" si="309"/>
        <v>2.316673047272098</v>
      </c>
      <c r="CI191">
        <f t="shared" si="310"/>
        <v>8.025665152637651E-2</v>
      </c>
      <c r="CJ191">
        <f t="shared" si="311"/>
        <v>10.309407165285243</v>
      </c>
      <c r="CK191">
        <f t="shared" si="312"/>
        <v>1.0884106655119046</v>
      </c>
      <c r="CL191">
        <f t="shared" si="313"/>
        <v>41.0713143471243</v>
      </c>
      <c r="CM191">
        <f t="shared" si="314"/>
        <v>100.96240542398257</v>
      </c>
      <c r="CN191">
        <f t="shared" si="315"/>
        <v>-4.3152087740297778E-3</v>
      </c>
      <c r="CO191">
        <f t="shared" si="316"/>
        <v>0</v>
      </c>
      <c r="CP191">
        <f t="shared" si="322"/>
        <v>1749.9387353397135</v>
      </c>
      <c r="CQ191">
        <f t="shared" si="318"/>
        <v>266.7276611328125</v>
      </c>
      <c r="CR191">
        <f t="shared" si="319"/>
        <v>0.1350924105700578</v>
      </c>
      <c r="CS191">
        <v>-9999</v>
      </c>
    </row>
    <row r="192" spans="1:97" x14ac:dyDescent="0.2">
      <c r="A192" t="s">
        <v>132</v>
      </c>
      <c r="B192" t="s">
        <v>133</v>
      </c>
      <c r="C192" t="s">
        <v>184</v>
      </c>
      <c r="D192">
        <v>1</v>
      </c>
      <c r="E192">
        <v>1</v>
      </c>
      <c r="F192" t="s">
        <v>135</v>
      </c>
      <c r="G192" t="s">
        <v>263</v>
      </c>
      <c r="H192" t="s">
        <v>300</v>
      </c>
      <c r="I192">
        <v>3</v>
      </c>
      <c r="J192" s="7">
        <v>20130404</v>
      </c>
      <c r="K192" t="s">
        <v>137</v>
      </c>
      <c r="L192" t="s">
        <v>138</v>
      </c>
      <c r="M192" t="s">
        <v>139</v>
      </c>
      <c r="O192" s="1">
        <v>32</v>
      </c>
      <c r="P192" s="1" t="s">
        <v>318</v>
      </c>
      <c r="Q192" s="1">
        <v>9618.9999990351498</v>
      </c>
      <c r="R192" s="1">
        <v>0</v>
      </c>
      <c r="S192">
        <f t="shared" si="280"/>
        <v>-2.3073489687601945</v>
      </c>
      <c r="T192">
        <f t="shared" si="281"/>
        <v>0.12829384877707556</v>
      </c>
      <c r="U192">
        <f t="shared" si="282"/>
        <v>76.870027120382801</v>
      </c>
      <c r="V192" s="1">
        <v>32</v>
      </c>
      <c r="W192" s="1">
        <v>32</v>
      </c>
      <c r="X192" s="1">
        <v>0</v>
      </c>
      <c r="Y192" s="1">
        <v>0</v>
      </c>
      <c r="Z192" s="1">
        <v>529.305419921875</v>
      </c>
      <c r="AA192" s="1">
        <v>798.18841552734375</v>
      </c>
      <c r="AB192" s="1">
        <v>686.87774658203125</v>
      </c>
      <c r="AC192">
        <v>-9999</v>
      </c>
      <c r="AD192">
        <f t="shared" si="283"/>
        <v>0.33686657232155426</v>
      </c>
      <c r="AE192">
        <f t="shared" si="284"/>
        <v>0.13945412734632617</v>
      </c>
      <c r="AF192" s="1">
        <v>-1</v>
      </c>
      <c r="AG192" s="1">
        <v>0.87</v>
      </c>
      <c r="AH192" s="1">
        <v>0.92</v>
      </c>
      <c r="AI192" s="1">
        <v>9.9882955551147461</v>
      </c>
      <c r="AJ192">
        <f t="shared" si="285"/>
        <v>0.87499414777755746</v>
      </c>
      <c r="AK192">
        <f t="shared" si="286"/>
        <v>-7.4730639513002038E-4</v>
      </c>
      <c r="AL192">
        <f t="shared" si="287"/>
        <v>0.41397437087705735</v>
      </c>
      <c r="AM192">
        <f t="shared" si="288"/>
        <v>1.5079921449607594</v>
      </c>
      <c r="AN192">
        <f t="shared" si="289"/>
        <v>-1</v>
      </c>
      <c r="AO192" s="1">
        <v>1999.2469482421875</v>
      </c>
      <c r="AP192" s="1">
        <v>0.5</v>
      </c>
      <c r="AQ192">
        <f t="shared" si="290"/>
        <v>121.97560104186775</v>
      </c>
      <c r="AR192">
        <f t="shared" si="291"/>
        <v>3.2269814047111458</v>
      </c>
      <c r="AS192">
        <f t="shared" si="292"/>
        <v>2.3224799255301232</v>
      </c>
      <c r="AT192">
        <f t="shared" si="293"/>
        <v>28.972927093505859</v>
      </c>
      <c r="AU192" s="5">
        <v>1.92</v>
      </c>
      <c r="AV192">
        <f t="shared" si="294"/>
        <v>4.7532710075378422</v>
      </c>
      <c r="AW192" s="1">
        <v>1</v>
      </c>
      <c r="AX192">
        <f t="shared" si="295"/>
        <v>9.5065420150756843</v>
      </c>
      <c r="AY192" s="1">
        <v>29.091985702514648</v>
      </c>
      <c r="AZ192" s="1">
        <v>28.972927093505859</v>
      </c>
      <c r="BA192" s="1">
        <v>30.394107818603516</v>
      </c>
      <c r="BB192" s="1">
        <v>48.979183197021484</v>
      </c>
      <c r="BC192" s="1">
        <v>50.351295471191406</v>
      </c>
      <c r="BD192" s="1">
        <v>15.99135684967041</v>
      </c>
      <c r="BE192" s="1">
        <v>18.018522262573242</v>
      </c>
      <c r="BF192" s="1">
        <v>37.161659240722656</v>
      </c>
      <c r="BG192" s="1">
        <v>41.875576019287109</v>
      </c>
      <c r="BH192" s="1">
        <v>300.13165283203125</v>
      </c>
      <c r="BI192" s="1">
        <v>1999.3447265625</v>
      </c>
      <c r="BJ192" s="1">
        <v>1251.0750732421875</v>
      </c>
      <c r="BK192" s="1">
        <v>93.958686828613281</v>
      </c>
      <c r="BL192" s="1">
        <v>-1.4020805358886719</v>
      </c>
      <c r="BM192" s="1">
        <v>-9.5454603433609009E-3</v>
      </c>
      <c r="BN192" s="1">
        <v>1</v>
      </c>
      <c r="BO192" s="1">
        <v>-1.355140209197998</v>
      </c>
      <c r="BP192" s="1">
        <v>7.355140209197998</v>
      </c>
      <c r="BQ192" s="1">
        <v>1</v>
      </c>
      <c r="BR192" s="1">
        <v>0</v>
      </c>
      <c r="BS192" s="1">
        <v>0.15999999642372131</v>
      </c>
      <c r="BT192" s="1">
        <v>111115</v>
      </c>
      <c r="BU192">
        <f t="shared" si="320"/>
        <v>1.5631856918334961</v>
      </c>
      <c r="BV192">
        <f t="shared" si="297"/>
        <v>3.226981404711146E-3</v>
      </c>
      <c r="BW192">
        <f t="shared" si="298"/>
        <v>302.12292709350584</v>
      </c>
      <c r="BX192">
        <f t="shared" si="299"/>
        <v>302.24198570251463</v>
      </c>
      <c r="BY192">
        <f t="shared" si="321"/>
        <v>319.89514909978607</v>
      </c>
      <c r="BZ192">
        <f t="shared" si="301"/>
        <v>0.69867192487751573</v>
      </c>
      <c r="CA192">
        <f t="shared" si="302"/>
        <v>4.0154766159136388</v>
      </c>
      <c r="CB192">
        <f t="shared" si="303"/>
        <v>42.73661916154839</v>
      </c>
      <c r="CC192">
        <f t="shared" si="304"/>
        <v>24.718096898975148</v>
      </c>
      <c r="CD192">
        <f t="shared" si="305"/>
        <v>29.032456398010254</v>
      </c>
      <c r="CE192">
        <f t="shared" si="306"/>
        <v>4.029332272287899</v>
      </c>
      <c r="CF192">
        <f t="shared" si="307"/>
        <v>0.12658553616369872</v>
      </c>
      <c r="CG192">
        <f t="shared" si="308"/>
        <v>1.6929966903835156</v>
      </c>
      <c r="CH192">
        <f t="shared" si="309"/>
        <v>2.3363355819043834</v>
      </c>
      <c r="CI192">
        <f t="shared" si="310"/>
        <v>7.926768804123431E-2</v>
      </c>
      <c r="CJ192">
        <f t="shared" si="311"/>
        <v>7.2226068047110576</v>
      </c>
      <c r="CK192">
        <f t="shared" si="312"/>
        <v>1.5266742672860154</v>
      </c>
      <c r="CL192">
        <f t="shared" si="313"/>
        <v>41.144037535069643</v>
      </c>
      <c r="CM192">
        <f t="shared" si="314"/>
        <v>50.678956265504056</v>
      </c>
      <c r="CN192">
        <f t="shared" si="315"/>
        <v>-1.8732361432193253E-2</v>
      </c>
      <c r="CO192">
        <f t="shared" si="316"/>
        <v>0</v>
      </c>
      <c r="CP192">
        <f t="shared" si="322"/>
        <v>1749.4149351321084</v>
      </c>
      <c r="CQ192">
        <f t="shared" si="318"/>
        <v>268.88299560546875</v>
      </c>
      <c r="CR192">
        <f t="shared" si="319"/>
        <v>0.13945412734632617</v>
      </c>
      <c r="CS192">
        <v>-9999</v>
      </c>
    </row>
    <row r="193" spans="1:97" x14ac:dyDescent="0.2">
      <c r="A193" t="s">
        <v>132</v>
      </c>
      <c r="B193" t="s">
        <v>133</v>
      </c>
      <c r="C193" t="s">
        <v>184</v>
      </c>
      <c r="D193">
        <v>1</v>
      </c>
      <c r="E193">
        <v>1</v>
      </c>
      <c r="F193" t="s">
        <v>135</v>
      </c>
      <c r="G193" t="s">
        <v>263</v>
      </c>
      <c r="H193" t="s">
        <v>300</v>
      </c>
      <c r="I193">
        <v>3</v>
      </c>
      <c r="J193" s="7">
        <v>20130404</v>
      </c>
      <c r="K193" t="s">
        <v>137</v>
      </c>
      <c r="L193" t="s">
        <v>138</v>
      </c>
      <c r="M193" t="s">
        <v>139</v>
      </c>
      <c r="O193" s="1">
        <v>33</v>
      </c>
      <c r="P193" s="1" t="s">
        <v>319</v>
      </c>
      <c r="Q193" s="1">
        <v>9842.9999969676137</v>
      </c>
      <c r="R193" s="1">
        <v>0</v>
      </c>
      <c r="S193">
        <f t="shared" si="280"/>
        <v>21.882000535954404</v>
      </c>
      <c r="T193">
        <f t="shared" si="281"/>
        <v>0.12827603199450072</v>
      </c>
      <c r="U193">
        <f t="shared" si="282"/>
        <v>578.29604164151124</v>
      </c>
      <c r="V193" s="1">
        <v>33</v>
      </c>
      <c r="W193" s="1">
        <v>33</v>
      </c>
      <c r="X193" s="1">
        <v>0</v>
      </c>
      <c r="Y193" s="1">
        <v>0</v>
      </c>
      <c r="Z193" s="1">
        <v>545.33203125</v>
      </c>
      <c r="AA193" s="1">
        <v>1028.283447265625</v>
      </c>
      <c r="AB193" s="1">
        <v>777.04815673828125</v>
      </c>
      <c r="AC193">
        <v>-9999</v>
      </c>
      <c r="AD193">
        <f t="shared" si="283"/>
        <v>0.46966759729515467</v>
      </c>
      <c r="AE193">
        <f t="shared" si="284"/>
        <v>0.24432493899947505</v>
      </c>
      <c r="AF193" s="1">
        <v>-1</v>
      </c>
      <c r="AG193" s="1">
        <v>0.87</v>
      </c>
      <c r="AH193" s="1">
        <v>0.92</v>
      </c>
      <c r="AI193" s="1">
        <v>10.018994331359863</v>
      </c>
      <c r="AJ193">
        <f t="shared" si="285"/>
        <v>0.87500949716567999</v>
      </c>
      <c r="AK193">
        <f t="shared" si="286"/>
        <v>1.307056818470957E-2</v>
      </c>
      <c r="AL193">
        <f t="shared" si="287"/>
        <v>0.52020820769105169</v>
      </c>
      <c r="AM193">
        <f t="shared" si="288"/>
        <v>1.8856098456359014</v>
      </c>
      <c r="AN193">
        <f t="shared" si="289"/>
        <v>-1</v>
      </c>
      <c r="AO193" s="1">
        <v>1998.26318359375</v>
      </c>
      <c r="AP193" s="1">
        <v>0.5</v>
      </c>
      <c r="AQ193">
        <f t="shared" si="290"/>
        <v>213.60098794531828</v>
      </c>
      <c r="AR193">
        <f t="shared" si="291"/>
        <v>3.1920236597893727</v>
      </c>
      <c r="AS193">
        <f t="shared" si="292"/>
        <v>2.2986715771089798</v>
      </c>
      <c r="AT193">
        <f t="shared" si="293"/>
        <v>28.744964599609375</v>
      </c>
      <c r="AU193" s="5">
        <v>1.92</v>
      </c>
      <c r="AV193">
        <f t="shared" si="294"/>
        <v>4.7532710075378422</v>
      </c>
      <c r="AW193" s="1">
        <v>1</v>
      </c>
      <c r="AX193">
        <f t="shared" si="295"/>
        <v>9.5065420150756843</v>
      </c>
      <c r="AY193" s="1">
        <v>29.00811767578125</v>
      </c>
      <c r="AZ193" s="1">
        <v>28.744964599609375</v>
      </c>
      <c r="BA193" s="1">
        <v>30.386785507202148</v>
      </c>
      <c r="BB193" s="1">
        <v>899.62615966796875</v>
      </c>
      <c r="BC193" s="1">
        <v>883.82904052734375</v>
      </c>
      <c r="BD193" s="1">
        <v>15.706157684326172</v>
      </c>
      <c r="BE193" s="1">
        <v>17.71122932434082</v>
      </c>
      <c r="BF193" s="1">
        <v>36.679557800292969</v>
      </c>
      <c r="BG193" s="1">
        <v>41.362140655517578</v>
      </c>
      <c r="BH193" s="1">
        <v>300.24557495117188</v>
      </c>
      <c r="BI193" s="1">
        <v>2000.7220458984375</v>
      </c>
      <c r="BJ193" s="1">
        <v>234.13230895996094</v>
      </c>
      <c r="BK193" s="1">
        <v>93.958999633789062</v>
      </c>
      <c r="BL193" s="1">
        <v>-1.9133110046386719</v>
      </c>
      <c r="BM193" s="1">
        <v>1.5520915389060974E-2</v>
      </c>
      <c r="BN193" s="1">
        <v>1</v>
      </c>
      <c r="BO193" s="1">
        <v>-1.355140209197998</v>
      </c>
      <c r="BP193" s="1">
        <v>7.355140209197998</v>
      </c>
      <c r="BQ193" s="1">
        <v>1</v>
      </c>
      <c r="BR193" s="1">
        <v>0</v>
      </c>
      <c r="BS193" s="1">
        <v>0.15999999642372131</v>
      </c>
      <c r="BT193" s="1">
        <v>111115</v>
      </c>
      <c r="BU193">
        <f t="shared" si="320"/>
        <v>1.5637790362040203</v>
      </c>
      <c r="BV193">
        <f t="shared" si="297"/>
        <v>3.1920236597893729E-3</v>
      </c>
      <c r="BW193">
        <f t="shared" si="298"/>
        <v>301.89496459960935</v>
      </c>
      <c r="BX193">
        <f t="shared" si="299"/>
        <v>302.15811767578123</v>
      </c>
      <c r="BY193">
        <f t="shared" si="321"/>
        <v>320.11552018861039</v>
      </c>
      <c r="BZ193">
        <f t="shared" si="301"/>
        <v>0.71229277574757088</v>
      </c>
      <c r="CA193">
        <f t="shared" si="302"/>
        <v>3.9628009667086728</v>
      </c>
      <c r="CB193">
        <f t="shared" si="303"/>
        <v>42.17585310778032</v>
      </c>
      <c r="CC193">
        <f t="shared" si="304"/>
        <v>24.4646237834395</v>
      </c>
      <c r="CD193">
        <f t="shared" si="305"/>
        <v>28.876541137695312</v>
      </c>
      <c r="CE193">
        <f t="shared" si="306"/>
        <v>3.9931305294622175</v>
      </c>
      <c r="CF193">
        <f t="shared" si="307"/>
        <v>0.12656819067317365</v>
      </c>
      <c r="CG193">
        <f t="shared" si="308"/>
        <v>1.6641293895996931</v>
      </c>
      <c r="CH193">
        <f t="shared" si="309"/>
        <v>2.3290011398625241</v>
      </c>
      <c r="CI193">
        <f t="shared" si="310"/>
        <v>7.9256805491344604E-2</v>
      </c>
      <c r="CJ193">
        <f t="shared" si="311"/>
        <v>54.336117564816419</v>
      </c>
      <c r="CK193">
        <f t="shared" si="312"/>
        <v>0.65430758113182863</v>
      </c>
      <c r="CL193">
        <f t="shared" si="313"/>
        <v>40.999361921211793</v>
      </c>
      <c r="CM193">
        <f t="shared" si="314"/>
        <v>880.72163294668064</v>
      </c>
      <c r="CN193">
        <f t="shared" si="315"/>
        <v>1.0186510992492662E-2</v>
      </c>
      <c r="CO193">
        <f t="shared" si="316"/>
        <v>0</v>
      </c>
      <c r="CP193">
        <f t="shared" si="322"/>
        <v>1750.6507913498824</v>
      </c>
      <c r="CQ193">
        <f t="shared" si="318"/>
        <v>482.951416015625</v>
      </c>
      <c r="CR193">
        <f t="shared" si="319"/>
        <v>0.24432493899947505</v>
      </c>
      <c r="CS193">
        <v>-9999</v>
      </c>
    </row>
    <row r="194" spans="1:97" x14ac:dyDescent="0.2">
      <c r="A194" t="s">
        <v>132</v>
      </c>
      <c r="B194" t="s">
        <v>133</v>
      </c>
      <c r="C194" t="s">
        <v>184</v>
      </c>
      <c r="D194">
        <v>1</v>
      </c>
      <c r="E194">
        <v>1</v>
      </c>
      <c r="F194" t="s">
        <v>135</v>
      </c>
      <c r="G194" t="s">
        <v>263</v>
      </c>
      <c r="H194" t="s">
        <v>300</v>
      </c>
      <c r="I194">
        <v>3</v>
      </c>
      <c r="J194" s="7">
        <v>20130404</v>
      </c>
      <c r="K194" t="s">
        <v>137</v>
      </c>
      <c r="L194" t="s">
        <v>138</v>
      </c>
      <c r="M194" t="s">
        <v>139</v>
      </c>
      <c r="O194" s="1">
        <v>34</v>
      </c>
      <c r="P194" s="1" t="s">
        <v>320</v>
      </c>
      <c r="Q194" s="1">
        <v>10047.999997863546</v>
      </c>
      <c r="R194" s="1">
        <v>0</v>
      </c>
      <c r="S194">
        <f t="shared" si="280"/>
        <v>28.840737840295827</v>
      </c>
      <c r="T194">
        <f t="shared" si="281"/>
        <v>0.12190228009033137</v>
      </c>
      <c r="U194">
        <f t="shared" si="282"/>
        <v>758.24912713872902</v>
      </c>
      <c r="V194" s="1">
        <v>34</v>
      </c>
      <c r="W194" s="1">
        <v>34</v>
      </c>
      <c r="X194" s="1">
        <v>0</v>
      </c>
      <c r="Y194" s="1">
        <v>0</v>
      </c>
      <c r="Z194" s="1">
        <v>556.955322265625</v>
      </c>
      <c r="AA194" s="1">
        <v>1081.964599609375</v>
      </c>
      <c r="AB194" s="1">
        <v>804.2205810546875</v>
      </c>
      <c r="AC194">
        <v>-9999</v>
      </c>
      <c r="AD194">
        <f t="shared" si="283"/>
        <v>0.48523701933805941</v>
      </c>
      <c r="AE194">
        <f t="shared" si="284"/>
        <v>0.25670342509816152</v>
      </c>
      <c r="AF194" s="1">
        <v>-1</v>
      </c>
      <c r="AG194" s="1">
        <v>0.87</v>
      </c>
      <c r="AH194" s="1">
        <v>0.92</v>
      </c>
      <c r="AI194" s="1">
        <v>10.049882888793945</v>
      </c>
      <c r="AJ194">
        <f t="shared" si="285"/>
        <v>0.87502494144439691</v>
      </c>
      <c r="AK194">
        <f t="shared" si="286"/>
        <v>1.7053928904737524E-2</v>
      </c>
      <c r="AL194">
        <f t="shared" si="287"/>
        <v>0.52902687731522602</v>
      </c>
      <c r="AM194">
        <f t="shared" si="288"/>
        <v>1.9426416381265152</v>
      </c>
      <c r="AN194">
        <f t="shared" si="289"/>
        <v>-1</v>
      </c>
      <c r="AO194" s="1">
        <v>1999.5946044921875</v>
      </c>
      <c r="AP194" s="1">
        <v>0.5</v>
      </c>
      <c r="AQ194">
        <f t="shared" si="290"/>
        <v>224.57636916058507</v>
      </c>
      <c r="AR194">
        <f t="shared" si="291"/>
        <v>3.0107370720219082</v>
      </c>
      <c r="AS194">
        <f t="shared" si="292"/>
        <v>2.2820865558290508</v>
      </c>
      <c r="AT194">
        <f t="shared" si="293"/>
        <v>28.329444885253906</v>
      </c>
      <c r="AU194" s="5">
        <v>1.92</v>
      </c>
      <c r="AV194">
        <f t="shared" si="294"/>
        <v>4.7532710075378422</v>
      </c>
      <c r="AW194" s="1">
        <v>1</v>
      </c>
      <c r="AX194">
        <f t="shared" si="295"/>
        <v>9.5065420150756843</v>
      </c>
      <c r="AY194" s="1">
        <v>29.689044952392578</v>
      </c>
      <c r="AZ194" s="1">
        <v>28.329444885253906</v>
      </c>
      <c r="BA194" s="1">
        <v>31.959129333496094</v>
      </c>
      <c r="BB194" s="1">
        <v>1200.37646484375</v>
      </c>
      <c r="BC194" s="1">
        <v>1179.6580810546875</v>
      </c>
      <c r="BD194" s="1">
        <v>14.989480972290039</v>
      </c>
      <c r="BE194" s="1">
        <v>16.882658004760742</v>
      </c>
      <c r="BF194" s="1">
        <v>33.656883239746094</v>
      </c>
      <c r="BG194" s="1">
        <v>37.908332824707031</v>
      </c>
      <c r="BH194" s="1">
        <v>300.1844482421875</v>
      </c>
      <c r="BI194" s="1">
        <v>1999.69921875</v>
      </c>
      <c r="BJ194" s="1">
        <v>1086.2723388671875</v>
      </c>
      <c r="BK194" s="1">
        <v>93.957267761230469</v>
      </c>
      <c r="BL194" s="1">
        <v>-3.9227104187011719</v>
      </c>
      <c r="BM194" s="1">
        <v>-7.8441053628921509E-3</v>
      </c>
      <c r="BN194" s="1">
        <v>1</v>
      </c>
      <c r="BO194" s="1">
        <v>-1.355140209197998</v>
      </c>
      <c r="BP194" s="1">
        <v>7.355140209197998</v>
      </c>
      <c r="BQ194" s="1">
        <v>1</v>
      </c>
      <c r="BR194" s="1">
        <v>0</v>
      </c>
      <c r="BS194" s="1">
        <v>0.15999999642372131</v>
      </c>
      <c r="BT194" s="1">
        <v>111115</v>
      </c>
      <c r="BU194">
        <f t="shared" si="320"/>
        <v>1.5634606679280598</v>
      </c>
      <c r="BV194">
        <f t="shared" si="297"/>
        <v>3.0107370720219083E-3</v>
      </c>
      <c r="BW194">
        <f t="shared" si="298"/>
        <v>301.47944488525388</v>
      </c>
      <c r="BX194">
        <f t="shared" si="299"/>
        <v>302.83904495239256</v>
      </c>
      <c r="BY194">
        <f t="shared" si="321"/>
        <v>319.9518678485183</v>
      </c>
      <c r="BZ194">
        <f t="shared" si="301"/>
        <v>0.79391097457002624</v>
      </c>
      <c r="CA194">
        <f t="shared" si="302"/>
        <v>3.8683349745036368</v>
      </c>
      <c r="CB194">
        <f t="shared" si="303"/>
        <v>41.171216092980359</v>
      </c>
      <c r="CC194">
        <f t="shared" si="304"/>
        <v>24.288558088219617</v>
      </c>
      <c r="CD194">
        <f t="shared" si="305"/>
        <v>29.009244918823242</v>
      </c>
      <c r="CE194">
        <f t="shared" si="306"/>
        <v>4.0239247678945951</v>
      </c>
      <c r="CF194">
        <f t="shared" si="307"/>
        <v>0.12035891904095787</v>
      </c>
      <c r="CG194">
        <f t="shared" si="308"/>
        <v>1.586248418674586</v>
      </c>
      <c r="CH194">
        <f t="shared" si="309"/>
        <v>2.4376763492200091</v>
      </c>
      <c r="CI194">
        <f t="shared" si="310"/>
        <v>7.5361479821694791E-2</v>
      </c>
      <c r="CJ194">
        <f t="shared" si="311"/>
        <v>71.243016268292848</v>
      </c>
      <c r="CK194">
        <f t="shared" si="312"/>
        <v>0.64277025632783968</v>
      </c>
      <c r="CL194">
        <f t="shared" si="313"/>
        <v>40.011596196755448</v>
      </c>
      <c r="CM194">
        <f t="shared" si="314"/>
        <v>1175.5624807804074</v>
      </c>
      <c r="CN194">
        <f t="shared" si="315"/>
        <v>9.8162707244308471E-3</v>
      </c>
      <c r="CO194">
        <f t="shared" si="316"/>
        <v>0</v>
      </c>
      <c r="CP194">
        <f t="shared" si="322"/>
        <v>1749.7866917931251</v>
      </c>
      <c r="CQ194">
        <f t="shared" si="318"/>
        <v>525.00927734375</v>
      </c>
      <c r="CR194">
        <f t="shared" si="319"/>
        <v>0.25670342509816152</v>
      </c>
      <c r="CS194">
        <v>-9999</v>
      </c>
    </row>
    <row r="195" spans="1:97" x14ac:dyDescent="0.2">
      <c r="A195" t="s">
        <v>132</v>
      </c>
      <c r="B195" t="s">
        <v>133</v>
      </c>
      <c r="C195" t="s">
        <v>184</v>
      </c>
      <c r="D195">
        <v>1</v>
      </c>
      <c r="E195">
        <v>1</v>
      </c>
      <c r="F195" t="s">
        <v>135</v>
      </c>
      <c r="G195" t="s">
        <v>263</v>
      </c>
      <c r="H195" t="s">
        <v>300</v>
      </c>
      <c r="I195">
        <v>3</v>
      </c>
      <c r="J195" s="7">
        <v>20130404</v>
      </c>
      <c r="K195" t="s">
        <v>137</v>
      </c>
      <c r="L195" t="s">
        <v>138</v>
      </c>
      <c r="M195" t="s">
        <v>139</v>
      </c>
      <c r="O195" s="1">
        <v>35</v>
      </c>
      <c r="P195" s="1" t="s">
        <v>321</v>
      </c>
      <c r="Q195" s="1">
        <v>10208.999998759478</v>
      </c>
      <c r="R195" s="1">
        <v>0</v>
      </c>
      <c r="S195">
        <f t="shared" si="280"/>
        <v>32.918554145360147</v>
      </c>
      <c r="T195">
        <f t="shared" si="281"/>
        <v>0.11731525020279256</v>
      </c>
      <c r="U195">
        <f t="shared" si="282"/>
        <v>971.37281423129184</v>
      </c>
      <c r="V195" s="1">
        <v>35</v>
      </c>
      <c r="W195" s="1">
        <v>35</v>
      </c>
      <c r="X195" s="1">
        <v>0</v>
      </c>
      <c r="Y195" s="1">
        <v>0</v>
      </c>
      <c r="Z195" s="1">
        <v>552.18798828125</v>
      </c>
      <c r="AA195" s="1">
        <v>1090.996826171875</v>
      </c>
      <c r="AB195" s="1">
        <v>797.631591796875</v>
      </c>
      <c r="AC195">
        <v>-9999</v>
      </c>
      <c r="AD195">
        <f t="shared" si="283"/>
        <v>0.49386838253344412</v>
      </c>
      <c r="AE195">
        <f t="shared" si="284"/>
        <v>0.26889650578028668</v>
      </c>
      <c r="AF195" s="1">
        <v>-1</v>
      </c>
      <c r="AG195" s="1">
        <v>0.87</v>
      </c>
      <c r="AH195" s="1">
        <v>0.92</v>
      </c>
      <c r="AI195" s="1">
        <v>10.018994331359863</v>
      </c>
      <c r="AJ195">
        <f t="shared" si="285"/>
        <v>0.87500949716567999</v>
      </c>
      <c r="AK195">
        <f t="shared" si="286"/>
        <v>1.9395268463012528E-2</v>
      </c>
      <c r="AL195">
        <f t="shared" si="287"/>
        <v>0.54446997477526793</v>
      </c>
      <c r="AM195">
        <f t="shared" si="288"/>
        <v>1.9757706602197755</v>
      </c>
      <c r="AN195">
        <f t="shared" si="289"/>
        <v>-1</v>
      </c>
      <c r="AO195" s="1">
        <v>1998.46826171875</v>
      </c>
      <c r="AP195" s="1">
        <v>0.5</v>
      </c>
      <c r="AQ195">
        <f t="shared" si="290"/>
        <v>235.10679726275097</v>
      </c>
      <c r="AR195">
        <f t="shared" si="291"/>
        <v>3.0682143238617696</v>
      </c>
      <c r="AS195">
        <f t="shared" si="292"/>
        <v>2.4139273919201401</v>
      </c>
      <c r="AT195">
        <f t="shared" si="293"/>
        <v>28.8729248046875</v>
      </c>
      <c r="AU195" s="5">
        <v>1.92</v>
      </c>
      <c r="AV195">
        <f t="shared" si="294"/>
        <v>4.7532710075378422</v>
      </c>
      <c r="AW195" s="1">
        <v>1</v>
      </c>
      <c r="AX195">
        <f t="shared" si="295"/>
        <v>9.5065420150756843</v>
      </c>
      <c r="AY195" s="1">
        <v>29.989480972290039</v>
      </c>
      <c r="AZ195" s="1">
        <v>28.8729248046875</v>
      </c>
      <c r="BA195" s="1">
        <v>31.950319290161133</v>
      </c>
      <c r="BB195" s="1">
        <v>1500.7947998046875</v>
      </c>
      <c r="BC195" s="1">
        <v>1476.8402099609375</v>
      </c>
      <c r="BD195" s="1">
        <v>14.868978500366211</v>
      </c>
      <c r="BE195" s="1">
        <v>16.798578262329102</v>
      </c>
      <c r="BF195" s="1">
        <v>32.814888000488281</v>
      </c>
      <c r="BG195" s="1">
        <v>37.072944641113281</v>
      </c>
      <c r="BH195" s="1">
        <v>300.16647338867188</v>
      </c>
      <c r="BI195" s="1">
        <v>1998.61328125</v>
      </c>
      <c r="BJ195" s="1">
        <v>668.134521484375</v>
      </c>
      <c r="BK195" s="1">
        <v>93.958358764648438</v>
      </c>
      <c r="BL195" s="1">
        <v>-5.4191703796386719</v>
      </c>
      <c r="BM195" s="1">
        <v>2.8882920742034912E-4</v>
      </c>
      <c r="BN195" s="1">
        <v>1</v>
      </c>
      <c r="BO195" s="1">
        <v>-1.355140209197998</v>
      </c>
      <c r="BP195" s="1">
        <v>7.355140209197998</v>
      </c>
      <c r="BQ195" s="1">
        <v>1</v>
      </c>
      <c r="BR195" s="1">
        <v>0</v>
      </c>
      <c r="BS195" s="1">
        <v>0.15999999642372131</v>
      </c>
      <c r="BT195" s="1">
        <v>111115</v>
      </c>
      <c r="BU195">
        <f t="shared" si="320"/>
        <v>1.5633670488993325</v>
      </c>
      <c r="BV195">
        <f t="shared" si="297"/>
        <v>3.0682143238617695E-3</v>
      </c>
      <c r="BW195">
        <f t="shared" si="298"/>
        <v>302.02292480468748</v>
      </c>
      <c r="BX195">
        <f t="shared" si="299"/>
        <v>303.13948097229002</v>
      </c>
      <c r="BY195">
        <f t="shared" si="321"/>
        <v>319.77811785240192</v>
      </c>
      <c r="BZ195">
        <f t="shared" si="301"/>
        <v>0.77207985648486366</v>
      </c>
      <c r="CA195">
        <f t="shared" si="302"/>
        <v>3.9922942350280821</v>
      </c>
      <c r="CB195">
        <f t="shared" si="303"/>
        <v>42.490038007455823</v>
      </c>
      <c r="CC195">
        <f t="shared" si="304"/>
        <v>25.691459745126721</v>
      </c>
      <c r="CD195">
        <f t="shared" si="305"/>
        <v>29.43120288848877</v>
      </c>
      <c r="CE195">
        <f t="shared" si="306"/>
        <v>4.1232214791222281</v>
      </c>
      <c r="CF195">
        <f t="shared" si="307"/>
        <v>0.11588517205940629</v>
      </c>
      <c r="CG195">
        <f t="shared" si="308"/>
        <v>1.5783668431079423</v>
      </c>
      <c r="CH195">
        <f t="shared" si="309"/>
        <v>2.5448546360142856</v>
      </c>
      <c r="CI195">
        <f t="shared" si="310"/>
        <v>7.2555372689797698E-2</v>
      </c>
      <c r="CJ195">
        <f t="shared" si="311"/>
        <v>91.268595373769912</v>
      </c>
      <c r="CK195">
        <f t="shared" si="312"/>
        <v>0.65773724718463933</v>
      </c>
      <c r="CL195">
        <f t="shared" si="313"/>
        <v>38.447725983705247</v>
      </c>
      <c r="CM195">
        <f t="shared" si="314"/>
        <v>1472.1655293014755</v>
      </c>
      <c r="CN195">
        <f t="shared" si="315"/>
        <v>8.5971551729043926E-3</v>
      </c>
      <c r="CO195">
        <f t="shared" si="316"/>
        <v>0</v>
      </c>
      <c r="CP195">
        <f t="shared" si="322"/>
        <v>1748.8056022552123</v>
      </c>
      <c r="CQ195">
        <f t="shared" si="318"/>
        <v>538.808837890625</v>
      </c>
      <c r="CR195">
        <f t="shared" si="319"/>
        <v>0.26889650578028668</v>
      </c>
      <c r="CS195">
        <v>-9999</v>
      </c>
    </row>
    <row r="196" spans="1:97" x14ac:dyDescent="0.2">
      <c r="A196" t="s">
        <v>132</v>
      </c>
      <c r="B196" t="s">
        <v>133</v>
      </c>
      <c r="C196" t="s">
        <v>184</v>
      </c>
      <c r="D196">
        <v>1</v>
      </c>
      <c r="E196">
        <v>1</v>
      </c>
      <c r="F196" t="s">
        <v>153</v>
      </c>
      <c r="G196" t="s">
        <v>263</v>
      </c>
      <c r="H196" t="s">
        <v>186</v>
      </c>
      <c r="I196">
        <v>5</v>
      </c>
      <c r="J196" s="7">
        <v>20130404</v>
      </c>
      <c r="K196" t="s">
        <v>137</v>
      </c>
      <c r="L196" t="s">
        <v>138</v>
      </c>
      <c r="M196" t="s">
        <v>139</v>
      </c>
      <c r="O196" s="1">
        <v>36</v>
      </c>
      <c r="P196" s="1" t="s">
        <v>322</v>
      </c>
      <c r="Q196" s="1">
        <v>10698.999997312203</v>
      </c>
      <c r="R196" s="1">
        <v>0</v>
      </c>
      <c r="S196">
        <f t="shared" si="280"/>
        <v>8.5150894581065852</v>
      </c>
      <c r="T196">
        <f t="shared" si="281"/>
        <v>0.12641713854671929</v>
      </c>
      <c r="U196">
        <f t="shared" si="282"/>
        <v>270.91121480639561</v>
      </c>
      <c r="V196" s="1">
        <v>36</v>
      </c>
      <c r="W196" s="1">
        <v>36</v>
      </c>
      <c r="X196" s="1">
        <v>0</v>
      </c>
      <c r="Y196" s="1">
        <v>0</v>
      </c>
      <c r="Z196" s="1">
        <v>560.9990234375</v>
      </c>
      <c r="AA196" s="1">
        <v>923.63922119140625</v>
      </c>
      <c r="AB196" s="1">
        <v>786.45623779296875</v>
      </c>
      <c r="AC196">
        <v>-9999</v>
      </c>
      <c r="AD196">
        <f t="shared" si="283"/>
        <v>0.39262104665297243</v>
      </c>
      <c r="AE196">
        <f t="shared" si="284"/>
        <v>0.14852442409438241</v>
      </c>
      <c r="AF196" s="1">
        <v>-1</v>
      </c>
      <c r="AG196" s="1">
        <v>0.87</v>
      </c>
      <c r="AH196" s="1">
        <v>0.92</v>
      </c>
      <c r="AI196" s="1">
        <v>9.9577846527099609</v>
      </c>
      <c r="AJ196">
        <f t="shared" si="285"/>
        <v>0.87497889232635506</v>
      </c>
      <c r="AK196">
        <f t="shared" si="286"/>
        <v>5.4387807716755696E-3</v>
      </c>
      <c r="AL196">
        <f t="shared" si="287"/>
        <v>0.37828951188564092</v>
      </c>
      <c r="AM196">
        <f t="shared" si="288"/>
        <v>1.6464185900571491</v>
      </c>
      <c r="AN196">
        <f t="shared" si="289"/>
        <v>-1</v>
      </c>
      <c r="AO196" s="1">
        <v>2001.802490234375</v>
      </c>
      <c r="AP196" s="1">
        <v>0.5</v>
      </c>
      <c r="AQ196">
        <f t="shared" si="290"/>
        <v>130.07285805010287</v>
      </c>
      <c r="AR196">
        <f t="shared" si="291"/>
        <v>3.3489444734158758</v>
      </c>
      <c r="AS196">
        <f t="shared" si="292"/>
        <v>2.4462409580992972</v>
      </c>
      <c r="AT196">
        <f t="shared" si="293"/>
        <v>29.081256866455078</v>
      </c>
      <c r="AU196" s="1">
        <v>1.8859999999999999</v>
      </c>
      <c r="AV196">
        <f t="shared" si="294"/>
        <v>4.7993457746505737</v>
      </c>
      <c r="AW196" s="1">
        <v>1</v>
      </c>
      <c r="AX196">
        <f t="shared" si="295"/>
        <v>9.5986915493011473</v>
      </c>
      <c r="AY196" s="1">
        <v>30.162338256835938</v>
      </c>
      <c r="AZ196" s="1">
        <v>29.081256866455078</v>
      </c>
      <c r="BA196" s="1">
        <v>31.952798843383789</v>
      </c>
      <c r="BB196" s="1">
        <v>400.33099365234375</v>
      </c>
      <c r="BC196" s="1">
        <v>394.1514892578125</v>
      </c>
      <c r="BD196" s="1">
        <v>14.901521682739258</v>
      </c>
      <c r="BE196" s="1">
        <v>16.969997406005859</v>
      </c>
      <c r="BF196" s="1">
        <v>32.558029174804688</v>
      </c>
      <c r="BG196" s="1">
        <v>37.077827453613281</v>
      </c>
      <c r="BH196" s="1">
        <v>300.16909790039062</v>
      </c>
      <c r="BI196" s="1">
        <v>1999.4647216796875</v>
      </c>
      <c r="BJ196" s="1">
        <v>185.25680541992188</v>
      </c>
      <c r="BK196" s="1">
        <v>93.958816528320312</v>
      </c>
      <c r="BL196" s="1">
        <v>-1.7153739929199219</v>
      </c>
      <c r="BM196" s="1">
        <v>1.2160167098045349E-2</v>
      </c>
      <c r="BN196" s="1">
        <v>1</v>
      </c>
      <c r="BO196" s="1">
        <v>-1.355140209197998</v>
      </c>
      <c r="BP196" s="1">
        <v>7.355140209197998</v>
      </c>
      <c r="BQ196" s="1">
        <v>1</v>
      </c>
      <c r="BR196" s="1">
        <v>0</v>
      </c>
      <c r="BS196" s="1">
        <v>0.15999999642372131</v>
      </c>
      <c r="BT196" s="1">
        <v>111115</v>
      </c>
      <c r="BU196">
        <f t="shared" si="320"/>
        <v>1.5915646760360054</v>
      </c>
      <c r="BV196">
        <f t="shared" si="297"/>
        <v>3.3489444734158759E-3</v>
      </c>
      <c r="BW196">
        <f t="shared" si="298"/>
        <v>302.23125686645506</v>
      </c>
      <c r="BX196">
        <f t="shared" si="299"/>
        <v>303.31233825683591</v>
      </c>
      <c r="BY196">
        <f t="shared" si="321"/>
        <v>319.91434831810693</v>
      </c>
      <c r="BZ196">
        <f t="shared" si="301"/>
        <v>0.71604165305593437</v>
      </c>
      <c r="CA196">
        <f t="shared" si="302"/>
        <v>4.0407218308562731</v>
      </c>
      <c r="CB196">
        <f t="shared" si="303"/>
        <v>43.005244001113525</v>
      </c>
      <c r="CC196">
        <f t="shared" si="304"/>
        <v>26.035246595107665</v>
      </c>
      <c r="CD196">
        <f t="shared" si="305"/>
        <v>29.621797561645508</v>
      </c>
      <c r="CE196">
        <f t="shared" si="306"/>
        <v>4.1687687739401165</v>
      </c>
      <c r="CF196">
        <f t="shared" si="307"/>
        <v>0.12477383630390632</v>
      </c>
      <c r="CG196">
        <f t="shared" si="308"/>
        <v>1.5944808727569761</v>
      </c>
      <c r="CH196">
        <f t="shared" si="309"/>
        <v>2.5742879011831405</v>
      </c>
      <c r="CI196">
        <f t="shared" si="310"/>
        <v>7.8129641747331474E-2</v>
      </c>
      <c r="CJ196">
        <f t="shared" si="311"/>
        <v>25.454497127458499</v>
      </c>
      <c r="CK196">
        <f t="shared" si="312"/>
        <v>0.68732764480104236</v>
      </c>
      <c r="CL196">
        <f t="shared" si="313"/>
        <v>38.400019465928622</v>
      </c>
      <c r="CM196">
        <f t="shared" si="314"/>
        <v>392.95389157385728</v>
      </c>
      <c r="CN196">
        <f t="shared" si="315"/>
        <v>8.3210678900722708E-3</v>
      </c>
      <c r="CO196">
        <f t="shared" si="316"/>
        <v>0</v>
      </c>
      <c r="CP196">
        <f t="shared" si="322"/>
        <v>1749.4894274209169</v>
      </c>
      <c r="CQ196">
        <f t="shared" si="318"/>
        <v>362.64019775390625</v>
      </c>
      <c r="CR196">
        <f t="shared" si="319"/>
        <v>0.14852442409438241</v>
      </c>
      <c r="CS196">
        <v>-9999</v>
      </c>
    </row>
    <row r="197" spans="1:97" x14ac:dyDescent="0.2">
      <c r="A197" t="s">
        <v>132</v>
      </c>
      <c r="B197" t="s">
        <v>133</v>
      </c>
      <c r="C197" t="s">
        <v>184</v>
      </c>
      <c r="D197">
        <v>1</v>
      </c>
      <c r="E197">
        <v>1</v>
      </c>
      <c r="F197" t="s">
        <v>153</v>
      </c>
      <c r="G197" t="s">
        <v>263</v>
      </c>
      <c r="H197" t="s">
        <v>186</v>
      </c>
      <c r="I197">
        <v>5</v>
      </c>
      <c r="J197" s="7">
        <v>20130404</v>
      </c>
      <c r="K197" t="s">
        <v>137</v>
      </c>
      <c r="L197" t="s">
        <v>138</v>
      </c>
      <c r="M197" t="s">
        <v>139</v>
      </c>
      <c r="O197" s="1">
        <v>37</v>
      </c>
      <c r="P197" s="1" t="s">
        <v>323</v>
      </c>
      <c r="Q197" s="1">
        <v>10812.99999903515</v>
      </c>
      <c r="R197" s="1">
        <v>0</v>
      </c>
      <c r="S197">
        <f t="shared" si="280"/>
        <v>3.9789651397390724</v>
      </c>
      <c r="T197">
        <f t="shared" si="281"/>
        <v>0.12558856906284629</v>
      </c>
      <c r="U197">
        <f t="shared" si="282"/>
        <v>185.14911671861393</v>
      </c>
      <c r="V197" s="1">
        <v>37</v>
      </c>
      <c r="W197" s="1">
        <v>37</v>
      </c>
      <c r="X197" s="1">
        <v>0</v>
      </c>
      <c r="Y197" s="1">
        <v>0</v>
      </c>
      <c r="Z197" s="1">
        <v>566.81298828125</v>
      </c>
      <c r="AA197" s="1">
        <v>896.12481689453125</v>
      </c>
      <c r="AB197" s="1">
        <v>776.03790283203125</v>
      </c>
      <c r="AC197">
        <v>-9999</v>
      </c>
      <c r="AD197">
        <f t="shared" si="283"/>
        <v>0.36748433075929349</v>
      </c>
      <c r="AE197">
        <f t="shared" si="284"/>
        <v>0.13400690595608575</v>
      </c>
      <c r="AF197" s="1">
        <v>-1</v>
      </c>
      <c r="AG197" s="1">
        <v>0.87</v>
      </c>
      <c r="AH197" s="1">
        <v>0.92</v>
      </c>
      <c r="AI197" s="1">
        <v>9.9577846527099609</v>
      </c>
      <c r="AJ197">
        <f t="shared" si="285"/>
        <v>0.87497889232635506</v>
      </c>
      <c r="AK197">
        <f t="shared" si="286"/>
        <v>2.8472275896794497E-3</v>
      </c>
      <c r="AL197">
        <f t="shared" si="287"/>
        <v>0.36466019021600626</v>
      </c>
      <c r="AM197">
        <f t="shared" si="288"/>
        <v>1.5809885013606608</v>
      </c>
      <c r="AN197">
        <f t="shared" si="289"/>
        <v>-1</v>
      </c>
      <c r="AO197" s="1">
        <v>1998.707275390625</v>
      </c>
      <c r="AP197" s="1">
        <v>0.5</v>
      </c>
      <c r="AQ197">
        <f t="shared" si="290"/>
        <v>117.17742607981597</v>
      </c>
      <c r="AR197">
        <f t="shared" si="291"/>
        <v>3.3759612649655675</v>
      </c>
      <c r="AS197">
        <f t="shared" si="292"/>
        <v>2.4810044398789479</v>
      </c>
      <c r="AT197">
        <f t="shared" si="293"/>
        <v>29.301670074462891</v>
      </c>
      <c r="AU197" s="1">
        <v>1.8859999999999999</v>
      </c>
      <c r="AV197">
        <f t="shared" si="294"/>
        <v>4.7993457746505737</v>
      </c>
      <c r="AW197" s="1">
        <v>1</v>
      </c>
      <c r="AX197">
        <f t="shared" si="295"/>
        <v>9.5986915493011473</v>
      </c>
      <c r="AY197" s="1">
        <v>30.26837158203125</v>
      </c>
      <c r="AZ197" s="1">
        <v>29.301670074462891</v>
      </c>
      <c r="BA197" s="1">
        <v>31.952032089233398</v>
      </c>
      <c r="BB197" s="1">
        <v>248.80210876464844</v>
      </c>
      <c r="BC197" s="1">
        <v>245.77999877929688</v>
      </c>
      <c r="BD197" s="1">
        <v>15.066567420959473</v>
      </c>
      <c r="BE197" s="1">
        <v>17.151853561401367</v>
      </c>
      <c r="BF197" s="1">
        <v>32.717544555664062</v>
      </c>
      <c r="BG197" s="1">
        <v>37.248424530029297</v>
      </c>
      <c r="BH197" s="1">
        <v>300.09579467773438</v>
      </c>
      <c r="BI197" s="1">
        <v>1998.56982421875</v>
      </c>
      <c r="BJ197" s="1">
        <v>164.82514953613281</v>
      </c>
      <c r="BK197" s="1">
        <v>93.955451965332031</v>
      </c>
      <c r="BL197" s="1">
        <v>-1.0807914733886719</v>
      </c>
      <c r="BM197" s="1">
        <v>-3.8901716470718384E-3</v>
      </c>
      <c r="BN197" s="1">
        <v>1</v>
      </c>
      <c r="BO197" s="1">
        <v>-1.355140209197998</v>
      </c>
      <c r="BP197" s="1">
        <v>7.355140209197998</v>
      </c>
      <c r="BQ197" s="1">
        <v>1</v>
      </c>
      <c r="BR197" s="1">
        <v>0</v>
      </c>
      <c r="BS197" s="1">
        <v>0.15999999642372131</v>
      </c>
      <c r="BT197" s="1">
        <v>111115</v>
      </c>
      <c r="BU197">
        <f t="shared" si="320"/>
        <v>1.5911760057143922</v>
      </c>
      <c r="BV197">
        <f t="shared" si="297"/>
        <v>3.3759612649655675E-3</v>
      </c>
      <c r="BW197">
        <f t="shared" si="298"/>
        <v>302.45167007446287</v>
      </c>
      <c r="BX197">
        <f t="shared" si="299"/>
        <v>303.41837158203123</v>
      </c>
      <c r="BY197">
        <f t="shared" si="321"/>
        <v>319.77116472755733</v>
      </c>
      <c r="BZ197">
        <f t="shared" si="301"/>
        <v>0.70559112952784186</v>
      </c>
      <c r="CA197">
        <f t="shared" si="302"/>
        <v>4.0925145932836031</v>
      </c>
      <c r="CB197">
        <f t="shared" si="303"/>
        <v>43.558032106467557</v>
      </c>
      <c r="CC197">
        <f t="shared" si="304"/>
        <v>26.40617854506619</v>
      </c>
      <c r="CD197">
        <f t="shared" si="305"/>
        <v>29.78502082824707</v>
      </c>
      <c r="CE197">
        <f t="shared" si="306"/>
        <v>4.208122992135122</v>
      </c>
      <c r="CF197">
        <f t="shared" si="307"/>
        <v>0.12396659926279216</v>
      </c>
      <c r="CG197">
        <f t="shared" si="308"/>
        <v>1.6115101534046552</v>
      </c>
      <c r="CH197">
        <f t="shared" si="309"/>
        <v>2.5966128387304668</v>
      </c>
      <c r="CI197">
        <f t="shared" si="310"/>
        <v>7.7623233915054615E-2</v>
      </c>
      <c r="CJ197">
        <f t="shared" si="311"/>
        <v>17.395768942279386</v>
      </c>
      <c r="CK197">
        <f t="shared" si="312"/>
        <v>0.75331238358769914</v>
      </c>
      <c r="CL197">
        <f t="shared" si="313"/>
        <v>38.286654240796366</v>
      </c>
      <c r="CM197">
        <f t="shared" si="314"/>
        <v>245.22038053226206</v>
      </c>
      <c r="CN197">
        <f t="shared" si="315"/>
        <v>6.2124225649886101E-3</v>
      </c>
      <c r="CO197">
        <f t="shared" si="316"/>
        <v>0</v>
      </c>
      <c r="CP197">
        <f t="shared" si="322"/>
        <v>1748.7064110317999</v>
      </c>
      <c r="CQ197">
        <f t="shared" si="318"/>
        <v>329.31182861328125</v>
      </c>
      <c r="CR197">
        <f t="shared" si="319"/>
        <v>0.13400690595608575</v>
      </c>
      <c r="CS197">
        <v>-9999</v>
      </c>
    </row>
    <row r="198" spans="1:97" x14ac:dyDescent="0.2">
      <c r="A198" t="s">
        <v>132</v>
      </c>
      <c r="B198" t="s">
        <v>133</v>
      </c>
      <c r="C198" t="s">
        <v>184</v>
      </c>
      <c r="D198">
        <v>1</v>
      </c>
      <c r="E198">
        <v>1</v>
      </c>
      <c r="F198" t="s">
        <v>153</v>
      </c>
      <c r="G198" t="s">
        <v>263</v>
      </c>
      <c r="H198" t="s">
        <v>186</v>
      </c>
      <c r="I198">
        <v>5</v>
      </c>
      <c r="J198" s="7">
        <v>20130404</v>
      </c>
      <c r="K198" t="s">
        <v>137</v>
      </c>
      <c r="L198" t="s">
        <v>138</v>
      </c>
      <c r="M198" t="s">
        <v>139</v>
      </c>
      <c r="O198" s="1">
        <v>38</v>
      </c>
      <c r="P198" s="1" t="s">
        <v>324</v>
      </c>
      <c r="Q198" s="1">
        <v>10969.499998793937</v>
      </c>
      <c r="R198" s="1">
        <v>0</v>
      </c>
      <c r="S198">
        <f t="shared" si="280"/>
        <v>-1.2451878978401996</v>
      </c>
      <c r="T198">
        <f t="shared" si="281"/>
        <v>0.11930662936257484</v>
      </c>
      <c r="U198">
        <f t="shared" si="282"/>
        <v>112.53957743504232</v>
      </c>
      <c r="V198" s="1">
        <v>38</v>
      </c>
      <c r="W198" s="1">
        <v>38</v>
      </c>
      <c r="X198" s="1">
        <v>0</v>
      </c>
      <c r="Y198" s="1">
        <v>0</v>
      </c>
      <c r="Z198" s="1">
        <v>570.949462890625</v>
      </c>
      <c r="AA198" s="1">
        <v>892.490234375</v>
      </c>
      <c r="AB198" s="1">
        <v>772.366455078125</v>
      </c>
      <c r="AC198">
        <v>-9999</v>
      </c>
      <c r="AD198">
        <f t="shared" si="283"/>
        <v>0.36027371404186409</v>
      </c>
      <c r="AE198">
        <f t="shared" si="284"/>
        <v>0.13459394251075052</v>
      </c>
      <c r="AF198" s="1">
        <v>-1</v>
      </c>
      <c r="AG198" s="1">
        <v>0.87</v>
      </c>
      <c r="AH198" s="1">
        <v>0.92</v>
      </c>
      <c r="AI198" s="1">
        <v>9.9577846527099609</v>
      </c>
      <c r="AJ198">
        <f t="shared" si="285"/>
        <v>0.87497889232635506</v>
      </c>
      <c r="AK198">
        <f t="shared" si="286"/>
        <v>-1.4016871170403059E-4</v>
      </c>
      <c r="AL198">
        <f t="shared" si="287"/>
        <v>0.37358801729040547</v>
      </c>
      <c r="AM198">
        <f t="shared" si="288"/>
        <v>1.5631685330895417</v>
      </c>
      <c r="AN198">
        <f t="shared" si="289"/>
        <v>-1</v>
      </c>
      <c r="AO198" s="1">
        <v>1999.55419921875</v>
      </c>
      <c r="AP198" s="1">
        <v>0.5</v>
      </c>
      <c r="AQ198">
        <f t="shared" si="290"/>
        <v>117.74060845307959</v>
      </c>
      <c r="AR198">
        <f t="shared" si="291"/>
        <v>3.2296745862971212</v>
      </c>
      <c r="AS198">
        <f t="shared" si="292"/>
        <v>2.4962365389272909</v>
      </c>
      <c r="AT198">
        <f t="shared" si="293"/>
        <v>29.418390274047852</v>
      </c>
      <c r="AU198" s="1">
        <v>1.8859999999999999</v>
      </c>
      <c r="AV198">
        <f t="shared" si="294"/>
        <v>4.7993457746505737</v>
      </c>
      <c r="AW198" s="1">
        <v>1</v>
      </c>
      <c r="AX198">
        <f t="shared" si="295"/>
        <v>9.5986915493011473</v>
      </c>
      <c r="AY198" s="1">
        <v>29.706937789916992</v>
      </c>
      <c r="AZ198" s="1">
        <v>29.418390274047852</v>
      </c>
      <c r="BA198" s="1">
        <v>30.889324188232422</v>
      </c>
      <c r="BB198" s="1">
        <v>99.742706298828125</v>
      </c>
      <c r="BC198" s="1">
        <v>100.32170867919922</v>
      </c>
      <c r="BD198" s="1">
        <v>15.289711952209473</v>
      </c>
      <c r="BE198" s="1">
        <v>17.284614562988281</v>
      </c>
      <c r="BF198" s="1">
        <v>34.284469604492188</v>
      </c>
      <c r="BG198" s="1">
        <v>38.760780334472656</v>
      </c>
      <c r="BH198" s="1">
        <v>300.05889892578125</v>
      </c>
      <c r="BI198" s="1">
        <v>1999.1729736328125</v>
      </c>
      <c r="BJ198" s="1">
        <v>142.95219421386719</v>
      </c>
      <c r="BK198" s="1">
        <v>93.952842712402344</v>
      </c>
      <c r="BL198" s="1">
        <v>-0.97117996215820312</v>
      </c>
      <c r="BM198" s="1">
        <v>2.8503984212875366E-3</v>
      </c>
      <c r="BN198" s="1">
        <v>1</v>
      </c>
      <c r="BO198" s="1">
        <v>-1.355140209197998</v>
      </c>
      <c r="BP198" s="1">
        <v>7.355140209197998</v>
      </c>
      <c r="BQ198" s="1">
        <v>1</v>
      </c>
      <c r="BR198" s="1">
        <v>0</v>
      </c>
      <c r="BS198" s="1">
        <v>0.15999999642372131</v>
      </c>
      <c r="BT198" s="1">
        <v>111115</v>
      </c>
      <c r="BU198">
        <f t="shared" si="320"/>
        <v>1.5909803760645875</v>
      </c>
      <c r="BV198">
        <f t="shared" si="297"/>
        <v>3.2296745862971212E-3</v>
      </c>
      <c r="BW198">
        <f t="shared" si="298"/>
        <v>302.56839027404783</v>
      </c>
      <c r="BX198">
        <f t="shared" si="299"/>
        <v>302.85693778991697</v>
      </c>
      <c r="BY198">
        <f t="shared" si="321"/>
        <v>319.8676686316503</v>
      </c>
      <c r="BZ198">
        <f t="shared" si="301"/>
        <v>0.69942887962766798</v>
      </c>
      <c r="CA198">
        <f t="shared" si="302"/>
        <v>4.1201752123082276</v>
      </c>
      <c r="CB198">
        <f t="shared" si="303"/>
        <v>43.853651399568989</v>
      </c>
      <c r="CC198">
        <f t="shared" si="304"/>
        <v>26.569036836580707</v>
      </c>
      <c r="CD198">
        <f t="shared" si="305"/>
        <v>29.562664031982422</v>
      </c>
      <c r="CE198">
        <f t="shared" si="306"/>
        <v>4.1545906634362222</v>
      </c>
      <c r="CF198">
        <f t="shared" si="307"/>
        <v>0.11784191702695102</v>
      </c>
      <c r="CG198">
        <f t="shared" si="308"/>
        <v>1.6239386733809369</v>
      </c>
      <c r="CH198">
        <f t="shared" si="309"/>
        <v>2.5306519900552855</v>
      </c>
      <c r="CI198">
        <f t="shared" si="310"/>
        <v>7.3781407606318128E-2</v>
      </c>
      <c r="CJ198">
        <f t="shared" si="311"/>
        <v>10.573413217674755</v>
      </c>
      <c r="CK198">
        <f t="shared" si="312"/>
        <v>1.1217868885677817</v>
      </c>
      <c r="CL198">
        <f t="shared" si="313"/>
        <v>38.271115360496601</v>
      </c>
      <c r="CM198">
        <f t="shared" si="314"/>
        <v>100.49683709680178</v>
      </c>
      <c r="CN198">
        <f t="shared" si="315"/>
        <v>-4.7419133835857902E-3</v>
      </c>
      <c r="CO198">
        <f t="shared" si="316"/>
        <v>0</v>
      </c>
      <c r="CP198">
        <f t="shared" si="322"/>
        <v>1749.2341540380237</v>
      </c>
      <c r="CQ198">
        <f t="shared" si="318"/>
        <v>321.540771484375</v>
      </c>
      <c r="CR198">
        <f t="shared" si="319"/>
        <v>0.13459394251075052</v>
      </c>
      <c r="CS198">
        <v>-9999</v>
      </c>
    </row>
    <row r="199" spans="1:97" x14ac:dyDescent="0.2">
      <c r="A199" t="s">
        <v>132</v>
      </c>
      <c r="B199" t="s">
        <v>133</v>
      </c>
      <c r="C199" t="s">
        <v>184</v>
      </c>
      <c r="D199">
        <v>1</v>
      </c>
      <c r="E199">
        <v>1</v>
      </c>
      <c r="F199" t="s">
        <v>153</v>
      </c>
      <c r="G199" t="s">
        <v>263</v>
      </c>
      <c r="H199" t="s">
        <v>186</v>
      </c>
      <c r="I199">
        <v>5</v>
      </c>
      <c r="J199" s="7">
        <v>20130404</v>
      </c>
      <c r="K199" t="s">
        <v>137</v>
      </c>
      <c r="L199" t="s">
        <v>138</v>
      </c>
      <c r="M199" t="s">
        <v>139</v>
      </c>
      <c r="O199" s="1">
        <v>39</v>
      </c>
      <c r="P199" s="1" t="s">
        <v>325</v>
      </c>
      <c r="Q199" s="1">
        <v>11108.999997381121</v>
      </c>
      <c r="R199" s="1">
        <v>0</v>
      </c>
      <c r="S199">
        <f t="shared" si="280"/>
        <v>-2.6768131575724863</v>
      </c>
      <c r="T199">
        <f t="shared" si="281"/>
        <v>0.11575992771932327</v>
      </c>
      <c r="U199">
        <f t="shared" si="282"/>
        <v>85.199617744206378</v>
      </c>
      <c r="V199" s="1">
        <v>39</v>
      </c>
      <c r="W199" s="1">
        <v>39</v>
      </c>
      <c r="X199" s="1">
        <v>0</v>
      </c>
      <c r="Y199" s="1">
        <v>0</v>
      </c>
      <c r="Z199" s="1">
        <v>570.90673828125</v>
      </c>
      <c r="AA199" s="1">
        <v>883.47442626953125</v>
      </c>
      <c r="AB199" s="1">
        <v>770.2066650390625</v>
      </c>
      <c r="AC199">
        <v>-9999</v>
      </c>
      <c r="AD199">
        <f t="shared" si="283"/>
        <v>0.35379370210872724</v>
      </c>
      <c r="AE199">
        <f t="shared" si="284"/>
        <v>0.12820717596630568</v>
      </c>
      <c r="AF199" s="1">
        <v>-1</v>
      </c>
      <c r="AG199" s="1">
        <v>0.87</v>
      </c>
      <c r="AH199" s="1">
        <v>0.92</v>
      </c>
      <c r="AI199" s="1">
        <v>9.9882955551147461</v>
      </c>
      <c r="AJ199">
        <f t="shared" si="285"/>
        <v>0.87499414777755746</v>
      </c>
      <c r="AK199">
        <f t="shared" si="286"/>
        <v>-9.5777825324738081E-4</v>
      </c>
      <c r="AL199">
        <f t="shared" si="287"/>
        <v>0.36237834422192539</v>
      </c>
      <c r="AM199">
        <f t="shared" si="288"/>
        <v>1.5474934293634115</v>
      </c>
      <c r="AN199">
        <f t="shared" si="289"/>
        <v>-1</v>
      </c>
      <c r="AO199" s="1">
        <v>1998.1375732421875</v>
      </c>
      <c r="AP199" s="1">
        <v>0.5</v>
      </c>
      <c r="AQ199">
        <f t="shared" si="290"/>
        <v>112.07606466445135</v>
      </c>
      <c r="AR199">
        <f t="shared" si="291"/>
        <v>3.0127519510060692</v>
      </c>
      <c r="AS199">
        <f t="shared" si="292"/>
        <v>2.4006328112295323</v>
      </c>
      <c r="AT199">
        <f t="shared" si="293"/>
        <v>28.951263427734375</v>
      </c>
      <c r="AU199" s="1">
        <v>1.8859999999999999</v>
      </c>
      <c r="AV199">
        <f t="shared" si="294"/>
        <v>4.7993457746505737</v>
      </c>
      <c r="AW199" s="1">
        <v>1</v>
      </c>
      <c r="AX199">
        <f t="shared" si="295"/>
        <v>9.5986915493011473</v>
      </c>
      <c r="AY199" s="1">
        <v>29.203582763671875</v>
      </c>
      <c r="AZ199" s="1">
        <v>28.951263427734375</v>
      </c>
      <c r="BA199" s="1">
        <v>30.582609176635742</v>
      </c>
      <c r="BB199" s="1">
        <v>49.091999053955078</v>
      </c>
      <c r="BC199" s="1">
        <v>50.677703857421875</v>
      </c>
      <c r="BD199" s="1">
        <v>15.274311065673828</v>
      </c>
      <c r="BE199" s="1">
        <v>17.134544372558594</v>
      </c>
      <c r="BF199" s="1">
        <v>35.26434326171875</v>
      </c>
      <c r="BG199" s="1">
        <v>39.55877685546875</v>
      </c>
      <c r="BH199" s="1">
        <v>300.21453857421875</v>
      </c>
      <c r="BI199" s="1">
        <v>2000.85009765625</v>
      </c>
      <c r="BJ199" s="1">
        <v>118.52875518798828</v>
      </c>
      <c r="BK199" s="1">
        <v>93.951248168945312</v>
      </c>
      <c r="BL199" s="1">
        <v>-0.959228515625</v>
      </c>
      <c r="BM199" s="1">
        <v>1.1429652571678162E-2</v>
      </c>
      <c r="BN199" s="1">
        <v>1</v>
      </c>
      <c r="BO199" s="1">
        <v>-1.355140209197998</v>
      </c>
      <c r="BP199" s="1">
        <v>7.355140209197998</v>
      </c>
      <c r="BQ199" s="1">
        <v>1</v>
      </c>
      <c r="BR199" s="1">
        <v>0</v>
      </c>
      <c r="BS199" s="1">
        <v>0.15999999642372131</v>
      </c>
      <c r="BT199" s="1">
        <v>111115</v>
      </c>
      <c r="BU199">
        <f t="shared" si="320"/>
        <v>1.5918056128007356</v>
      </c>
      <c r="BV199">
        <f t="shared" si="297"/>
        <v>3.0127519510060692E-3</v>
      </c>
      <c r="BW199">
        <f t="shared" si="298"/>
        <v>302.10126342773435</v>
      </c>
      <c r="BX199">
        <f t="shared" si="299"/>
        <v>302.35358276367185</v>
      </c>
      <c r="BY199">
        <f t="shared" si="321"/>
        <v>320.13600846940244</v>
      </c>
      <c r="BZ199">
        <f t="shared" si="301"/>
        <v>0.73588245985551981</v>
      </c>
      <c r="CA199">
        <f t="shared" si="302"/>
        <v>4.0104446418375899</v>
      </c>
      <c r="CB199">
        <f t="shared" si="303"/>
        <v>42.686443448052067</v>
      </c>
      <c r="CC199">
        <f t="shared" si="304"/>
        <v>25.551899075493473</v>
      </c>
      <c r="CD199">
        <f t="shared" si="305"/>
        <v>29.077423095703125</v>
      </c>
      <c r="CE199">
        <f t="shared" si="306"/>
        <v>4.0398260508449715</v>
      </c>
      <c r="CF199">
        <f t="shared" si="307"/>
        <v>0.11438050234494353</v>
      </c>
      <c r="CG199">
        <f t="shared" si="308"/>
        <v>1.6098118306080578</v>
      </c>
      <c r="CH199">
        <f t="shared" si="309"/>
        <v>2.4300142202369139</v>
      </c>
      <c r="CI199">
        <f t="shared" si="310"/>
        <v>7.1610480021574427E-2</v>
      </c>
      <c r="CJ199">
        <f t="shared" si="311"/>
        <v>8.0046104305852115</v>
      </c>
      <c r="CK199">
        <f t="shared" si="312"/>
        <v>1.6812051703034823</v>
      </c>
      <c r="CL199">
        <f t="shared" si="313"/>
        <v>39.030145628920785</v>
      </c>
      <c r="CM199">
        <f t="shared" si="314"/>
        <v>51.05418202053005</v>
      </c>
      <c r="CN199">
        <f t="shared" si="315"/>
        <v>-2.0463829450730026E-2</v>
      </c>
      <c r="CO199">
        <f t="shared" si="316"/>
        <v>0</v>
      </c>
      <c r="CP199">
        <f t="shared" si="322"/>
        <v>1750.7321260293731</v>
      </c>
      <c r="CQ199">
        <f t="shared" si="318"/>
        <v>312.56768798828125</v>
      </c>
      <c r="CR199">
        <f t="shared" si="319"/>
        <v>0.12820717596630568</v>
      </c>
      <c r="CS199">
        <v>-9999</v>
      </c>
    </row>
    <row r="200" spans="1:97" x14ac:dyDescent="0.2">
      <c r="A200" t="s">
        <v>132</v>
      </c>
      <c r="B200" t="s">
        <v>133</v>
      </c>
      <c r="C200" t="s">
        <v>184</v>
      </c>
      <c r="D200">
        <v>1</v>
      </c>
      <c r="E200">
        <v>1</v>
      </c>
      <c r="F200" t="s">
        <v>153</v>
      </c>
      <c r="G200" t="s">
        <v>263</v>
      </c>
      <c r="H200" t="s">
        <v>186</v>
      </c>
      <c r="I200">
        <v>5</v>
      </c>
      <c r="J200" s="7">
        <v>20130404</v>
      </c>
      <c r="K200" t="s">
        <v>137</v>
      </c>
      <c r="L200" t="s">
        <v>138</v>
      </c>
      <c r="M200" t="s">
        <v>139</v>
      </c>
      <c r="O200" s="1">
        <v>40</v>
      </c>
      <c r="P200" s="1" t="s">
        <v>326</v>
      </c>
      <c r="Q200" s="1">
        <v>11334.999998897314</v>
      </c>
      <c r="R200" s="1">
        <v>0</v>
      </c>
      <c r="S200">
        <f t="shared" si="280"/>
        <v>22.122379134384623</v>
      </c>
      <c r="T200">
        <f t="shared" si="281"/>
        <v>0.11037071143589973</v>
      </c>
      <c r="U200">
        <f t="shared" si="282"/>
        <v>531.10863428661639</v>
      </c>
      <c r="V200" s="1">
        <v>40</v>
      </c>
      <c r="W200" s="1">
        <v>40</v>
      </c>
      <c r="X200" s="1">
        <v>0</v>
      </c>
      <c r="Y200" s="1">
        <v>0</v>
      </c>
      <c r="Z200" s="1">
        <v>567.77099609375</v>
      </c>
      <c r="AA200" s="1">
        <v>1032.78271484375</v>
      </c>
      <c r="AB200" s="1">
        <v>802.72308349609375</v>
      </c>
      <c r="AC200">
        <v>-9999</v>
      </c>
      <c r="AD200">
        <f t="shared" si="283"/>
        <v>0.45025126008267069</v>
      </c>
      <c r="AE200">
        <f t="shared" si="284"/>
        <v>0.22275705048226144</v>
      </c>
      <c r="AF200" s="1">
        <v>-1</v>
      </c>
      <c r="AG200" s="1">
        <v>0.87</v>
      </c>
      <c r="AH200" s="1">
        <v>0.92</v>
      </c>
      <c r="AI200" s="1">
        <v>9.9882955551147461</v>
      </c>
      <c r="AJ200">
        <f t="shared" si="285"/>
        <v>0.87499414777755746</v>
      </c>
      <c r="AK200">
        <f t="shared" si="286"/>
        <v>1.3205774636324864E-2</v>
      </c>
      <c r="AL200">
        <f t="shared" si="287"/>
        <v>0.49473942713977304</v>
      </c>
      <c r="AM200">
        <f t="shared" si="288"/>
        <v>1.8190128096526044</v>
      </c>
      <c r="AN200">
        <f t="shared" si="289"/>
        <v>-1</v>
      </c>
      <c r="AO200" s="1">
        <v>2001.08349609375</v>
      </c>
      <c r="AP200" s="1">
        <v>0.5</v>
      </c>
      <c r="AQ200">
        <f t="shared" si="290"/>
        <v>195.01670826433116</v>
      </c>
      <c r="AR200">
        <f t="shared" si="291"/>
        <v>2.8713154846789388</v>
      </c>
      <c r="AS200">
        <f t="shared" si="292"/>
        <v>2.399172760279805</v>
      </c>
      <c r="AT200">
        <f t="shared" si="293"/>
        <v>28.781299591064453</v>
      </c>
      <c r="AU200" s="1">
        <v>1.8859999999999999</v>
      </c>
      <c r="AV200">
        <f t="shared" si="294"/>
        <v>4.7993457746505737</v>
      </c>
      <c r="AW200" s="1">
        <v>1</v>
      </c>
      <c r="AX200">
        <f t="shared" si="295"/>
        <v>9.5986915493011473</v>
      </c>
      <c r="AY200" s="1">
        <v>29.928163528442383</v>
      </c>
      <c r="AZ200" s="1">
        <v>28.781299591064453</v>
      </c>
      <c r="BA200" s="1">
        <v>31.953029632568359</v>
      </c>
      <c r="BB200" s="1">
        <v>900.2225341796875</v>
      </c>
      <c r="BC200" s="1">
        <v>884.72198486328125</v>
      </c>
      <c r="BD200" s="1">
        <v>14.958556175231934</v>
      </c>
      <c r="BE200" s="1">
        <v>16.732986450195312</v>
      </c>
      <c r="BF200" s="1">
        <v>33.122066497802734</v>
      </c>
      <c r="BG200" s="1">
        <v>37.053321838378906</v>
      </c>
      <c r="BH200" s="1">
        <v>300.07867431640625</v>
      </c>
      <c r="BI200" s="1">
        <v>2001.0755615234375</v>
      </c>
      <c r="BJ200" s="1">
        <v>134.0811767578125</v>
      </c>
      <c r="BK200" s="1">
        <v>93.9451904296875</v>
      </c>
      <c r="BL200" s="1">
        <v>-3.139404296875</v>
      </c>
      <c r="BM200" s="1">
        <v>8.6659044027328491E-3</v>
      </c>
      <c r="BN200" s="1">
        <v>1</v>
      </c>
      <c r="BO200" s="1">
        <v>-1.355140209197998</v>
      </c>
      <c r="BP200" s="1">
        <v>7.355140209197998</v>
      </c>
      <c r="BQ200" s="1">
        <v>1</v>
      </c>
      <c r="BR200" s="1">
        <v>0</v>
      </c>
      <c r="BS200" s="1">
        <v>0.15999999642372131</v>
      </c>
      <c r="BT200" s="1">
        <v>111115</v>
      </c>
      <c r="BU200">
        <f t="shared" si="320"/>
        <v>1.5910852296734157</v>
      </c>
      <c r="BV200">
        <f t="shared" si="297"/>
        <v>2.8713154846789386E-3</v>
      </c>
      <c r="BW200">
        <f t="shared" si="298"/>
        <v>301.93129959106443</v>
      </c>
      <c r="BX200">
        <f t="shared" si="299"/>
        <v>303.07816352844236</v>
      </c>
      <c r="BY200">
        <f t="shared" si="321"/>
        <v>320.17208268734612</v>
      </c>
      <c r="BZ200">
        <f t="shared" si="301"/>
        <v>0.80150774512780998</v>
      </c>
      <c r="CA200">
        <f t="shared" si="302"/>
        <v>3.9711563588007843</v>
      </c>
      <c r="CB200">
        <f t="shared" si="303"/>
        <v>42.270991634989166</v>
      </c>
      <c r="CC200">
        <f t="shared" si="304"/>
        <v>25.538005184793853</v>
      </c>
      <c r="CD200">
        <f t="shared" si="305"/>
        <v>29.354731559753418</v>
      </c>
      <c r="CE200">
        <f t="shared" si="306"/>
        <v>4.1050690891362782</v>
      </c>
      <c r="CF200">
        <f t="shared" si="307"/>
        <v>0.10911603888197774</v>
      </c>
      <c r="CG200">
        <f t="shared" si="308"/>
        <v>1.5719835985209794</v>
      </c>
      <c r="CH200">
        <f t="shared" si="309"/>
        <v>2.5330854906152989</v>
      </c>
      <c r="CI200">
        <f t="shared" si="310"/>
        <v>6.8309149768290653E-2</v>
      </c>
      <c r="CJ200">
        <f t="shared" si="311"/>
        <v>49.895101786907439</v>
      </c>
      <c r="CK200">
        <f t="shared" si="312"/>
        <v>0.600311333247461</v>
      </c>
      <c r="CL200">
        <f t="shared" si="313"/>
        <v>38.456153670733606</v>
      </c>
      <c r="CM200">
        <f t="shared" si="314"/>
        <v>881.61060122541517</v>
      </c>
      <c r="CN200">
        <f t="shared" si="315"/>
        <v>9.6498568684589055E-3</v>
      </c>
      <c r="CO200">
        <f t="shared" si="316"/>
        <v>0</v>
      </c>
      <c r="CP200">
        <f t="shared" si="322"/>
        <v>1750.9294055936975</v>
      </c>
      <c r="CQ200">
        <f t="shared" si="318"/>
        <v>465.01171875</v>
      </c>
      <c r="CR200">
        <f t="shared" si="319"/>
        <v>0.22275705048226144</v>
      </c>
      <c r="CS200">
        <v>-9999</v>
      </c>
    </row>
    <row r="201" spans="1:97" x14ac:dyDescent="0.2">
      <c r="A201" t="s">
        <v>132</v>
      </c>
      <c r="B201" t="s">
        <v>133</v>
      </c>
      <c r="C201" t="s">
        <v>184</v>
      </c>
      <c r="D201">
        <v>1</v>
      </c>
      <c r="E201">
        <v>1</v>
      </c>
      <c r="F201" t="s">
        <v>153</v>
      </c>
      <c r="G201" t="s">
        <v>263</v>
      </c>
      <c r="H201" t="s">
        <v>186</v>
      </c>
      <c r="I201">
        <v>5</v>
      </c>
      <c r="J201" s="7">
        <v>20130404</v>
      </c>
      <c r="K201" t="s">
        <v>137</v>
      </c>
      <c r="L201" t="s">
        <v>138</v>
      </c>
      <c r="M201" t="s">
        <v>139</v>
      </c>
      <c r="O201" s="1">
        <v>41</v>
      </c>
      <c r="P201" s="1" t="s">
        <v>327</v>
      </c>
      <c r="Q201" s="1">
        <v>11439.999991660938</v>
      </c>
      <c r="R201" s="1">
        <v>0</v>
      </c>
      <c r="S201">
        <f t="shared" si="280"/>
        <v>26.572291333703955</v>
      </c>
      <c r="T201">
        <f t="shared" si="281"/>
        <v>0.10591399812468558</v>
      </c>
      <c r="U201">
        <f t="shared" si="282"/>
        <v>736.27860343809459</v>
      </c>
      <c r="V201" s="1">
        <v>40</v>
      </c>
      <c r="W201" s="1">
        <v>40</v>
      </c>
      <c r="X201" s="1">
        <v>0</v>
      </c>
      <c r="Y201" s="1">
        <v>0</v>
      </c>
      <c r="Z201" s="1">
        <v>567.77099609375</v>
      </c>
      <c r="AA201" s="1">
        <v>1032.78271484375</v>
      </c>
      <c r="AB201" s="1">
        <v>802.72308349609375</v>
      </c>
      <c r="AC201">
        <v>-9999</v>
      </c>
      <c r="AD201">
        <f t="shared" si="283"/>
        <v>0.45025126008267069</v>
      </c>
      <c r="AE201">
        <f t="shared" si="284"/>
        <v>0.22275705048226144</v>
      </c>
      <c r="AF201" s="1">
        <v>-1</v>
      </c>
      <c r="AG201" s="1">
        <v>0.87</v>
      </c>
      <c r="AH201" s="1">
        <v>0.92</v>
      </c>
      <c r="AI201" s="1">
        <v>9.9882955551147461</v>
      </c>
      <c r="AJ201">
        <f t="shared" si="285"/>
        <v>0.87499414777755746</v>
      </c>
      <c r="AK201">
        <f t="shared" si="286"/>
        <v>1.575011713248502E-2</v>
      </c>
      <c r="AL201">
        <f t="shared" si="287"/>
        <v>0.49473942713977304</v>
      </c>
      <c r="AM201">
        <f t="shared" si="288"/>
        <v>1.8190128096526044</v>
      </c>
      <c r="AN201">
        <f t="shared" si="289"/>
        <v>-1</v>
      </c>
      <c r="AO201" s="1">
        <v>2001.08349609375</v>
      </c>
      <c r="AP201" s="1">
        <v>0.5</v>
      </c>
      <c r="AQ201">
        <f t="shared" si="290"/>
        <v>195.01670826433116</v>
      </c>
      <c r="AR201">
        <f t="shared" si="291"/>
        <v>2.794742625485132</v>
      </c>
      <c r="AS201">
        <f t="shared" si="292"/>
        <v>2.4322135302732368</v>
      </c>
      <c r="AT201">
        <f t="shared" si="293"/>
        <v>28.87908935546875</v>
      </c>
      <c r="AU201" s="1">
        <v>1.8859999999999999</v>
      </c>
      <c r="AV201">
        <f t="shared" si="294"/>
        <v>4.7993457746505737</v>
      </c>
      <c r="AW201" s="1">
        <v>1</v>
      </c>
      <c r="AX201">
        <f t="shared" si="295"/>
        <v>9.5986915493011473</v>
      </c>
      <c r="AY201" s="1">
        <v>29.982172012329102</v>
      </c>
      <c r="AZ201" s="1">
        <v>28.87908935546875</v>
      </c>
      <c r="BA201" s="1">
        <v>31.949993133544922</v>
      </c>
      <c r="BB201" s="1">
        <v>1201.1435546875</v>
      </c>
      <c r="BC201" s="1">
        <v>1182.37255859375</v>
      </c>
      <c r="BD201" s="1">
        <v>14.894501686096191</v>
      </c>
      <c r="BE201" s="1">
        <v>16.62120246887207</v>
      </c>
      <c r="BF201" s="1">
        <v>32.877979278564453</v>
      </c>
      <c r="BG201" s="1">
        <v>36.690341949462891</v>
      </c>
      <c r="BH201" s="1">
        <v>300.18380737304688</v>
      </c>
      <c r="BI201" s="1">
        <v>2000.708984375</v>
      </c>
      <c r="BJ201" s="1">
        <v>125.74314117431641</v>
      </c>
      <c r="BK201" s="1">
        <v>93.9466552734375</v>
      </c>
      <c r="BL201" s="1">
        <v>-3.139404296875</v>
      </c>
      <c r="BM201" s="1">
        <v>8.6659044027328491E-3</v>
      </c>
      <c r="BN201" s="1">
        <v>0.66666668653488159</v>
      </c>
      <c r="BO201" s="1">
        <v>-1.355140209197998</v>
      </c>
      <c r="BP201" s="1">
        <v>7.355140209197998</v>
      </c>
      <c r="BQ201" s="1">
        <v>1</v>
      </c>
      <c r="BR201" s="1">
        <v>0</v>
      </c>
      <c r="BS201" s="1">
        <v>0.15999999642372131</v>
      </c>
      <c r="BT201" s="1">
        <v>111115</v>
      </c>
      <c r="BU201">
        <f t="shared" si="320"/>
        <v>1.5916426689981276</v>
      </c>
      <c r="BV201">
        <f t="shared" si="297"/>
        <v>2.7947426254851318E-3</v>
      </c>
      <c r="BW201">
        <f t="shared" si="298"/>
        <v>302.02908935546873</v>
      </c>
      <c r="BX201">
        <f t="shared" si="299"/>
        <v>303.13217201232908</v>
      </c>
      <c r="BY201">
        <f t="shared" si="321"/>
        <v>320.1134303449071</v>
      </c>
      <c r="BZ201">
        <f t="shared" si="301"/>
        <v>0.81232392029933542</v>
      </c>
      <c r="CA201">
        <f t="shared" si="302"/>
        <v>3.9937199088463697</v>
      </c>
      <c r="CB201">
        <f t="shared" si="303"/>
        <v>42.51050659783899</v>
      </c>
      <c r="CC201">
        <f t="shared" si="304"/>
        <v>25.88930412896692</v>
      </c>
      <c r="CD201">
        <f t="shared" si="305"/>
        <v>29.430630683898926</v>
      </c>
      <c r="CE201">
        <f t="shared" si="306"/>
        <v>4.1230853925825164</v>
      </c>
      <c r="CF201">
        <f t="shared" si="307"/>
        <v>0.1047580753059852</v>
      </c>
      <c r="CG201">
        <f t="shared" si="308"/>
        <v>1.5615063785731327</v>
      </c>
      <c r="CH201">
        <f t="shared" si="309"/>
        <v>2.5615790140093839</v>
      </c>
      <c r="CI201">
        <f t="shared" si="310"/>
        <v>6.5576677488221227E-2</v>
      </c>
      <c r="CJ201">
        <f t="shared" si="311"/>
        <v>69.170912142406664</v>
      </c>
      <c r="CK201">
        <f t="shared" si="312"/>
        <v>0.62271286498207012</v>
      </c>
      <c r="CL201">
        <f t="shared" si="313"/>
        <v>37.928509233918994</v>
      </c>
      <c r="CM201">
        <f t="shared" si="314"/>
        <v>1178.6353207508366</v>
      </c>
      <c r="CN201">
        <f t="shared" si="315"/>
        <v>8.5509688999879808E-3</v>
      </c>
      <c r="CO201">
        <f t="shared" si="316"/>
        <v>0</v>
      </c>
      <c r="CP201">
        <f t="shared" si="322"/>
        <v>1750.6086527341056</v>
      </c>
      <c r="CQ201">
        <f t="shared" si="318"/>
        <v>465.01171875</v>
      </c>
      <c r="CR201">
        <f t="shared" si="319"/>
        <v>0.22275705048226144</v>
      </c>
      <c r="CS201">
        <v>-9999</v>
      </c>
    </row>
    <row r="202" spans="1:97" x14ac:dyDescent="0.2">
      <c r="A202" t="s">
        <v>132</v>
      </c>
      <c r="B202" t="s">
        <v>133</v>
      </c>
      <c r="C202" t="s">
        <v>184</v>
      </c>
      <c r="D202">
        <v>1</v>
      </c>
      <c r="E202">
        <v>1</v>
      </c>
      <c r="F202" t="s">
        <v>153</v>
      </c>
      <c r="G202" t="s">
        <v>263</v>
      </c>
      <c r="H202" t="s">
        <v>186</v>
      </c>
      <c r="I202">
        <v>5</v>
      </c>
      <c r="J202" s="7">
        <v>20130404</v>
      </c>
      <c r="K202" t="s">
        <v>137</v>
      </c>
      <c r="L202" t="s">
        <v>138</v>
      </c>
      <c r="M202" t="s">
        <v>139</v>
      </c>
      <c r="O202" s="1">
        <v>42</v>
      </c>
      <c r="P202" s="1" t="s">
        <v>328</v>
      </c>
      <c r="Q202" s="1">
        <v>11482.999998966232</v>
      </c>
      <c r="R202" s="1">
        <v>0</v>
      </c>
      <c r="S202">
        <f t="shared" si="280"/>
        <v>29.257240453334646</v>
      </c>
      <c r="T202">
        <f t="shared" si="281"/>
        <v>0.10655319616541754</v>
      </c>
      <c r="U202">
        <f t="shared" si="282"/>
        <v>697.06613993182748</v>
      </c>
      <c r="V202" s="1">
        <v>41</v>
      </c>
      <c r="W202" s="1">
        <v>41</v>
      </c>
      <c r="X202" s="1">
        <v>0</v>
      </c>
      <c r="Y202" s="1">
        <v>0</v>
      </c>
      <c r="Z202" s="1">
        <v>572.463623046875</v>
      </c>
      <c r="AA202" s="1">
        <v>1090.3499755859375</v>
      </c>
      <c r="AB202" s="1">
        <v>820.2218017578125</v>
      </c>
      <c r="AC202">
        <v>-9999</v>
      </c>
      <c r="AD202">
        <f t="shared" si="283"/>
        <v>0.47497259057648739</v>
      </c>
      <c r="AE202">
        <f t="shared" si="284"/>
        <v>0.24774446725966331</v>
      </c>
      <c r="AF202" s="1">
        <v>-1</v>
      </c>
      <c r="AG202" s="1">
        <v>0.87</v>
      </c>
      <c r="AH202" s="1">
        <v>0.92</v>
      </c>
      <c r="AI202" s="1">
        <v>9.9882955551147461</v>
      </c>
      <c r="AJ202">
        <f t="shared" si="285"/>
        <v>0.87499414777755746</v>
      </c>
      <c r="AK202">
        <f t="shared" si="286"/>
        <v>1.7287676583550692E-2</v>
      </c>
      <c r="AL202">
        <f t="shared" si="287"/>
        <v>0.52159739777608849</v>
      </c>
      <c r="AM202">
        <f t="shared" si="288"/>
        <v>1.9046624653330269</v>
      </c>
      <c r="AN202">
        <f t="shared" si="289"/>
        <v>-1</v>
      </c>
      <c r="AO202" s="1">
        <v>2000.169921875</v>
      </c>
      <c r="AP202" s="1">
        <v>0.5</v>
      </c>
      <c r="AQ202">
        <f t="shared" si="290"/>
        <v>216.79337640021694</v>
      </c>
      <c r="AR202">
        <f t="shared" si="291"/>
        <v>2.8283653275007978</v>
      </c>
      <c r="AS202">
        <f t="shared" si="292"/>
        <v>2.4466049734037982</v>
      </c>
      <c r="AT202">
        <f t="shared" si="293"/>
        <v>28.942474365234375</v>
      </c>
      <c r="AU202" s="1">
        <v>1.8859999999999999</v>
      </c>
      <c r="AV202">
        <f t="shared" si="294"/>
        <v>4.7993457746505737</v>
      </c>
      <c r="AW202" s="1">
        <v>1</v>
      </c>
      <c r="AX202">
        <f t="shared" si="295"/>
        <v>9.5986915493011473</v>
      </c>
      <c r="AY202" s="1">
        <v>30.00654411315918</v>
      </c>
      <c r="AZ202" s="1">
        <v>28.942474365234375</v>
      </c>
      <c r="BA202" s="1">
        <v>31.948993682861328</v>
      </c>
      <c r="BB202" s="1">
        <v>1201.307373046875</v>
      </c>
      <c r="BC202" s="1">
        <v>1180.8245849609375</v>
      </c>
      <c r="BD202" s="1">
        <v>14.87705135345459</v>
      </c>
      <c r="BE202" s="1">
        <v>16.624746322631836</v>
      </c>
      <c r="BF202" s="1">
        <v>32.792472839355469</v>
      </c>
      <c r="BG202" s="1">
        <v>36.647014617919922</v>
      </c>
      <c r="BH202" s="1">
        <v>300.14480590820312</v>
      </c>
      <c r="BI202" s="1">
        <v>2000.2650146484375</v>
      </c>
      <c r="BJ202" s="1">
        <v>114.91518402099609</v>
      </c>
      <c r="BK202" s="1">
        <v>93.94427490234375</v>
      </c>
      <c r="BL202" s="1">
        <v>-4.6785888671875</v>
      </c>
      <c r="BM202" s="1">
        <v>2.8122767806053162E-2</v>
      </c>
      <c r="BN202" s="1">
        <v>1</v>
      </c>
      <c r="BO202" s="1">
        <v>-1.355140209197998</v>
      </c>
      <c r="BP202" s="1">
        <v>7.355140209197998</v>
      </c>
      <c r="BQ202" s="1">
        <v>1</v>
      </c>
      <c r="BR202" s="1">
        <v>0</v>
      </c>
      <c r="BS202" s="1">
        <v>0.15999999642372131</v>
      </c>
      <c r="BT202" s="1">
        <v>111115</v>
      </c>
      <c r="BU202">
        <f t="shared" si="320"/>
        <v>1.5914358743807162</v>
      </c>
      <c r="BV202">
        <f t="shared" si="297"/>
        <v>2.828365327500798E-3</v>
      </c>
      <c r="BW202">
        <f t="shared" si="298"/>
        <v>302.09247436523435</v>
      </c>
      <c r="BX202">
        <f t="shared" si="299"/>
        <v>303.15654411315916</v>
      </c>
      <c r="BY202">
        <f t="shared" si="321"/>
        <v>320.04239519024486</v>
      </c>
      <c r="BZ202">
        <f t="shared" si="301"/>
        <v>0.80451133888519555</v>
      </c>
      <c r="CA202">
        <f t="shared" si="302"/>
        <v>4.0084047121188515</v>
      </c>
      <c r="CB202">
        <f t="shared" si="303"/>
        <v>42.667897711549088</v>
      </c>
      <c r="CC202">
        <f t="shared" si="304"/>
        <v>26.043151388917252</v>
      </c>
      <c r="CD202">
        <f t="shared" si="305"/>
        <v>29.474509239196777</v>
      </c>
      <c r="CE202">
        <f t="shared" si="306"/>
        <v>4.1335323315743668</v>
      </c>
      <c r="CF202">
        <f t="shared" si="307"/>
        <v>0.10538335615511081</v>
      </c>
      <c r="CG202">
        <f t="shared" si="308"/>
        <v>1.5617997387150535</v>
      </c>
      <c r="CH202">
        <f t="shared" si="309"/>
        <v>2.5717325928593135</v>
      </c>
      <c r="CI202">
        <f t="shared" si="310"/>
        <v>6.5968710807674538E-2</v>
      </c>
      <c r="CJ202">
        <f t="shared" si="311"/>
        <v>65.48537307487122</v>
      </c>
      <c r="CK202">
        <f t="shared" si="312"/>
        <v>0.59032149974662573</v>
      </c>
      <c r="CL202">
        <f t="shared" si="313"/>
        <v>37.788914673964413</v>
      </c>
      <c r="CM202">
        <f t="shared" si="314"/>
        <v>1176.7097246792903</v>
      </c>
      <c r="CN202">
        <f t="shared" si="315"/>
        <v>9.3956847631904428E-3</v>
      </c>
      <c r="CO202">
        <f t="shared" si="316"/>
        <v>0</v>
      </c>
      <c r="CP202">
        <f t="shared" si="322"/>
        <v>1750.2201818215731</v>
      </c>
      <c r="CQ202">
        <f t="shared" si="318"/>
        <v>517.8863525390625</v>
      </c>
      <c r="CR202">
        <f t="shared" si="319"/>
        <v>0.24774446725966331</v>
      </c>
      <c r="CS202">
        <v>-9999</v>
      </c>
    </row>
    <row r="203" spans="1:97" x14ac:dyDescent="0.2">
      <c r="A203" t="s">
        <v>132</v>
      </c>
      <c r="B203" t="s">
        <v>133</v>
      </c>
      <c r="C203" t="s">
        <v>184</v>
      </c>
      <c r="D203">
        <v>1</v>
      </c>
      <c r="E203">
        <v>1</v>
      </c>
      <c r="F203" t="s">
        <v>153</v>
      </c>
      <c r="G203" t="s">
        <v>263</v>
      </c>
      <c r="H203" t="s">
        <v>186</v>
      </c>
      <c r="I203">
        <v>5</v>
      </c>
      <c r="J203" s="7">
        <v>20130404</v>
      </c>
      <c r="K203" t="s">
        <v>137</v>
      </c>
      <c r="L203" t="s">
        <v>138</v>
      </c>
      <c r="M203" t="s">
        <v>139</v>
      </c>
      <c r="O203" s="1">
        <v>43</v>
      </c>
      <c r="P203" s="1" t="s">
        <v>329</v>
      </c>
      <c r="Q203" s="1">
        <v>11634.999998621643</v>
      </c>
      <c r="R203" s="1">
        <v>0</v>
      </c>
      <c r="S203">
        <f t="shared" si="280"/>
        <v>31.800469925537197</v>
      </c>
      <c r="T203">
        <f t="shared" si="281"/>
        <v>0.10239444412009742</v>
      </c>
      <c r="U203">
        <f t="shared" si="282"/>
        <v>923.58845650396586</v>
      </c>
      <c r="V203" s="1">
        <v>42</v>
      </c>
      <c r="W203" s="1">
        <v>42</v>
      </c>
      <c r="X203" s="1">
        <v>0</v>
      </c>
      <c r="Y203" s="1">
        <v>0</v>
      </c>
      <c r="Z203" s="1">
        <v>575.10986328125</v>
      </c>
      <c r="AA203" s="1">
        <v>1103.8280029296875</v>
      </c>
      <c r="AB203" s="1">
        <v>828.59649658203125</v>
      </c>
      <c r="AC203">
        <v>-9999</v>
      </c>
      <c r="AD203">
        <f t="shared" si="283"/>
        <v>0.47898598173371054</v>
      </c>
      <c r="AE203">
        <f t="shared" si="284"/>
        <v>0.24934274689277669</v>
      </c>
      <c r="AF203" s="1">
        <v>-1</v>
      </c>
      <c r="AG203" s="1">
        <v>0.87</v>
      </c>
      <c r="AH203" s="1">
        <v>0.92</v>
      </c>
      <c r="AI203" s="1">
        <v>9.9882955551147461</v>
      </c>
      <c r="AJ203">
        <f t="shared" si="285"/>
        <v>0.87499414777755746</v>
      </c>
      <c r="AK203">
        <f t="shared" si="286"/>
        <v>1.8741619833250421E-2</v>
      </c>
      <c r="AL203">
        <f t="shared" si="287"/>
        <v>0.52056376679390448</v>
      </c>
      <c r="AM203">
        <f t="shared" si="288"/>
        <v>1.9193341540551441</v>
      </c>
      <c r="AN203">
        <f t="shared" si="289"/>
        <v>-1</v>
      </c>
      <c r="AO203" s="1">
        <v>2000.518310546875</v>
      </c>
      <c r="AP203" s="1">
        <v>0.5</v>
      </c>
      <c r="AQ203">
        <f t="shared" si="290"/>
        <v>218.22998512058041</v>
      </c>
      <c r="AR203">
        <f t="shared" si="291"/>
        <v>2.7661500873611158</v>
      </c>
      <c r="AS203">
        <f t="shared" si="292"/>
        <v>2.4885430199982945</v>
      </c>
      <c r="AT203">
        <f t="shared" si="293"/>
        <v>29.087154388427734</v>
      </c>
      <c r="AU203" s="1">
        <v>1.8859999999999999</v>
      </c>
      <c r="AV203">
        <f t="shared" si="294"/>
        <v>4.7993457746505737</v>
      </c>
      <c r="AW203" s="1">
        <v>1</v>
      </c>
      <c r="AX203">
        <f t="shared" si="295"/>
        <v>9.5986915493011473</v>
      </c>
      <c r="AY203" s="1">
        <v>30.053157806396484</v>
      </c>
      <c r="AZ203" s="1">
        <v>29.087154388427734</v>
      </c>
      <c r="BA203" s="1">
        <v>31.948478698730469</v>
      </c>
      <c r="BB203" s="1">
        <v>1499.9501953125</v>
      </c>
      <c r="BC203" s="1">
        <v>1477.4000244140625</v>
      </c>
      <c r="BD203" s="1">
        <v>14.827688217163086</v>
      </c>
      <c r="BE203" s="1">
        <v>16.537090301513672</v>
      </c>
      <c r="BF203" s="1">
        <v>32.597175598144531</v>
      </c>
      <c r="BG203" s="1">
        <v>36.354701995849609</v>
      </c>
      <c r="BH203" s="1">
        <v>300.14505004882812</v>
      </c>
      <c r="BI203" s="1">
        <v>2000.174072265625</v>
      </c>
      <c r="BJ203" s="1">
        <v>121.46298980712891</v>
      </c>
      <c r="BK203" s="1">
        <v>93.943801879882812</v>
      </c>
      <c r="BL203" s="1">
        <v>-5.8760986328125</v>
      </c>
      <c r="BM203" s="1">
        <v>1.3567790389060974E-2</v>
      </c>
      <c r="BN203" s="1">
        <v>1</v>
      </c>
      <c r="BO203" s="1">
        <v>-1.355140209197998</v>
      </c>
      <c r="BP203" s="1">
        <v>7.355140209197998</v>
      </c>
      <c r="BQ203" s="1">
        <v>1</v>
      </c>
      <c r="BR203" s="1">
        <v>0</v>
      </c>
      <c r="BS203" s="1">
        <v>0.15999999642372131</v>
      </c>
      <c r="BT203" s="1">
        <v>111115</v>
      </c>
      <c r="BU203">
        <f t="shared" si="320"/>
        <v>1.5914371688697144</v>
      </c>
      <c r="BV203">
        <f t="shared" si="297"/>
        <v>2.7661500873611159E-3</v>
      </c>
      <c r="BW203">
        <f t="shared" si="298"/>
        <v>302.23715438842771</v>
      </c>
      <c r="BX203">
        <f t="shared" si="299"/>
        <v>303.20315780639646</v>
      </c>
      <c r="BY203">
        <f t="shared" si="321"/>
        <v>320.0278444093201</v>
      </c>
      <c r="BZ203">
        <f t="shared" si="301"/>
        <v>0.81052541689416191</v>
      </c>
      <c r="CA203">
        <f t="shared" si="302"/>
        <v>4.0421001549534266</v>
      </c>
      <c r="CB203">
        <f t="shared" si="303"/>
        <v>43.026789144872843</v>
      </c>
      <c r="CC203">
        <f t="shared" si="304"/>
        <v>26.489698843359172</v>
      </c>
      <c r="CD203">
        <f t="shared" si="305"/>
        <v>29.570156097412109</v>
      </c>
      <c r="CE203">
        <f t="shared" si="306"/>
        <v>4.1563846647793818</v>
      </c>
      <c r="CF203">
        <f t="shared" si="307"/>
        <v>0.10131367623557669</v>
      </c>
      <c r="CG203">
        <f t="shared" si="308"/>
        <v>1.5535571349551318</v>
      </c>
      <c r="CH203">
        <f t="shared" si="309"/>
        <v>2.6028275298242498</v>
      </c>
      <c r="CI203">
        <f t="shared" si="310"/>
        <v>6.34172689931259E-2</v>
      </c>
      <c r="CJ203">
        <f t="shared" si="311"/>
        <v>86.765410976355327</v>
      </c>
      <c r="CK203">
        <f t="shared" si="312"/>
        <v>0.62514447085531999</v>
      </c>
      <c r="CL203">
        <f t="shared" si="313"/>
        <v>37.214347833237603</v>
      </c>
      <c r="CM203">
        <f t="shared" si="314"/>
        <v>1472.9274737357775</v>
      </c>
      <c r="CN203">
        <f t="shared" si="315"/>
        <v>8.0345690481814173E-3</v>
      </c>
      <c r="CO203">
        <f t="shared" si="316"/>
        <v>0</v>
      </c>
      <c r="CP203">
        <f t="shared" si="322"/>
        <v>1750.1406077688273</v>
      </c>
      <c r="CQ203">
        <f t="shared" si="318"/>
        <v>528.7181396484375</v>
      </c>
      <c r="CR203">
        <f t="shared" si="319"/>
        <v>0.24934274689277669</v>
      </c>
      <c r="CS203">
        <v>-9999</v>
      </c>
    </row>
    <row r="204" spans="1:97" x14ac:dyDescent="0.2">
      <c r="A204" t="s">
        <v>132</v>
      </c>
      <c r="B204" t="s">
        <v>133</v>
      </c>
      <c r="C204" t="s">
        <v>184</v>
      </c>
      <c r="D204">
        <v>1</v>
      </c>
      <c r="E204">
        <v>2</v>
      </c>
      <c r="F204" t="s">
        <v>153</v>
      </c>
      <c r="G204" t="s">
        <v>263</v>
      </c>
      <c r="H204" t="s">
        <v>330</v>
      </c>
      <c r="I204">
        <v>1</v>
      </c>
      <c r="J204" s="7">
        <v>20130404</v>
      </c>
      <c r="K204" t="s">
        <v>137</v>
      </c>
      <c r="L204" t="s">
        <v>138</v>
      </c>
      <c r="M204" t="s">
        <v>139</v>
      </c>
      <c r="O204" s="1">
        <v>44</v>
      </c>
      <c r="P204" s="1" t="s">
        <v>331</v>
      </c>
      <c r="Q204" s="1">
        <v>12516.99999903515</v>
      </c>
      <c r="R204" s="1">
        <v>0</v>
      </c>
      <c r="S204">
        <f t="shared" si="280"/>
        <v>11.283502105636803</v>
      </c>
      <c r="T204">
        <f t="shared" si="281"/>
        <v>9.2030098746416641E-2</v>
      </c>
      <c r="U204">
        <f t="shared" si="282"/>
        <v>182.00073886893696</v>
      </c>
      <c r="V204" s="1">
        <v>43</v>
      </c>
      <c r="W204" s="1">
        <v>43</v>
      </c>
      <c r="X204" s="1">
        <v>0</v>
      </c>
      <c r="Y204" s="1">
        <v>0</v>
      </c>
      <c r="Z204" s="1">
        <v>590.971435546875</v>
      </c>
      <c r="AA204" s="1">
        <v>1055.4117431640625</v>
      </c>
      <c r="AB204" s="1">
        <v>839.6107177734375</v>
      </c>
      <c r="AC204">
        <v>-9999</v>
      </c>
      <c r="AD204">
        <f t="shared" si="283"/>
        <v>0.44005603559500173</v>
      </c>
      <c r="AE204">
        <f t="shared" si="284"/>
        <v>0.20447093448445644</v>
      </c>
      <c r="AF204" s="1">
        <v>-1</v>
      </c>
      <c r="AG204" s="1">
        <v>0.87</v>
      </c>
      <c r="AH204" s="1">
        <v>0.92</v>
      </c>
      <c r="AI204" s="1">
        <v>10.018994331359863</v>
      </c>
      <c r="AJ204">
        <f t="shared" si="285"/>
        <v>0.87500949716567999</v>
      </c>
      <c r="AK204">
        <f t="shared" si="286"/>
        <v>7.0145416471777793E-3</v>
      </c>
      <c r="AL204">
        <f t="shared" si="287"/>
        <v>0.46464749474005146</v>
      </c>
      <c r="AM204">
        <f t="shared" si="288"/>
        <v>1.7858929885289672</v>
      </c>
      <c r="AN204">
        <f t="shared" si="289"/>
        <v>-1</v>
      </c>
      <c r="AO204" s="1">
        <v>2001.268798828125</v>
      </c>
      <c r="AP204" s="1">
        <v>0.5</v>
      </c>
      <c r="AQ204">
        <f t="shared" si="290"/>
        <v>179.02751251107861</v>
      </c>
      <c r="AR204">
        <f t="shared" si="291"/>
        <v>2.5585399580933998</v>
      </c>
      <c r="AS204">
        <f t="shared" si="292"/>
        <v>2.5605183442477393</v>
      </c>
      <c r="AT204">
        <f t="shared" si="293"/>
        <v>28.792537689208984</v>
      </c>
      <c r="AU204" s="1">
        <v>1.79</v>
      </c>
      <c r="AV204">
        <f t="shared" si="294"/>
        <v>4.9294392347335814</v>
      </c>
      <c r="AW204" s="1">
        <v>1</v>
      </c>
      <c r="AX204">
        <f t="shared" si="295"/>
        <v>9.8588784694671627</v>
      </c>
      <c r="AY204" s="1">
        <v>29.772636413574219</v>
      </c>
      <c r="AZ204" s="1">
        <v>28.792537689208984</v>
      </c>
      <c r="BA204" s="1">
        <v>31.951929092407227</v>
      </c>
      <c r="BB204" s="1">
        <v>399.951171875</v>
      </c>
      <c r="BC204" s="1">
        <v>392.62161254882812</v>
      </c>
      <c r="BD204" s="1">
        <v>13.540284156799316</v>
      </c>
      <c r="BE204" s="1">
        <v>15.043441772460938</v>
      </c>
      <c r="BF204" s="1">
        <v>30.249578475952148</v>
      </c>
      <c r="BG204" s="1">
        <v>33.610202789306641</v>
      </c>
      <c r="BH204" s="1">
        <v>300.09432983398438</v>
      </c>
      <c r="BI204" s="1">
        <v>2001.29052734375</v>
      </c>
      <c r="BJ204" s="1">
        <v>1022.6126708984375</v>
      </c>
      <c r="BK204" s="1">
        <v>93.942955017089844</v>
      </c>
      <c r="BL204" s="1">
        <v>-1.5178604125976562</v>
      </c>
      <c r="BM204" s="1">
        <v>-1.9087925553321838E-2</v>
      </c>
      <c r="BN204" s="1">
        <v>1</v>
      </c>
      <c r="BO204" s="1">
        <v>-1.355140209197998</v>
      </c>
      <c r="BP204" s="1">
        <v>7.355140209197998</v>
      </c>
      <c r="BQ204" s="1">
        <v>1</v>
      </c>
      <c r="BR204" s="1">
        <v>0</v>
      </c>
      <c r="BS204" s="1">
        <v>0.15999999642372131</v>
      </c>
      <c r="BT204" s="1">
        <v>111115</v>
      </c>
      <c r="BU204">
        <f t="shared" si="320"/>
        <v>1.6765046359440468</v>
      </c>
      <c r="BV204">
        <f t="shared" si="297"/>
        <v>2.5585399580934001E-3</v>
      </c>
      <c r="BW204">
        <f t="shared" si="298"/>
        <v>301.94253768920896</v>
      </c>
      <c r="BX204">
        <f t="shared" si="299"/>
        <v>302.9226364135742</v>
      </c>
      <c r="BY204">
        <f t="shared" si="321"/>
        <v>320.20647721782734</v>
      </c>
      <c r="BZ204">
        <f t="shared" si="301"/>
        <v>0.82589940847806076</v>
      </c>
      <c r="CA204">
        <f t="shared" si="302"/>
        <v>3.9737437179802475</v>
      </c>
      <c r="CB204">
        <f t="shared" si="303"/>
        <v>42.299539302945654</v>
      </c>
      <c r="CC204">
        <f t="shared" si="304"/>
        <v>27.256097530484716</v>
      </c>
      <c r="CD204">
        <f t="shared" si="305"/>
        <v>29.282587051391602</v>
      </c>
      <c r="CE204">
        <f t="shared" si="306"/>
        <v>4.0880076879129197</v>
      </c>
      <c r="CF204">
        <f t="shared" si="307"/>
        <v>9.1178966508871057E-2</v>
      </c>
      <c r="CG204">
        <f t="shared" si="308"/>
        <v>1.4132253737325082</v>
      </c>
      <c r="CH204">
        <f t="shared" si="309"/>
        <v>2.6747823141804115</v>
      </c>
      <c r="CI204">
        <f t="shared" si="310"/>
        <v>5.7062716620200959E-2</v>
      </c>
      <c r="CJ204">
        <f t="shared" si="311"/>
        <v>17.09768722464166</v>
      </c>
      <c r="CK204">
        <f t="shared" si="312"/>
        <v>0.46355252245901912</v>
      </c>
      <c r="CL204">
        <f t="shared" si="313"/>
        <v>34.275592663570897</v>
      </c>
      <c r="CM204">
        <f t="shared" si="314"/>
        <v>391.07653539935467</v>
      </c>
      <c r="CN204">
        <f t="shared" si="315"/>
        <v>9.8893358967808258E-3</v>
      </c>
      <c r="CO204">
        <f t="shared" si="316"/>
        <v>0</v>
      </c>
      <c r="CP204">
        <f t="shared" si="322"/>
        <v>1751.1482180134933</v>
      </c>
      <c r="CQ204">
        <f t="shared" si="318"/>
        <v>464.4403076171875</v>
      </c>
      <c r="CR204">
        <f t="shared" si="319"/>
        <v>0.20447093448445644</v>
      </c>
      <c r="CS204">
        <v>-9999</v>
      </c>
    </row>
    <row r="205" spans="1:97" x14ac:dyDescent="0.2">
      <c r="A205" t="s">
        <v>132</v>
      </c>
      <c r="B205" t="s">
        <v>133</v>
      </c>
      <c r="C205" t="s">
        <v>184</v>
      </c>
      <c r="D205">
        <v>1</v>
      </c>
      <c r="E205">
        <v>2</v>
      </c>
      <c r="F205" t="s">
        <v>153</v>
      </c>
      <c r="G205" t="s">
        <v>263</v>
      </c>
      <c r="H205" t="s">
        <v>330</v>
      </c>
      <c r="I205">
        <v>1</v>
      </c>
      <c r="J205" s="7">
        <v>20130404</v>
      </c>
      <c r="K205" t="s">
        <v>137</v>
      </c>
      <c r="L205" t="s">
        <v>138</v>
      </c>
      <c r="M205" t="s">
        <v>139</v>
      </c>
      <c r="O205" s="1">
        <v>45</v>
      </c>
      <c r="P205" s="1" t="s">
        <v>332</v>
      </c>
      <c r="Q205" s="1">
        <v>12641.999998897314</v>
      </c>
      <c r="R205" s="1">
        <v>0</v>
      </c>
      <c r="S205">
        <f t="shared" si="280"/>
        <v>6.6057971805953395</v>
      </c>
      <c r="T205">
        <f t="shared" si="281"/>
        <v>9.0430122383543463E-2</v>
      </c>
      <c r="U205">
        <f t="shared" si="282"/>
        <v>118.58423895623332</v>
      </c>
      <c r="V205" s="1">
        <v>44</v>
      </c>
      <c r="W205" s="1">
        <v>44</v>
      </c>
      <c r="X205" s="1">
        <v>0</v>
      </c>
      <c r="Y205" s="1">
        <v>0</v>
      </c>
      <c r="Z205" s="1">
        <v>597.649169921875</v>
      </c>
      <c r="AA205" s="1">
        <v>1035.44873046875</v>
      </c>
      <c r="AB205" s="1">
        <v>823.72412109375</v>
      </c>
      <c r="AC205">
        <v>-9999</v>
      </c>
      <c r="AD205">
        <f t="shared" si="283"/>
        <v>0.42281143205292465</v>
      </c>
      <c r="AE205">
        <f t="shared" si="284"/>
        <v>0.20447618809591064</v>
      </c>
      <c r="AF205" s="1">
        <v>-1</v>
      </c>
      <c r="AG205" s="1">
        <v>0.87</v>
      </c>
      <c r="AH205" s="1">
        <v>0.92</v>
      </c>
      <c r="AI205" s="1">
        <v>10.018994331359863</v>
      </c>
      <c r="AJ205">
        <f t="shared" si="285"/>
        <v>0.87500949716567999</v>
      </c>
      <c r="AK205">
        <f t="shared" si="286"/>
        <v>4.3471014327566889E-3</v>
      </c>
      <c r="AL205">
        <f t="shared" si="287"/>
        <v>0.48361083119984249</v>
      </c>
      <c r="AM205">
        <f t="shared" si="288"/>
        <v>1.7325360471999056</v>
      </c>
      <c r="AN205">
        <f t="shared" si="289"/>
        <v>-1</v>
      </c>
      <c r="AO205" s="1">
        <v>1999.6785888671875</v>
      </c>
      <c r="AP205" s="1">
        <v>0.5</v>
      </c>
      <c r="AQ205">
        <f t="shared" si="290"/>
        <v>178.88985331215505</v>
      </c>
      <c r="AR205">
        <f t="shared" si="291"/>
        <v>2.565303536887257</v>
      </c>
      <c r="AS205">
        <f t="shared" si="292"/>
        <v>2.611685355577027</v>
      </c>
      <c r="AT205">
        <f t="shared" si="293"/>
        <v>28.99662971496582</v>
      </c>
      <c r="AU205" s="1">
        <v>1.79</v>
      </c>
      <c r="AV205">
        <f t="shared" si="294"/>
        <v>4.9294392347335814</v>
      </c>
      <c r="AW205" s="1">
        <v>1</v>
      </c>
      <c r="AX205">
        <f t="shared" si="295"/>
        <v>9.8588784694671627</v>
      </c>
      <c r="AY205" s="1">
        <v>29.849277496337891</v>
      </c>
      <c r="AZ205" s="1">
        <v>28.99662971496582</v>
      </c>
      <c r="BA205" s="1">
        <v>31.949480056762695</v>
      </c>
      <c r="BB205" s="1">
        <v>249.00270080566406</v>
      </c>
      <c r="BC205" s="1">
        <v>244.68896484375</v>
      </c>
      <c r="BD205" s="1">
        <v>13.494721412658691</v>
      </c>
      <c r="BE205" s="1">
        <v>15.001604080200195</v>
      </c>
      <c r="BF205" s="1">
        <v>30.014949798583984</v>
      </c>
      <c r="BG205" s="1">
        <v>33.36932373046875</v>
      </c>
      <c r="BH205" s="1">
        <v>300.15658569335938</v>
      </c>
      <c r="BI205" s="1">
        <v>1999.5496826171875</v>
      </c>
      <c r="BJ205" s="1">
        <v>925.4888916015625</v>
      </c>
      <c r="BK205" s="1">
        <v>93.943496704101562</v>
      </c>
      <c r="BL205" s="1">
        <v>-1.8341445922851562</v>
      </c>
      <c r="BM205" s="1">
        <v>-1.8366947770118713E-2</v>
      </c>
      <c r="BN205" s="1">
        <v>1</v>
      </c>
      <c r="BO205" s="1">
        <v>-1.355140209197998</v>
      </c>
      <c r="BP205" s="1">
        <v>7.355140209197998</v>
      </c>
      <c r="BQ205" s="1">
        <v>1</v>
      </c>
      <c r="BR205" s="1">
        <v>0</v>
      </c>
      <c r="BS205" s="1">
        <v>0.15999999642372131</v>
      </c>
      <c r="BT205" s="1">
        <v>111115</v>
      </c>
      <c r="BU205">
        <f t="shared" si="320"/>
        <v>1.6768524340411137</v>
      </c>
      <c r="BV205">
        <f t="shared" si="297"/>
        <v>2.565303536887257E-3</v>
      </c>
      <c r="BW205">
        <f t="shared" si="298"/>
        <v>302.1466297149658</v>
      </c>
      <c r="BX205">
        <f t="shared" si="299"/>
        <v>302.99927749633787</v>
      </c>
      <c r="BY205">
        <f t="shared" si="321"/>
        <v>319.92794206780309</v>
      </c>
      <c r="BZ205">
        <f t="shared" si="301"/>
        <v>0.81797593250954137</v>
      </c>
      <c r="CA205">
        <f t="shared" si="302"/>
        <v>4.0209884990415503</v>
      </c>
      <c r="CB205">
        <f t="shared" si="303"/>
        <v>42.802201750129178</v>
      </c>
      <c r="CC205">
        <f t="shared" si="304"/>
        <v>27.800597669928983</v>
      </c>
      <c r="CD205">
        <f t="shared" si="305"/>
        <v>29.422953605651855</v>
      </c>
      <c r="CE205">
        <f t="shared" si="306"/>
        <v>4.1212599434877264</v>
      </c>
      <c r="CF205">
        <f t="shared" si="307"/>
        <v>8.9608195215559072E-2</v>
      </c>
      <c r="CG205">
        <f t="shared" si="308"/>
        <v>1.4093031434645236</v>
      </c>
      <c r="CH205">
        <f t="shared" si="309"/>
        <v>2.7119568000232031</v>
      </c>
      <c r="CI205">
        <f t="shared" si="310"/>
        <v>5.6078391575788006E-2</v>
      </c>
      <c r="CJ205">
        <f t="shared" si="311"/>
        <v>11.140218061543298</v>
      </c>
      <c r="CK205">
        <f t="shared" si="312"/>
        <v>0.48463255803937527</v>
      </c>
      <c r="CL205">
        <f t="shared" si="313"/>
        <v>33.723505199762194</v>
      </c>
      <c r="CM205">
        <f t="shared" si="314"/>
        <v>243.78441710828272</v>
      </c>
      <c r="CN205">
        <f t="shared" si="315"/>
        <v>9.1380178524467556E-3</v>
      </c>
      <c r="CO205">
        <f t="shared" si="316"/>
        <v>0</v>
      </c>
      <c r="CP205">
        <f t="shared" si="322"/>
        <v>1749.6249623446602</v>
      </c>
      <c r="CQ205">
        <f t="shared" si="318"/>
        <v>437.799560546875</v>
      </c>
      <c r="CR205">
        <f t="shared" si="319"/>
        <v>0.20447618809591064</v>
      </c>
      <c r="CS205">
        <v>-9999</v>
      </c>
    </row>
    <row r="206" spans="1:97" x14ac:dyDescent="0.2">
      <c r="A206" t="s">
        <v>132</v>
      </c>
      <c r="B206" t="s">
        <v>133</v>
      </c>
      <c r="C206" t="s">
        <v>184</v>
      </c>
      <c r="D206">
        <v>1</v>
      </c>
      <c r="E206">
        <v>2</v>
      </c>
      <c r="F206" t="s">
        <v>153</v>
      </c>
      <c r="G206" t="s">
        <v>263</v>
      </c>
      <c r="H206" t="s">
        <v>330</v>
      </c>
      <c r="I206">
        <v>1</v>
      </c>
      <c r="J206" s="7">
        <v>20130404</v>
      </c>
      <c r="K206" t="s">
        <v>137</v>
      </c>
      <c r="L206" t="s">
        <v>138</v>
      </c>
      <c r="M206" t="s">
        <v>139</v>
      </c>
      <c r="O206" s="1">
        <v>46</v>
      </c>
      <c r="P206" s="1" t="s">
        <v>333</v>
      </c>
      <c r="Q206" s="1">
        <v>12760.999998897314</v>
      </c>
      <c r="R206" s="1">
        <v>0</v>
      </c>
      <c r="S206">
        <f t="shared" si="280"/>
        <v>0.55903798794797355</v>
      </c>
      <c r="T206">
        <f t="shared" si="281"/>
        <v>8.8967773459792843E-2</v>
      </c>
      <c r="U206">
        <f t="shared" si="282"/>
        <v>85.490547996133373</v>
      </c>
      <c r="V206" s="1">
        <v>45</v>
      </c>
      <c r="W206" s="1">
        <v>45</v>
      </c>
      <c r="X206" s="1">
        <v>0</v>
      </c>
      <c r="Y206" s="1">
        <v>0</v>
      </c>
      <c r="Z206" s="1">
        <v>598.21337890625</v>
      </c>
      <c r="AA206" s="1">
        <v>994.6390380859375</v>
      </c>
      <c r="AB206" s="1">
        <v>811.75970458984375</v>
      </c>
      <c r="AC206">
        <v>-9999</v>
      </c>
      <c r="AD206">
        <f t="shared" si="283"/>
        <v>0.39856233668704649</v>
      </c>
      <c r="AE206">
        <f t="shared" si="284"/>
        <v>0.18386502690264692</v>
      </c>
      <c r="AF206" s="1">
        <v>-1</v>
      </c>
      <c r="AG206" s="1">
        <v>0.87</v>
      </c>
      <c r="AH206" s="1">
        <v>0.92</v>
      </c>
      <c r="AI206" s="1">
        <v>10.018994331359863</v>
      </c>
      <c r="AJ206">
        <f t="shared" si="285"/>
        <v>0.87500949716567999</v>
      </c>
      <c r="AK206">
        <f t="shared" si="286"/>
        <v>8.9081094973646798E-4</v>
      </c>
      <c r="AL206">
        <f t="shared" si="287"/>
        <v>0.46132062660757334</v>
      </c>
      <c r="AM206">
        <f t="shared" si="288"/>
        <v>1.6626827034602547</v>
      </c>
      <c r="AN206">
        <f t="shared" si="289"/>
        <v>-1</v>
      </c>
      <c r="AO206" s="1">
        <v>2000.2509765625</v>
      </c>
      <c r="AP206" s="1">
        <v>0.5</v>
      </c>
      <c r="AQ206">
        <f t="shared" si="290"/>
        <v>160.9038337484985</v>
      </c>
      <c r="AR206">
        <f t="shared" si="291"/>
        <v>2.5326840416777507</v>
      </c>
      <c r="AS206">
        <f t="shared" si="292"/>
        <v>2.6205357416353343</v>
      </c>
      <c r="AT206">
        <f t="shared" si="293"/>
        <v>29.014167785644531</v>
      </c>
      <c r="AU206" s="1">
        <v>1.79</v>
      </c>
      <c r="AV206">
        <f t="shared" si="294"/>
        <v>4.9294392347335814</v>
      </c>
      <c r="AW206" s="1">
        <v>1</v>
      </c>
      <c r="AX206">
        <f t="shared" si="295"/>
        <v>9.8588784694671627</v>
      </c>
      <c r="AY206" s="1">
        <v>29.823432922363281</v>
      </c>
      <c r="AZ206" s="1">
        <v>29.014167785644531</v>
      </c>
      <c r="BA206" s="1">
        <v>31.951299667358398</v>
      </c>
      <c r="BB206" s="1">
        <v>100.36050415039062</v>
      </c>
      <c r="BC206" s="1">
        <v>99.876144409179688</v>
      </c>
      <c r="BD206" s="1">
        <v>13.462380409240723</v>
      </c>
      <c r="BE206" s="1">
        <v>14.950558662414551</v>
      </c>
      <c r="BF206" s="1">
        <v>29.988122940063477</v>
      </c>
      <c r="BG206" s="1">
        <v>33.304233551025391</v>
      </c>
      <c r="BH206" s="1">
        <v>300.08004760742188</v>
      </c>
      <c r="BI206" s="1">
        <v>2000.1307373046875</v>
      </c>
      <c r="BJ206" s="1">
        <v>860.27783203125</v>
      </c>
      <c r="BK206" s="1">
        <v>93.945343017578125</v>
      </c>
      <c r="BL206" s="1">
        <v>-1.3915634155273438</v>
      </c>
      <c r="BM206" s="1">
        <v>-1.9655361771583557E-2</v>
      </c>
      <c r="BN206" s="1">
        <v>1</v>
      </c>
      <c r="BO206" s="1">
        <v>-1.355140209197998</v>
      </c>
      <c r="BP206" s="1">
        <v>7.355140209197998</v>
      </c>
      <c r="BQ206" s="1">
        <v>1</v>
      </c>
      <c r="BR206" s="1">
        <v>0</v>
      </c>
      <c r="BS206" s="1">
        <v>0.15999999642372131</v>
      </c>
      <c r="BT206" s="1">
        <v>111115</v>
      </c>
      <c r="BU206">
        <f t="shared" si="320"/>
        <v>1.676424846968837</v>
      </c>
      <c r="BV206">
        <f t="shared" si="297"/>
        <v>2.5326840416777506E-3</v>
      </c>
      <c r="BW206">
        <f t="shared" si="298"/>
        <v>302.16416778564451</v>
      </c>
      <c r="BX206">
        <f t="shared" si="299"/>
        <v>302.97343292236326</v>
      </c>
      <c r="BY206">
        <f t="shared" si="321"/>
        <v>320.02091081572507</v>
      </c>
      <c r="BZ206">
        <f t="shared" si="301"/>
        <v>0.82178932143081518</v>
      </c>
      <c r="CA206">
        <f t="shared" si="302"/>
        <v>4.0250711034802933</v>
      </c>
      <c r="CB206">
        <f t="shared" si="303"/>
        <v>42.844817786520423</v>
      </c>
      <c r="CC206">
        <f t="shared" si="304"/>
        <v>27.894259124105872</v>
      </c>
      <c r="CD206">
        <f t="shared" si="305"/>
        <v>29.418800354003906</v>
      </c>
      <c r="CE206">
        <f t="shared" si="306"/>
        <v>4.1202726805837084</v>
      </c>
      <c r="CF206">
        <f t="shared" si="307"/>
        <v>8.8172097237915081E-2</v>
      </c>
      <c r="CG206">
        <f t="shared" si="308"/>
        <v>1.404535361844959</v>
      </c>
      <c r="CH206">
        <f t="shared" si="309"/>
        <v>2.7157373187387495</v>
      </c>
      <c r="CI206">
        <f t="shared" si="310"/>
        <v>5.5178499174692551E-2</v>
      </c>
      <c r="CJ206">
        <f t="shared" si="311"/>
        <v>8.0314388562574752</v>
      </c>
      <c r="CK206">
        <f t="shared" si="312"/>
        <v>0.85596564126353958</v>
      </c>
      <c r="CL206">
        <f t="shared" si="313"/>
        <v>33.556883944089002</v>
      </c>
      <c r="CM206">
        <f t="shared" si="314"/>
        <v>99.799593989568876</v>
      </c>
      <c r="CN206">
        <f t="shared" si="315"/>
        <v>1.8797243688053419E-3</v>
      </c>
      <c r="CO206">
        <f t="shared" si="316"/>
        <v>0</v>
      </c>
      <c r="CP206">
        <f t="shared" si="322"/>
        <v>1750.1333907145954</v>
      </c>
      <c r="CQ206">
        <f t="shared" si="318"/>
        <v>396.4256591796875</v>
      </c>
      <c r="CR206">
        <f t="shared" si="319"/>
        <v>0.18386502690264692</v>
      </c>
      <c r="CS206">
        <v>-9999</v>
      </c>
    </row>
    <row r="207" spans="1:97" x14ac:dyDescent="0.2">
      <c r="A207" t="s">
        <v>132</v>
      </c>
      <c r="B207" t="s">
        <v>133</v>
      </c>
      <c r="C207" t="s">
        <v>184</v>
      </c>
      <c r="D207">
        <v>1</v>
      </c>
      <c r="E207">
        <v>2</v>
      </c>
      <c r="F207" t="s">
        <v>153</v>
      </c>
      <c r="G207" t="s">
        <v>263</v>
      </c>
      <c r="H207" t="s">
        <v>330</v>
      </c>
      <c r="I207">
        <v>1</v>
      </c>
      <c r="J207" s="7">
        <v>20130404</v>
      </c>
      <c r="K207" t="s">
        <v>137</v>
      </c>
      <c r="L207" t="s">
        <v>138</v>
      </c>
      <c r="M207" t="s">
        <v>139</v>
      </c>
      <c r="O207" s="1">
        <v>47</v>
      </c>
      <c r="P207" s="1" t="s">
        <v>334</v>
      </c>
      <c r="Q207" s="1">
        <v>12866.99999903515</v>
      </c>
      <c r="R207" s="1">
        <v>0</v>
      </c>
      <c r="S207">
        <f t="shared" si="280"/>
        <v>-1.8549194496990857</v>
      </c>
      <c r="T207">
        <f t="shared" si="281"/>
        <v>8.7896569666222987E-2</v>
      </c>
      <c r="U207">
        <f t="shared" si="282"/>
        <v>81.007089746318314</v>
      </c>
      <c r="V207" s="1">
        <v>46</v>
      </c>
      <c r="W207" s="1">
        <v>46</v>
      </c>
      <c r="X207" s="1">
        <v>0</v>
      </c>
      <c r="Y207" s="1">
        <v>0</v>
      </c>
      <c r="Z207" s="1">
        <v>597.034912109375</v>
      </c>
      <c r="AA207" s="1">
        <v>981.48358154296875</v>
      </c>
      <c r="AB207" s="1">
        <v>806.38140869140625</v>
      </c>
      <c r="AC207">
        <v>-9999</v>
      </c>
      <c r="AD207">
        <f t="shared" si="283"/>
        <v>0.39170157979536496</v>
      </c>
      <c r="AE207">
        <f t="shared" si="284"/>
        <v>0.17840560570181746</v>
      </c>
      <c r="AF207" s="1">
        <v>-1</v>
      </c>
      <c r="AG207" s="1">
        <v>0.87</v>
      </c>
      <c r="AH207" s="1">
        <v>0.92</v>
      </c>
      <c r="AI207" s="1">
        <v>10.018994331359863</v>
      </c>
      <c r="AJ207">
        <f t="shared" si="285"/>
        <v>0.87500949716567999</v>
      </c>
      <c r="AK207">
        <f t="shared" si="286"/>
        <v>-4.8810617248040196E-4</v>
      </c>
      <c r="AL207">
        <f t="shared" si="287"/>
        <v>0.45546307419801879</v>
      </c>
      <c r="AM207">
        <f t="shared" si="288"/>
        <v>1.6439299639535383</v>
      </c>
      <c r="AN207">
        <f t="shared" si="289"/>
        <v>-1</v>
      </c>
      <c r="AO207" s="1">
        <v>2001.5487060546875</v>
      </c>
      <c r="AP207" s="1">
        <v>0.5</v>
      </c>
      <c r="AQ207">
        <f t="shared" si="290"/>
        <v>156.22748095447056</v>
      </c>
      <c r="AR207">
        <f t="shared" si="291"/>
        <v>2.4888462530023787</v>
      </c>
      <c r="AS207">
        <f t="shared" si="292"/>
        <v>2.6066362842143098</v>
      </c>
      <c r="AT207">
        <f t="shared" si="293"/>
        <v>28.912817001342773</v>
      </c>
      <c r="AU207" s="1">
        <v>1.79</v>
      </c>
      <c r="AV207">
        <f t="shared" si="294"/>
        <v>4.9294392347335814</v>
      </c>
      <c r="AW207" s="1">
        <v>1</v>
      </c>
      <c r="AX207">
        <f t="shared" si="295"/>
        <v>9.8588784694671627</v>
      </c>
      <c r="AY207" s="1">
        <v>29.750875473022461</v>
      </c>
      <c r="AZ207" s="1">
        <v>28.912817001342773</v>
      </c>
      <c r="BA207" s="1">
        <v>31.954826354980469</v>
      </c>
      <c r="BB207" s="1">
        <v>48.941436767578125</v>
      </c>
      <c r="BC207" s="1">
        <v>49.973522186279297</v>
      </c>
      <c r="BD207" s="1">
        <v>13.386268615722656</v>
      </c>
      <c r="BE207" s="1">
        <v>14.84856128692627</v>
      </c>
      <c r="BF207" s="1">
        <v>29.943750381469727</v>
      </c>
      <c r="BG207" s="1">
        <v>33.213756561279297</v>
      </c>
      <c r="BH207" s="1">
        <v>300.13717651367188</v>
      </c>
      <c r="BI207" s="1">
        <v>2001.696044921875</v>
      </c>
      <c r="BJ207" s="1">
        <v>929.41943359375</v>
      </c>
      <c r="BK207" s="1">
        <v>93.941200256347656</v>
      </c>
      <c r="BL207" s="1">
        <v>-1.0340194702148438</v>
      </c>
      <c r="BM207" s="1">
        <v>-3.5362377762794495E-2</v>
      </c>
      <c r="BN207" s="1">
        <v>1</v>
      </c>
      <c r="BO207" s="1">
        <v>-1.355140209197998</v>
      </c>
      <c r="BP207" s="1">
        <v>7.355140209197998</v>
      </c>
      <c r="BQ207" s="1">
        <v>1</v>
      </c>
      <c r="BR207" s="1">
        <v>0</v>
      </c>
      <c r="BS207" s="1">
        <v>0.15999999642372131</v>
      </c>
      <c r="BT207" s="1">
        <v>111115</v>
      </c>
      <c r="BU207">
        <f t="shared" si="320"/>
        <v>1.676744002869675</v>
      </c>
      <c r="BV207">
        <f t="shared" si="297"/>
        <v>2.4888462530023789E-3</v>
      </c>
      <c r="BW207">
        <f t="shared" si="298"/>
        <v>302.06281700134275</v>
      </c>
      <c r="BX207">
        <f t="shared" si="299"/>
        <v>302.90087547302244</v>
      </c>
      <c r="BY207">
        <f t="shared" si="321"/>
        <v>320.2713600288771</v>
      </c>
      <c r="BZ207">
        <f t="shared" si="301"/>
        <v>0.83132218350030451</v>
      </c>
      <c r="CA207">
        <f t="shared" si="302"/>
        <v>4.0015279535881021</v>
      </c>
      <c r="CB207">
        <f t="shared" si="303"/>
        <v>42.596091413231832</v>
      </c>
      <c r="CC207">
        <f t="shared" si="304"/>
        <v>27.747530126305563</v>
      </c>
      <c r="CD207">
        <f t="shared" si="305"/>
        <v>29.331846237182617</v>
      </c>
      <c r="CE207">
        <f t="shared" si="306"/>
        <v>4.0996502460720547</v>
      </c>
      <c r="CF207">
        <f t="shared" si="307"/>
        <v>8.7119854909058603E-2</v>
      </c>
      <c r="CG207">
        <f t="shared" si="308"/>
        <v>1.3948916693737921</v>
      </c>
      <c r="CH207">
        <f t="shared" si="309"/>
        <v>2.7047585766982625</v>
      </c>
      <c r="CI207">
        <f t="shared" si="310"/>
        <v>5.4519163606105141E-2</v>
      </c>
      <c r="CJ207">
        <f t="shared" si="311"/>
        <v>7.6099032400428159</v>
      </c>
      <c r="CK207">
        <f t="shared" si="312"/>
        <v>1.621000205756151</v>
      </c>
      <c r="CL207">
        <f t="shared" si="313"/>
        <v>33.525299003258723</v>
      </c>
      <c r="CM207">
        <f t="shared" si="314"/>
        <v>50.227520779004529</v>
      </c>
      <c r="CN207">
        <f t="shared" si="315"/>
        <v>-1.2381007107983018E-2</v>
      </c>
      <c r="CO207">
        <f t="shared" si="316"/>
        <v>0</v>
      </c>
      <c r="CP207">
        <f t="shared" si="322"/>
        <v>1751.5030497456203</v>
      </c>
      <c r="CQ207">
        <f t="shared" si="318"/>
        <v>384.44866943359375</v>
      </c>
      <c r="CR207">
        <f t="shared" si="319"/>
        <v>0.17840560570181746</v>
      </c>
      <c r="CS207">
        <v>-9999</v>
      </c>
    </row>
    <row r="208" spans="1:97" x14ac:dyDescent="0.2">
      <c r="A208" t="s">
        <v>132</v>
      </c>
      <c r="B208" t="s">
        <v>133</v>
      </c>
      <c r="C208" t="s">
        <v>184</v>
      </c>
      <c r="D208">
        <v>1</v>
      </c>
      <c r="E208">
        <v>2</v>
      </c>
      <c r="F208" t="s">
        <v>153</v>
      </c>
      <c r="G208" t="s">
        <v>263</v>
      </c>
      <c r="H208" t="s">
        <v>330</v>
      </c>
      <c r="I208">
        <v>1</v>
      </c>
      <c r="J208" s="7">
        <v>20130404</v>
      </c>
      <c r="K208" t="s">
        <v>137</v>
      </c>
      <c r="L208" t="s">
        <v>138</v>
      </c>
      <c r="M208" t="s">
        <v>139</v>
      </c>
      <c r="O208" s="1">
        <v>48</v>
      </c>
      <c r="P208" s="1" t="s">
        <v>335</v>
      </c>
      <c r="Q208" s="1">
        <v>13119.999997036532</v>
      </c>
      <c r="R208" s="1">
        <v>0</v>
      </c>
      <c r="S208">
        <f t="shared" si="280"/>
        <v>28.851520822345627</v>
      </c>
      <c r="T208">
        <f t="shared" si="281"/>
        <v>8.6263818770500544E-2</v>
      </c>
      <c r="U208">
        <f t="shared" si="282"/>
        <v>315.40318718050833</v>
      </c>
      <c r="V208" s="1">
        <v>47</v>
      </c>
      <c r="W208" s="1">
        <v>47</v>
      </c>
      <c r="X208" s="1">
        <v>0</v>
      </c>
      <c r="Y208" s="1">
        <v>0</v>
      </c>
      <c r="Z208" s="1">
        <v>594.0712890625</v>
      </c>
      <c r="AA208" s="1">
        <v>1226.760498046875</v>
      </c>
      <c r="AB208" s="1">
        <v>882.0718994140625</v>
      </c>
      <c r="AC208">
        <v>-9999</v>
      </c>
      <c r="AD208">
        <f t="shared" si="283"/>
        <v>0.51573979598436637</v>
      </c>
      <c r="AE208">
        <f t="shared" si="284"/>
        <v>0.28097464760366109</v>
      </c>
      <c r="AF208" s="1">
        <v>-1</v>
      </c>
      <c r="AG208" s="1">
        <v>0.87</v>
      </c>
      <c r="AH208" s="1">
        <v>0.92</v>
      </c>
      <c r="AI208" s="1">
        <v>10.018994331359863</v>
      </c>
      <c r="AJ208">
        <f t="shared" si="285"/>
        <v>0.87500949716567999</v>
      </c>
      <c r="AK208">
        <f t="shared" si="286"/>
        <v>1.704878623599285E-2</v>
      </c>
      <c r="AL208">
        <f t="shared" si="287"/>
        <v>0.54479923750576409</v>
      </c>
      <c r="AM208">
        <f t="shared" si="288"/>
        <v>2.0650055315462521</v>
      </c>
      <c r="AN208">
        <f t="shared" si="289"/>
        <v>-1</v>
      </c>
      <c r="AO208" s="1">
        <v>2001.96826171875</v>
      </c>
      <c r="AP208" s="1">
        <v>0.5</v>
      </c>
      <c r="AQ208">
        <f t="shared" si="290"/>
        <v>246.09743908583286</v>
      </c>
      <c r="AR208">
        <f t="shared" si="291"/>
        <v>2.4287604607316653</v>
      </c>
      <c r="AS208">
        <f t="shared" si="292"/>
        <v>2.5920648846276437</v>
      </c>
      <c r="AT208">
        <f t="shared" si="293"/>
        <v>28.779335021972656</v>
      </c>
      <c r="AU208" s="1">
        <v>1.79</v>
      </c>
      <c r="AV208">
        <f t="shared" si="294"/>
        <v>4.9294392347335814</v>
      </c>
      <c r="AW208" s="1">
        <v>1</v>
      </c>
      <c r="AX208">
        <f t="shared" si="295"/>
        <v>9.8588784694671627</v>
      </c>
      <c r="AY208" s="1">
        <v>29.737705230712891</v>
      </c>
      <c r="AZ208" s="1">
        <v>28.779335021972656</v>
      </c>
      <c r="BA208" s="1">
        <v>31.955696105957031</v>
      </c>
      <c r="BB208" s="1">
        <v>900.1915283203125</v>
      </c>
      <c r="BC208" s="1">
        <v>881.7091064453125</v>
      </c>
      <c r="BD208" s="1">
        <v>13.248608589172363</v>
      </c>
      <c r="BE208" s="1">
        <v>14.675724983215332</v>
      </c>
      <c r="BF208" s="1">
        <v>29.657192230224609</v>
      </c>
      <c r="BG208" s="1">
        <v>32.852695465087891</v>
      </c>
      <c r="BH208" s="1">
        <v>300.16323852539062</v>
      </c>
      <c r="BI208" s="1">
        <v>2001.060546875</v>
      </c>
      <c r="BJ208" s="1">
        <v>721.5662841796875</v>
      </c>
      <c r="BK208" s="1">
        <v>93.940116882324219</v>
      </c>
      <c r="BL208" s="1">
        <v>-4.0475692749023438</v>
      </c>
      <c r="BM208" s="1">
        <v>-3.3228054642677307E-2</v>
      </c>
      <c r="BN208" s="1">
        <v>1</v>
      </c>
      <c r="BO208" s="1">
        <v>-1.355140209197998</v>
      </c>
      <c r="BP208" s="1">
        <v>7.355140209197998</v>
      </c>
      <c r="BQ208" s="1">
        <v>1</v>
      </c>
      <c r="BR208" s="1">
        <v>0</v>
      </c>
      <c r="BS208" s="1">
        <v>0.15999999642372131</v>
      </c>
      <c r="BT208" s="1">
        <v>111115</v>
      </c>
      <c r="BU208">
        <f t="shared" si="320"/>
        <v>1.6768896007005061</v>
      </c>
      <c r="BV208">
        <f t="shared" si="297"/>
        <v>2.4287604607316654E-3</v>
      </c>
      <c r="BW208">
        <f t="shared" si="298"/>
        <v>301.92933502197263</v>
      </c>
      <c r="BX208">
        <f t="shared" si="299"/>
        <v>302.88770523071287</v>
      </c>
      <c r="BY208">
        <f t="shared" si="321"/>
        <v>320.16968034364982</v>
      </c>
      <c r="BZ208">
        <f t="shared" si="301"/>
        <v>0.84635692406053731</v>
      </c>
      <c r="CA208">
        <f t="shared" si="302"/>
        <v>3.9707042048837375</v>
      </c>
      <c r="CB208">
        <f t="shared" si="303"/>
        <v>42.268461405660283</v>
      </c>
      <c r="CC208">
        <f t="shared" si="304"/>
        <v>27.592736422444951</v>
      </c>
      <c r="CD208">
        <f t="shared" si="305"/>
        <v>29.258520126342773</v>
      </c>
      <c r="CE208">
        <f t="shared" si="306"/>
        <v>4.0823298870713334</v>
      </c>
      <c r="CF208">
        <f t="shared" si="307"/>
        <v>8.5515569402799599E-2</v>
      </c>
      <c r="CG208">
        <f t="shared" si="308"/>
        <v>1.3786393202560938</v>
      </c>
      <c r="CH208">
        <f t="shared" si="309"/>
        <v>2.7036905668152396</v>
      </c>
      <c r="CI208">
        <f t="shared" si="310"/>
        <v>5.3513956492978132E-2</v>
      </c>
      <c r="CJ208">
        <f t="shared" si="311"/>
        <v>29.629012268794536</v>
      </c>
      <c r="CK208">
        <f t="shared" si="312"/>
        <v>0.35771796488763047</v>
      </c>
      <c r="CL208">
        <f t="shared" si="313"/>
        <v>33.389979892486501</v>
      </c>
      <c r="CM208">
        <f t="shared" si="314"/>
        <v>877.75839813393679</v>
      </c>
      <c r="CN208">
        <f t="shared" si="315"/>
        <v>1.0975135096101681E-2</v>
      </c>
      <c r="CO208">
        <f t="shared" si="316"/>
        <v>0</v>
      </c>
      <c r="CP208">
        <f t="shared" si="322"/>
        <v>1750.9469829191744</v>
      </c>
      <c r="CQ208">
        <f t="shared" si="318"/>
        <v>632.689208984375</v>
      </c>
      <c r="CR208">
        <f t="shared" si="319"/>
        <v>0.28097464760366109</v>
      </c>
      <c r="CS208">
        <v>-9999</v>
      </c>
    </row>
    <row r="209" spans="1:97" x14ac:dyDescent="0.2">
      <c r="A209" t="s">
        <v>132</v>
      </c>
      <c r="B209" t="s">
        <v>133</v>
      </c>
      <c r="C209" t="s">
        <v>184</v>
      </c>
      <c r="D209">
        <v>1</v>
      </c>
      <c r="E209">
        <v>2</v>
      </c>
      <c r="F209" t="s">
        <v>153</v>
      </c>
      <c r="G209" t="s">
        <v>263</v>
      </c>
      <c r="H209" t="s">
        <v>330</v>
      </c>
      <c r="I209">
        <v>1</v>
      </c>
      <c r="J209" s="7">
        <v>20130404</v>
      </c>
      <c r="K209" t="s">
        <v>137</v>
      </c>
      <c r="L209" t="s">
        <v>138</v>
      </c>
      <c r="M209" t="s">
        <v>139</v>
      </c>
      <c r="O209" s="1">
        <v>49</v>
      </c>
      <c r="P209" s="1" t="s">
        <v>336</v>
      </c>
      <c r="Q209" s="1">
        <v>13245.99999869056</v>
      </c>
      <c r="R209" s="1">
        <v>0</v>
      </c>
      <c r="S209">
        <f t="shared" si="280"/>
        <v>36.889953366597837</v>
      </c>
      <c r="T209">
        <f t="shared" si="281"/>
        <v>8.3835986642841698E-2</v>
      </c>
      <c r="U209">
        <f t="shared" si="282"/>
        <v>430.68360550694899</v>
      </c>
      <c r="V209" s="1">
        <v>48</v>
      </c>
      <c r="W209" s="1">
        <v>48</v>
      </c>
      <c r="X209" s="1">
        <v>0</v>
      </c>
      <c r="Y209" s="1">
        <v>0</v>
      </c>
      <c r="Z209" s="1">
        <v>600.092041015625</v>
      </c>
      <c r="AA209" s="1">
        <v>1320.60693359375</v>
      </c>
      <c r="AB209" s="1">
        <v>911.94647216796875</v>
      </c>
      <c r="AC209">
        <v>-9999</v>
      </c>
      <c r="AD209">
        <f t="shared" si="283"/>
        <v>0.5455937525766259</v>
      </c>
      <c r="AE209">
        <f t="shared" si="284"/>
        <v>0.30944897458148202</v>
      </c>
      <c r="AF209" s="1">
        <v>-1</v>
      </c>
      <c r="AG209" s="1">
        <v>0.87</v>
      </c>
      <c r="AH209" s="1">
        <v>0.92</v>
      </c>
      <c r="AI209" s="1">
        <v>10.049882888793945</v>
      </c>
      <c r="AJ209">
        <f t="shared" si="285"/>
        <v>0.87502494144439691</v>
      </c>
      <c r="AK209">
        <f t="shared" si="286"/>
        <v>2.1657470782663373E-2</v>
      </c>
      <c r="AL209">
        <f t="shared" si="287"/>
        <v>0.56717836874061622</v>
      </c>
      <c r="AM209">
        <f t="shared" si="288"/>
        <v>2.2006739688776582</v>
      </c>
      <c r="AN209">
        <f t="shared" si="289"/>
        <v>-1</v>
      </c>
      <c r="AO209" s="1">
        <v>1999.202880859375</v>
      </c>
      <c r="AP209" s="1">
        <v>0.5</v>
      </c>
      <c r="AQ209">
        <f t="shared" si="290"/>
        <v>270.66765066801565</v>
      </c>
      <c r="AR209">
        <f t="shared" si="291"/>
        <v>2.3458815560290334</v>
      </c>
      <c r="AS209">
        <f t="shared" si="292"/>
        <v>2.5760919791214314</v>
      </c>
      <c r="AT209">
        <f t="shared" si="293"/>
        <v>28.655433654785156</v>
      </c>
      <c r="AU209" s="1">
        <v>1.79</v>
      </c>
      <c r="AV209">
        <f t="shared" si="294"/>
        <v>4.9294392347335814</v>
      </c>
      <c r="AW209" s="1">
        <v>1</v>
      </c>
      <c r="AX209">
        <f t="shared" si="295"/>
        <v>9.8588784694671627</v>
      </c>
      <c r="AY209" s="1">
        <v>29.690097808837891</v>
      </c>
      <c r="AZ209" s="1">
        <v>28.655433654785156</v>
      </c>
      <c r="BA209" s="1">
        <v>31.955293655395508</v>
      </c>
      <c r="BB209" s="1">
        <v>1199.73388671875</v>
      </c>
      <c r="BC209" s="1">
        <v>1176.080322265625</v>
      </c>
      <c r="BD209" s="1">
        <v>13.163866996765137</v>
      </c>
      <c r="BE209" s="1">
        <v>14.543009757995605</v>
      </c>
      <c r="BF209" s="1">
        <v>29.547142028808594</v>
      </c>
      <c r="BG209" s="1">
        <v>32.645046234130859</v>
      </c>
      <c r="BH209" s="1">
        <v>300.04580688476562</v>
      </c>
      <c r="BI209" s="1">
        <v>1999.382568359375</v>
      </c>
      <c r="BJ209" s="1">
        <v>937.15777587890625</v>
      </c>
      <c r="BK209" s="1">
        <v>93.94110107421875</v>
      </c>
      <c r="BL209" s="1">
        <v>-4.6628036499023438</v>
      </c>
      <c r="BM209" s="1">
        <v>-1.2634411454200745E-2</v>
      </c>
      <c r="BN209" s="1">
        <v>1</v>
      </c>
      <c r="BO209" s="1">
        <v>-1.355140209197998</v>
      </c>
      <c r="BP209" s="1">
        <v>7.355140209197998</v>
      </c>
      <c r="BQ209" s="1">
        <v>1</v>
      </c>
      <c r="BR209" s="1">
        <v>0</v>
      </c>
      <c r="BS209" s="1">
        <v>0.15999999642372131</v>
      </c>
      <c r="BT209" s="1">
        <v>111115</v>
      </c>
      <c r="BU209">
        <f t="shared" si="320"/>
        <v>1.6762335580154504</v>
      </c>
      <c r="BV209">
        <f t="shared" si="297"/>
        <v>2.3458815560290333E-3</v>
      </c>
      <c r="BW209">
        <f t="shared" si="298"/>
        <v>301.80543365478513</v>
      </c>
      <c r="BX209">
        <f t="shared" si="299"/>
        <v>302.84009780883787</v>
      </c>
      <c r="BY209">
        <f t="shared" si="321"/>
        <v>319.90120378715073</v>
      </c>
      <c r="BZ209">
        <f t="shared" si="301"/>
        <v>0.86256078243929002</v>
      </c>
      <c r="CA209">
        <f t="shared" si="302"/>
        <v>3.9422783287206462</v>
      </c>
      <c r="CB209">
        <f t="shared" si="303"/>
        <v>41.965426034404523</v>
      </c>
      <c r="CC209">
        <f t="shared" si="304"/>
        <v>27.422416276408917</v>
      </c>
      <c r="CD209">
        <f t="shared" si="305"/>
        <v>29.172765731811523</v>
      </c>
      <c r="CE209">
        <f t="shared" si="306"/>
        <v>4.0621548080284757</v>
      </c>
      <c r="CF209">
        <f t="shared" si="307"/>
        <v>8.3129089880654219E-2</v>
      </c>
      <c r="CG209">
        <f t="shared" si="308"/>
        <v>1.3661863495992148</v>
      </c>
      <c r="CH209">
        <f t="shared" si="309"/>
        <v>2.6959684584292609</v>
      </c>
      <c r="CI209">
        <f t="shared" si="310"/>
        <v>5.2018732342603582E-2</v>
      </c>
      <c r="CJ209">
        <f t="shared" si="311"/>
        <v>40.458892115937246</v>
      </c>
      <c r="CK209">
        <f t="shared" si="312"/>
        <v>0.36620254361306831</v>
      </c>
      <c r="CL209">
        <f t="shared" si="313"/>
        <v>33.321785092223756</v>
      </c>
      <c r="CM209">
        <f t="shared" si="314"/>
        <v>1171.0288920041464</v>
      </c>
      <c r="CN209">
        <f t="shared" si="315"/>
        <v>1.0497085994523668E-2</v>
      </c>
      <c r="CO209">
        <f t="shared" si="316"/>
        <v>0</v>
      </c>
      <c r="CP209">
        <f t="shared" si="322"/>
        <v>1749.50961480361</v>
      </c>
      <c r="CQ209">
        <f t="shared" si="318"/>
        <v>720.514892578125</v>
      </c>
      <c r="CR209">
        <f t="shared" si="319"/>
        <v>0.30944897458148202</v>
      </c>
      <c r="CS209">
        <v>-9999</v>
      </c>
    </row>
    <row r="210" spans="1:97" x14ac:dyDescent="0.2">
      <c r="A210" t="s">
        <v>132</v>
      </c>
      <c r="B210" t="s">
        <v>133</v>
      </c>
      <c r="C210" t="s">
        <v>184</v>
      </c>
      <c r="D210">
        <v>1</v>
      </c>
      <c r="E210">
        <v>2</v>
      </c>
      <c r="F210" t="s">
        <v>153</v>
      </c>
      <c r="G210" t="s">
        <v>263</v>
      </c>
      <c r="H210" t="s">
        <v>330</v>
      </c>
      <c r="I210">
        <v>1</v>
      </c>
      <c r="J210" s="7">
        <v>20130404</v>
      </c>
      <c r="K210" t="s">
        <v>137</v>
      </c>
      <c r="L210" t="s">
        <v>138</v>
      </c>
      <c r="M210" t="s">
        <v>139</v>
      </c>
      <c r="O210" s="1">
        <v>50</v>
      </c>
      <c r="P210" s="1" t="s">
        <v>337</v>
      </c>
      <c r="Q210" s="1">
        <v>13385.99999903515</v>
      </c>
      <c r="R210" s="1">
        <v>0</v>
      </c>
      <c r="S210">
        <f t="shared" si="280"/>
        <v>42.054875347818559</v>
      </c>
      <c r="T210">
        <f t="shared" si="281"/>
        <v>8.0805297124522502E-2</v>
      </c>
      <c r="U210">
        <f t="shared" si="282"/>
        <v>587.93256988661312</v>
      </c>
      <c r="V210" s="1">
        <v>49</v>
      </c>
      <c r="W210" s="1">
        <v>49</v>
      </c>
      <c r="X210" s="1">
        <v>0</v>
      </c>
      <c r="Y210" s="1">
        <v>0</v>
      </c>
      <c r="Z210" s="1">
        <v>605.8095703125</v>
      </c>
      <c r="AA210" s="1">
        <v>1375.09521484375</v>
      </c>
      <c r="AB210" s="1">
        <v>929.5245361328125</v>
      </c>
      <c r="AC210">
        <v>-9999</v>
      </c>
      <c r="AD210">
        <f t="shared" si="283"/>
        <v>0.55944172899958988</v>
      </c>
      <c r="AE210">
        <f t="shared" si="284"/>
        <v>0.32402896461360098</v>
      </c>
      <c r="AF210" s="1">
        <v>-1</v>
      </c>
      <c r="AG210" s="1">
        <v>0.87</v>
      </c>
      <c r="AH210" s="1">
        <v>0.92</v>
      </c>
      <c r="AI210" s="1">
        <v>10.018994331359863</v>
      </c>
      <c r="AJ210">
        <f t="shared" si="285"/>
        <v>0.87500949716567999</v>
      </c>
      <c r="AK210">
        <f t="shared" si="286"/>
        <v>2.4592055548418385E-2</v>
      </c>
      <c r="AL210">
        <f t="shared" si="287"/>
        <v>0.57920056337777859</v>
      </c>
      <c r="AM210">
        <f t="shared" si="288"/>
        <v>2.2698472956351989</v>
      </c>
      <c r="AN210">
        <f t="shared" si="289"/>
        <v>-1</v>
      </c>
      <c r="AO210" s="1">
        <v>2001.1131591796875</v>
      </c>
      <c r="AP210" s="1">
        <v>0.5</v>
      </c>
      <c r="AQ210">
        <f t="shared" si="290"/>
        <v>283.68622752615124</v>
      </c>
      <c r="AR210">
        <f t="shared" si="291"/>
        <v>2.3078638496642618</v>
      </c>
      <c r="AS210">
        <f t="shared" si="292"/>
        <v>2.6279472122712013</v>
      </c>
      <c r="AT210">
        <f t="shared" si="293"/>
        <v>28.872676849365234</v>
      </c>
      <c r="AU210" s="1">
        <v>1.79</v>
      </c>
      <c r="AV210">
        <f t="shared" si="294"/>
        <v>4.9294392347335814</v>
      </c>
      <c r="AW210" s="1">
        <v>1</v>
      </c>
      <c r="AX210">
        <f t="shared" si="295"/>
        <v>9.8588784694671627</v>
      </c>
      <c r="AY210" s="1">
        <v>29.81355094909668</v>
      </c>
      <c r="AZ210" s="1">
        <v>28.872676849365234</v>
      </c>
      <c r="BA210" s="1">
        <v>31.95185661315918</v>
      </c>
      <c r="BB210" s="1">
        <v>1501.041748046875</v>
      </c>
      <c r="BC210" s="1">
        <v>1473.9332275390625</v>
      </c>
      <c r="BD210" s="1">
        <v>13.166250228881836</v>
      </c>
      <c r="BE210" s="1">
        <v>14.522583961486816</v>
      </c>
      <c r="BF210" s="1">
        <v>29.344310760498047</v>
      </c>
      <c r="BG210" s="1">
        <v>32.368606567382812</v>
      </c>
      <c r="BH210" s="1">
        <v>300.1534423828125</v>
      </c>
      <c r="BI210" s="1">
        <v>2000.8509521484375</v>
      </c>
      <c r="BJ210" s="1">
        <v>857.781982421875</v>
      </c>
      <c r="BK210" s="1">
        <v>93.942626953125</v>
      </c>
      <c r="BL210" s="1">
        <v>-5.1308212280273438</v>
      </c>
      <c r="BM210" s="1">
        <v>-2.2404804825782776E-2</v>
      </c>
      <c r="BN210" s="1">
        <v>1</v>
      </c>
      <c r="BO210" s="1">
        <v>-1.355140209197998</v>
      </c>
      <c r="BP210" s="1">
        <v>7.355140209197998</v>
      </c>
      <c r="BQ210" s="1">
        <v>1</v>
      </c>
      <c r="BR210" s="1">
        <v>0</v>
      </c>
      <c r="BS210" s="1">
        <v>0.15999999642372131</v>
      </c>
      <c r="BT210" s="1">
        <v>111115</v>
      </c>
      <c r="BU210">
        <f t="shared" si="320"/>
        <v>1.6768348736469971</v>
      </c>
      <c r="BV210">
        <f t="shared" si="297"/>
        <v>2.307863849664262E-3</v>
      </c>
      <c r="BW210">
        <f t="shared" si="298"/>
        <v>302.02267684936521</v>
      </c>
      <c r="BX210">
        <f t="shared" si="299"/>
        <v>302.96355094909666</v>
      </c>
      <c r="BY210">
        <f t="shared" si="321"/>
        <v>320.13614518814938</v>
      </c>
      <c r="BZ210">
        <f t="shared" si="301"/>
        <v>0.86554521206128054</v>
      </c>
      <c r="CA210">
        <f t="shared" si="302"/>
        <v>3.9922368997605933</v>
      </c>
      <c r="CB210">
        <f t="shared" si="303"/>
        <v>42.496543148113354</v>
      </c>
      <c r="CC210">
        <f t="shared" si="304"/>
        <v>27.973959186626537</v>
      </c>
      <c r="CD210">
        <f t="shared" si="305"/>
        <v>29.343113899230957</v>
      </c>
      <c r="CE210">
        <f t="shared" si="306"/>
        <v>4.1023174510060301</v>
      </c>
      <c r="CF210">
        <f t="shared" si="307"/>
        <v>8.0148385275341877E-2</v>
      </c>
      <c r="CG210">
        <f t="shared" si="308"/>
        <v>1.3642896874893922</v>
      </c>
      <c r="CH210">
        <f t="shared" si="309"/>
        <v>2.7380277635166381</v>
      </c>
      <c r="CI210">
        <f t="shared" si="310"/>
        <v>5.0151348909740462E-2</v>
      </c>
      <c r="CJ210">
        <f t="shared" si="311"/>
        <v>55.231930086450191</v>
      </c>
      <c r="CK210">
        <f t="shared" si="312"/>
        <v>0.39888684161646093</v>
      </c>
      <c r="CL210">
        <f t="shared" si="313"/>
        <v>32.792653499235527</v>
      </c>
      <c r="CM210">
        <f t="shared" si="314"/>
        <v>1468.1745520573245</v>
      </c>
      <c r="CN210">
        <f t="shared" si="315"/>
        <v>9.3932356564964473E-3</v>
      </c>
      <c r="CO210">
        <f t="shared" si="316"/>
        <v>0</v>
      </c>
      <c r="CP210">
        <f t="shared" si="322"/>
        <v>1750.7635855428764</v>
      </c>
      <c r="CQ210">
        <f t="shared" si="318"/>
        <v>769.28564453125</v>
      </c>
      <c r="CR210">
        <f t="shared" si="319"/>
        <v>0.32402896461360098</v>
      </c>
      <c r="CS210">
        <v>-9999</v>
      </c>
    </row>
    <row r="211" spans="1:97" x14ac:dyDescent="0.2">
      <c r="A211" t="s">
        <v>132</v>
      </c>
      <c r="B211" t="s">
        <v>133</v>
      </c>
      <c r="C211" t="s">
        <v>283</v>
      </c>
      <c r="D211">
        <v>1</v>
      </c>
      <c r="E211">
        <v>1</v>
      </c>
      <c r="F211" t="s">
        <v>135</v>
      </c>
      <c r="G211" t="s">
        <v>284</v>
      </c>
      <c r="H211" t="s">
        <v>285</v>
      </c>
      <c r="I211">
        <v>3</v>
      </c>
      <c r="J211" s="7">
        <v>20130404</v>
      </c>
      <c r="K211" t="s">
        <v>220</v>
      </c>
      <c r="L211" t="s">
        <v>138</v>
      </c>
      <c r="M211" t="s">
        <v>139</v>
      </c>
      <c r="O211" s="1">
        <v>1</v>
      </c>
      <c r="P211" s="1" t="s">
        <v>338</v>
      </c>
      <c r="Q211" s="1">
        <v>418.4999987250194</v>
      </c>
      <c r="R211" s="1">
        <v>0</v>
      </c>
      <c r="S211">
        <f t="shared" si="280"/>
        <v>9.9839525509091658</v>
      </c>
      <c r="T211">
        <f t="shared" si="281"/>
        <v>0.14289286018638139</v>
      </c>
      <c r="U211">
        <f t="shared" si="282"/>
        <v>271.76320124933488</v>
      </c>
      <c r="V211" s="1">
        <v>1</v>
      </c>
      <c r="W211" s="1">
        <v>1</v>
      </c>
      <c r="X211" s="1">
        <v>0</v>
      </c>
      <c r="Y211" s="1">
        <v>0</v>
      </c>
      <c r="Z211" s="1">
        <v>720.6767578125</v>
      </c>
      <c r="AA211" s="1">
        <v>1139.908447265625</v>
      </c>
      <c r="AB211" s="1">
        <v>1005.955078125</v>
      </c>
      <c r="AC211">
        <v>-9999</v>
      </c>
      <c r="AD211">
        <f t="shared" si="283"/>
        <v>0.36777663193808613</v>
      </c>
      <c r="AE211">
        <f t="shared" si="284"/>
        <v>0.11751239273816064</v>
      </c>
      <c r="AF211" s="1">
        <v>-1</v>
      </c>
      <c r="AG211" s="1">
        <v>0.87</v>
      </c>
      <c r="AH211" s="1">
        <v>0.92</v>
      </c>
      <c r="AI211" s="1">
        <v>10.014540672302246</v>
      </c>
      <c r="AJ211">
        <f t="shared" si="285"/>
        <v>0.87500727033615111</v>
      </c>
      <c r="AK211">
        <f t="shared" si="286"/>
        <v>6.2720430862722451E-3</v>
      </c>
      <c r="AL211">
        <f t="shared" si="287"/>
        <v>0.31952109659306316</v>
      </c>
      <c r="AM211">
        <f t="shared" si="288"/>
        <v>1.581719453150725</v>
      </c>
      <c r="AN211">
        <f t="shared" si="289"/>
        <v>-1</v>
      </c>
      <c r="AO211" s="1">
        <v>2001.2783203125</v>
      </c>
      <c r="AP211" s="1">
        <v>0.5</v>
      </c>
      <c r="AQ211">
        <f t="shared" si="290"/>
        <v>102.88991913094796</v>
      </c>
      <c r="AR211">
        <f t="shared" si="291"/>
        <v>1.9652844143290882</v>
      </c>
      <c r="AS211">
        <f t="shared" si="292"/>
        <v>1.2870401977475239</v>
      </c>
      <c r="AT211">
        <f t="shared" si="293"/>
        <v>20.958049774169922</v>
      </c>
      <c r="AU211" s="1">
        <v>2</v>
      </c>
      <c r="AV211">
        <f t="shared" si="294"/>
        <v>4.644859790802002</v>
      </c>
      <c r="AW211" s="1">
        <v>1</v>
      </c>
      <c r="AX211">
        <f t="shared" si="295"/>
        <v>9.2897195816040039</v>
      </c>
      <c r="AY211" s="1">
        <v>15.573205947875977</v>
      </c>
      <c r="AZ211" s="1">
        <v>20.958049774169922</v>
      </c>
      <c r="BA211" s="1">
        <v>14.096029281616211</v>
      </c>
      <c r="BB211" s="1">
        <v>399.59503173828125</v>
      </c>
      <c r="BC211" s="1">
        <v>392.43218994140625</v>
      </c>
      <c r="BD211" s="1">
        <v>11.499089241027832</v>
      </c>
      <c r="BE211" s="1">
        <v>12.791205406188965</v>
      </c>
      <c r="BF211" s="1">
        <v>60.882087707519531</v>
      </c>
      <c r="BG211" s="1">
        <v>67.723426818847656</v>
      </c>
      <c r="BH211" s="1">
        <v>300.30520629882812</v>
      </c>
      <c r="BI211" s="1">
        <v>2001.418701171875</v>
      </c>
      <c r="BJ211" s="1">
        <v>3.9765145778656006</v>
      </c>
      <c r="BK211" s="1">
        <v>94.007125854492188</v>
      </c>
      <c r="BL211" s="1">
        <v>-5.0886235237121582</v>
      </c>
      <c r="BM211" s="1">
        <v>-7.7347882091999054E-2</v>
      </c>
      <c r="BN211" s="1">
        <v>1</v>
      </c>
      <c r="BO211" s="1">
        <v>-1.355140209197998</v>
      </c>
      <c r="BP211" s="1">
        <v>7.355140209197998</v>
      </c>
      <c r="BQ211" s="1">
        <v>1</v>
      </c>
      <c r="BR211" s="1">
        <v>0</v>
      </c>
      <c r="BS211" s="1">
        <v>0.15999999642372131</v>
      </c>
      <c r="BT211" s="1">
        <v>111115</v>
      </c>
      <c r="BU211">
        <f t="shared" si="320"/>
        <v>1.5015260314941405</v>
      </c>
      <c r="BV211">
        <f t="shared" si="297"/>
        <v>1.9652844143290883E-3</v>
      </c>
      <c r="BW211">
        <f t="shared" si="298"/>
        <v>294.1080497741699</v>
      </c>
      <c r="BX211">
        <f t="shared" si="299"/>
        <v>288.72320594787595</v>
      </c>
      <c r="BY211">
        <f t="shared" si="321"/>
        <v>320.22698502986896</v>
      </c>
      <c r="BZ211">
        <f t="shared" si="301"/>
        <v>0.70533075938339862</v>
      </c>
      <c r="CA211">
        <f t="shared" si="302"/>
        <v>2.4895046541977908</v>
      </c>
      <c r="CB211">
        <f t="shared" si="303"/>
        <v>26.482084539539493</v>
      </c>
      <c r="CC211">
        <f t="shared" si="304"/>
        <v>13.690879133350528</v>
      </c>
      <c r="CD211">
        <f t="shared" si="305"/>
        <v>18.265627861022949</v>
      </c>
      <c r="CE211">
        <f t="shared" si="306"/>
        <v>2.1061310636015733</v>
      </c>
      <c r="CF211">
        <f t="shared" si="307"/>
        <v>0.14072820329856281</v>
      </c>
      <c r="CG211">
        <f t="shared" si="308"/>
        <v>1.2024644564502669</v>
      </c>
      <c r="CH211">
        <f t="shared" si="309"/>
        <v>0.90366660715130642</v>
      </c>
      <c r="CI211">
        <f t="shared" si="310"/>
        <v>8.8147079803911815E-2</v>
      </c>
      <c r="CJ211">
        <f t="shared" si="311"/>
        <v>25.547677462465913</v>
      </c>
      <c r="CK211">
        <f t="shared" si="312"/>
        <v>0.69250996277831245</v>
      </c>
      <c r="CL211">
        <f t="shared" si="313"/>
        <v>48.064691815710482</v>
      </c>
      <c r="CM211">
        <f t="shared" si="314"/>
        <v>390.98130266484969</v>
      </c>
      <c r="CN211">
        <f t="shared" si="315"/>
        <v>1.2273620226629516E-2</v>
      </c>
      <c r="CO211">
        <f t="shared" si="316"/>
        <v>0</v>
      </c>
      <c r="CP211">
        <f t="shared" si="322"/>
        <v>1751.2559145121272</v>
      </c>
      <c r="CQ211">
        <f t="shared" si="318"/>
        <v>419.231689453125</v>
      </c>
      <c r="CR211">
        <f t="shared" si="319"/>
        <v>0.11751239273816064</v>
      </c>
      <c r="CS211">
        <v>-9999</v>
      </c>
    </row>
    <row r="212" spans="1:97" x14ac:dyDescent="0.2">
      <c r="A212" t="s">
        <v>132</v>
      </c>
      <c r="B212" t="s">
        <v>133</v>
      </c>
      <c r="C212" t="s">
        <v>283</v>
      </c>
      <c r="D212">
        <v>1</v>
      </c>
      <c r="E212">
        <v>1</v>
      </c>
      <c r="F212" t="s">
        <v>135</v>
      </c>
      <c r="G212" t="s">
        <v>284</v>
      </c>
      <c r="H212" t="s">
        <v>285</v>
      </c>
      <c r="I212">
        <v>3</v>
      </c>
      <c r="J212" s="7">
        <v>20130404</v>
      </c>
      <c r="K212" t="s">
        <v>220</v>
      </c>
      <c r="L212" t="s">
        <v>138</v>
      </c>
      <c r="M212" t="s">
        <v>139</v>
      </c>
      <c r="O212" s="1">
        <v>2</v>
      </c>
      <c r="P212" s="1" t="s">
        <v>339</v>
      </c>
      <c r="Q212" s="1">
        <v>546.4999987250194</v>
      </c>
      <c r="R212" s="1">
        <v>0</v>
      </c>
      <c r="S212">
        <f t="shared" si="280"/>
        <v>5.5268391882088874</v>
      </c>
      <c r="T212">
        <f t="shared" si="281"/>
        <v>0.14379428093325364</v>
      </c>
      <c r="U212">
        <f t="shared" si="282"/>
        <v>178.57489397837807</v>
      </c>
      <c r="V212" s="1">
        <v>2</v>
      </c>
      <c r="W212" s="1">
        <v>2</v>
      </c>
      <c r="X212" s="1">
        <v>0</v>
      </c>
      <c r="Y212" s="1">
        <v>0</v>
      </c>
      <c r="Z212" s="1">
        <v>710.924560546875</v>
      </c>
      <c r="AA212" s="1">
        <v>1079.9498291015625</v>
      </c>
      <c r="AB212" s="1">
        <v>960.791015625</v>
      </c>
      <c r="AC212">
        <v>-9999</v>
      </c>
      <c r="AD212">
        <f t="shared" si="283"/>
        <v>0.34170593726718668</v>
      </c>
      <c r="AE212">
        <f t="shared" si="284"/>
        <v>0.11033736037135514</v>
      </c>
      <c r="AF212" s="1">
        <v>-1</v>
      </c>
      <c r="AG212" s="1">
        <v>0.87</v>
      </c>
      <c r="AH212" s="1">
        <v>0.92</v>
      </c>
      <c r="AI212" s="1">
        <v>10.014540672302246</v>
      </c>
      <c r="AJ212">
        <f t="shared" si="285"/>
        <v>0.87500727033615111</v>
      </c>
      <c r="AK212">
        <f t="shared" si="286"/>
        <v>3.7276470395311628E-3</v>
      </c>
      <c r="AL212">
        <f t="shared" si="287"/>
        <v>0.32290150195745693</v>
      </c>
      <c r="AM212">
        <f t="shared" si="288"/>
        <v>1.519077957119412</v>
      </c>
      <c r="AN212">
        <f t="shared" si="289"/>
        <v>-1</v>
      </c>
      <c r="AO212" s="1">
        <v>2001.048095703125</v>
      </c>
      <c r="AP212" s="1">
        <v>0.5</v>
      </c>
      <c r="AQ212">
        <f t="shared" si="290"/>
        <v>96.596587234589933</v>
      </c>
      <c r="AR212">
        <f t="shared" si="291"/>
        <v>1.9796660643320789</v>
      </c>
      <c r="AS212">
        <f t="shared" si="292"/>
        <v>1.2884421010069855</v>
      </c>
      <c r="AT212">
        <f t="shared" si="293"/>
        <v>20.985263824462891</v>
      </c>
      <c r="AU212" s="1">
        <v>2</v>
      </c>
      <c r="AV212">
        <f t="shared" si="294"/>
        <v>4.644859790802002</v>
      </c>
      <c r="AW212" s="1">
        <v>1</v>
      </c>
      <c r="AX212">
        <f t="shared" si="295"/>
        <v>9.2897195816040039</v>
      </c>
      <c r="AY212" s="1">
        <v>15.586068153381348</v>
      </c>
      <c r="AZ212" s="1">
        <v>20.985263824462891</v>
      </c>
      <c r="BA212" s="1">
        <v>14.09422779083252</v>
      </c>
      <c r="BB212" s="1">
        <v>249.62547302246094</v>
      </c>
      <c r="BC212" s="1">
        <v>245.62110900878906</v>
      </c>
      <c r="BD212" s="1">
        <v>11.518835067749023</v>
      </c>
      <c r="BE212" s="1">
        <v>12.82027530670166</v>
      </c>
      <c r="BF212" s="1">
        <v>60.938583374023438</v>
      </c>
      <c r="BG212" s="1">
        <v>67.823951721191406</v>
      </c>
      <c r="BH212" s="1">
        <v>300.32669067382812</v>
      </c>
      <c r="BI212" s="1">
        <v>2001.043212890625</v>
      </c>
      <c r="BJ212" s="1">
        <v>4.1583027839660645</v>
      </c>
      <c r="BK212" s="1">
        <v>94.009712219238281</v>
      </c>
      <c r="BL212" s="1">
        <v>-3.7631840705871582</v>
      </c>
      <c r="BM212" s="1">
        <v>-8.0645687878131866E-2</v>
      </c>
      <c r="BN212" s="1">
        <v>1</v>
      </c>
      <c r="BO212" s="1">
        <v>-1.355140209197998</v>
      </c>
      <c r="BP212" s="1">
        <v>7.355140209197998</v>
      </c>
      <c r="BQ212" s="1">
        <v>1</v>
      </c>
      <c r="BR212" s="1">
        <v>0</v>
      </c>
      <c r="BS212" s="1">
        <v>0.15999999642372131</v>
      </c>
      <c r="BT212" s="1">
        <v>111115</v>
      </c>
      <c r="BU212">
        <f t="shared" si="320"/>
        <v>1.5016334533691404</v>
      </c>
      <c r="BV212">
        <f t="shared" si="297"/>
        <v>1.9796660643320789E-3</v>
      </c>
      <c r="BW212">
        <f t="shared" si="298"/>
        <v>294.13526382446287</v>
      </c>
      <c r="BX212">
        <f t="shared" si="299"/>
        <v>288.73606815338132</v>
      </c>
      <c r="BY212">
        <f t="shared" si="321"/>
        <v>320.16690690621181</v>
      </c>
      <c r="BZ212">
        <f t="shared" si="301"/>
        <v>0.70188107099014685</v>
      </c>
      <c r="CA212">
        <f t="shared" si="302"/>
        <v>2.4936724931614154</v>
      </c>
      <c r="CB212">
        <f t="shared" si="303"/>
        <v>26.52569010471991</v>
      </c>
      <c r="CC212">
        <f t="shared" si="304"/>
        <v>13.70541479801825</v>
      </c>
      <c r="CD212">
        <f t="shared" si="305"/>
        <v>18.285665988922119</v>
      </c>
      <c r="CE212">
        <f t="shared" si="306"/>
        <v>2.1087810480603952</v>
      </c>
      <c r="CF212">
        <f t="shared" si="307"/>
        <v>0.14160243645934831</v>
      </c>
      <c r="CG212">
        <f t="shared" si="308"/>
        <v>1.2052303921544298</v>
      </c>
      <c r="CH212">
        <f t="shared" si="309"/>
        <v>0.90355065590596539</v>
      </c>
      <c r="CI212">
        <f t="shared" si="310"/>
        <v>8.8695870473539246E-2</v>
      </c>
      <c r="CJ212">
        <f t="shared" si="311"/>
        <v>16.787774392488313</v>
      </c>
      <c r="CK212">
        <f t="shared" si="312"/>
        <v>0.72703398620347459</v>
      </c>
      <c r="CL212">
        <f t="shared" si="313"/>
        <v>48.098054954930724</v>
      </c>
      <c r="CM212">
        <f t="shared" si="314"/>
        <v>244.81793805852087</v>
      </c>
      <c r="CN212">
        <f t="shared" si="315"/>
        <v>1.085828175458255E-2</v>
      </c>
      <c r="CO212">
        <f t="shared" si="316"/>
        <v>0</v>
      </c>
      <c r="CP212">
        <f t="shared" si="322"/>
        <v>1750.9273595361076</v>
      </c>
      <c r="CQ212">
        <f t="shared" si="318"/>
        <v>369.0252685546875</v>
      </c>
      <c r="CR212">
        <f t="shared" si="319"/>
        <v>0.11033736037135514</v>
      </c>
      <c r="CS212">
        <v>-9999</v>
      </c>
    </row>
    <row r="213" spans="1:97" x14ac:dyDescent="0.2">
      <c r="A213" t="s">
        <v>132</v>
      </c>
      <c r="B213" t="s">
        <v>133</v>
      </c>
      <c r="C213" t="s">
        <v>283</v>
      </c>
      <c r="D213">
        <v>1</v>
      </c>
      <c r="E213">
        <v>1</v>
      </c>
      <c r="F213" t="s">
        <v>135</v>
      </c>
      <c r="G213" t="s">
        <v>284</v>
      </c>
      <c r="H213" t="s">
        <v>285</v>
      </c>
      <c r="I213">
        <v>3</v>
      </c>
      <c r="J213" s="7">
        <v>20130404</v>
      </c>
      <c r="K213" t="s">
        <v>220</v>
      </c>
      <c r="L213" t="s">
        <v>138</v>
      </c>
      <c r="M213" t="s">
        <v>139</v>
      </c>
      <c r="O213" s="1">
        <v>3</v>
      </c>
      <c r="P213" s="1" t="s">
        <v>340</v>
      </c>
      <c r="Q213" s="1">
        <v>669.4999987250194</v>
      </c>
      <c r="R213" s="1">
        <v>0</v>
      </c>
      <c r="S213">
        <f t="shared" si="280"/>
        <v>0.28564499520640996</v>
      </c>
      <c r="T213">
        <f t="shared" si="281"/>
        <v>0.15209933766293604</v>
      </c>
      <c r="U213">
        <f t="shared" si="282"/>
        <v>94.506751104925911</v>
      </c>
      <c r="V213" s="1">
        <v>3</v>
      </c>
      <c r="W213" s="1">
        <v>3</v>
      </c>
      <c r="X213" s="1">
        <v>0</v>
      </c>
      <c r="Y213" s="1">
        <v>0</v>
      </c>
      <c r="Z213" s="1">
        <v>708.16259765625</v>
      </c>
      <c r="AA213" s="1">
        <v>1026.2396240234375</v>
      </c>
      <c r="AB213" s="1">
        <v>941.747802734375</v>
      </c>
      <c r="AC213">
        <v>-9999</v>
      </c>
      <c r="AD213">
        <f t="shared" si="283"/>
        <v>0.30994420690963614</v>
      </c>
      <c r="AE213">
        <f t="shared" si="284"/>
        <v>8.2331474356648754E-2</v>
      </c>
      <c r="AF213" s="1">
        <v>-1</v>
      </c>
      <c r="AG213" s="1">
        <v>0.87</v>
      </c>
      <c r="AH213" s="1">
        <v>0.92</v>
      </c>
      <c r="AI213" s="1">
        <v>10.014540672302246</v>
      </c>
      <c r="AJ213">
        <f t="shared" si="285"/>
        <v>0.87500727033615111</v>
      </c>
      <c r="AK213">
        <f t="shared" si="286"/>
        <v>7.3428041117352949E-4</v>
      </c>
      <c r="AL213">
        <f t="shared" si="287"/>
        <v>0.26563320920739902</v>
      </c>
      <c r="AM213">
        <f t="shared" si="288"/>
        <v>1.449158184038386</v>
      </c>
      <c r="AN213">
        <f t="shared" si="289"/>
        <v>-1</v>
      </c>
      <c r="AO213" s="1">
        <v>2000.839111328125</v>
      </c>
      <c r="AP213" s="1">
        <v>0.5</v>
      </c>
      <c r="AQ213">
        <f t="shared" si="290"/>
        <v>72.07086369754596</v>
      </c>
      <c r="AR213">
        <f t="shared" si="291"/>
        <v>2.0652493829420995</v>
      </c>
      <c r="AS213">
        <f t="shared" si="292"/>
        <v>1.2719124884101991</v>
      </c>
      <c r="AT213">
        <f t="shared" si="293"/>
        <v>20.88494873046875</v>
      </c>
      <c r="AU213" s="1">
        <v>2</v>
      </c>
      <c r="AV213">
        <f t="shared" si="294"/>
        <v>4.644859790802002</v>
      </c>
      <c r="AW213" s="1">
        <v>1</v>
      </c>
      <c r="AX213">
        <f t="shared" si="295"/>
        <v>9.2897195816040039</v>
      </c>
      <c r="AY213" s="1">
        <v>15.572610855102539</v>
      </c>
      <c r="AZ213" s="1">
        <v>20.88494873046875</v>
      </c>
      <c r="BA213" s="1">
        <v>14.103039741516113</v>
      </c>
      <c r="BB213" s="1">
        <v>100.0201416015625</v>
      </c>
      <c r="BC213" s="1">
        <v>99.692794799804688</v>
      </c>
      <c r="BD213" s="1">
        <v>11.475786209106445</v>
      </c>
      <c r="BE213" s="1">
        <v>12.833524703979492</v>
      </c>
      <c r="BF213" s="1">
        <v>60.761119842529297</v>
      </c>
      <c r="BG213" s="1">
        <v>67.948974609375</v>
      </c>
      <c r="BH213" s="1">
        <v>300.3148193359375</v>
      </c>
      <c r="BI213" s="1">
        <v>2001.001708984375</v>
      </c>
      <c r="BJ213" s="1">
        <v>3.5885851383209229</v>
      </c>
      <c r="BK213" s="1">
        <v>94.005889892578125</v>
      </c>
      <c r="BL213" s="1">
        <v>-3.1741490364074707</v>
      </c>
      <c r="BM213" s="1">
        <v>-7.8110821545124054E-2</v>
      </c>
      <c r="BN213" s="1">
        <v>1</v>
      </c>
      <c r="BO213" s="1">
        <v>-1.355140209197998</v>
      </c>
      <c r="BP213" s="1">
        <v>7.355140209197998</v>
      </c>
      <c r="BQ213" s="1">
        <v>1</v>
      </c>
      <c r="BR213" s="1">
        <v>0</v>
      </c>
      <c r="BS213" s="1">
        <v>0.15999999642372131</v>
      </c>
      <c r="BT213" s="1">
        <v>111115</v>
      </c>
      <c r="BU213">
        <f t="shared" si="320"/>
        <v>1.5015740966796873</v>
      </c>
      <c r="BV213">
        <f t="shared" si="297"/>
        <v>2.0652493829420994E-3</v>
      </c>
      <c r="BW213">
        <f t="shared" si="298"/>
        <v>294.03494873046873</v>
      </c>
      <c r="BX213">
        <f t="shared" si="299"/>
        <v>288.72261085510252</v>
      </c>
      <c r="BY213">
        <f t="shared" si="321"/>
        <v>320.16026628136024</v>
      </c>
      <c r="BZ213">
        <f t="shared" si="301"/>
        <v>0.69061513602849578</v>
      </c>
      <c r="CA213">
        <f t="shared" si="302"/>
        <v>2.4783393986661766</v>
      </c>
      <c r="CB213">
        <f t="shared" si="303"/>
        <v>26.363660846125818</v>
      </c>
      <c r="CC213">
        <f t="shared" si="304"/>
        <v>13.530136142146326</v>
      </c>
      <c r="CD213">
        <f t="shared" si="305"/>
        <v>18.228779792785645</v>
      </c>
      <c r="CE213">
        <f t="shared" si="306"/>
        <v>2.1012656360089856</v>
      </c>
      <c r="CF213">
        <f t="shared" si="307"/>
        <v>0.14964915208796212</v>
      </c>
      <c r="CG213">
        <f t="shared" si="308"/>
        <v>1.2064269102559775</v>
      </c>
      <c r="CH213">
        <f t="shared" si="309"/>
        <v>0.89483872575300816</v>
      </c>
      <c r="CI213">
        <f t="shared" si="310"/>
        <v>9.3747810466811507E-2</v>
      </c>
      <c r="CJ213">
        <f t="shared" si="311"/>
        <v>8.8841912384749531</v>
      </c>
      <c r="CK213">
        <f t="shared" si="312"/>
        <v>0.94797975415080915</v>
      </c>
      <c r="CL213">
        <f t="shared" si="313"/>
        <v>48.496177553287431</v>
      </c>
      <c r="CM213">
        <f t="shared" si="314"/>
        <v>99.651284317153269</v>
      </c>
      <c r="CN213">
        <f t="shared" si="315"/>
        <v>1.3901165950505959E-3</v>
      </c>
      <c r="CO213">
        <f t="shared" si="316"/>
        <v>0</v>
      </c>
      <c r="CP213">
        <f t="shared" si="322"/>
        <v>1750.8910433163915</v>
      </c>
      <c r="CQ213">
        <f t="shared" si="318"/>
        <v>318.0770263671875</v>
      </c>
      <c r="CR213">
        <f t="shared" si="319"/>
        <v>8.2331474356648754E-2</v>
      </c>
      <c r="CS213">
        <v>-9999</v>
      </c>
    </row>
    <row r="214" spans="1:97" x14ac:dyDescent="0.2">
      <c r="A214" t="s">
        <v>132</v>
      </c>
      <c r="B214" t="s">
        <v>133</v>
      </c>
      <c r="C214" t="s">
        <v>283</v>
      </c>
      <c r="D214">
        <v>1</v>
      </c>
      <c r="E214">
        <v>1</v>
      </c>
      <c r="F214" t="s">
        <v>135</v>
      </c>
      <c r="G214" t="s">
        <v>284</v>
      </c>
      <c r="H214" t="s">
        <v>285</v>
      </c>
      <c r="I214">
        <v>3</v>
      </c>
      <c r="J214" s="7">
        <v>20130404</v>
      </c>
      <c r="K214" t="s">
        <v>220</v>
      </c>
      <c r="L214" t="s">
        <v>138</v>
      </c>
      <c r="M214" t="s">
        <v>139</v>
      </c>
      <c r="O214" s="1">
        <v>4</v>
      </c>
      <c r="P214" s="1" t="s">
        <v>341</v>
      </c>
      <c r="Q214" s="1">
        <v>780.4999987250194</v>
      </c>
      <c r="R214" s="1">
        <v>0</v>
      </c>
      <c r="S214">
        <f t="shared" si="280"/>
        <v>-1.5634076110977417</v>
      </c>
      <c r="T214">
        <f t="shared" si="281"/>
        <v>0.1623332318613378</v>
      </c>
      <c r="U214">
        <f t="shared" si="282"/>
        <v>65.691676007236907</v>
      </c>
      <c r="V214" s="1">
        <v>4</v>
      </c>
      <c r="W214" s="1">
        <v>4</v>
      </c>
      <c r="X214" s="1">
        <v>0</v>
      </c>
      <c r="Y214" s="1">
        <v>0</v>
      </c>
      <c r="Z214" s="1">
        <v>709.7119140625</v>
      </c>
      <c r="AA214" s="1">
        <v>1001.0877075195312</v>
      </c>
      <c r="AB214" s="1">
        <v>932.85076904296875</v>
      </c>
      <c r="AC214">
        <v>-9999</v>
      </c>
      <c r="AD214">
        <f t="shared" si="283"/>
        <v>0.29105920616985148</v>
      </c>
      <c r="AE214">
        <f t="shared" si="284"/>
        <v>6.816279728939853E-2</v>
      </c>
      <c r="AF214" s="1">
        <v>-1</v>
      </c>
      <c r="AG214" s="1">
        <v>0.87</v>
      </c>
      <c r="AH214" s="1">
        <v>0.92</v>
      </c>
      <c r="AI214" s="1">
        <v>10.014540672302246</v>
      </c>
      <c r="AJ214">
        <f t="shared" si="285"/>
        <v>0.87500727033615111</v>
      </c>
      <c r="AK214">
        <f t="shared" si="286"/>
        <v>-3.2184656691267119E-4</v>
      </c>
      <c r="AL214">
        <f t="shared" si="287"/>
        <v>0.23418876931046539</v>
      </c>
      <c r="AM214">
        <f t="shared" si="288"/>
        <v>1.4105550261783706</v>
      </c>
      <c r="AN214">
        <f t="shared" si="289"/>
        <v>-1</v>
      </c>
      <c r="AO214" s="1">
        <v>2000.8067626953125</v>
      </c>
      <c r="AP214" s="1">
        <v>0.5</v>
      </c>
      <c r="AQ214">
        <f t="shared" si="290"/>
        <v>59.667002045477062</v>
      </c>
      <c r="AR214">
        <f t="shared" si="291"/>
        <v>2.1852923051913828</v>
      </c>
      <c r="AS214">
        <f t="shared" si="292"/>
        <v>1.2622932251838095</v>
      </c>
      <c r="AT214">
        <f t="shared" si="293"/>
        <v>20.871210098266602</v>
      </c>
      <c r="AU214" s="1">
        <v>2</v>
      </c>
      <c r="AV214">
        <f t="shared" si="294"/>
        <v>4.644859790802002</v>
      </c>
      <c r="AW214" s="1">
        <v>1</v>
      </c>
      <c r="AX214">
        <f t="shared" si="295"/>
        <v>9.2897195816040039</v>
      </c>
      <c r="AY214" s="1">
        <v>15.586301803588867</v>
      </c>
      <c r="AZ214" s="1">
        <v>20.871210098266602</v>
      </c>
      <c r="BA214" s="1">
        <v>14.09478759765625</v>
      </c>
      <c r="BB214" s="1">
        <v>50.364391326904297</v>
      </c>
      <c r="BC214" s="1">
        <v>51.330867767333984</v>
      </c>
      <c r="BD214" s="1">
        <v>11.477376937866211</v>
      </c>
      <c r="BE214" s="1">
        <v>12.913918495178223</v>
      </c>
      <c r="BF214" s="1">
        <v>60.714832305908203</v>
      </c>
      <c r="BG214" s="1">
        <v>68.311416625976562</v>
      </c>
      <c r="BH214" s="1">
        <v>300.31454467773438</v>
      </c>
      <c r="BI214" s="1">
        <v>2000.6087646484375</v>
      </c>
      <c r="BJ214" s="1">
        <v>1.6991465091705322</v>
      </c>
      <c r="BK214" s="1">
        <v>94.003433227539062</v>
      </c>
      <c r="BL214" s="1">
        <v>-3.2665524482727051</v>
      </c>
      <c r="BM214" s="1">
        <v>-8.4281094372272491E-2</v>
      </c>
      <c r="BN214" s="1">
        <v>1</v>
      </c>
      <c r="BO214" s="1">
        <v>-1.355140209197998</v>
      </c>
      <c r="BP214" s="1">
        <v>7.355140209197998</v>
      </c>
      <c r="BQ214" s="1">
        <v>1</v>
      </c>
      <c r="BR214" s="1">
        <v>0</v>
      </c>
      <c r="BS214" s="1">
        <v>0.15999999642372131</v>
      </c>
      <c r="BT214" s="1">
        <v>111115</v>
      </c>
      <c r="BU214">
        <f t="shared" si="320"/>
        <v>1.5015727233886718</v>
      </c>
      <c r="BV214">
        <f t="shared" si="297"/>
        <v>2.1852923051913827E-3</v>
      </c>
      <c r="BW214">
        <f t="shared" si="298"/>
        <v>294.02121009826658</v>
      </c>
      <c r="BX214">
        <f t="shared" si="299"/>
        <v>288.73630180358884</v>
      </c>
      <c r="BY214">
        <f t="shared" si="321"/>
        <v>320.09739518901551</v>
      </c>
      <c r="BZ214">
        <f t="shared" si="301"/>
        <v>0.67033786859040201</v>
      </c>
      <c r="CA214">
        <f t="shared" si="302"/>
        <v>2.4762459001511772</v>
      </c>
      <c r="CB214">
        <f t="shared" si="303"/>
        <v>26.34207938083841</v>
      </c>
      <c r="CC214">
        <f t="shared" si="304"/>
        <v>13.428160885660187</v>
      </c>
      <c r="CD214">
        <f t="shared" si="305"/>
        <v>18.228755950927734</v>
      </c>
      <c r="CE214">
        <f t="shared" si="306"/>
        <v>2.1012624911185465</v>
      </c>
      <c r="CF214">
        <f t="shared" si="307"/>
        <v>0.1595452577898212</v>
      </c>
      <c r="CG214">
        <f t="shared" si="308"/>
        <v>1.2139526749673677</v>
      </c>
      <c r="CH214">
        <f t="shared" si="309"/>
        <v>0.88730981615117877</v>
      </c>
      <c r="CI214">
        <f t="shared" si="310"/>
        <v>9.9962575566373599E-2</v>
      </c>
      <c r="CJ214">
        <f t="shared" si="311"/>
        <v>6.1752430791514241</v>
      </c>
      <c r="CK214">
        <f t="shared" si="312"/>
        <v>1.2797694421414374</v>
      </c>
      <c r="CL214">
        <f t="shared" si="313"/>
        <v>48.896335022190307</v>
      </c>
      <c r="CM214">
        <f t="shared" si="314"/>
        <v>51.558065182330395</v>
      </c>
      <c r="CN214">
        <f t="shared" si="315"/>
        <v>-1.4826953272613503E-2</v>
      </c>
      <c r="CO214">
        <f t="shared" si="316"/>
        <v>0</v>
      </c>
      <c r="CP214">
        <f t="shared" si="322"/>
        <v>1750.5472141656087</v>
      </c>
      <c r="CQ214">
        <f t="shared" si="318"/>
        <v>291.37579345703125</v>
      </c>
      <c r="CR214">
        <f t="shared" si="319"/>
        <v>6.816279728939853E-2</v>
      </c>
      <c r="CS214">
        <v>-9999</v>
      </c>
    </row>
    <row r="215" spans="1:97" x14ac:dyDescent="0.2">
      <c r="A215" t="s">
        <v>132</v>
      </c>
      <c r="B215" t="s">
        <v>133</v>
      </c>
      <c r="C215" t="s">
        <v>283</v>
      </c>
      <c r="D215">
        <v>1</v>
      </c>
      <c r="E215">
        <v>1</v>
      </c>
      <c r="F215" t="s">
        <v>135</v>
      </c>
      <c r="G215" t="s">
        <v>284</v>
      </c>
      <c r="H215" t="s">
        <v>285</v>
      </c>
      <c r="I215">
        <v>3</v>
      </c>
      <c r="J215" s="7">
        <v>20130404</v>
      </c>
      <c r="K215" t="s">
        <v>220</v>
      </c>
      <c r="L215" t="s">
        <v>138</v>
      </c>
      <c r="M215" t="s">
        <v>139</v>
      </c>
      <c r="O215" s="1">
        <v>5</v>
      </c>
      <c r="P215" s="1" t="s">
        <v>342</v>
      </c>
      <c r="Q215" s="1">
        <v>1229.9999835286289</v>
      </c>
      <c r="R215" s="1">
        <v>0</v>
      </c>
      <c r="S215">
        <f t="shared" si="280"/>
        <v>20.425852080700579</v>
      </c>
      <c r="T215">
        <f t="shared" si="281"/>
        <v>0.18296070478876728</v>
      </c>
      <c r="U215">
        <f t="shared" si="282"/>
        <v>686.60943742698498</v>
      </c>
      <c r="V215" s="1">
        <v>4</v>
      </c>
      <c r="W215" s="1">
        <v>4</v>
      </c>
      <c r="X215" s="1">
        <v>0</v>
      </c>
      <c r="Y215" s="1">
        <v>0</v>
      </c>
      <c r="Z215" s="1">
        <v>709.7119140625</v>
      </c>
      <c r="AA215" s="1">
        <v>1001.0877075195312</v>
      </c>
      <c r="AB215" s="1">
        <v>932.85076904296875</v>
      </c>
      <c r="AC215">
        <v>-9999</v>
      </c>
      <c r="AD215">
        <f t="shared" si="283"/>
        <v>0.29105920616985148</v>
      </c>
      <c r="AE215">
        <f t="shared" si="284"/>
        <v>6.816279728939853E-2</v>
      </c>
      <c r="AF215" s="1">
        <v>-1</v>
      </c>
      <c r="AG215" s="1">
        <v>0.87</v>
      </c>
      <c r="AH215" s="1">
        <v>0.92</v>
      </c>
      <c r="AI215" s="1">
        <v>10.039742469787598</v>
      </c>
      <c r="AJ215">
        <f t="shared" si="285"/>
        <v>0.87501987123489389</v>
      </c>
      <c r="AK215">
        <f t="shared" si="286"/>
        <v>1.2256314256142944E-2</v>
      </c>
      <c r="AL215">
        <f t="shared" si="287"/>
        <v>0.23418876931046539</v>
      </c>
      <c r="AM215">
        <f t="shared" si="288"/>
        <v>1.4105550261783706</v>
      </c>
      <c r="AN215">
        <f t="shared" si="289"/>
        <v>-1</v>
      </c>
      <c r="AO215" s="1">
        <v>2000.8067626953125</v>
      </c>
      <c r="AP215" s="1">
        <v>0.5</v>
      </c>
      <c r="AQ215">
        <f t="shared" si="290"/>
        <v>59.667861304453012</v>
      </c>
      <c r="AR215">
        <f t="shared" si="291"/>
        <v>2.4068505067573525</v>
      </c>
      <c r="AS215">
        <f t="shared" si="292"/>
        <v>1.2364805029756145</v>
      </c>
      <c r="AT215">
        <f t="shared" si="293"/>
        <v>20.624172210693359</v>
      </c>
      <c r="AU215" s="1">
        <v>2</v>
      </c>
      <c r="AV215">
        <f t="shared" si="294"/>
        <v>4.644859790802002</v>
      </c>
      <c r="AW215" s="1">
        <v>1</v>
      </c>
      <c r="AX215">
        <f t="shared" si="295"/>
        <v>9.2897195816040039</v>
      </c>
      <c r="AY215" s="1">
        <v>15.812806129455566</v>
      </c>
      <c r="AZ215" s="1">
        <v>20.624172210693359</v>
      </c>
      <c r="BA215" s="1">
        <v>14.489886283874512</v>
      </c>
      <c r="BB215" s="1">
        <v>900.087158203125</v>
      </c>
      <c r="BC215" s="1">
        <v>885.0660400390625</v>
      </c>
      <c r="BD215" s="1">
        <v>11.209234237670898</v>
      </c>
      <c r="BE215" s="1">
        <v>12.791563034057617</v>
      </c>
      <c r="BF215" s="1">
        <v>58.440532684326172</v>
      </c>
      <c r="BG215" s="1">
        <v>66.692153930664062</v>
      </c>
      <c r="BH215" s="1">
        <v>300.3248291015625</v>
      </c>
      <c r="BI215" s="1">
        <v>1997.838134765625</v>
      </c>
      <c r="BJ215" s="1">
        <v>1.5084133148193359</v>
      </c>
      <c r="BK215" s="1">
        <v>93.998291015625</v>
      </c>
      <c r="BL215" s="1">
        <v>-11.528759002685547</v>
      </c>
      <c r="BM215" s="1">
        <v>-7.6029904186725616E-2</v>
      </c>
      <c r="BN215" s="1">
        <v>1</v>
      </c>
      <c r="BO215" s="1">
        <v>-1.355140209197998</v>
      </c>
      <c r="BP215" s="1">
        <v>7.355140209197998</v>
      </c>
      <c r="BQ215" s="1">
        <v>1</v>
      </c>
      <c r="BR215" s="1">
        <v>0</v>
      </c>
      <c r="BS215" s="1">
        <v>0.15999999642372131</v>
      </c>
      <c r="BT215" s="1">
        <v>111115</v>
      </c>
      <c r="BU215">
        <f t="shared" si="320"/>
        <v>1.5016241455078125</v>
      </c>
      <c r="BV215">
        <f t="shared" si="297"/>
        <v>2.4068505067573525E-3</v>
      </c>
      <c r="BW215">
        <f t="shared" si="298"/>
        <v>293.77417221069334</v>
      </c>
      <c r="BX215">
        <f t="shared" si="299"/>
        <v>288.96280612945554</v>
      </c>
      <c r="BY215">
        <f t="shared" si="321"/>
        <v>319.65409441767406</v>
      </c>
      <c r="BZ215">
        <f t="shared" si="301"/>
        <v>0.64974736773023489</v>
      </c>
      <c r="CA215">
        <f t="shared" si="302"/>
        <v>2.4388655675956734</v>
      </c>
      <c r="CB215">
        <f t="shared" si="303"/>
        <v>25.945850092000818</v>
      </c>
      <c r="CC215">
        <f t="shared" si="304"/>
        <v>13.154287057943201</v>
      </c>
      <c r="CD215">
        <f t="shared" si="305"/>
        <v>18.218489170074463</v>
      </c>
      <c r="CE215">
        <f t="shared" si="306"/>
        <v>2.0999086219875092</v>
      </c>
      <c r="CF215">
        <f t="shared" si="307"/>
        <v>0.17942689825410699</v>
      </c>
      <c r="CG215">
        <f t="shared" si="308"/>
        <v>1.2023850646200589</v>
      </c>
      <c r="CH215">
        <f t="shared" si="309"/>
        <v>0.89752355736745026</v>
      </c>
      <c r="CI215">
        <f t="shared" si="310"/>
        <v>0.11245403653322963</v>
      </c>
      <c r="CJ215">
        <f t="shared" si="311"/>
        <v>64.540113713336297</v>
      </c>
      <c r="CK215">
        <f t="shared" si="312"/>
        <v>0.77577198351964949</v>
      </c>
      <c r="CL215">
        <f t="shared" si="313"/>
        <v>49.298198888647583</v>
      </c>
      <c r="CM215">
        <f t="shared" si="314"/>
        <v>882.0977157460934</v>
      </c>
      <c r="CN215">
        <f t="shared" si="315"/>
        <v>1.141548946754466E-2</v>
      </c>
      <c r="CO215">
        <f t="shared" si="316"/>
        <v>0</v>
      </c>
      <c r="CP215">
        <f t="shared" si="322"/>
        <v>1748.1480674307777</v>
      </c>
      <c r="CQ215">
        <f t="shared" si="318"/>
        <v>291.37579345703125</v>
      </c>
      <c r="CR215">
        <f t="shared" si="319"/>
        <v>6.816279728939853E-2</v>
      </c>
      <c r="CS215">
        <v>-9999</v>
      </c>
    </row>
    <row r="216" spans="1:97" x14ac:dyDescent="0.2">
      <c r="A216" t="s">
        <v>132</v>
      </c>
      <c r="B216" t="s">
        <v>133</v>
      </c>
      <c r="C216" t="s">
        <v>283</v>
      </c>
      <c r="D216">
        <v>1</v>
      </c>
      <c r="E216">
        <v>1</v>
      </c>
      <c r="F216" t="s">
        <v>135</v>
      </c>
      <c r="G216" t="s">
        <v>284</v>
      </c>
      <c r="H216" t="s">
        <v>285</v>
      </c>
      <c r="I216">
        <v>3</v>
      </c>
      <c r="J216" s="7">
        <v>20130404</v>
      </c>
      <c r="K216" t="s">
        <v>220</v>
      </c>
      <c r="L216" t="s">
        <v>138</v>
      </c>
      <c r="M216" t="s">
        <v>139</v>
      </c>
      <c r="O216" s="1">
        <v>6</v>
      </c>
      <c r="P216" s="1" t="s">
        <v>343</v>
      </c>
      <c r="Q216" s="1">
        <v>1289.9999793935567</v>
      </c>
      <c r="R216" s="1">
        <v>0</v>
      </c>
      <c r="S216">
        <f t="shared" si="280"/>
        <v>20.530535589927482</v>
      </c>
      <c r="T216">
        <f t="shared" si="281"/>
        <v>0.17324719472086422</v>
      </c>
      <c r="U216">
        <f t="shared" si="282"/>
        <v>675.44069801783257</v>
      </c>
      <c r="V216" s="1">
        <v>5</v>
      </c>
      <c r="W216" s="1">
        <v>5</v>
      </c>
      <c r="X216" s="1">
        <v>0</v>
      </c>
      <c r="Y216" s="1">
        <v>0</v>
      </c>
      <c r="Z216" s="1">
        <v>717.3515625</v>
      </c>
      <c r="AA216" s="1">
        <v>1156.5614013671875</v>
      </c>
      <c r="AB216" s="1">
        <v>973.02239990234375</v>
      </c>
      <c r="AC216">
        <v>-9999</v>
      </c>
      <c r="AD216">
        <f t="shared" si="283"/>
        <v>0.37975488231579524</v>
      </c>
      <c r="AE216">
        <f t="shared" si="284"/>
        <v>0.1586936942974923</v>
      </c>
      <c r="AF216" s="1">
        <v>-1</v>
      </c>
      <c r="AG216" s="1">
        <v>0.87</v>
      </c>
      <c r="AH216" s="1">
        <v>0.92</v>
      </c>
      <c r="AI216" s="1">
        <v>10.039742469787598</v>
      </c>
      <c r="AJ216">
        <f t="shared" si="285"/>
        <v>0.87501987123489389</v>
      </c>
      <c r="AK216">
        <f t="shared" si="286"/>
        <v>1.2316479734226973E-2</v>
      </c>
      <c r="AL216">
        <f t="shared" si="287"/>
        <v>0.41788453996893282</v>
      </c>
      <c r="AM216">
        <f t="shared" si="288"/>
        <v>1.6122658147373694</v>
      </c>
      <c r="AN216">
        <f t="shared" si="289"/>
        <v>-1</v>
      </c>
      <c r="AO216" s="1">
        <v>1997.78662109375</v>
      </c>
      <c r="AP216" s="1">
        <v>0.5</v>
      </c>
      <c r="AQ216">
        <f t="shared" si="290"/>
        <v>138.706460902066</v>
      </c>
      <c r="AR216">
        <f t="shared" si="291"/>
        <v>2.3177919020171336</v>
      </c>
      <c r="AS216">
        <f t="shared" si="292"/>
        <v>1.2561852219655385</v>
      </c>
      <c r="AT216">
        <f t="shared" si="293"/>
        <v>20.686426162719727</v>
      </c>
      <c r="AU216" s="1">
        <v>2</v>
      </c>
      <c r="AV216">
        <f t="shared" si="294"/>
        <v>4.644859790802002</v>
      </c>
      <c r="AW216" s="1">
        <v>1</v>
      </c>
      <c r="AX216">
        <f t="shared" si="295"/>
        <v>9.2897195816040039</v>
      </c>
      <c r="AY216" s="1">
        <v>15.816567420959473</v>
      </c>
      <c r="AZ216" s="1">
        <v>20.686426162719727</v>
      </c>
      <c r="BA216" s="1">
        <v>14.488455772399902</v>
      </c>
      <c r="BB216" s="1">
        <v>900.08209228515625</v>
      </c>
      <c r="BC216" s="1">
        <v>885.0435791015625</v>
      </c>
      <c r="BD216" s="1">
        <v>11.157886505126953</v>
      </c>
      <c r="BE216" s="1">
        <v>12.681856155395508</v>
      </c>
      <c r="BF216" s="1">
        <v>58.158000946044922</v>
      </c>
      <c r="BG216" s="1">
        <v>66.104011535644531</v>
      </c>
      <c r="BH216" s="1">
        <v>300.3206787109375</v>
      </c>
      <c r="BI216" s="1">
        <v>1997.792236328125</v>
      </c>
      <c r="BJ216" s="1">
        <v>2.0356967449188232</v>
      </c>
      <c r="BK216" s="1">
        <v>93.996757507324219</v>
      </c>
      <c r="BL216" s="1">
        <v>-11.528759002685547</v>
      </c>
      <c r="BM216" s="1">
        <v>-7.6029904186725616E-2</v>
      </c>
      <c r="BN216" s="1">
        <v>1</v>
      </c>
      <c r="BO216" s="1">
        <v>-1.355140209197998</v>
      </c>
      <c r="BP216" s="1">
        <v>7.355140209197998</v>
      </c>
      <c r="BQ216" s="1">
        <v>1</v>
      </c>
      <c r="BR216" s="1">
        <v>0</v>
      </c>
      <c r="BS216" s="1">
        <v>0.15999999642372131</v>
      </c>
      <c r="BT216" s="1">
        <v>111115</v>
      </c>
      <c r="BU216">
        <f t="shared" si="320"/>
        <v>1.5016033935546873</v>
      </c>
      <c r="BV216">
        <f t="shared" si="297"/>
        <v>2.3177919020171338E-3</v>
      </c>
      <c r="BW216">
        <f t="shared" si="298"/>
        <v>293.8364261627197</v>
      </c>
      <c r="BX216">
        <f t="shared" si="299"/>
        <v>288.96656742095945</v>
      </c>
      <c r="BY216">
        <f t="shared" si="321"/>
        <v>319.64675066783821</v>
      </c>
      <c r="BZ216">
        <f t="shared" si="301"/>
        <v>0.66286172865886972</v>
      </c>
      <c r="CA216">
        <f t="shared" si="302"/>
        <v>2.448238579747017</v>
      </c>
      <c r="CB216">
        <f t="shared" si="303"/>
        <v>26.045989719977847</v>
      </c>
      <c r="CC216">
        <f t="shared" si="304"/>
        <v>13.364133564582339</v>
      </c>
      <c r="CD216">
        <f t="shared" si="305"/>
        <v>18.2514967918396</v>
      </c>
      <c r="CE216">
        <f t="shared" si="306"/>
        <v>2.1042640271200668</v>
      </c>
      <c r="CF216">
        <f t="shared" si="307"/>
        <v>0.17007539974492267</v>
      </c>
      <c r="CG216">
        <f t="shared" si="308"/>
        <v>1.1920533577814785</v>
      </c>
      <c r="CH216">
        <f t="shared" si="309"/>
        <v>0.9122106693385883</v>
      </c>
      <c r="CI216">
        <f t="shared" si="310"/>
        <v>0.10657761183812138</v>
      </c>
      <c r="CJ216">
        <f t="shared" si="311"/>
        <v>63.489235502160014</v>
      </c>
      <c r="CK216">
        <f t="shared" si="312"/>
        <v>0.76317224819990803</v>
      </c>
      <c r="CL216">
        <f t="shared" si="313"/>
        <v>48.634991387050682</v>
      </c>
      <c r="CM216">
        <f t="shared" si="314"/>
        <v>882.06004199875406</v>
      </c>
      <c r="CN216">
        <f t="shared" si="315"/>
        <v>1.1320118518519979E-2</v>
      </c>
      <c r="CO216">
        <f t="shared" si="316"/>
        <v>0</v>
      </c>
      <c r="CP216">
        <f t="shared" si="322"/>
        <v>1748.1079053859066</v>
      </c>
      <c r="CQ216">
        <f t="shared" si="318"/>
        <v>439.2098388671875</v>
      </c>
      <c r="CR216">
        <f t="shared" si="319"/>
        <v>0.1586936942974923</v>
      </c>
      <c r="CS216">
        <v>-9999</v>
      </c>
    </row>
    <row r="217" spans="1:97" x14ac:dyDescent="0.2">
      <c r="A217" t="s">
        <v>132</v>
      </c>
      <c r="B217" t="s">
        <v>133</v>
      </c>
      <c r="C217" t="s">
        <v>283</v>
      </c>
      <c r="D217">
        <v>1</v>
      </c>
      <c r="E217">
        <v>1</v>
      </c>
      <c r="F217" t="s">
        <v>135</v>
      </c>
      <c r="G217" t="s">
        <v>284</v>
      </c>
      <c r="H217" t="s">
        <v>285</v>
      </c>
      <c r="I217">
        <v>3</v>
      </c>
      <c r="J217" s="7">
        <v>20130404</v>
      </c>
      <c r="K217" t="s">
        <v>220</v>
      </c>
      <c r="L217" t="s">
        <v>138</v>
      </c>
      <c r="M217" t="s">
        <v>139</v>
      </c>
      <c r="O217" s="1">
        <v>7</v>
      </c>
      <c r="P217" s="1" t="s">
        <v>344</v>
      </c>
      <c r="Q217" s="1">
        <v>1430.9999986905605</v>
      </c>
      <c r="R217" s="1">
        <v>0</v>
      </c>
      <c r="S217">
        <f t="shared" ref="S217:S218" si="323">(BB217-BC217*(1000-BD217)/(1000-BE217))*BU217</f>
        <v>22.425731388806675</v>
      </c>
      <c r="T217">
        <f t="shared" ref="T217:T218" si="324">IF(CF217&lt;&gt;0,1/(1/CF217-1/AX217),0)</f>
        <v>0.14559787920026046</v>
      </c>
      <c r="U217">
        <f t="shared" ref="U217:U218" si="325">((CI217-BV217/2)*BC217-S217)/(CI217+BV217/2)</f>
        <v>909.91995779785395</v>
      </c>
      <c r="V217" s="1">
        <v>6</v>
      </c>
      <c r="W217" s="1">
        <v>6</v>
      </c>
      <c r="X217" s="1">
        <v>0</v>
      </c>
      <c r="Y217" s="1">
        <v>0</v>
      </c>
      <c r="Z217" s="1">
        <v>716.24072265625</v>
      </c>
      <c r="AA217" s="1">
        <v>1190.1778564453125</v>
      </c>
      <c r="AB217" s="1">
        <v>971.7373046875</v>
      </c>
      <c r="AC217">
        <v>-9999</v>
      </c>
      <c r="AD217">
        <f t="shared" ref="AD217:AD218" si="326">CQ217/AA217</f>
        <v>0.3982069832861484</v>
      </c>
      <c r="AE217">
        <f t="shared" ref="AE217:AE218" si="327">(AA217-AB217)/AA217</f>
        <v>0.18353605772016784</v>
      </c>
      <c r="AF217" s="1">
        <v>-1</v>
      </c>
      <c r="AG217" s="1">
        <v>0.87</v>
      </c>
      <c r="AH217" s="1">
        <v>0.92</v>
      </c>
      <c r="AI217" s="1">
        <v>10.039742469787598</v>
      </c>
      <c r="AJ217">
        <f t="shared" ref="AJ217:AJ218" si="328">(AI217*AH217+(100-AI217)*AG217)/100</f>
        <v>0.87501987123489389</v>
      </c>
      <c r="AK217">
        <f t="shared" ref="AK217:AK218" si="329">(S217-AF217)/CP217</f>
        <v>1.33937644280663E-2</v>
      </c>
      <c r="AL217">
        <f t="shared" ref="AL217:AL218" si="330">(AA217-AB217)/(AA217-Z217)</f>
        <v>0.46090617549085083</v>
      </c>
      <c r="AM217">
        <f t="shared" ref="AM217:AM218" si="331">(Y217-AA217)/(Y217-Z217)</f>
        <v>1.6617009041756512</v>
      </c>
      <c r="AN217">
        <f t="shared" ref="AN217:AN218" si="332">(Y217-AA217)/AA217</f>
        <v>-1</v>
      </c>
      <c r="AO217" s="1">
        <v>1998.822265625</v>
      </c>
      <c r="AP217" s="1">
        <v>0.5</v>
      </c>
      <c r="AQ217">
        <f t="shared" ref="AQ217:AQ218" si="333">AE217*AP217*AJ217*AO217</f>
        <v>160.50312687876058</v>
      </c>
      <c r="AR217">
        <f t="shared" ref="AR217:AR218" si="334">BV217*1000</f>
        <v>2.0143756703831452</v>
      </c>
      <c r="AS217">
        <f t="shared" ref="AS217:AS218" si="335">(CA217-CG217)</f>
        <v>1.295465820594071</v>
      </c>
      <c r="AT217">
        <f t="shared" ref="AT217:AT218" si="336">(AZ217+BZ217*R217)</f>
        <v>20.728778839111328</v>
      </c>
      <c r="AU217" s="1">
        <v>2</v>
      </c>
      <c r="AV217">
        <f t="shared" ref="AV217:AV218" si="337">(AU217*BO217+BP217)</f>
        <v>4.644859790802002</v>
      </c>
      <c r="AW217" s="1">
        <v>1</v>
      </c>
      <c r="AX217">
        <f t="shared" ref="AX217:AX218" si="338">AV217*(AW217+1)*(AW217+1)/(AW217*AW217+1)</f>
        <v>9.2897195816040039</v>
      </c>
      <c r="AY217" s="1">
        <v>15.777519226074219</v>
      </c>
      <c r="AZ217" s="1">
        <v>20.728778839111328</v>
      </c>
      <c r="BA217" s="1">
        <v>14.486698150634766</v>
      </c>
      <c r="BB217" s="1">
        <v>1199.6666259765625</v>
      </c>
      <c r="BC217" s="1">
        <v>1183.1446533203125</v>
      </c>
      <c r="BD217" s="1">
        <v>11.00693416595459</v>
      </c>
      <c r="BE217" s="1">
        <v>12.331896781921387</v>
      </c>
      <c r="BF217" s="1">
        <v>57.515346527099609</v>
      </c>
      <c r="BG217" s="1">
        <v>64.442794799804688</v>
      </c>
      <c r="BH217" s="1">
        <v>300.31558227539062</v>
      </c>
      <c r="BI217" s="1">
        <v>1998.81494140625</v>
      </c>
      <c r="BJ217" s="1">
        <v>1.8741117715835571</v>
      </c>
      <c r="BK217" s="1">
        <v>93.99749755859375</v>
      </c>
      <c r="BL217" s="1">
        <v>-16.635936737060547</v>
      </c>
      <c r="BM217" s="1">
        <v>-6.3037045300006866E-2</v>
      </c>
      <c r="BN217" s="1">
        <v>1</v>
      </c>
      <c r="BO217" s="1">
        <v>-1.355140209197998</v>
      </c>
      <c r="BP217" s="1">
        <v>7.355140209197998</v>
      </c>
      <c r="BQ217" s="1">
        <v>1</v>
      </c>
      <c r="BR217" s="1">
        <v>0</v>
      </c>
      <c r="BS217" s="1">
        <v>0.15999999642372131</v>
      </c>
      <c r="BT217" s="1">
        <v>111115</v>
      </c>
      <c r="BU217">
        <f t="shared" si="320"/>
        <v>1.501577911376953</v>
      </c>
      <c r="BV217">
        <f t="shared" ref="BV217:BV218" si="339">(BE217-BD217)/(1000-BE217)*BU217</f>
        <v>2.0143756703831454E-3</v>
      </c>
      <c r="BW217">
        <f t="shared" ref="BW217:BW218" si="340">(AZ217+273.15)</f>
        <v>293.87877883911131</v>
      </c>
      <c r="BX217">
        <f t="shared" ref="BX217:BX218" si="341">(AY217+273.15)</f>
        <v>288.9275192260742</v>
      </c>
      <c r="BY217">
        <f t="shared" si="321"/>
        <v>319.81038347668073</v>
      </c>
      <c r="BZ217">
        <f t="shared" ref="BZ217:BZ218" si="342">((BY217+0.00000010773*(BX217^4-BW217^4))-BV217*44100)/(AV217*51.4+0.00000043092*BW217^3)</f>
        <v>0.71361454556020931</v>
      </c>
      <c r="CA217">
        <f t="shared" ref="CA217:CA218" si="343">0.61365*EXP(17.502*AT217/(240.97+AT217))</f>
        <v>2.4546332582455568</v>
      </c>
      <c r="CB217">
        <f t="shared" ref="CB217:CB218" si="344">CA217*1000/BK217</f>
        <v>26.113814963163783</v>
      </c>
      <c r="CC217">
        <f t="shared" ref="CC217:CC218" si="345">(CB217-BE217)</f>
        <v>13.781918181242396</v>
      </c>
      <c r="CD217">
        <f t="shared" ref="CD217:CD218" si="346">IF(R217,AZ217,(AY217+AZ217)/2)</f>
        <v>18.253149032592773</v>
      </c>
      <c r="CE217">
        <f t="shared" ref="CE217:CE218" si="347">0.61365*EXP(17.502*CD217/(240.97+CD217))</f>
        <v>2.1044822508328025</v>
      </c>
      <c r="CF217">
        <f t="shared" ref="CF217:CF218" si="348">IF(CC217&lt;&gt;0,(1000-(CB217+BE217)/2)/CC217*BV217,0)</f>
        <v>0.143351135249601</v>
      </c>
      <c r="CG217">
        <f t="shared" ref="CG217:CG218" si="349">BE217*BK217/1000</f>
        <v>1.1591674376514858</v>
      </c>
      <c r="CH217">
        <f t="shared" ref="CH217:CH218" si="350">(CE217-CG217)</f>
        <v>0.94531481318131672</v>
      </c>
      <c r="CI217">
        <f t="shared" ref="CI217:CI218" si="351">1/(1.6/T217+1.37/AX217)</f>
        <v>8.9793642395616671E-2</v>
      </c>
      <c r="CJ217">
        <f t="shared" ref="CJ217:CJ218" si="352">U217*BK217*0.001</f>
        <v>85.530199011619516</v>
      </c>
      <c r="CK217">
        <f t="shared" ref="CK217:CK218" si="353">U217/BC217</f>
        <v>0.76906906965627941</v>
      </c>
      <c r="CL217">
        <f t="shared" ref="CL217:CL218" si="354">(1-BV217*BK217/CA217/T217)*100</f>
        <v>47.019616711539904</v>
      </c>
      <c r="CM217">
        <f t="shared" ref="CM217:CM218" si="355">(BC217-S217/(AX217/1.35))</f>
        <v>1179.8857027019494</v>
      </c>
      <c r="CN217">
        <f t="shared" ref="CN217:CN218" si="356">S217*CL217/100/CM217</f>
        <v>8.936876614090164E-3</v>
      </c>
      <c r="CO217">
        <f t="shared" ref="CO217:CO218" si="357">(Y217-X217)</f>
        <v>0</v>
      </c>
      <c r="CP217">
        <f t="shared" si="322"/>
        <v>1749.0027926516789</v>
      </c>
      <c r="CQ217">
        <f t="shared" ref="CQ217:CQ218" si="358">(AA217-Z217)</f>
        <v>473.9371337890625</v>
      </c>
      <c r="CR217">
        <f t="shared" ref="CR217:CR218" si="359">(AA217-AB217)/(AA217-X217)</f>
        <v>0.18353605772016784</v>
      </c>
      <c r="CS217">
        <v>-9999</v>
      </c>
    </row>
    <row r="218" spans="1:97" x14ac:dyDescent="0.2">
      <c r="A218" t="s">
        <v>132</v>
      </c>
      <c r="B218" t="s">
        <v>133</v>
      </c>
      <c r="C218" t="s">
        <v>283</v>
      </c>
      <c r="D218">
        <v>1</v>
      </c>
      <c r="E218">
        <v>1</v>
      </c>
      <c r="F218" t="s">
        <v>135</v>
      </c>
      <c r="G218" t="s">
        <v>284</v>
      </c>
      <c r="H218" t="s">
        <v>285</v>
      </c>
      <c r="I218">
        <v>3</v>
      </c>
      <c r="J218" s="7">
        <v>20130404</v>
      </c>
      <c r="K218" t="s">
        <v>220</v>
      </c>
      <c r="L218" t="s">
        <v>138</v>
      </c>
      <c r="M218" t="s">
        <v>139</v>
      </c>
      <c r="O218" s="1">
        <v>8</v>
      </c>
      <c r="P218" s="1" t="s">
        <v>345</v>
      </c>
      <c r="Q218" s="1">
        <v>1581.9999985527247</v>
      </c>
      <c r="R218" s="1">
        <v>0</v>
      </c>
      <c r="S218">
        <f t="shared" si="323"/>
        <v>23.724932249538366</v>
      </c>
      <c r="T218">
        <f t="shared" si="324"/>
        <v>0.11505638751255601</v>
      </c>
      <c r="U218">
        <f t="shared" si="325"/>
        <v>1119.1813818799162</v>
      </c>
      <c r="V218" s="1">
        <v>7</v>
      </c>
      <c r="W218" s="1">
        <v>7</v>
      </c>
      <c r="X218" s="1">
        <v>0</v>
      </c>
      <c r="Y218" s="1">
        <v>0</v>
      </c>
      <c r="Z218" s="1">
        <v>717.740478515625</v>
      </c>
      <c r="AA218" s="1">
        <v>1180.87255859375</v>
      </c>
      <c r="AB218" s="1">
        <v>971.0777587890625</v>
      </c>
      <c r="AC218">
        <v>-9999</v>
      </c>
      <c r="AD218">
        <f t="shared" si="326"/>
        <v>0.39219480265478346</v>
      </c>
      <c r="AE218">
        <f t="shared" si="327"/>
        <v>0.1776608307796762</v>
      </c>
      <c r="AF218" s="1">
        <v>-1</v>
      </c>
      <c r="AG218" s="1">
        <v>0.87</v>
      </c>
      <c r="AH218" s="1">
        <v>0.92</v>
      </c>
      <c r="AI218" s="1">
        <v>10.039742469787598</v>
      </c>
      <c r="AJ218">
        <f t="shared" si="328"/>
        <v>0.87501987123489389</v>
      </c>
      <c r="AK218">
        <f t="shared" si="329"/>
        <v>1.4131008912251098E-2</v>
      </c>
      <c r="AL218">
        <f t="shared" si="330"/>
        <v>0.45299129304387109</v>
      </c>
      <c r="AM218">
        <f t="shared" si="331"/>
        <v>1.6452639832101135</v>
      </c>
      <c r="AN218">
        <f t="shared" si="332"/>
        <v>-1</v>
      </c>
      <c r="AO218" s="1">
        <v>1999.6142578125</v>
      </c>
      <c r="AP218" s="1">
        <v>0.5</v>
      </c>
      <c r="AQ218">
        <f t="shared" si="333"/>
        <v>155.42677415751058</v>
      </c>
      <c r="AR218">
        <f t="shared" si="334"/>
        <v>1.6513948468665802</v>
      </c>
      <c r="AS218">
        <f t="shared" si="335"/>
        <v>1.3397661291877623</v>
      </c>
      <c r="AT218">
        <f t="shared" si="336"/>
        <v>20.791109085083008</v>
      </c>
      <c r="AU218" s="1">
        <v>2</v>
      </c>
      <c r="AV218">
        <f t="shared" si="337"/>
        <v>4.644859790802002</v>
      </c>
      <c r="AW218" s="1">
        <v>1</v>
      </c>
      <c r="AX218">
        <f t="shared" si="338"/>
        <v>9.2897195816040039</v>
      </c>
      <c r="AY218" s="1">
        <v>15.750561714172363</v>
      </c>
      <c r="AZ218" s="1">
        <v>20.791109085083008</v>
      </c>
      <c r="BA218" s="1">
        <v>14.491212844848633</v>
      </c>
      <c r="BB218" s="1">
        <v>1500.2286376953125</v>
      </c>
      <c r="BC218" s="1">
        <v>1482.798095703125</v>
      </c>
      <c r="BD218" s="1">
        <v>10.874497413635254</v>
      </c>
      <c r="BE218" s="1">
        <v>11.961103439331055</v>
      </c>
      <c r="BF218" s="1">
        <v>56.922527313232422</v>
      </c>
      <c r="BG218" s="1">
        <v>62.612510681152344</v>
      </c>
      <c r="BH218" s="1">
        <v>300.31903076171875</v>
      </c>
      <c r="BI218" s="1">
        <v>1999.6041259765625</v>
      </c>
      <c r="BJ218" s="1">
        <v>2.0418529510498047</v>
      </c>
      <c r="BK218" s="1">
        <v>93.996742248535156</v>
      </c>
      <c r="BL218" s="1">
        <v>-22.640453338623047</v>
      </c>
      <c r="BM218" s="1">
        <v>-6.0975201427936554E-2</v>
      </c>
      <c r="BN218" s="1">
        <v>1</v>
      </c>
      <c r="BO218" s="1">
        <v>-1.355140209197998</v>
      </c>
      <c r="BP218" s="1">
        <v>7.355140209197998</v>
      </c>
      <c r="BQ218" s="1">
        <v>1</v>
      </c>
      <c r="BR218" s="1">
        <v>0</v>
      </c>
      <c r="BS218" s="1">
        <v>0.15999999642372131</v>
      </c>
      <c r="BT218" s="1">
        <v>111115</v>
      </c>
      <c r="BU218">
        <f t="shared" si="320"/>
        <v>1.5015951538085937</v>
      </c>
      <c r="BV218">
        <f t="shared" si="339"/>
        <v>1.6513948468665802E-3</v>
      </c>
      <c r="BW218">
        <f t="shared" si="340"/>
        <v>293.94110908508299</v>
      </c>
      <c r="BX218">
        <f t="shared" si="341"/>
        <v>288.90056171417234</v>
      </c>
      <c r="BY218">
        <f t="shared" si="321"/>
        <v>319.93665300510838</v>
      </c>
      <c r="BZ218">
        <f t="shared" si="342"/>
        <v>0.77435664358808598</v>
      </c>
      <c r="CA218">
        <f t="shared" si="343"/>
        <v>2.4640708861826308</v>
      </c>
      <c r="CB218">
        <f t="shared" si="344"/>
        <v>26.214428577401367</v>
      </c>
      <c r="CC218">
        <f t="shared" si="345"/>
        <v>14.253325138070313</v>
      </c>
      <c r="CD218">
        <f t="shared" si="346"/>
        <v>18.270835399627686</v>
      </c>
      <c r="CE218">
        <f t="shared" si="347"/>
        <v>2.1068194644779972</v>
      </c>
      <c r="CF218">
        <f t="shared" si="348"/>
        <v>0.11364880775192053</v>
      </c>
      <c r="CG218">
        <f t="shared" si="349"/>
        <v>1.1243047569948685</v>
      </c>
      <c r="CH218">
        <f t="shared" si="350"/>
        <v>0.98251470748312864</v>
      </c>
      <c r="CI218">
        <f t="shared" si="351"/>
        <v>7.1155640036350706E-2</v>
      </c>
      <c r="CJ218">
        <f t="shared" si="352"/>
        <v>105.19940388192589</v>
      </c>
      <c r="CK218">
        <f t="shared" si="353"/>
        <v>0.75477665173909858</v>
      </c>
      <c r="CL218">
        <f t="shared" si="354"/>
        <v>45.248024246320881</v>
      </c>
      <c r="CM218">
        <f t="shared" si="355"/>
        <v>1479.3503427052517</v>
      </c>
      <c r="CN218">
        <f t="shared" si="356"/>
        <v>7.2566063540184626E-3</v>
      </c>
      <c r="CO218">
        <f t="shared" si="357"/>
        <v>0</v>
      </c>
      <c r="CP218">
        <f t="shared" si="322"/>
        <v>1749.6933448327743</v>
      </c>
      <c r="CQ218">
        <f t="shared" si="358"/>
        <v>463.132080078125</v>
      </c>
      <c r="CR218">
        <f t="shared" si="359"/>
        <v>0.1776608307796762</v>
      </c>
      <c r="CS218">
        <v>-9999</v>
      </c>
    </row>
    <row r="219" spans="1:97" x14ac:dyDescent="0.2">
      <c r="A219" t="s">
        <v>132</v>
      </c>
      <c r="B219" t="s">
        <v>133</v>
      </c>
      <c r="C219" t="s">
        <v>184</v>
      </c>
      <c r="D219">
        <v>3</v>
      </c>
      <c r="E219">
        <v>1</v>
      </c>
      <c r="F219" t="s">
        <v>135</v>
      </c>
      <c r="G219" t="s">
        <v>185</v>
      </c>
      <c r="H219" t="s">
        <v>347</v>
      </c>
      <c r="I219">
        <v>1</v>
      </c>
      <c r="J219">
        <v>20130404</v>
      </c>
      <c r="K219" t="s">
        <v>220</v>
      </c>
      <c r="L219" t="s">
        <v>138</v>
      </c>
      <c r="M219" t="s">
        <v>139</v>
      </c>
      <c r="O219">
        <v>1</v>
      </c>
      <c r="P219" s="9">
        <v>0.72019675925925919</v>
      </c>
      <c r="Q219">
        <v>380</v>
      </c>
      <c r="R219">
        <v>0</v>
      </c>
      <c r="S219">
        <v>11.9</v>
      </c>
      <c r="T219">
        <v>0.24</v>
      </c>
      <c r="U219">
        <v>304</v>
      </c>
      <c r="V219">
        <v>1</v>
      </c>
      <c r="W219">
        <v>1</v>
      </c>
      <c r="X219">
        <v>0</v>
      </c>
      <c r="Y219">
        <v>0</v>
      </c>
      <c r="Z219">
        <v>626.5</v>
      </c>
      <c r="AA219">
        <v>1311.3</v>
      </c>
      <c r="AB219">
        <v>1035.2</v>
      </c>
      <c r="AC219">
        <v>-9999</v>
      </c>
      <c r="AD219">
        <v>0.52200000000000002</v>
      </c>
      <c r="AE219">
        <v>0.21099999999999999</v>
      </c>
      <c r="AF219">
        <v>-1</v>
      </c>
      <c r="AG219">
        <v>0.87</v>
      </c>
      <c r="AH219">
        <v>0.92</v>
      </c>
      <c r="AI219">
        <v>10</v>
      </c>
      <c r="AJ219">
        <v>0.875</v>
      </c>
      <c r="AK219">
        <v>7.0000000000000001E-3</v>
      </c>
      <c r="AL219">
        <v>0.40300000000000002</v>
      </c>
      <c r="AM219">
        <v>2.093</v>
      </c>
      <c r="AN219">
        <v>-1</v>
      </c>
      <c r="AO219">
        <v>1998</v>
      </c>
      <c r="AP219">
        <v>0.5</v>
      </c>
      <c r="AQ219">
        <v>184.048</v>
      </c>
      <c r="AR219">
        <v>2.46</v>
      </c>
      <c r="AS219">
        <v>0.96799999999999997</v>
      </c>
      <c r="AT219">
        <v>21.2</v>
      </c>
      <c r="AU219">
        <v>1.9</v>
      </c>
      <c r="AV219">
        <v>4.6399999999999997</v>
      </c>
      <c r="AW219">
        <v>1</v>
      </c>
      <c r="AX219">
        <v>9.2899999999999991</v>
      </c>
      <c r="AY219">
        <v>17.97</v>
      </c>
      <c r="AZ219">
        <v>21.2</v>
      </c>
      <c r="BA219">
        <v>17.02</v>
      </c>
      <c r="BB219">
        <v>399.32</v>
      </c>
      <c r="BC219">
        <v>390.73</v>
      </c>
      <c r="BD219">
        <v>14.962</v>
      </c>
      <c r="BE219">
        <v>16.573</v>
      </c>
      <c r="BF219">
        <v>68.08</v>
      </c>
      <c r="BG219">
        <v>75.42</v>
      </c>
      <c r="BH219">
        <v>300.3</v>
      </c>
      <c r="BI219">
        <v>1998</v>
      </c>
      <c r="BJ219">
        <v>14</v>
      </c>
      <c r="BK219">
        <v>94.07</v>
      </c>
      <c r="BL219">
        <v>-5.26</v>
      </c>
      <c r="BM219">
        <v>-0.14299999999999999</v>
      </c>
      <c r="BN219">
        <v>1</v>
      </c>
      <c r="BO219">
        <v>-1.36</v>
      </c>
      <c r="BP219">
        <v>7.36</v>
      </c>
      <c r="BQ219">
        <v>1</v>
      </c>
      <c r="BR219">
        <v>0</v>
      </c>
      <c r="BS219">
        <v>0.16</v>
      </c>
      <c r="BT219">
        <v>111115</v>
      </c>
      <c r="CS219">
        <v>-9999</v>
      </c>
    </row>
    <row r="220" spans="1:97" x14ac:dyDescent="0.2">
      <c r="A220" t="s">
        <v>132</v>
      </c>
      <c r="B220" t="s">
        <v>133</v>
      </c>
      <c r="C220" t="s">
        <v>184</v>
      </c>
      <c r="D220">
        <v>3</v>
      </c>
      <c r="E220">
        <v>1</v>
      </c>
      <c r="F220" t="s">
        <v>135</v>
      </c>
      <c r="G220" t="s">
        <v>185</v>
      </c>
      <c r="H220" t="s">
        <v>347</v>
      </c>
      <c r="I220">
        <v>1</v>
      </c>
      <c r="J220">
        <v>20130404</v>
      </c>
      <c r="K220" t="s">
        <v>220</v>
      </c>
      <c r="L220" t="s">
        <v>138</v>
      </c>
      <c r="M220" t="s">
        <v>139</v>
      </c>
      <c r="O220">
        <v>2</v>
      </c>
      <c r="P220" s="9">
        <v>0.72211805555555564</v>
      </c>
      <c r="Q220">
        <v>546</v>
      </c>
      <c r="R220">
        <v>0</v>
      </c>
      <c r="S220">
        <v>7.03</v>
      </c>
      <c r="T220">
        <v>0.247</v>
      </c>
      <c r="U220">
        <v>195</v>
      </c>
      <c r="V220">
        <v>2</v>
      </c>
      <c r="W220">
        <v>2</v>
      </c>
      <c r="X220">
        <v>0</v>
      </c>
      <c r="Y220">
        <v>0</v>
      </c>
      <c r="Z220">
        <v>606.6</v>
      </c>
      <c r="AA220">
        <v>1143.9000000000001</v>
      </c>
      <c r="AB220">
        <v>911.2</v>
      </c>
      <c r="AC220">
        <v>-9999</v>
      </c>
      <c r="AD220">
        <v>0.47</v>
      </c>
      <c r="AE220">
        <v>0.20300000000000001</v>
      </c>
      <c r="AF220">
        <v>-1</v>
      </c>
      <c r="AG220">
        <v>0.87</v>
      </c>
      <c r="AH220">
        <v>0.92</v>
      </c>
      <c r="AI220">
        <v>10</v>
      </c>
      <c r="AJ220">
        <v>0.875</v>
      </c>
      <c r="AK220">
        <v>5.0000000000000001E-3</v>
      </c>
      <c r="AL220">
        <v>0.433</v>
      </c>
      <c r="AM220">
        <v>1.8859999999999999</v>
      </c>
      <c r="AN220">
        <v>-1</v>
      </c>
      <c r="AO220">
        <v>2001.8</v>
      </c>
      <c r="AP220">
        <v>0.5</v>
      </c>
      <c r="AQ220">
        <v>178.16300000000001</v>
      </c>
      <c r="AR220">
        <v>2.44</v>
      </c>
      <c r="AS220">
        <v>0.93300000000000005</v>
      </c>
      <c r="AT220">
        <v>21.08</v>
      </c>
      <c r="AU220">
        <v>1.9</v>
      </c>
      <c r="AV220">
        <v>4.6399999999999997</v>
      </c>
      <c r="AW220">
        <v>1</v>
      </c>
      <c r="AX220">
        <v>9.2899999999999991</v>
      </c>
      <c r="AY220">
        <v>17.940000000000001</v>
      </c>
      <c r="AZ220">
        <v>21.08</v>
      </c>
      <c r="BA220">
        <v>17.03</v>
      </c>
      <c r="BB220">
        <v>250</v>
      </c>
      <c r="BC220">
        <v>244.92</v>
      </c>
      <c r="BD220">
        <v>15.146000000000001</v>
      </c>
      <c r="BE220">
        <v>16.741</v>
      </c>
      <c r="BF220">
        <v>69.05</v>
      </c>
      <c r="BG220">
        <v>76.319999999999993</v>
      </c>
      <c r="BH220">
        <v>300.3</v>
      </c>
      <c r="BI220">
        <v>2002</v>
      </c>
      <c r="BJ220">
        <v>15</v>
      </c>
      <c r="BK220">
        <v>94.07</v>
      </c>
      <c r="BL220">
        <v>-4.09</v>
      </c>
      <c r="BM220">
        <v>-0.15</v>
      </c>
      <c r="BN220">
        <v>1</v>
      </c>
      <c r="BO220">
        <v>-1.36</v>
      </c>
      <c r="BP220">
        <v>7.36</v>
      </c>
      <c r="BQ220">
        <v>1</v>
      </c>
      <c r="BR220">
        <v>0</v>
      </c>
      <c r="BS220">
        <v>0.16</v>
      </c>
      <c r="BT220">
        <v>111115</v>
      </c>
      <c r="CS220">
        <v>-9999</v>
      </c>
    </row>
    <row r="221" spans="1:97" x14ac:dyDescent="0.2">
      <c r="A221" t="s">
        <v>132</v>
      </c>
      <c r="B221" t="s">
        <v>133</v>
      </c>
      <c r="C221" t="s">
        <v>184</v>
      </c>
      <c r="D221">
        <v>3</v>
      </c>
      <c r="E221">
        <v>1</v>
      </c>
      <c r="F221" t="s">
        <v>135</v>
      </c>
      <c r="G221" t="s">
        <v>185</v>
      </c>
      <c r="H221" t="s">
        <v>347</v>
      </c>
      <c r="I221">
        <v>1</v>
      </c>
      <c r="J221">
        <v>20130404</v>
      </c>
      <c r="K221" t="s">
        <v>220</v>
      </c>
      <c r="L221" t="s">
        <v>138</v>
      </c>
      <c r="M221" t="s">
        <v>139</v>
      </c>
      <c r="O221">
        <v>3</v>
      </c>
      <c r="P221" s="9">
        <v>0.72359953703703705</v>
      </c>
      <c r="Q221">
        <v>674</v>
      </c>
      <c r="R221">
        <v>0</v>
      </c>
      <c r="S221">
        <v>-2.4399999999999999E-3</v>
      </c>
      <c r="T221">
        <v>0.25700000000000001</v>
      </c>
      <c r="U221">
        <v>98.4</v>
      </c>
      <c r="V221">
        <v>3</v>
      </c>
      <c r="W221">
        <v>3</v>
      </c>
      <c r="X221">
        <v>0</v>
      </c>
      <c r="Y221">
        <v>0</v>
      </c>
      <c r="Z221">
        <v>608.70000000000005</v>
      </c>
      <c r="AA221">
        <v>1057.2</v>
      </c>
      <c r="AB221">
        <v>866.3</v>
      </c>
      <c r="AC221">
        <v>-9999</v>
      </c>
      <c r="AD221">
        <v>0.42399999999999999</v>
      </c>
      <c r="AE221">
        <v>0.18099999999999999</v>
      </c>
      <c r="AF221">
        <v>-1</v>
      </c>
      <c r="AG221">
        <v>0.87</v>
      </c>
      <c r="AH221">
        <v>0.92</v>
      </c>
      <c r="AI221">
        <v>10</v>
      </c>
      <c r="AJ221">
        <v>0.875</v>
      </c>
      <c r="AK221">
        <v>1E-3</v>
      </c>
      <c r="AL221">
        <v>0.42599999999999999</v>
      </c>
      <c r="AM221">
        <v>1.7370000000000001</v>
      </c>
      <c r="AN221">
        <v>-1</v>
      </c>
      <c r="AO221">
        <v>2001.7</v>
      </c>
      <c r="AP221">
        <v>0.5</v>
      </c>
      <c r="AQ221">
        <v>158.18600000000001</v>
      </c>
      <c r="AR221">
        <v>2.56</v>
      </c>
      <c r="AS221">
        <v>0.94199999999999995</v>
      </c>
      <c r="AT221">
        <v>21.22</v>
      </c>
      <c r="AU221">
        <v>1.9</v>
      </c>
      <c r="AV221">
        <v>4.6399999999999997</v>
      </c>
      <c r="AW221">
        <v>1</v>
      </c>
      <c r="AX221">
        <v>9.2899999999999991</v>
      </c>
      <c r="AY221">
        <v>17.98</v>
      </c>
      <c r="AZ221">
        <v>21.22</v>
      </c>
      <c r="BA221">
        <v>17.02</v>
      </c>
      <c r="BB221">
        <v>100.12</v>
      </c>
      <c r="BC221">
        <v>99.95</v>
      </c>
      <c r="BD221">
        <v>15.196999999999999</v>
      </c>
      <c r="BE221">
        <v>16.872</v>
      </c>
      <c r="BF221">
        <v>69.099999999999994</v>
      </c>
      <c r="BG221">
        <v>76.72</v>
      </c>
      <c r="BH221">
        <v>300.3</v>
      </c>
      <c r="BI221">
        <v>2002</v>
      </c>
      <c r="BJ221">
        <v>16</v>
      </c>
      <c r="BK221">
        <v>94.06</v>
      </c>
      <c r="BL221">
        <v>-3.42</v>
      </c>
      <c r="BM221">
        <v>-0.151</v>
      </c>
      <c r="BN221">
        <v>1</v>
      </c>
      <c r="BO221">
        <v>-1.36</v>
      </c>
      <c r="BP221">
        <v>7.36</v>
      </c>
      <c r="BQ221">
        <v>1</v>
      </c>
      <c r="BR221">
        <v>0</v>
      </c>
      <c r="BS221">
        <v>0.16</v>
      </c>
      <c r="BT221">
        <v>111115</v>
      </c>
      <c r="CS221">
        <v>-9999</v>
      </c>
    </row>
    <row r="222" spans="1:97" x14ac:dyDescent="0.2">
      <c r="A222" t="s">
        <v>132</v>
      </c>
      <c r="B222" t="s">
        <v>133</v>
      </c>
      <c r="C222" t="s">
        <v>184</v>
      </c>
      <c r="D222">
        <v>3</v>
      </c>
      <c r="E222">
        <v>1</v>
      </c>
      <c r="F222" t="s">
        <v>135</v>
      </c>
      <c r="G222" t="s">
        <v>185</v>
      </c>
      <c r="H222" t="s">
        <v>347</v>
      </c>
      <c r="I222">
        <v>1</v>
      </c>
      <c r="J222">
        <v>20130404</v>
      </c>
      <c r="K222" t="s">
        <v>220</v>
      </c>
      <c r="L222" t="s">
        <v>138</v>
      </c>
      <c r="M222" t="s">
        <v>139</v>
      </c>
      <c r="O222">
        <v>4</v>
      </c>
      <c r="P222" s="9">
        <v>0.72494212962962967</v>
      </c>
      <c r="Q222">
        <v>790</v>
      </c>
      <c r="R222">
        <v>0</v>
      </c>
      <c r="S222">
        <v>-2.4</v>
      </c>
      <c r="T222">
        <v>0.26500000000000001</v>
      </c>
      <c r="U222">
        <v>65.599999999999994</v>
      </c>
      <c r="V222">
        <v>4</v>
      </c>
      <c r="W222">
        <v>4</v>
      </c>
      <c r="X222">
        <v>0</v>
      </c>
      <c r="Y222">
        <v>0</v>
      </c>
      <c r="Z222">
        <v>611.9</v>
      </c>
      <c r="AA222">
        <v>1021.9</v>
      </c>
      <c r="AB222">
        <v>849.5</v>
      </c>
      <c r="AC222">
        <v>-9999</v>
      </c>
      <c r="AD222">
        <v>0.40100000000000002</v>
      </c>
      <c r="AE222">
        <v>0.16900000000000001</v>
      </c>
      <c r="AF222">
        <v>-1</v>
      </c>
      <c r="AG222">
        <v>0.87</v>
      </c>
      <c r="AH222">
        <v>0.92</v>
      </c>
      <c r="AI222">
        <v>10</v>
      </c>
      <c r="AJ222">
        <v>0.875</v>
      </c>
      <c r="AK222">
        <v>-1E-3</v>
      </c>
      <c r="AL222">
        <v>0.42</v>
      </c>
      <c r="AM222">
        <v>1.67</v>
      </c>
      <c r="AN222">
        <v>-1</v>
      </c>
      <c r="AO222">
        <v>2002</v>
      </c>
      <c r="AP222">
        <v>0.5</v>
      </c>
      <c r="AQ222">
        <v>147.755</v>
      </c>
      <c r="AR222">
        <v>2.63</v>
      </c>
      <c r="AS222">
        <v>0.94099999999999995</v>
      </c>
      <c r="AT222">
        <v>21.18</v>
      </c>
      <c r="AU222">
        <v>1.9</v>
      </c>
      <c r="AV222">
        <v>4.6399999999999997</v>
      </c>
      <c r="AW222">
        <v>1</v>
      </c>
      <c r="AX222">
        <v>9.2899999999999991</v>
      </c>
      <c r="AY222">
        <v>17.96</v>
      </c>
      <c r="AZ222">
        <v>21.18</v>
      </c>
      <c r="BA222">
        <v>17.02</v>
      </c>
      <c r="BB222">
        <v>50.15</v>
      </c>
      <c r="BC222">
        <v>51.66</v>
      </c>
      <c r="BD222">
        <v>15.096</v>
      </c>
      <c r="BE222">
        <v>16.82</v>
      </c>
      <c r="BF222">
        <v>68.739999999999995</v>
      </c>
      <c r="BG222">
        <v>76.59</v>
      </c>
      <c r="BH222">
        <v>300.3</v>
      </c>
      <c r="BI222">
        <v>2002</v>
      </c>
      <c r="BJ222">
        <v>16</v>
      </c>
      <c r="BK222">
        <v>94.06</v>
      </c>
      <c r="BL222">
        <v>-3.44</v>
      </c>
      <c r="BM222">
        <v>-0.152</v>
      </c>
      <c r="BN222">
        <v>1</v>
      </c>
      <c r="BO222">
        <v>-1.36</v>
      </c>
      <c r="BP222">
        <v>7.36</v>
      </c>
      <c r="BQ222">
        <v>1</v>
      </c>
      <c r="BR222">
        <v>0</v>
      </c>
      <c r="BS222">
        <v>0.16</v>
      </c>
      <c r="BT222">
        <v>111115</v>
      </c>
      <c r="CS222">
        <v>-9999</v>
      </c>
    </row>
    <row r="223" spans="1:97" x14ac:dyDescent="0.2">
      <c r="A223" t="s">
        <v>132</v>
      </c>
      <c r="B223" t="s">
        <v>133</v>
      </c>
      <c r="C223" t="s">
        <v>184</v>
      </c>
      <c r="D223">
        <v>3</v>
      </c>
      <c r="E223">
        <v>1</v>
      </c>
      <c r="F223" t="s">
        <v>135</v>
      </c>
      <c r="G223" t="s">
        <v>185</v>
      </c>
      <c r="H223" t="s">
        <v>347</v>
      </c>
      <c r="I223">
        <v>1</v>
      </c>
      <c r="J223">
        <v>20130404</v>
      </c>
      <c r="K223" t="s">
        <v>220</v>
      </c>
      <c r="L223" t="s">
        <v>138</v>
      </c>
      <c r="M223" t="s">
        <v>139</v>
      </c>
      <c r="O223">
        <v>5</v>
      </c>
      <c r="P223" s="9">
        <v>0.72893518518518519</v>
      </c>
      <c r="Q223">
        <v>1135</v>
      </c>
      <c r="R223">
        <v>0</v>
      </c>
      <c r="S223">
        <v>27.3</v>
      </c>
      <c r="T223">
        <v>0.26400000000000001</v>
      </c>
      <c r="U223">
        <v>698</v>
      </c>
      <c r="V223">
        <v>5</v>
      </c>
      <c r="W223">
        <v>5</v>
      </c>
      <c r="X223">
        <v>0</v>
      </c>
      <c r="Y223">
        <v>0</v>
      </c>
      <c r="Z223">
        <v>597.4</v>
      </c>
      <c r="AA223">
        <v>1341.9</v>
      </c>
      <c r="AB223">
        <v>943.6</v>
      </c>
      <c r="AC223">
        <v>-9999</v>
      </c>
      <c r="AD223">
        <v>0.55500000000000005</v>
      </c>
      <c r="AE223">
        <v>0.29699999999999999</v>
      </c>
      <c r="AF223">
        <v>-1</v>
      </c>
      <c r="AG223">
        <v>0.87</v>
      </c>
      <c r="AH223">
        <v>0.92</v>
      </c>
      <c r="AI223">
        <v>10</v>
      </c>
      <c r="AJ223">
        <v>0.875</v>
      </c>
      <c r="AK223">
        <v>1.6E-2</v>
      </c>
      <c r="AL223">
        <v>0.53500000000000003</v>
      </c>
      <c r="AM223">
        <v>2.246</v>
      </c>
      <c r="AN223">
        <v>-1</v>
      </c>
      <c r="AO223">
        <v>2002</v>
      </c>
      <c r="AP223">
        <v>0.5</v>
      </c>
      <c r="AQ223">
        <v>259.98700000000002</v>
      </c>
      <c r="AR223">
        <v>2.64</v>
      </c>
      <c r="AS223">
        <v>0.94699999999999995</v>
      </c>
      <c r="AT223">
        <v>21.02</v>
      </c>
      <c r="AU223">
        <v>1.9</v>
      </c>
      <c r="AV223">
        <v>4.6399999999999997</v>
      </c>
      <c r="AW223">
        <v>1</v>
      </c>
      <c r="AX223">
        <v>9.2899999999999991</v>
      </c>
      <c r="AY223">
        <v>17.940000000000001</v>
      </c>
      <c r="AZ223">
        <v>21.02</v>
      </c>
      <c r="BA223">
        <v>17.02</v>
      </c>
      <c r="BB223">
        <v>899.79</v>
      </c>
      <c r="BC223">
        <v>880.07</v>
      </c>
      <c r="BD223">
        <v>14.781000000000001</v>
      </c>
      <c r="BE223">
        <v>16.510000000000002</v>
      </c>
      <c r="BF223">
        <v>67.38</v>
      </c>
      <c r="BG223">
        <v>75.260000000000005</v>
      </c>
      <c r="BH223">
        <v>300.3</v>
      </c>
      <c r="BI223">
        <v>2002</v>
      </c>
      <c r="BJ223">
        <v>11</v>
      </c>
      <c r="BK223">
        <v>94.06</v>
      </c>
      <c r="BL223">
        <v>-12.1</v>
      </c>
      <c r="BM223">
        <v>-0.13200000000000001</v>
      </c>
      <c r="BN223">
        <v>1</v>
      </c>
      <c r="BO223">
        <v>-1.36</v>
      </c>
      <c r="BP223">
        <v>7.36</v>
      </c>
      <c r="BQ223">
        <v>1</v>
      </c>
      <c r="BR223">
        <v>0</v>
      </c>
      <c r="BS223">
        <v>0.16</v>
      </c>
      <c r="BT223">
        <v>111115</v>
      </c>
      <c r="CS223">
        <v>-9999</v>
      </c>
    </row>
    <row r="224" spans="1:97" x14ac:dyDescent="0.2">
      <c r="A224" t="s">
        <v>132</v>
      </c>
      <c r="B224" t="s">
        <v>133</v>
      </c>
      <c r="C224" t="s">
        <v>184</v>
      </c>
      <c r="D224">
        <v>3</v>
      </c>
      <c r="E224">
        <v>1</v>
      </c>
      <c r="F224" t="s">
        <v>135</v>
      </c>
      <c r="G224" t="s">
        <v>185</v>
      </c>
      <c r="H224" t="s">
        <v>347</v>
      </c>
      <c r="I224">
        <v>1</v>
      </c>
      <c r="J224">
        <v>20130404</v>
      </c>
      <c r="K224" t="s">
        <v>220</v>
      </c>
      <c r="L224" t="s">
        <v>138</v>
      </c>
      <c r="M224" t="s">
        <v>139</v>
      </c>
      <c r="O224">
        <v>6</v>
      </c>
      <c r="P224" s="9">
        <v>0.73144675925925917</v>
      </c>
      <c r="Q224">
        <v>1352.5</v>
      </c>
      <c r="R224">
        <v>0</v>
      </c>
      <c r="S224">
        <v>29.2</v>
      </c>
      <c r="T224">
        <v>0.26400000000000001</v>
      </c>
      <c r="U224">
        <v>980</v>
      </c>
      <c r="V224">
        <v>6</v>
      </c>
      <c r="W224">
        <v>6</v>
      </c>
      <c r="X224">
        <v>0</v>
      </c>
      <c r="Y224">
        <v>0</v>
      </c>
      <c r="Z224">
        <v>598.79999999999995</v>
      </c>
      <c r="AA224">
        <v>1363.6</v>
      </c>
      <c r="AB224">
        <v>948.2</v>
      </c>
      <c r="AC224">
        <v>-9999</v>
      </c>
      <c r="AD224">
        <v>0.56100000000000005</v>
      </c>
      <c r="AE224">
        <v>0.30499999999999999</v>
      </c>
      <c r="AF224">
        <v>-1</v>
      </c>
      <c r="AG224">
        <v>0.87</v>
      </c>
      <c r="AH224">
        <v>0.92</v>
      </c>
      <c r="AI224">
        <v>10</v>
      </c>
      <c r="AJ224">
        <v>0.875</v>
      </c>
      <c r="AK224">
        <v>1.7000000000000001E-2</v>
      </c>
      <c r="AL224">
        <v>0.54300000000000004</v>
      </c>
      <c r="AM224">
        <v>2.2770000000000001</v>
      </c>
      <c r="AN224">
        <v>-1</v>
      </c>
      <c r="AO224">
        <v>2001.9</v>
      </c>
      <c r="AP224">
        <v>0.5</v>
      </c>
      <c r="AQ224">
        <v>266.81</v>
      </c>
      <c r="AR224">
        <v>2.67</v>
      </c>
      <c r="AS224">
        <v>0.95799999999999996</v>
      </c>
      <c r="AT224">
        <v>21.04</v>
      </c>
      <c r="AU224">
        <v>1.9</v>
      </c>
      <c r="AV224">
        <v>4.6399999999999997</v>
      </c>
      <c r="AW224">
        <v>1</v>
      </c>
      <c r="AX224">
        <v>9.2899999999999991</v>
      </c>
      <c r="AY224">
        <v>17.95</v>
      </c>
      <c r="AZ224">
        <v>21.04</v>
      </c>
      <c r="BA224">
        <v>17.02</v>
      </c>
      <c r="BB224">
        <v>1200.3499999999999</v>
      </c>
      <c r="BC224">
        <v>1178.82</v>
      </c>
      <c r="BD224">
        <v>14.66</v>
      </c>
      <c r="BE224">
        <v>16.408999999999999</v>
      </c>
      <c r="BF224">
        <v>66.77</v>
      </c>
      <c r="BG224">
        <v>74.739999999999995</v>
      </c>
      <c r="BH224">
        <v>300.3</v>
      </c>
      <c r="BI224">
        <v>2002</v>
      </c>
      <c r="BJ224">
        <v>13</v>
      </c>
      <c r="BK224">
        <v>94.05</v>
      </c>
      <c r="BL224">
        <v>-17.100000000000001</v>
      </c>
      <c r="BM224">
        <v>-0.129</v>
      </c>
      <c r="BN224">
        <v>1</v>
      </c>
      <c r="BO224">
        <v>-1.36</v>
      </c>
      <c r="BP224">
        <v>7.36</v>
      </c>
      <c r="BQ224">
        <v>1</v>
      </c>
      <c r="BR224">
        <v>0</v>
      </c>
      <c r="BS224">
        <v>0.16</v>
      </c>
      <c r="BT224">
        <v>111115</v>
      </c>
      <c r="CS224">
        <v>-9999</v>
      </c>
    </row>
    <row r="225" spans="1:97" x14ac:dyDescent="0.2">
      <c r="A225" t="s">
        <v>132</v>
      </c>
      <c r="B225" t="s">
        <v>133</v>
      </c>
      <c r="C225" t="s">
        <v>184</v>
      </c>
      <c r="D225">
        <v>3</v>
      </c>
      <c r="E225">
        <v>1</v>
      </c>
      <c r="F225" t="s">
        <v>135</v>
      </c>
      <c r="G225" t="s">
        <v>185</v>
      </c>
      <c r="H225" t="s">
        <v>347</v>
      </c>
      <c r="I225">
        <v>1</v>
      </c>
      <c r="J225">
        <v>20130404</v>
      </c>
      <c r="K225" t="s">
        <v>220</v>
      </c>
      <c r="L225" t="s">
        <v>138</v>
      </c>
      <c r="M225" t="s">
        <v>139</v>
      </c>
      <c r="O225">
        <v>7</v>
      </c>
      <c r="P225" s="9">
        <v>0.73329861111111105</v>
      </c>
      <c r="Q225">
        <v>1512</v>
      </c>
      <c r="R225">
        <v>0</v>
      </c>
      <c r="S225">
        <v>30.4</v>
      </c>
      <c r="T225">
        <v>0.26100000000000001</v>
      </c>
      <c r="U225" s="10">
        <v>1260</v>
      </c>
      <c r="V225">
        <v>7</v>
      </c>
      <c r="W225">
        <v>7</v>
      </c>
      <c r="X225">
        <v>0</v>
      </c>
      <c r="Y225">
        <v>0</v>
      </c>
      <c r="Z225">
        <v>598.5</v>
      </c>
      <c r="AA225">
        <v>1360.7</v>
      </c>
      <c r="AB225">
        <v>939.4</v>
      </c>
      <c r="AC225">
        <v>-9999</v>
      </c>
      <c r="AD225">
        <v>0.56000000000000005</v>
      </c>
      <c r="AE225">
        <v>0.31</v>
      </c>
      <c r="AF225">
        <v>-1</v>
      </c>
      <c r="AG225">
        <v>0.87</v>
      </c>
      <c r="AH225">
        <v>0.92</v>
      </c>
      <c r="AI225">
        <v>10</v>
      </c>
      <c r="AJ225">
        <v>0.875</v>
      </c>
      <c r="AK225">
        <v>1.7999999999999999E-2</v>
      </c>
      <c r="AL225">
        <v>0.55300000000000005</v>
      </c>
      <c r="AM225">
        <v>2.274</v>
      </c>
      <c r="AN225">
        <v>-1</v>
      </c>
      <c r="AO225">
        <v>2001.4</v>
      </c>
      <c r="AP225">
        <v>0.5</v>
      </c>
      <c r="AQ225">
        <v>271.108</v>
      </c>
      <c r="AR225">
        <v>2.67</v>
      </c>
      <c r="AS225">
        <v>0.96699999999999997</v>
      </c>
      <c r="AT225">
        <v>21.09</v>
      </c>
      <c r="AU225">
        <v>1.9</v>
      </c>
      <c r="AV225">
        <v>4.6399999999999997</v>
      </c>
      <c r="AW225">
        <v>1</v>
      </c>
      <c r="AX225">
        <v>9.2899999999999991</v>
      </c>
      <c r="AY225">
        <v>17.97</v>
      </c>
      <c r="AZ225">
        <v>21.09</v>
      </c>
      <c r="BA225">
        <v>17.03</v>
      </c>
      <c r="BB225">
        <v>1500.3</v>
      </c>
      <c r="BC225">
        <v>1477.44</v>
      </c>
      <c r="BD225">
        <v>14.661</v>
      </c>
      <c r="BE225">
        <v>16.408000000000001</v>
      </c>
      <c r="BF225">
        <v>66.7</v>
      </c>
      <c r="BG225">
        <v>74.650000000000006</v>
      </c>
      <c r="BH225">
        <v>300.3</v>
      </c>
      <c r="BI225">
        <v>2001</v>
      </c>
      <c r="BJ225">
        <v>14</v>
      </c>
      <c r="BK225">
        <v>94.05</v>
      </c>
      <c r="BL225">
        <v>-23</v>
      </c>
      <c r="BM225">
        <v>-0.122</v>
      </c>
      <c r="BN225">
        <v>1</v>
      </c>
      <c r="BO225">
        <v>-1.36</v>
      </c>
      <c r="BP225">
        <v>7.36</v>
      </c>
      <c r="BQ225">
        <v>1</v>
      </c>
      <c r="BR225">
        <v>0</v>
      </c>
      <c r="BS225">
        <v>0.16</v>
      </c>
      <c r="BT225">
        <v>111115</v>
      </c>
      <c r="CS225">
        <v>-9999</v>
      </c>
    </row>
    <row r="226" spans="1:97" x14ac:dyDescent="0.2">
      <c r="A226" t="s">
        <v>132</v>
      </c>
      <c r="B226" t="s">
        <v>133</v>
      </c>
      <c r="C226" t="s">
        <v>184</v>
      </c>
      <c r="D226">
        <v>3</v>
      </c>
      <c r="E226">
        <v>1</v>
      </c>
      <c r="F226" t="s">
        <v>135</v>
      </c>
      <c r="G226" t="s">
        <v>185</v>
      </c>
      <c r="H226" t="s">
        <v>347</v>
      </c>
      <c r="I226">
        <v>2</v>
      </c>
      <c r="J226">
        <v>20130404</v>
      </c>
      <c r="K226" t="s">
        <v>220</v>
      </c>
      <c r="L226" t="s">
        <v>138</v>
      </c>
      <c r="M226" t="s">
        <v>139</v>
      </c>
      <c r="O226">
        <v>8</v>
      </c>
      <c r="P226" s="9">
        <v>0.74245370370370367</v>
      </c>
      <c r="Q226">
        <v>2303.5</v>
      </c>
      <c r="R226">
        <v>0</v>
      </c>
      <c r="S226">
        <v>15.1</v>
      </c>
      <c r="T226">
        <v>0.219</v>
      </c>
      <c r="U226">
        <v>267</v>
      </c>
      <c r="V226">
        <v>8</v>
      </c>
      <c r="W226">
        <v>8</v>
      </c>
      <c r="X226">
        <v>0</v>
      </c>
      <c r="Y226">
        <v>0</v>
      </c>
      <c r="Z226">
        <v>597.29999999999995</v>
      </c>
      <c r="AA226">
        <v>1211.0999999999999</v>
      </c>
      <c r="AB226">
        <v>850.5</v>
      </c>
      <c r="AC226">
        <v>-9999</v>
      </c>
      <c r="AD226">
        <v>0.50700000000000001</v>
      </c>
      <c r="AE226">
        <v>0.29799999999999999</v>
      </c>
      <c r="AF226">
        <v>-1</v>
      </c>
      <c r="AG226">
        <v>0.87</v>
      </c>
      <c r="AH226">
        <v>0.92</v>
      </c>
      <c r="AI226">
        <v>10</v>
      </c>
      <c r="AJ226">
        <v>0.875</v>
      </c>
      <c r="AK226">
        <v>8.9999999999999993E-3</v>
      </c>
      <c r="AL226">
        <v>0.58799999999999997</v>
      </c>
      <c r="AM226">
        <v>2.028</v>
      </c>
      <c r="AN226">
        <v>-1</v>
      </c>
      <c r="AO226">
        <v>1999.6</v>
      </c>
      <c r="AP226">
        <v>0.5</v>
      </c>
      <c r="AQ226">
        <v>260.50200000000001</v>
      </c>
      <c r="AR226">
        <v>3.69</v>
      </c>
      <c r="AS226">
        <v>1.58</v>
      </c>
      <c r="AT226">
        <v>25.39</v>
      </c>
      <c r="AU226">
        <v>1.9</v>
      </c>
      <c r="AV226">
        <v>4.6399999999999997</v>
      </c>
      <c r="AW226">
        <v>1</v>
      </c>
      <c r="AX226">
        <v>9.2899999999999991</v>
      </c>
      <c r="AY226">
        <v>24.5</v>
      </c>
      <c r="AZ226">
        <v>25.39</v>
      </c>
      <c r="BA226">
        <v>24.62</v>
      </c>
      <c r="BB226">
        <v>399.66</v>
      </c>
      <c r="BC226">
        <v>388.64</v>
      </c>
      <c r="BD226">
        <v>15.430999999999999</v>
      </c>
      <c r="BE226">
        <v>17.841999999999999</v>
      </c>
      <c r="BF226">
        <v>47.01</v>
      </c>
      <c r="BG226">
        <v>54.36</v>
      </c>
      <c r="BH226">
        <v>300.3</v>
      </c>
      <c r="BI226">
        <v>2000</v>
      </c>
      <c r="BJ226">
        <v>13</v>
      </c>
      <c r="BK226">
        <v>94.04</v>
      </c>
      <c r="BL226">
        <v>-4.8099999999999996</v>
      </c>
      <c r="BM226">
        <v>-0.20699999999999999</v>
      </c>
      <c r="BN226">
        <v>1</v>
      </c>
      <c r="BO226">
        <v>-1.36</v>
      </c>
      <c r="BP226">
        <v>7.36</v>
      </c>
      <c r="BQ226">
        <v>1</v>
      </c>
      <c r="BR226">
        <v>0</v>
      </c>
      <c r="BS226">
        <v>0.16</v>
      </c>
      <c r="BT226">
        <v>111115</v>
      </c>
      <c r="CS226">
        <v>-9999</v>
      </c>
    </row>
    <row r="227" spans="1:97" x14ac:dyDescent="0.2">
      <c r="A227" t="s">
        <v>132</v>
      </c>
      <c r="B227" t="s">
        <v>133</v>
      </c>
      <c r="C227" t="s">
        <v>184</v>
      </c>
      <c r="D227">
        <v>3</v>
      </c>
      <c r="E227">
        <v>1</v>
      </c>
      <c r="F227" t="s">
        <v>135</v>
      </c>
      <c r="G227" t="s">
        <v>185</v>
      </c>
      <c r="H227" t="s">
        <v>347</v>
      </c>
      <c r="I227">
        <v>2</v>
      </c>
      <c r="J227">
        <v>20130404</v>
      </c>
      <c r="K227" t="s">
        <v>220</v>
      </c>
      <c r="L227" t="s">
        <v>138</v>
      </c>
      <c r="M227" t="s">
        <v>139</v>
      </c>
      <c r="O227">
        <v>9</v>
      </c>
      <c r="P227" s="9">
        <v>0.7440162037037038</v>
      </c>
      <c r="Q227">
        <v>2438.5</v>
      </c>
      <c r="R227">
        <v>0</v>
      </c>
      <c r="S227">
        <v>8.0299999999999994</v>
      </c>
      <c r="T227">
        <v>0.221</v>
      </c>
      <c r="U227">
        <v>178</v>
      </c>
      <c r="V227">
        <v>9</v>
      </c>
      <c r="W227">
        <v>9</v>
      </c>
      <c r="X227">
        <v>0</v>
      </c>
      <c r="Y227">
        <v>0</v>
      </c>
      <c r="Z227">
        <v>599.79999999999995</v>
      </c>
      <c r="AA227">
        <v>1108.0999999999999</v>
      </c>
      <c r="AB227">
        <v>815.3</v>
      </c>
      <c r="AC227">
        <v>-9999</v>
      </c>
      <c r="AD227">
        <v>0.45900000000000002</v>
      </c>
      <c r="AE227">
        <v>0.26400000000000001</v>
      </c>
      <c r="AF227">
        <v>-1</v>
      </c>
      <c r="AG227">
        <v>0.87</v>
      </c>
      <c r="AH227">
        <v>0.92</v>
      </c>
      <c r="AI227">
        <v>10</v>
      </c>
      <c r="AJ227">
        <v>0.875</v>
      </c>
      <c r="AK227">
        <v>5.0000000000000001E-3</v>
      </c>
      <c r="AL227">
        <v>0.57599999999999996</v>
      </c>
      <c r="AM227">
        <v>1.8480000000000001</v>
      </c>
      <c r="AN227">
        <v>-1</v>
      </c>
      <c r="AO227">
        <v>1998.6</v>
      </c>
      <c r="AP227">
        <v>0.5</v>
      </c>
      <c r="AQ227">
        <v>231.07400000000001</v>
      </c>
      <c r="AR227">
        <v>3.69</v>
      </c>
      <c r="AS227">
        <v>1.57</v>
      </c>
      <c r="AT227">
        <v>25.47</v>
      </c>
      <c r="AU227">
        <v>1.9</v>
      </c>
      <c r="AV227">
        <v>4.6399999999999997</v>
      </c>
      <c r="AW227">
        <v>1</v>
      </c>
      <c r="AX227">
        <v>9.2899999999999991</v>
      </c>
      <c r="AY227">
        <v>24.13</v>
      </c>
      <c r="AZ227">
        <v>25.47</v>
      </c>
      <c r="BA227">
        <v>24.03</v>
      </c>
      <c r="BB227">
        <v>249.49</v>
      </c>
      <c r="BC227">
        <v>243.54</v>
      </c>
      <c r="BD227">
        <v>15.663</v>
      </c>
      <c r="BE227">
        <v>18.079999999999998</v>
      </c>
      <c r="BF227">
        <v>48.8</v>
      </c>
      <c r="BG227">
        <v>56.34</v>
      </c>
      <c r="BH227">
        <v>300.3</v>
      </c>
      <c r="BI227">
        <v>1999</v>
      </c>
      <c r="BJ227">
        <v>13</v>
      </c>
      <c r="BK227">
        <v>94.04</v>
      </c>
      <c r="BL227">
        <v>-3.51</v>
      </c>
      <c r="BM227">
        <v>-0.193</v>
      </c>
      <c r="BN227">
        <v>1</v>
      </c>
      <c r="BO227">
        <v>-1.36</v>
      </c>
      <c r="BP227">
        <v>7.36</v>
      </c>
      <c r="BQ227">
        <v>1</v>
      </c>
      <c r="BR227">
        <v>0</v>
      </c>
      <c r="BS227">
        <v>0.16</v>
      </c>
      <c r="BT227">
        <v>111115</v>
      </c>
      <c r="CS227">
        <v>-9999</v>
      </c>
    </row>
    <row r="228" spans="1:97" x14ac:dyDescent="0.2">
      <c r="A228" t="s">
        <v>132</v>
      </c>
      <c r="B228" t="s">
        <v>133</v>
      </c>
      <c r="C228" t="s">
        <v>184</v>
      </c>
      <c r="D228">
        <v>3</v>
      </c>
      <c r="E228">
        <v>1</v>
      </c>
      <c r="F228" t="s">
        <v>135</v>
      </c>
      <c r="G228" t="s">
        <v>185</v>
      </c>
      <c r="H228" t="s">
        <v>347</v>
      </c>
      <c r="I228">
        <v>2</v>
      </c>
      <c r="J228">
        <v>20130404</v>
      </c>
      <c r="K228" t="s">
        <v>220</v>
      </c>
      <c r="L228" t="s">
        <v>138</v>
      </c>
      <c r="M228" t="s">
        <v>139</v>
      </c>
      <c r="O228">
        <v>10</v>
      </c>
      <c r="P228" s="9">
        <v>0.74539351851851843</v>
      </c>
      <c r="Q228">
        <v>2557.5</v>
      </c>
      <c r="R228">
        <v>0</v>
      </c>
      <c r="S228">
        <v>-0.11600000000000001</v>
      </c>
      <c r="T228">
        <v>0.222</v>
      </c>
      <c r="U228">
        <v>97.9</v>
      </c>
      <c r="V228">
        <v>10</v>
      </c>
      <c r="W228">
        <v>10</v>
      </c>
      <c r="X228">
        <v>0</v>
      </c>
      <c r="Y228">
        <v>0</v>
      </c>
      <c r="Z228">
        <v>605.6</v>
      </c>
      <c r="AA228">
        <v>1039.5</v>
      </c>
      <c r="AB228">
        <v>796.2</v>
      </c>
      <c r="AC228">
        <v>-9999</v>
      </c>
      <c r="AD228">
        <v>0.41699999999999998</v>
      </c>
      <c r="AE228">
        <v>0.23400000000000001</v>
      </c>
      <c r="AF228">
        <v>-1</v>
      </c>
      <c r="AG228">
        <v>0.87</v>
      </c>
      <c r="AH228">
        <v>0.92</v>
      </c>
      <c r="AI228">
        <v>10</v>
      </c>
      <c r="AJ228">
        <v>0.875</v>
      </c>
      <c r="AK228">
        <v>1E-3</v>
      </c>
      <c r="AL228">
        <v>0.56100000000000005</v>
      </c>
      <c r="AM228">
        <v>1.7170000000000001</v>
      </c>
      <c r="AN228">
        <v>-1</v>
      </c>
      <c r="AO228">
        <v>1999</v>
      </c>
      <c r="AP228">
        <v>0.5</v>
      </c>
      <c r="AQ228">
        <v>204.678</v>
      </c>
      <c r="AR228">
        <v>3.65</v>
      </c>
      <c r="AS228">
        <v>1.54</v>
      </c>
      <c r="AT228">
        <v>25.35</v>
      </c>
      <c r="AU228">
        <v>1.9</v>
      </c>
      <c r="AV228">
        <v>4.6399999999999997</v>
      </c>
      <c r="AW228">
        <v>1</v>
      </c>
      <c r="AX228">
        <v>9.2899999999999991</v>
      </c>
      <c r="AY228">
        <v>23.46</v>
      </c>
      <c r="AZ228">
        <v>25.35</v>
      </c>
      <c r="BA228">
        <v>23.07</v>
      </c>
      <c r="BB228">
        <v>99.86</v>
      </c>
      <c r="BC228">
        <v>99.69</v>
      </c>
      <c r="BD228">
        <v>15.752000000000001</v>
      </c>
      <c r="BE228">
        <v>18.140999999999998</v>
      </c>
      <c r="BF228">
        <v>51.1</v>
      </c>
      <c r="BG228">
        <v>58.85</v>
      </c>
      <c r="BH228">
        <v>300.2</v>
      </c>
      <c r="BI228">
        <v>1999</v>
      </c>
      <c r="BJ228">
        <v>13</v>
      </c>
      <c r="BK228">
        <v>94.04</v>
      </c>
      <c r="BL228">
        <v>-2.77</v>
      </c>
      <c r="BM228">
        <v>-0.187</v>
      </c>
      <c r="BN228">
        <v>1</v>
      </c>
      <c r="BO228">
        <v>-1.36</v>
      </c>
      <c r="BP228">
        <v>7.36</v>
      </c>
      <c r="BQ228">
        <v>1</v>
      </c>
      <c r="BR228">
        <v>0</v>
      </c>
      <c r="BS228">
        <v>0.16</v>
      </c>
      <c r="BT228">
        <v>111115</v>
      </c>
      <c r="CS228">
        <v>-9999</v>
      </c>
    </row>
    <row r="229" spans="1:97" x14ac:dyDescent="0.2">
      <c r="A229" t="s">
        <v>132</v>
      </c>
      <c r="B229" t="s">
        <v>133</v>
      </c>
      <c r="C229" t="s">
        <v>184</v>
      </c>
      <c r="D229">
        <v>3</v>
      </c>
      <c r="E229">
        <v>1</v>
      </c>
      <c r="F229" t="s">
        <v>135</v>
      </c>
      <c r="G229" t="s">
        <v>185</v>
      </c>
      <c r="H229" t="s">
        <v>347</v>
      </c>
      <c r="I229">
        <v>2</v>
      </c>
      <c r="J229">
        <v>20130404</v>
      </c>
      <c r="K229" t="s">
        <v>220</v>
      </c>
      <c r="L229" t="s">
        <v>138</v>
      </c>
      <c r="M229" t="s">
        <v>139</v>
      </c>
      <c r="O229">
        <v>11</v>
      </c>
      <c r="P229" s="9">
        <v>0.74677083333333327</v>
      </c>
      <c r="Q229">
        <v>2676.5</v>
      </c>
      <c r="R229">
        <v>0</v>
      </c>
      <c r="S229">
        <v>-2.71</v>
      </c>
      <c r="T229">
        <v>0.22600000000000001</v>
      </c>
      <c r="U229">
        <v>69.5</v>
      </c>
      <c r="V229">
        <v>11</v>
      </c>
      <c r="W229">
        <v>11</v>
      </c>
      <c r="X229">
        <v>0</v>
      </c>
      <c r="Y229">
        <v>0</v>
      </c>
      <c r="Z229">
        <v>604.6</v>
      </c>
      <c r="AA229">
        <v>1004.7</v>
      </c>
      <c r="AB229">
        <v>789.6</v>
      </c>
      <c r="AC229">
        <v>-9999</v>
      </c>
      <c r="AD229">
        <v>0.39800000000000002</v>
      </c>
      <c r="AE229">
        <v>0.214</v>
      </c>
      <c r="AF229">
        <v>-1</v>
      </c>
      <c r="AG229">
        <v>0.87</v>
      </c>
      <c r="AH229">
        <v>0.92</v>
      </c>
      <c r="AI229">
        <v>10</v>
      </c>
      <c r="AJ229">
        <v>0.875</v>
      </c>
      <c r="AK229">
        <v>-1E-3</v>
      </c>
      <c r="AL229">
        <v>0.53800000000000003</v>
      </c>
      <c r="AM229">
        <v>1.6619999999999999</v>
      </c>
      <c r="AN229">
        <v>-1</v>
      </c>
      <c r="AO229">
        <v>1999.6</v>
      </c>
      <c r="AP229">
        <v>0.5</v>
      </c>
      <c r="AQ229">
        <v>187.27600000000001</v>
      </c>
      <c r="AR229">
        <v>3.58</v>
      </c>
      <c r="AS229">
        <v>1.48</v>
      </c>
      <c r="AT229">
        <v>25.03</v>
      </c>
      <c r="AU229">
        <v>1.9</v>
      </c>
      <c r="AV229">
        <v>4.6399999999999997</v>
      </c>
      <c r="AW229">
        <v>1</v>
      </c>
      <c r="AX229">
        <v>9.2899999999999991</v>
      </c>
      <c r="AY229">
        <v>23.29</v>
      </c>
      <c r="AZ229">
        <v>25.03</v>
      </c>
      <c r="BA229">
        <v>23.06</v>
      </c>
      <c r="BB229">
        <v>49.77</v>
      </c>
      <c r="BC229">
        <v>51.45</v>
      </c>
      <c r="BD229">
        <v>15.763</v>
      </c>
      <c r="BE229">
        <v>18.103000000000002</v>
      </c>
      <c r="BF229">
        <v>51.67</v>
      </c>
      <c r="BG229">
        <v>59.34</v>
      </c>
      <c r="BH229">
        <v>300.2</v>
      </c>
      <c r="BI229">
        <v>2000</v>
      </c>
      <c r="BJ229">
        <v>10</v>
      </c>
      <c r="BK229">
        <v>94.04</v>
      </c>
      <c r="BL229">
        <v>-2.84</v>
      </c>
      <c r="BM229">
        <v>-0.187</v>
      </c>
      <c r="BN229">
        <v>1</v>
      </c>
      <c r="BO229">
        <v>-1.36</v>
      </c>
      <c r="BP229">
        <v>7.36</v>
      </c>
      <c r="BQ229">
        <v>1</v>
      </c>
      <c r="BR229">
        <v>0</v>
      </c>
      <c r="BS229">
        <v>0.16</v>
      </c>
      <c r="BT229">
        <v>111115</v>
      </c>
      <c r="CS229">
        <v>-9999</v>
      </c>
    </row>
    <row r="230" spans="1:97" x14ac:dyDescent="0.2">
      <c r="A230" t="s">
        <v>132</v>
      </c>
      <c r="B230" t="s">
        <v>133</v>
      </c>
      <c r="C230" t="s">
        <v>184</v>
      </c>
      <c r="D230">
        <v>3</v>
      </c>
      <c r="E230">
        <v>1</v>
      </c>
      <c r="F230" t="s">
        <v>135</v>
      </c>
      <c r="G230" t="s">
        <v>185</v>
      </c>
      <c r="H230" t="s">
        <v>347</v>
      </c>
      <c r="I230">
        <v>2</v>
      </c>
      <c r="J230">
        <v>20130404</v>
      </c>
      <c r="K230" t="s">
        <v>220</v>
      </c>
      <c r="L230" t="s">
        <v>138</v>
      </c>
      <c r="M230" t="s">
        <v>139</v>
      </c>
      <c r="O230">
        <v>12</v>
      </c>
      <c r="P230" s="9">
        <v>0.74888888888888883</v>
      </c>
      <c r="Q230">
        <v>2859.5</v>
      </c>
      <c r="R230">
        <v>0</v>
      </c>
      <c r="S230">
        <v>27.4</v>
      </c>
      <c r="T230">
        <v>0.22500000000000001</v>
      </c>
      <c r="U230">
        <v>660</v>
      </c>
      <c r="V230">
        <v>12</v>
      </c>
      <c r="W230">
        <v>12</v>
      </c>
      <c r="X230">
        <v>0</v>
      </c>
      <c r="Y230">
        <v>0</v>
      </c>
      <c r="Z230">
        <v>588.6</v>
      </c>
      <c r="AA230">
        <v>1363.5</v>
      </c>
      <c r="AB230">
        <v>889.5</v>
      </c>
      <c r="AC230">
        <v>-9999</v>
      </c>
      <c r="AD230">
        <v>0.56799999999999995</v>
      </c>
      <c r="AE230">
        <v>0.34799999999999998</v>
      </c>
      <c r="AF230">
        <v>-1</v>
      </c>
      <c r="AG230">
        <v>0.87</v>
      </c>
      <c r="AH230">
        <v>0.92</v>
      </c>
      <c r="AI230">
        <v>10</v>
      </c>
      <c r="AJ230">
        <v>0.875</v>
      </c>
      <c r="AK230">
        <v>1.6E-2</v>
      </c>
      <c r="AL230">
        <v>0.61199999999999999</v>
      </c>
      <c r="AM230">
        <v>2.3159999999999998</v>
      </c>
      <c r="AN230">
        <v>-1</v>
      </c>
      <c r="AO230">
        <v>1999.6</v>
      </c>
      <c r="AP230">
        <v>0.5</v>
      </c>
      <c r="AQ230">
        <v>304.10599999999999</v>
      </c>
      <c r="AR230">
        <v>3.49</v>
      </c>
      <c r="AS230">
        <v>1.46</v>
      </c>
      <c r="AT230">
        <v>24.84</v>
      </c>
      <c r="AU230">
        <v>1.9</v>
      </c>
      <c r="AV230">
        <v>4.6399999999999997</v>
      </c>
      <c r="AW230">
        <v>1</v>
      </c>
      <c r="AX230">
        <v>9.2899999999999991</v>
      </c>
      <c r="AY230">
        <v>23.28</v>
      </c>
      <c r="AZ230">
        <v>24.84</v>
      </c>
      <c r="BA230">
        <v>23.06</v>
      </c>
      <c r="BB230">
        <v>899.45</v>
      </c>
      <c r="BC230">
        <v>879.14</v>
      </c>
      <c r="BD230">
        <v>15.718999999999999</v>
      </c>
      <c r="BE230">
        <v>18.001000000000001</v>
      </c>
      <c r="BF230">
        <v>51.54</v>
      </c>
      <c r="BG230">
        <v>59.02</v>
      </c>
      <c r="BH230">
        <v>300.2</v>
      </c>
      <c r="BI230">
        <v>2000</v>
      </c>
      <c r="BJ230">
        <v>14</v>
      </c>
      <c r="BK230">
        <v>94.04</v>
      </c>
      <c r="BL230">
        <v>-11.2</v>
      </c>
      <c r="BM230">
        <v>-0.17899999999999999</v>
      </c>
      <c r="BN230">
        <v>1</v>
      </c>
      <c r="BO230">
        <v>-1.36</v>
      </c>
      <c r="BP230">
        <v>7.36</v>
      </c>
      <c r="BQ230">
        <v>1</v>
      </c>
      <c r="BR230">
        <v>0</v>
      </c>
      <c r="BS230">
        <v>0.16</v>
      </c>
      <c r="BT230">
        <v>111115</v>
      </c>
      <c r="CS230">
        <v>-9999</v>
      </c>
    </row>
    <row r="231" spans="1:97" x14ac:dyDescent="0.2">
      <c r="A231" t="s">
        <v>132</v>
      </c>
      <c r="B231" t="s">
        <v>133</v>
      </c>
      <c r="C231" t="s">
        <v>184</v>
      </c>
      <c r="D231">
        <v>3</v>
      </c>
      <c r="E231">
        <v>1</v>
      </c>
      <c r="F231" t="s">
        <v>135</v>
      </c>
      <c r="G231" t="s">
        <v>185</v>
      </c>
      <c r="H231" t="s">
        <v>347</v>
      </c>
      <c r="I231">
        <v>2</v>
      </c>
      <c r="J231">
        <v>20130404</v>
      </c>
      <c r="K231" t="s">
        <v>220</v>
      </c>
      <c r="L231" t="s">
        <v>138</v>
      </c>
      <c r="M231" t="s">
        <v>139</v>
      </c>
      <c r="O231">
        <v>13</v>
      </c>
      <c r="P231" s="9">
        <v>0.75081018518518527</v>
      </c>
      <c r="Q231">
        <v>3025.5</v>
      </c>
      <c r="R231">
        <v>0</v>
      </c>
      <c r="S231">
        <v>33.299999999999997</v>
      </c>
      <c r="T231">
        <v>0.222</v>
      </c>
      <c r="U231">
        <v>903</v>
      </c>
      <c r="V231">
        <v>13</v>
      </c>
      <c r="W231">
        <v>13</v>
      </c>
      <c r="X231">
        <v>0</v>
      </c>
      <c r="Y231">
        <v>0</v>
      </c>
      <c r="Z231">
        <v>600.4</v>
      </c>
      <c r="AA231">
        <v>1394.2</v>
      </c>
      <c r="AB231">
        <v>895</v>
      </c>
      <c r="AC231">
        <v>-9999</v>
      </c>
      <c r="AD231">
        <v>0.56899999999999995</v>
      </c>
      <c r="AE231">
        <v>0.35799999999999998</v>
      </c>
      <c r="AF231">
        <v>-1</v>
      </c>
      <c r="AG231">
        <v>0.87</v>
      </c>
      <c r="AH231">
        <v>0.92</v>
      </c>
      <c r="AI231">
        <v>10</v>
      </c>
      <c r="AJ231">
        <v>0.875</v>
      </c>
      <c r="AK231">
        <v>0.02</v>
      </c>
      <c r="AL231">
        <v>0.629</v>
      </c>
      <c r="AM231">
        <v>2.3220000000000001</v>
      </c>
      <c r="AN231">
        <v>-1</v>
      </c>
      <c r="AO231">
        <v>2001.1</v>
      </c>
      <c r="AP231">
        <v>0.5</v>
      </c>
      <c r="AQ231">
        <v>313.44</v>
      </c>
      <c r="AR231">
        <v>3.52</v>
      </c>
      <c r="AS231">
        <v>1.49</v>
      </c>
      <c r="AT231">
        <v>25.06</v>
      </c>
      <c r="AU231">
        <v>1.9</v>
      </c>
      <c r="AV231">
        <v>4.6399999999999997</v>
      </c>
      <c r="AW231">
        <v>1</v>
      </c>
      <c r="AX231">
        <v>9.2899999999999991</v>
      </c>
      <c r="AY231">
        <v>23.38</v>
      </c>
      <c r="AZ231">
        <v>25.06</v>
      </c>
      <c r="BA231">
        <v>23.06</v>
      </c>
      <c r="BB231">
        <v>1199.95</v>
      </c>
      <c r="BC231">
        <v>1175.01</v>
      </c>
      <c r="BD231">
        <v>15.835000000000001</v>
      </c>
      <c r="BE231">
        <v>18.135000000000002</v>
      </c>
      <c r="BF231">
        <v>51.6</v>
      </c>
      <c r="BG231">
        <v>59.1</v>
      </c>
      <c r="BH231">
        <v>300.3</v>
      </c>
      <c r="BI231">
        <v>2001</v>
      </c>
      <c r="BJ231">
        <v>3</v>
      </c>
      <c r="BK231">
        <v>94.04</v>
      </c>
      <c r="BL231">
        <v>-16.2</v>
      </c>
      <c r="BM231">
        <v>-0.17399999999999999</v>
      </c>
      <c r="BN231">
        <v>1</v>
      </c>
      <c r="BO231">
        <v>-1.36</v>
      </c>
      <c r="BP231">
        <v>7.36</v>
      </c>
      <c r="BQ231">
        <v>1</v>
      </c>
      <c r="BR231">
        <v>0</v>
      </c>
      <c r="BS231">
        <v>0.16</v>
      </c>
      <c r="BT231">
        <v>111115</v>
      </c>
      <c r="CS231">
        <v>-9999</v>
      </c>
    </row>
    <row r="232" spans="1:97" x14ac:dyDescent="0.2">
      <c r="A232" t="s">
        <v>132</v>
      </c>
      <c r="B232" t="s">
        <v>133</v>
      </c>
      <c r="C232" t="s">
        <v>184</v>
      </c>
      <c r="D232">
        <v>3</v>
      </c>
      <c r="E232">
        <v>1</v>
      </c>
      <c r="F232" t="s">
        <v>135</v>
      </c>
      <c r="G232" t="s">
        <v>185</v>
      </c>
      <c r="H232" t="s">
        <v>347</v>
      </c>
      <c r="I232">
        <v>2</v>
      </c>
      <c r="J232">
        <v>20130404</v>
      </c>
      <c r="K232" t="s">
        <v>220</v>
      </c>
      <c r="L232" t="s">
        <v>138</v>
      </c>
      <c r="M232" t="s">
        <v>139</v>
      </c>
      <c r="O232">
        <v>14</v>
      </c>
      <c r="P232" s="9">
        <v>0.75255787037037036</v>
      </c>
      <c r="Q232">
        <v>3176.5</v>
      </c>
      <c r="R232">
        <v>0</v>
      </c>
      <c r="S232">
        <v>34.799999999999997</v>
      </c>
      <c r="T232">
        <v>0.22500000000000001</v>
      </c>
      <c r="U232" s="10">
        <v>1190</v>
      </c>
      <c r="V232">
        <v>14</v>
      </c>
      <c r="W232">
        <v>14</v>
      </c>
      <c r="X232">
        <v>0</v>
      </c>
      <c r="Y232">
        <v>0</v>
      </c>
      <c r="Z232">
        <v>601.79999999999995</v>
      </c>
      <c r="AA232">
        <v>1399.4</v>
      </c>
      <c r="AB232">
        <v>893.9</v>
      </c>
      <c r="AC232">
        <v>-9999</v>
      </c>
      <c r="AD232">
        <v>0.56999999999999995</v>
      </c>
      <c r="AE232">
        <v>0.36099999999999999</v>
      </c>
      <c r="AF232">
        <v>-1</v>
      </c>
      <c r="AG232">
        <v>0.87</v>
      </c>
      <c r="AH232">
        <v>0.92</v>
      </c>
      <c r="AI232">
        <v>10</v>
      </c>
      <c r="AJ232">
        <v>0.875</v>
      </c>
      <c r="AK232">
        <v>0.02</v>
      </c>
      <c r="AL232">
        <v>0.63400000000000001</v>
      </c>
      <c r="AM232">
        <v>2.3250000000000002</v>
      </c>
      <c r="AN232">
        <v>-1</v>
      </c>
      <c r="AO232">
        <v>2001</v>
      </c>
      <c r="AP232">
        <v>0.5</v>
      </c>
      <c r="AQ232">
        <v>316.23099999999999</v>
      </c>
      <c r="AR232">
        <v>3.59</v>
      </c>
      <c r="AS232">
        <v>1.5</v>
      </c>
      <c r="AT232">
        <v>25.18</v>
      </c>
      <c r="AU232">
        <v>1.9</v>
      </c>
      <c r="AV232">
        <v>4.6399999999999997</v>
      </c>
      <c r="AW232">
        <v>1</v>
      </c>
      <c r="AX232">
        <v>9.2899999999999991</v>
      </c>
      <c r="AY232">
        <v>23.41</v>
      </c>
      <c r="AZ232">
        <v>25.18</v>
      </c>
      <c r="BA232">
        <v>23.06</v>
      </c>
      <c r="BB232">
        <v>1501.38</v>
      </c>
      <c r="BC232">
        <v>1474.69</v>
      </c>
      <c r="BD232">
        <v>15.917999999999999</v>
      </c>
      <c r="BE232">
        <v>18.266999999999999</v>
      </c>
      <c r="BF232">
        <v>51.78</v>
      </c>
      <c r="BG232">
        <v>59.42</v>
      </c>
      <c r="BH232">
        <v>300.2</v>
      </c>
      <c r="BI232">
        <v>2001</v>
      </c>
      <c r="BJ232">
        <v>5</v>
      </c>
      <c r="BK232">
        <v>94.04</v>
      </c>
      <c r="BL232">
        <v>-21.2</v>
      </c>
      <c r="BM232">
        <v>-0.16400000000000001</v>
      </c>
      <c r="BN232">
        <v>1</v>
      </c>
      <c r="BO232">
        <v>-1.36</v>
      </c>
      <c r="BP232">
        <v>7.36</v>
      </c>
      <c r="BQ232">
        <v>1</v>
      </c>
      <c r="BR232">
        <v>0</v>
      </c>
      <c r="BS232">
        <v>0.16</v>
      </c>
      <c r="BT232">
        <v>111115</v>
      </c>
      <c r="CS232">
        <v>-9999</v>
      </c>
    </row>
    <row r="233" spans="1:97" x14ac:dyDescent="0.2">
      <c r="A233" t="s">
        <v>132</v>
      </c>
      <c r="B233" t="s">
        <v>133</v>
      </c>
      <c r="C233" t="s">
        <v>184</v>
      </c>
      <c r="D233">
        <v>3</v>
      </c>
      <c r="E233">
        <v>1</v>
      </c>
      <c r="F233" t="s">
        <v>135</v>
      </c>
      <c r="G233" t="s">
        <v>185</v>
      </c>
      <c r="H233" t="s">
        <v>347</v>
      </c>
      <c r="I233">
        <v>3</v>
      </c>
      <c r="J233">
        <v>20130404</v>
      </c>
      <c r="K233" t="s">
        <v>220</v>
      </c>
      <c r="L233" t="s">
        <v>138</v>
      </c>
      <c r="M233" t="s">
        <v>139</v>
      </c>
      <c r="O233" s="1">
        <v>1</v>
      </c>
      <c r="P233" s="1" t="s">
        <v>348</v>
      </c>
      <c r="Q233" s="1">
        <v>193.99999972432852</v>
      </c>
      <c r="R233" s="1">
        <v>0</v>
      </c>
      <c r="S233">
        <f t="shared" ref="S233:S254" si="360">(BB233-BC233*(1000-BD233)/(1000-BE233))*BU233</f>
        <v>15.363985963525048</v>
      </c>
      <c r="T233">
        <f t="shared" ref="T233:T254" si="361">IF(CF233&lt;&gt;0,1/(1/CF233-1/AX233),0)</f>
        <v>0.19912775497972091</v>
      </c>
      <c r="U233">
        <f t="shared" ref="U233:U254" si="362">((CI233-BV233/2)*BC233-S233)/(CI233+BV233/2)</f>
        <v>251.21980974742107</v>
      </c>
      <c r="V233" s="1">
        <v>15</v>
      </c>
      <c r="W233" s="1">
        <v>15</v>
      </c>
      <c r="X233" s="1">
        <v>0</v>
      </c>
      <c r="Y233" s="1">
        <v>0</v>
      </c>
      <c r="Z233" s="1">
        <v>603.640625</v>
      </c>
      <c r="AA233" s="1">
        <v>1170.53076171875</v>
      </c>
      <c r="AB233" s="1">
        <v>818.3214111328125</v>
      </c>
      <c r="AC233">
        <v>-9999</v>
      </c>
      <c r="AD233">
        <f t="shared" ref="AD233:AD254" si="363">CQ233/AA233</f>
        <v>0.48430178450530964</v>
      </c>
      <c r="AE233">
        <f t="shared" ref="AE233:AE254" si="364">(AA233-AB233)/AA233</f>
        <v>0.30089713325326928</v>
      </c>
      <c r="AF233" s="1">
        <v>-1</v>
      </c>
      <c r="AG233" s="1">
        <v>0.87</v>
      </c>
      <c r="AH233" s="1">
        <v>0.92</v>
      </c>
      <c r="AI233" s="1">
        <v>9.9894657135009766</v>
      </c>
      <c r="AJ233">
        <f t="shared" ref="AJ233:AJ254" si="365">(AI233*AH233+(100-AI233)*AG233)/100</f>
        <v>0.87499473285675033</v>
      </c>
      <c r="AK233">
        <f t="shared" ref="AK233:AK254" si="366">(S233-AF233)/CP233</f>
        <v>9.3530775578757538E-3</v>
      </c>
      <c r="AL233">
        <f t="shared" ref="AL233:AL254" si="367">(AA233-AB233)/(AA233-Z233)</f>
        <v>0.6213008972507108</v>
      </c>
      <c r="AM233">
        <f t="shared" ref="AM233:AM254" si="368">(Y233-AA233)/(Y233-Z233)</f>
        <v>1.9391185967954858</v>
      </c>
      <c r="AN233">
        <f t="shared" ref="AN233:AN254" si="369">(Y233-AA233)/AA233</f>
        <v>-1</v>
      </c>
      <c r="AO233" s="1">
        <v>1999.0125732421875</v>
      </c>
      <c r="AP233" s="1">
        <v>0.5</v>
      </c>
      <c r="AQ233">
        <f t="shared" ref="AQ233:AQ254" si="370">AE233*AP233*AJ233*AO233</f>
        <v>263.15342018796059</v>
      </c>
      <c r="AR233">
        <f t="shared" ref="AR233:AR254" si="371">BV233*1000</f>
        <v>4.8816669694854244</v>
      </c>
      <c r="AS233">
        <f t="shared" ref="AS233:AS254" si="372">(CA233-CG233)</f>
        <v>2.2829627597659328</v>
      </c>
      <c r="AT233">
        <f t="shared" ref="AT233:AT254" si="373">(AZ233+BZ233*R233)</f>
        <v>28.737617492675781</v>
      </c>
      <c r="AU233" s="1">
        <v>1.9</v>
      </c>
      <c r="AV233">
        <f t="shared" ref="AV233:AV254" si="374">(AU233*BO233+BP233)</f>
        <v>4.7803738117218018</v>
      </c>
      <c r="AW233" s="1">
        <v>1</v>
      </c>
      <c r="AX233">
        <f t="shared" ref="AX233:AX254" si="375">AV233*(AW233+1)*(AW233+1)/(AW233*AW233+1)</f>
        <v>9.5607476234436035</v>
      </c>
      <c r="AY233" s="1">
        <v>30.698802947998047</v>
      </c>
      <c r="AZ233" s="1">
        <v>28.737617492675781</v>
      </c>
      <c r="BA233" s="1">
        <v>32.020008087158203</v>
      </c>
      <c r="BB233" s="1">
        <v>400.5924072265625</v>
      </c>
      <c r="BC233" s="1">
        <v>389.66497802734375</v>
      </c>
      <c r="BD233" s="1">
        <v>14.809967041015625</v>
      </c>
      <c r="BE233" s="1">
        <v>17.844345092773438</v>
      </c>
      <c r="BF233" s="1">
        <v>31.409957885742188</v>
      </c>
      <c r="BG233" s="1">
        <v>37.847209930419922</v>
      </c>
      <c r="BH233" s="1">
        <v>300.21499633789062</v>
      </c>
      <c r="BI233" s="1">
        <v>1999.5355224609375</v>
      </c>
      <c r="BJ233" s="1">
        <v>139.73223876953125</v>
      </c>
      <c r="BK233" s="1">
        <v>94.043830871582031</v>
      </c>
      <c r="BL233" s="1">
        <v>-4.2881088256835938</v>
      </c>
      <c r="BM233" s="1">
        <v>-0.28145569562911987</v>
      </c>
      <c r="BN233" s="1">
        <v>1</v>
      </c>
      <c r="BO233" s="1">
        <v>-1.355140209197998</v>
      </c>
      <c r="BP233" s="1">
        <v>7.355140209197998</v>
      </c>
      <c r="BQ233" s="1">
        <v>1</v>
      </c>
      <c r="BR233" s="1">
        <v>0</v>
      </c>
      <c r="BS233" s="1">
        <v>0.15999999642372131</v>
      </c>
      <c r="BT233" s="1">
        <v>111115</v>
      </c>
      <c r="BU233">
        <f t="shared" ref="BU233:BU254" si="376">BH233*0.000001/(AU233*0.0001)</f>
        <v>1.580078928094161</v>
      </c>
      <c r="BV233">
        <f t="shared" ref="BV233:BV254" si="377">(BE233-BD233)/(1000-BE233)*BU233</f>
        <v>4.881666969485424E-3</v>
      </c>
      <c r="BW233">
        <f t="shared" ref="BW233:BW254" si="378">(AZ233+273.15)</f>
        <v>301.88761749267576</v>
      </c>
      <c r="BX233">
        <f t="shared" ref="BX233:BX254" si="379">(AY233+273.15)</f>
        <v>303.84880294799802</v>
      </c>
      <c r="BY233">
        <f t="shared" ref="BY233:BY254" si="380">(BI233*BQ233+BJ233*BR233)*BS233</f>
        <v>319.92567644285373</v>
      </c>
      <c r="BZ233">
        <f t="shared" ref="BZ233:BZ254" si="381">((BY233+0.00000010773*(BX233^4-BW233^4))-BV233*44100)/(AV233*51.4+0.00000043092*BW233^3)</f>
        <v>0.49743641838032815</v>
      </c>
      <c r="CA233">
        <f t="shared" ref="CA233:CA254" si="382">0.61365*EXP(17.502*AT233/(240.97+AT233))</f>
        <v>3.9611133316848628</v>
      </c>
      <c r="CB233">
        <f t="shared" ref="CB233:CB254" si="383">CA233*1000/BK233</f>
        <v>42.119863631393429</v>
      </c>
      <c r="CC233">
        <f t="shared" ref="CC233:CC254" si="384">(CB233-BE233)</f>
        <v>24.275518538619991</v>
      </c>
      <c r="CD233">
        <f t="shared" ref="CD233:CD254" si="385">IF(R233,AZ233,(AY233+AZ233)/2)</f>
        <v>29.718210220336914</v>
      </c>
      <c r="CE233">
        <f t="shared" ref="CE233:CE254" si="386">0.61365*EXP(17.502*CD233/(240.97+CD233))</f>
        <v>4.1919755375869636</v>
      </c>
      <c r="CF233">
        <f t="shared" ref="CF233:CF254" si="387">IF(CC233&lt;&gt;0,(1000-(CB233+BE233)/2)/CC233*BV233,0)</f>
        <v>0.19506501224317691</v>
      </c>
      <c r="CG233">
        <f t="shared" ref="CG233:CG254" si="388">BE233*BK233/1000</f>
        <v>1.67815057191893</v>
      </c>
      <c r="CH233">
        <f t="shared" ref="CH233:CH254" si="389">(CE233-CG233)</f>
        <v>2.5138249656680336</v>
      </c>
      <c r="CI233">
        <f t="shared" ref="CI233:CI254" si="390">1/(1.6/T233+1.37/AX233)</f>
        <v>0.12227424924761969</v>
      </c>
      <c r="CJ233">
        <f t="shared" ref="CJ233:CJ254" si="391">U233*BK233*0.001</f>
        <v>23.625673299477484</v>
      </c>
      <c r="CK233">
        <f t="shared" ref="CK233:CK254" si="392">U233/BC233</f>
        <v>0.64470718158764673</v>
      </c>
      <c r="CL233">
        <f t="shared" ref="CL233:CL254" si="393">(1-BV233*BK233/CA233/T233)*100</f>
        <v>41.796460711169402</v>
      </c>
      <c r="CM233">
        <f t="shared" ref="CM233:CM254" si="394">(BC233-S233/(AX233/1.35))</f>
        <v>387.49554715565131</v>
      </c>
      <c r="CN233">
        <f t="shared" ref="CN233:CN254" si="395">S233*CL233/100/CM233</f>
        <v>1.6572067483229334E-2</v>
      </c>
      <c r="CO233">
        <f t="shared" ref="CO233:CO254" si="396">(Y233-X233)</f>
        <v>0</v>
      </c>
      <c r="CP233">
        <f t="shared" ref="CP233:CP254" si="397">BI233*AJ233</f>
        <v>1749.5830503132906</v>
      </c>
      <c r="CQ233">
        <f t="shared" ref="CQ233:CQ254" si="398">(AA233-Z233)</f>
        <v>566.89013671875</v>
      </c>
      <c r="CR233">
        <f t="shared" ref="CR233:CR254" si="399">(AA233-AB233)/(AA233-X233)</f>
        <v>0.30089713325326928</v>
      </c>
      <c r="CS233">
        <v>-9999</v>
      </c>
    </row>
    <row r="234" spans="1:97" x14ac:dyDescent="0.2">
      <c r="A234" t="s">
        <v>132</v>
      </c>
      <c r="B234" t="s">
        <v>133</v>
      </c>
      <c r="C234" t="s">
        <v>184</v>
      </c>
      <c r="D234">
        <v>3</v>
      </c>
      <c r="E234">
        <v>1</v>
      </c>
      <c r="F234" t="s">
        <v>135</v>
      </c>
      <c r="G234" t="s">
        <v>185</v>
      </c>
      <c r="H234" t="s">
        <v>347</v>
      </c>
      <c r="I234">
        <v>3</v>
      </c>
      <c r="J234">
        <v>20130404</v>
      </c>
      <c r="K234" t="s">
        <v>220</v>
      </c>
      <c r="L234" t="s">
        <v>138</v>
      </c>
      <c r="M234" t="s">
        <v>139</v>
      </c>
      <c r="O234" s="1">
        <v>2</v>
      </c>
      <c r="P234" s="1" t="s">
        <v>349</v>
      </c>
      <c r="Q234" s="1">
        <v>317.99999972432852</v>
      </c>
      <c r="R234" s="1">
        <v>0</v>
      </c>
      <c r="S234">
        <f t="shared" si="360"/>
        <v>8.2098413911187489</v>
      </c>
      <c r="T234">
        <f t="shared" si="361"/>
        <v>0.19644912557101485</v>
      </c>
      <c r="U234">
        <f t="shared" si="362"/>
        <v>167.39382005461803</v>
      </c>
      <c r="V234" s="1">
        <v>16</v>
      </c>
      <c r="W234" s="1">
        <v>16</v>
      </c>
      <c r="X234" s="1">
        <v>0</v>
      </c>
      <c r="Y234" s="1">
        <v>0</v>
      </c>
      <c r="Z234" s="1">
        <v>614.484619140625</v>
      </c>
      <c r="AA234" s="1">
        <v>1073.1920166015625</v>
      </c>
      <c r="AB234" s="1">
        <v>791.84112548828125</v>
      </c>
      <c r="AC234">
        <v>-9999</v>
      </c>
      <c r="AD234">
        <f t="shared" si="363"/>
        <v>0.42742341572154929</v>
      </c>
      <c r="AE234">
        <f t="shared" si="364"/>
        <v>0.2621626761669591</v>
      </c>
      <c r="AF234" s="1">
        <v>-1</v>
      </c>
      <c r="AG234" s="1">
        <v>0.87</v>
      </c>
      <c r="AH234" s="1">
        <v>0.92</v>
      </c>
      <c r="AI234" s="1">
        <v>9.9645156860351562</v>
      </c>
      <c r="AJ234">
        <f t="shared" si="365"/>
        <v>0.87498225784301764</v>
      </c>
      <c r="AK234">
        <f t="shared" si="366"/>
        <v>5.2610740411818983E-3</v>
      </c>
      <c r="AL234">
        <f t="shared" si="367"/>
        <v>0.61335590546529273</v>
      </c>
      <c r="AM234">
        <f t="shared" si="368"/>
        <v>1.7464912597852382</v>
      </c>
      <c r="AN234">
        <f t="shared" si="369"/>
        <v>-1</v>
      </c>
      <c r="AO234" s="1">
        <v>2000.5194091796875</v>
      </c>
      <c r="AP234" s="1">
        <v>0.5</v>
      </c>
      <c r="AQ234">
        <f t="shared" si="370"/>
        <v>229.44726335076214</v>
      </c>
      <c r="AR234">
        <f t="shared" si="371"/>
        <v>4.9989618479670463</v>
      </c>
      <c r="AS234">
        <f t="shared" si="372"/>
        <v>2.3681263760002724</v>
      </c>
      <c r="AT234">
        <f t="shared" si="373"/>
        <v>29.076274871826172</v>
      </c>
      <c r="AU234" s="1">
        <v>1.9</v>
      </c>
      <c r="AV234">
        <f t="shared" si="374"/>
        <v>4.7803738117218018</v>
      </c>
      <c r="AW234" s="1">
        <v>1</v>
      </c>
      <c r="AX234">
        <f t="shared" si="375"/>
        <v>9.5607476234436035</v>
      </c>
      <c r="AY234" s="1">
        <v>30.831634521484375</v>
      </c>
      <c r="AZ234" s="1">
        <v>29.076274871826172</v>
      </c>
      <c r="BA234" s="1">
        <v>32.022636413574219</v>
      </c>
      <c r="BB234" s="1">
        <v>249.9248046875</v>
      </c>
      <c r="BC234" s="1">
        <v>243.95745849609375</v>
      </c>
      <c r="BD234" s="1">
        <v>14.665443420410156</v>
      </c>
      <c r="BE234" s="1">
        <v>17.772792816162109</v>
      </c>
      <c r="BF234" s="1">
        <v>30.868066787719727</v>
      </c>
      <c r="BG234" s="1">
        <v>37.41009521484375</v>
      </c>
      <c r="BH234" s="1">
        <v>300.2308349609375</v>
      </c>
      <c r="BI234" s="1">
        <v>2000.6839599609375</v>
      </c>
      <c r="BJ234" s="1">
        <v>127.94419097900391</v>
      </c>
      <c r="BK234" s="1">
        <v>94.044387817382812</v>
      </c>
      <c r="BL234" s="1">
        <v>-2.7450332641601562</v>
      </c>
      <c r="BM234" s="1">
        <v>-0.27436035871505737</v>
      </c>
      <c r="BN234" s="1">
        <v>1</v>
      </c>
      <c r="BO234" s="1">
        <v>-1.355140209197998</v>
      </c>
      <c r="BP234" s="1">
        <v>7.355140209197998</v>
      </c>
      <c r="BQ234" s="1">
        <v>1</v>
      </c>
      <c r="BR234" s="1">
        <v>0</v>
      </c>
      <c r="BS234" s="1">
        <v>0.15999999642372131</v>
      </c>
      <c r="BT234" s="1">
        <v>111115</v>
      </c>
      <c r="BU234">
        <f t="shared" si="376"/>
        <v>1.580162289268092</v>
      </c>
      <c r="BV234">
        <f t="shared" si="377"/>
        <v>4.9989618479670461E-3</v>
      </c>
      <c r="BW234">
        <f t="shared" si="378"/>
        <v>302.22627487182615</v>
      </c>
      <c r="BX234">
        <f t="shared" si="379"/>
        <v>303.98163452148435</v>
      </c>
      <c r="BY234">
        <f t="shared" si="380"/>
        <v>320.1094264387466</v>
      </c>
      <c r="BZ234">
        <f t="shared" si="381"/>
        <v>0.46861779623062899</v>
      </c>
      <c r="CA234">
        <f t="shared" si="382"/>
        <v>4.0395577962014171</v>
      </c>
      <c r="CB234">
        <f t="shared" si="383"/>
        <v>42.95373588954088</v>
      </c>
      <c r="CC234">
        <f t="shared" si="384"/>
        <v>25.180943073378771</v>
      </c>
      <c r="CD234">
        <f t="shared" si="385"/>
        <v>29.953954696655273</v>
      </c>
      <c r="CE234">
        <f t="shared" si="386"/>
        <v>4.2491946935037674</v>
      </c>
      <c r="CF234">
        <f t="shared" si="387"/>
        <v>0.19249386465639673</v>
      </c>
      <c r="CG234">
        <f t="shared" si="388"/>
        <v>1.6714314202011447</v>
      </c>
      <c r="CH234">
        <f t="shared" si="389"/>
        <v>2.5777632733026228</v>
      </c>
      <c r="CI234">
        <f t="shared" si="390"/>
        <v>0.1206578769368948</v>
      </c>
      <c r="CJ234">
        <f t="shared" si="391"/>
        <v>15.742449331449691</v>
      </c>
      <c r="CK234">
        <f t="shared" si="392"/>
        <v>0.68615987839247938</v>
      </c>
      <c r="CL234">
        <f t="shared" si="393"/>
        <v>40.758127141843545</v>
      </c>
      <c r="CM234">
        <f t="shared" si="394"/>
        <v>242.79820962617973</v>
      </c>
      <c r="CN234">
        <f t="shared" si="395"/>
        <v>1.3781722680277437E-2</v>
      </c>
      <c r="CO234">
        <f t="shared" si="396"/>
        <v>0</v>
      </c>
      <c r="CP234">
        <f t="shared" si="397"/>
        <v>1750.5629685169306</v>
      </c>
      <c r="CQ234">
        <f t="shared" si="398"/>
        <v>458.7073974609375</v>
      </c>
      <c r="CR234">
        <f t="shared" si="399"/>
        <v>0.2621626761669591</v>
      </c>
      <c r="CS234">
        <v>-9999</v>
      </c>
    </row>
    <row r="235" spans="1:97" x14ac:dyDescent="0.2">
      <c r="A235" t="s">
        <v>132</v>
      </c>
      <c r="B235" t="s">
        <v>133</v>
      </c>
      <c r="C235" t="s">
        <v>184</v>
      </c>
      <c r="D235">
        <v>3</v>
      </c>
      <c r="E235">
        <v>1</v>
      </c>
      <c r="F235" t="s">
        <v>135</v>
      </c>
      <c r="G235" t="s">
        <v>185</v>
      </c>
      <c r="H235" t="s">
        <v>347</v>
      </c>
      <c r="I235">
        <v>3</v>
      </c>
      <c r="J235">
        <v>20130404</v>
      </c>
      <c r="K235" t="s">
        <v>220</v>
      </c>
      <c r="L235" t="s">
        <v>138</v>
      </c>
      <c r="M235" t="s">
        <v>139</v>
      </c>
      <c r="O235" s="1">
        <v>3</v>
      </c>
      <c r="P235" s="1" t="s">
        <v>350</v>
      </c>
      <c r="Q235" s="1">
        <v>443.99999965541065</v>
      </c>
      <c r="R235" s="1">
        <v>0</v>
      </c>
      <c r="S235">
        <f t="shared" si="360"/>
        <v>-0.10035608603596124</v>
      </c>
      <c r="T235">
        <f t="shared" si="361"/>
        <v>0.1925480977660608</v>
      </c>
      <c r="U235">
        <f t="shared" si="362"/>
        <v>96.692972155768274</v>
      </c>
      <c r="V235" s="1">
        <v>17</v>
      </c>
      <c r="W235" s="1">
        <v>17</v>
      </c>
      <c r="X235" s="1">
        <v>0</v>
      </c>
      <c r="Y235" s="1">
        <v>0</v>
      </c>
      <c r="Z235" s="1">
        <v>620.114990234375</v>
      </c>
      <c r="AA235" s="1">
        <v>1022.5856323242188</v>
      </c>
      <c r="AB235" s="1">
        <v>777.87744140625</v>
      </c>
      <c r="AC235">
        <v>-9999</v>
      </c>
      <c r="AD235">
        <f t="shared" si="363"/>
        <v>0.39358135824290291</v>
      </c>
      <c r="AE235">
        <f t="shared" si="364"/>
        <v>0.23930337292318038</v>
      </c>
      <c r="AF235" s="1">
        <v>-1</v>
      </c>
      <c r="AG235" s="1">
        <v>0.87</v>
      </c>
      <c r="AH235" s="1">
        <v>0.92</v>
      </c>
      <c r="AI235" s="1">
        <v>9.9645156860351562</v>
      </c>
      <c r="AJ235">
        <f t="shared" si="365"/>
        <v>0.87498225784301764</v>
      </c>
      <c r="AK235">
        <f t="shared" si="366"/>
        <v>5.1387919255317064E-4</v>
      </c>
      <c r="AL235">
        <f t="shared" si="367"/>
        <v>0.60801500861606295</v>
      </c>
      <c r="AM235">
        <f t="shared" si="368"/>
        <v>1.6490258233198465</v>
      </c>
      <c r="AN235">
        <f t="shared" si="369"/>
        <v>-1</v>
      </c>
      <c r="AO235" s="1">
        <v>2000.9656982421875</v>
      </c>
      <c r="AP235" s="1">
        <v>0.5</v>
      </c>
      <c r="AQ235">
        <f t="shared" si="370"/>
        <v>209.48730749509289</v>
      </c>
      <c r="AR235">
        <f t="shared" si="371"/>
        <v>5.0197889803724554</v>
      </c>
      <c r="AS235">
        <f t="shared" si="372"/>
        <v>2.4244172034830322</v>
      </c>
      <c r="AT235">
        <f t="shared" si="373"/>
        <v>29.335222244262695</v>
      </c>
      <c r="AU235" s="1">
        <v>1.9</v>
      </c>
      <c r="AV235">
        <f t="shared" si="374"/>
        <v>4.7803738117218018</v>
      </c>
      <c r="AW235" s="1">
        <v>1</v>
      </c>
      <c r="AX235">
        <f t="shared" si="375"/>
        <v>9.5607476234436035</v>
      </c>
      <c r="AY235" s="1">
        <v>30.858669281005859</v>
      </c>
      <c r="AZ235" s="1">
        <v>29.335222244262695</v>
      </c>
      <c r="BA235" s="1">
        <v>31.843698501586914</v>
      </c>
      <c r="BB235" s="1">
        <v>100.27230072021484</v>
      </c>
      <c r="BC235" s="1">
        <v>100.01807403564453</v>
      </c>
      <c r="BD235" s="1">
        <v>14.700902938842773</v>
      </c>
      <c r="BE235" s="1">
        <v>17.821090698242188</v>
      </c>
      <c r="BF235" s="1">
        <v>30.885725021362305</v>
      </c>
      <c r="BG235" s="1">
        <v>37.443519592285156</v>
      </c>
      <c r="BH235" s="1">
        <v>300.2264404296875</v>
      </c>
      <c r="BI235" s="1">
        <v>2000.830810546875</v>
      </c>
      <c r="BJ235" s="1">
        <v>123.08480834960938</v>
      </c>
      <c r="BK235" s="1">
        <v>94.04766845703125</v>
      </c>
      <c r="BL235" s="1">
        <v>-1.8972015380859375</v>
      </c>
      <c r="BM235" s="1">
        <v>-0.27530831098556519</v>
      </c>
      <c r="BN235" s="1">
        <v>1</v>
      </c>
      <c r="BO235" s="1">
        <v>-1.355140209197998</v>
      </c>
      <c r="BP235" s="1">
        <v>7.355140209197998</v>
      </c>
      <c r="BQ235" s="1">
        <v>1</v>
      </c>
      <c r="BR235" s="1">
        <v>0</v>
      </c>
      <c r="BS235" s="1">
        <v>0.15999999642372131</v>
      </c>
      <c r="BT235" s="1">
        <v>111115</v>
      </c>
      <c r="BU235">
        <f t="shared" si="376"/>
        <v>1.5801391601562498</v>
      </c>
      <c r="BV235">
        <f t="shared" si="377"/>
        <v>5.0197889803724549E-3</v>
      </c>
      <c r="BW235">
        <f t="shared" si="378"/>
        <v>302.48522224426267</v>
      </c>
      <c r="BX235">
        <f t="shared" si="379"/>
        <v>304.00866928100584</v>
      </c>
      <c r="BY235">
        <f t="shared" si="380"/>
        <v>320.13292253197142</v>
      </c>
      <c r="BZ235">
        <f t="shared" si="381"/>
        <v>0.45438700610157462</v>
      </c>
      <c r="CA235">
        <f t="shared" si="382"/>
        <v>4.1004492330139968</v>
      </c>
      <c r="CB235">
        <f t="shared" si="383"/>
        <v>43.599690457902426</v>
      </c>
      <c r="CC235">
        <f t="shared" si="384"/>
        <v>25.778599759660239</v>
      </c>
      <c r="CD235">
        <f t="shared" si="385"/>
        <v>30.096945762634277</v>
      </c>
      <c r="CE235">
        <f t="shared" si="386"/>
        <v>4.2842316683319952</v>
      </c>
      <c r="CF235">
        <f t="shared" si="387"/>
        <v>0.18874684216866255</v>
      </c>
      <c r="CG235">
        <f t="shared" si="388"/>
        <v>1.6760320295309648</v>
      </c>
      <c r="CH235">
        <f t="shared" si="389"/>
        <v>2.6081996388010307</v>
      </c>
      <c r="CI235">
        <f t="shared" si="390"/>
        <v>0.11830250595908696</v>
      </c>
      <c r="CJ235">
        <f t="shared" si="391"/>
        <v>9.0937485874306496</v>
      </c>
      <c r="CK235">
        <f t="shared" si="392"/>
        <v>0.96675498991621001</v>
      </c>
      <c r="CL235">
        <f t="shared" si="393"/>
        <v>40.205281944515527</v>
      </c>
      <c r="CM235">
        <f t="shared" si="394"/>
        <v>100.03224455049175</v>
      </c>
      <c r="CN235">
        <f t="shared" si="395"/>
        <v>-4.0335441357484204E-4</v>
      </c>
      <c r="CO235">
        <f t="shared" si="396"/>
        <v>0</v>
      </c>
      <c r="CP235">
        <f t="shared" si="397"/>
        <v>1750.6914601741798</v>
      </c>
      <c r="CQ235">
        <f t="shared" si="398"/>
        <v>402.47064208984375</v>
      </c>
      <c r="CR235">
        <f t="shared" si="399"/>
        <v>0.23930337292318038</v>
      </c>
      <c r="CS235">
        <v>-9999</v>
      </c>
    </row>
    <row r="236" spans="1:97" x14ac:dyDescent="0.2">
      <c r="A236" t="s">
        <v>132</v>
      </c>
      <c r="B236" t="s">
        <v>133</v>
      </c>
      <c r="C236" t="s">
        <v>184</v>
      </c>
      <c r="D236">
        <v>3</v>
      </c>
      <c r="E236">
        <v>1</v>
      </c>
      <c r="F236" t="s">
        <v>135</v>
      </c>
      <c r="G236" t="s">
        <v>185</v>
      </c>
      <c r="H236" t="s">
        <v>347</v>
      </c>
      <c r="I236">
        <v>3</v>
      </c>
      <c r="J236">
        <v>20130404</v>
      </c>
      <c r="K236" t="s">
        <v>220</v>
      </c>
      <c r="L236" t="s">
        <v>138</v>
      </c>
      <c r="M236" t="s">
        <v>139</v>
      </c>
      <c r="O236" s="1">
        <v>4</v>
      </c>
      <c r="P236" s="1" t="s">
        <v>351</v>
      </c>
      <c r="Q236" s="1">
        <v>553.99999972432852</v>
      </c>
      <c r="R236" s="1">
        <v>0</v>
      </c>
      <c r="S236">
        <f t="shared" si="360"/>
        <v>-2.856099263220226</v>
      </c>
      <c r="T236">
        <f t="shared" si="361"/>
        <v>0.19273322060037198</v>
      </c>
      <c r="U236">
        <f t="shared" si="362"/>
        <v>73.529735958606395</v>
      </c>
      <c r="V236" s="1">
        <v>18</v>
      </c>
      <c r="W236" s="1">
        <v>18</v>
      </c>
      <c r="X236" s="1">
        <v>0</v>
      </c>
      <c r="Y236" s="1">
        <v>0</v>
      </c>
      <c r="Z236" s="1">
        <v>617.73779296875</v>
      </c>
      <c r="AA236" s="1">
        <v>988.58612060546875</v>
      </c>
      <c r="AB236" s="1">
        <v>769.488525390625</v>
      </c>
      <c r="AC236">
        <v>-9999</v>
      </c>
      <c r="AD236">
        <f t="shared" si="363"/>
        <v>0.37513001640119048</v>
      </c>
      <c r="AE236">
        <f t="shared" si="364"/>
        <v>0.22162722159264728</v>
      </c>
      <c r="AF236" s="1">
        <v>-1</v>
      </c>
      <c r="AG236" s="1">
        <v>0.87</v>
      </c>
      <c r="AH236" s="1">
        <v>0.92</v>
      </c>
      <c r="AI236" s="1">
        <v>9.9396905899047852</v>
      </c>
      <c r="AJ236">
        <f t="shared" si="365"/>
        <v>0.87496984529495248</v>
      </c>
      <c r="AK236">
        <f t="shared" si="366"/>
        <v>-1.0597836420064501E-3</v>
      </c>
      <c r="AL236">
        <f t="shared" si="367"/>
        <v>0.5908010873638635</v>
      </c>
      <c r="AM236">
        <f t="shared" si="368"/>
        <v>1.600332911241322</v>
      </c>
      <c r="AN236">
        <f t="shared" si="369"/>
        <v>-1</v>
      </c>
      <c r="AO236" s="1">
        <v>2001.510009765625</v>
      </c>
      <c r="AP236" s="1">
        <v>0.5</v>
      </c>
      <c r="AQ236">
        <f t="shared" si="370"/>
        <v>194.06354417445127</v>
      </c>
      <c r="AR236">
        <f t="shared" si="371"/>
        <v>5.0181227822262375</v>
      </c>
      <c r="AS236">
        <f t="shared" si="372"/>
        <v>2.4210802139057894</v>
      </c>
      <c r="AT236">
        <f t="shared" si="373"/>
        <v>29.367092132568359</v>
      </c>
      <c r="AU236" s="1">
        <v>1.9</v>
      </c>
      <c r="AV236">
        <f t="shared" si="374"/>
        <v>4.7803738117218018</v>
      </c>
      <c r="AW236" s="1">
        <v>1</v>
      </c>
      <c r="AX236">
        <f t="shared" si="375"/>
        <v>9.5607476234436035</v>
      </c>
      <c r="AY236" s="1">
        <v>30.515237808227539</v>
      </c>
      <c r="AZ236" s="1">
        <v>29.367092132568359</v>
      </c>
      <c r="BA236" s="1">
        <v>31.428365707397461</v>
      </c>
      <c r="BB236" s="1">
        <v>50.429386138916016</v>
      </c>
      <c r="BC236" s="1">
        <v>52.071537017822266</v>
      </c>
      <c r="BD236" s="1">
        <v>14.818062782287598</v>
      </c>
      <c r="BE236" s="1">
        <v>17.936882019042969</v>
      </c>
      <c r="BF236" s="1">
        <v>31.757255554199219</v>
      </c>
      <c r="BG236" s="1">
        <v>38.442371368408203</v>
      </c>
      <c r="BH236" s="1">
        <v>300.22308349609375</v>
      </c>
      <c r="BI236" s="1">
        <v>2001.6627197265625</v>
      </c>
      <c r="BJ236" s="1">
        <v>6.1614255905151367</v>
      </c>
      <c r="BK236" s="1">
        <v>94.047462463378906</v>
      </c>
      <c r="BL236" s="1">
        <v>-1.8671836853027344</v>
      </c>
      <c r="BM236" s="1">
        <v>-0.27365082502365112</v>
      </c>
      <c r="BN236" s="1">
        <v>1</v>
      </c>
      <c r="BO236" s="1">
        <v>-1.355140209197998</v>
      </c>
      <c r="BP236" s="1">
        <v>7.355140209197998</v>
      </c>
      <c r="BQ236" s="1">
        <v>1</v>
      </c>
      <c r="BR236" s="1">
        <v>0</v>
      </c>
      <c r="BS236" s="1">
        <v>0.15999999642372131</v>
      </c>
      <c r="BT236" s="1">
        <v>111115</v>
      </c>
      <c r="BU236">
        <f t="shared" si="376"/>
        <v>1.5801214920847038</v>
      </c>
      <c r="BV236">
        <f t="shared" si="377"/>
        <v>5.0181227822262376E-3</v>
      </c>
      <c r="BW236">
        <f t="shared" si="378"/>
        <v>302.51709213256834</v>
      </c>
      <c r="BX236">
        <f t="shared" si="379"/>
        <v>303.66523780822752</v>
      </c>
      <c r="BY236">
        <f t="shared" si="380"/>
        <v>320.26602799774628</v>
      </c>
      <c r="BZ236">
        <f t="shared" si="381"/>
        <v>0.43759491361533714</v>
      </c>
      <c r="CA236">
        <f t="shared" si="382"/>
        <v>4.1079984523017892</v>
      </c>
      <c r="CB236">
        <f t="shared" si="383"/>
        <v>43.680056268412351</v>
      </c>
      <c r="CC236">
        <f t="shared" si="384"/>
        <v>25.743174249369382</v>
      </c>
      <c r="CD236">
        <f t="shared" si="385"/>
        <v>29.941164970397949</v>
      </c>
      <c r="CE236">
        <f t="shared" si="386"/>
        <v>4.2460730403184259</v>
      </c>
      <c r="CF236">
        <f t="shared" si="387"/>
        <v>0.18892472444223629</v>
      </c>
      <c r="CG236">
        <f t="shared" si="388"/>
        <v>1.6869182383959997</v>
      </c>
      <c r="CH236">
        <f t="shared" si="389"/>
        <v>2.5591548019224262</v>
      </c>
      <c r="CI236">
        <f t="shared" si="390"/>
        <v>0.11841431638938646</v>
      </c>
      <c r="CJ236">
        <f t="shared" si="391"/>
        <v>6.9152850825091976</v>
      </c>
      <c r="CK236">
        <f t="shared" si="392"/>
        <v>1.4120907537920331</v>
      </c>
      <c r="CL236">
        <f t="shared" si="393"/>
        <v>40.392416533670129</v>
      </c>
      <c r="CM236">
        <f t="shared" si="394"/>
        <v>52.474824936006904</v>
      </c>
      <c r="CN236">
        <f t="shared" si="395"/>
        <v>-2.198478055756968E-2</v>
      </c>
      <c r="CO236">
        <f t="shared" si="396"/>
        <v>0</v>
      </c>
      <c r="CP236">
        <f t="shared" si="397"/>
        <v>1751.3945202118241</v>
      </c>
      <c r="CQ236">
        <f t="shared" si="398"/>
        <v>370.84832763671875</v>
      </c>
      <c r="CR236">
        <f t="shared" si="399"/>
        <v>0.22162722159264728</v>
      </c>
      <c r="CS236">
        <v>-9999</v>
      </c>
    </row>
    <row r="237" spans="1:97" x14ac:dyDescent="0.2">
      <c r="A237" t="s">
        <v>132</v>
      </c>
      <c r="B237" t="s">
        <v>133</v>
      </c>
      <c r="C237" t="s">
        <v>184</v>
      </c>
      <c r="D237">
        <v>3</v>
      </c>
      <c r="E237">
        <v>1</v>
      </c>
      <c r="F237" t="s">
        <v>135</v>
      </c>
      <c r="G237" t="s">
        <v>185</v>
      </c>
      <c r="H237" t="s">
        <v>347</v>
      </c>
      <c r="I237">
        <v>3</v>
      </c>
      <c r="J237">
        <v>20130404</v>
      </c>
      <c r="K237" t="s">
        <v>220</v>
      </c>
      <c r="L237" t="s">
        <v>138</v>
      </c>
      <c r="M237" t="s">
        <v>139</v>
      </c>
      <c r="O237" s="1">
        <v>5</v>
      </c>
      <c r="P237" s="1" t="s">
        <v>352</v>
      </c>
      <c r="Q237" s="1">
        <v>752.99999917298555</v>
      </c>
      <c r="R237" s="1">
        <v>0</v>
      </c>
      <c r="S237">
        <f t="shared" si="360"/>
        <v>32.216436820282503</v>
      </c>
      <c r="T237">
        <f t="shared" si="361"/>
        <v>0.1914297038718609</v>
      </c>
      <c r="U237">
        <f t="shared" si="362"/>
        <v>571.72923060948881</v>
      </c>
      <c r="V237" s="1">
        <v>19</v>
      </c>
      <c r="W237" s="1">
        <v>19</v>
      </c>
      <c r="X237" s="1">
        <v>0</v>
      </c>
      <c r="Y237" s="1">
        <v>0</v>
      </c>
      <c r="Z237" s="1">
        <v>616.479248046875</v>
      </c>
      <c r="AA237" s="1">
        <v>1388.975341796875</v>
      </c>
      <c r="AB237" s="1">
        <v>879.980712890625</v>
      </c>
      <c r="AC237">
        <v>-9999</v>
      </c>
      <c r="AD237">
        <f t="shared" si="363"/>
        <v>0.55616256855261759</v>
      </c>
      <c r="AE237">
        <f t="shared" si="364"/>
        <v>0.36645332252463114</v>
      </c>
      <c r="AF237" s="1">
        <v>-1</v>
      </c>
      <c r="AG237" s="1">
        <v>0.87</v>
      </c>
      <c r="AH237" s="1">
        <v>0.92</v>
      </c>
      <c r="AI237" s="1">
        <v>9.9396905899047852</v>
      </c>
      <c r="AJ237">
        <f t="shared" si="365"/>
        <v>0.87496984529495248</v>
      </c>
      <c r="AK237">
        <f t="shared" si="366"/>
        <v>1.8977848502395644E-2</v>
      </c>
      <c r="AL237">
        <f t="shared" si="367"/>
        <v>0.65889605529963235</v>
      </c>
      <c r="AM237">
        <f t="shared" si="368"/>
        <v>2.2530772060818212</v>
      </c>
      <c r="AN237">
        <f t="shared" si="369"/>
        <v>-1</v>
      </c>
      <c r="AO237" s="1">
        <v>1999.991943359375</v>
      </c>
      <c r="AP237" s="1">
        <v>0.5</v>
      </c>
      <c r="AQ237">
        <f t="shared" si="370"/>
        <v>320.63431529426958</v>
      </c>
      <c r="AR237">
        <f t="shared" si="371"/>
        <v>5.0167917779973967</v>
      </c>
      <c r="AS237">
        <f t="shared" si="372"/>
        <v>2.4360715608630708</v>
      </c>
      <c r="AT237">
        <f t="shared" si="373"/>
        <v>29.464344024658203</v>
      </c>
      <c r="AU237" s="1">
        <v>1.9</v>
      </c>
      <c r="AV237">
        <f t="shared" si="374"/>
        <v>4.7803738117218018</v>
      </c>
      <c r="AW237" s="1">
        <v>1</v>
      </c>
      <c r="AX237">
        <f t="shared" si="375"/>
        <v>9.5607476234436035</v>
      </c>
      <c r="AY237" s="1">
        <v>30.481950759887695</v>
      </c>
      <c r="AZ237" s="1">
        <v>29.464344024658203</v>
      </c>
      <c r="BA237" s="1">
        <v>31.147451400756836</v>
      </c>
      <c r="BB237" s="1">
        <v>899.67059326171875</v>
      </c>
      <c r="BC237" s="1">
        <v>876.499267578125</v>
      </c>
      <c r="BD237" s="1">
        <v>14.90627384185791</v>
      </c>
      <c r="BE237" s="1">
        <v>18.023977279663086</v>
      </c>
      <c r="BF237" s="1">
        <v>31.994318008422852</v>
      </c>
      <c r="BG237" s="1">
        <v>38.688053131103516</v>
      </c>
      <c r="BH237" s="1">
        <v>300.2242431640625</v>
      </c>
      <c r="BI237" s="1">
        <v>2000.3822021484375</v>
      </c>
      <c r="BJ237" s="1">
        <v>5.8157134056091309</v>
      </c>
      <c r="BK237" s="1">
        <v>94.043533325195312</v>
      </c>
      <c r="BL237" s="1">
        <v>-9.9902305603027344</v>
      </c>
      <c r="BM237" s="1">
        <v>-0.2498127818107605</v>
      </c>
      <c r="BN237" s="1">
        <v>1</v>
      </c>
      <c r="BO237" s="1">
        <v>-1.355140209197998</v>
      </c>
      <c r="BP237" s="1">
        <v>7.355140209197998</v>
      </c>
      <c r="BQ237" s="1">
        <v>1</v>
      </c>
      <c r="BR237" s="1">
        <v>0</v>
      </c>
      <c r="BS237" s="1">
        <v>0.15999999642372131</v>
      </c>
      <c r="BT237" s="1">
        <v>111115</v>
      </c>
      <c r="BU237">
        <f t="shared" si="376"/>
        <v>1.5801275956003287</v>
      </c>
      <c r="BV237">
        <f t="shared" si="377"/>
        <v>5.016791777997397E-3</v>
      </c>
      <c r="BW237">
        <f t="shared" si="378"/>
        <v>302.61434402465818</v>
      </c>
      <c r="BX237">
        <f t="shared" si="379"/>
        <v>303.63195075988767</v>
      </c>
      <c r="BY237">
        <f t="shared" si="380"/>
        <v>320.06114518982577</v>
      </c>
      <c r="BZ237">
        <f t="shared" si="381"/>
        <v>0.43094408475648838</v>
      </c>
      <c r="CA237">
        <f t="shared" si="382"/>
        <v>4.1311100688156293</v>
      </c>
      <c r="CB237">
        <f t="shared" si="383"/>
        <v>43.927635667734521</v>
      </c>
      <c r="CC237">
        <f t="shared" si="384"/>
        <v>25.903658388071435</v>
      </c>
      <c r="CD237">
        <f t="shared" si="385"/>
        <v>29.973147392272949</v>
      </c>
      <c r="CE237">
        <f t="shared" si="386"/>
        <v>4.2538829045931514</v>
      </c>
      <c r="CF237">
        <f t="shared" si="387"/>
        <v>0.18767204747426583</v>
      </c>
      <c r="CG237">
        <f t="shared" si="388"/>
        <v>1.6950385079525585</v>
      </c>
      <c r="CH237">
        <f t="shared" si="389"/>
        <v>2.5588443966405929</v>
      </c>
      <c r="CI237">
        <f t="shared" si="390"/>
        <v>0.11762694124408404</v>
      </c>
      <c r="CJ237">
        <f t="shared" si="391"/>
        <v>53.767436951811739</v>
      </c>
      <c r="CK237">
        <f t="shared" si="392"/>
        <v>0.65228717439690143</v>
      </c>
      <c r="CL237">
        <f t="shared" si="393"/>
        <v>40.340594716386377</v>
      </c>
      <c r="CM237">
        <f t="shared" si="394"/>
        <v>871.95023109893418</v>
      </c>
      <c r="CN237">
        <f t="shared" si="395"/>
        <v>1.4904866982317754E-2</v>
      </c>
      <c r="CO237">
        <f t="shared" si="396"/>
        <v>0</v>
      </c>
      <c r="CP237">
        <f t="shared" si="397"/>
        <v>1750.2741059445948</v>
      </c>
      <c r="CQ237">
        <f t="shared" si="398"/>
        <v>772.49609375</v>
      </c>
      <c r="CR237">
        <f t="shared" si="399"/>
        <v>0.36645332252463114</v>
      </c>
      <c r="CS237">
        <v>-9999</v>
      </c>
    </row>
    <row r="238" spans="1:97" x14ac:dyDescent="0.2">
      <c r="A238" t="s">
        <v>132</v>
      </c>
      <c r="B238" t="s">
        <v>133</v>
      </c>
      <c r="C238" t="s">
        <v>184</v>
      </c>
      <c r="D238">
        <v>3</v>
      </c>
      <c r="E238">
        <v>1</v>
      </c>
      <c r="F238" t="s">
        <v>135</v>
      </c>
      <c r="G238" t="s">
        <v>185</v>
      </c>
      <c r="H238" t="s">
        <v>347</v>
      </c>
      <c r="I238">
        <v>3</v>
      </c>
      <c r="J238">
        <v>20130404</v>
      </c>
      <c r="K238" t="s">
        <v>220</v>
      </c>
      <c r="L238" t="s">
        <v>138</v>
      </c>
      <c r="M238" t="s">
        <v>139</v>
      </c>
      <c r="O238" s="1">
        <v>6</v>
      </c>
      <c r="P238" s="1" t="s">
        <v>353</v>
      </c>
      <c r="Q238" s="1">
        <v>967.99999965541065</v>
      </c>
      <c r="R238" s="1">
        <v>0</v>
      </c>
      <c r="S238">
        <f t="shared" si="360"/>
        <v>39.674632989951725</v>
      </c>
      <c r="T238">
        <f t="shared" si="361"/>
        <v>0.19114275352675972</v>
      </c>
      <c r="U238">
        <f t="shared" si="362"/>
        <v>791.4827220536996</v>
      </c>
      <c r="V238" s="1">
        <v>20</v>
      </c>
      <c r="W238" s="1">
        <v>20</v>
      </c>
      <c r="X238" s="1">
        <v>0</v>
      </c>
      <c r="Y238" s="1">
        <v>0</v>
      </c>
      <c r="Z238" s="1">
        <v>637.708740234375</v>
      </c>
      <c r="AA238" s="1">
        <v>1517.9970703125</v>
      </c>
      <c r="AB238" s="1">
        <v>924.98187255859375</v>
      </c>
      <c r="AC238">
        <v>-9999</v>
      </c>
      <c r="AD238">
        <f t="shared" si="363"/>
        <v>0.57990120487973396</v>
      </c>
      <c r="AE238">
        <f t="shared" si="364"/>
        <v>0.39065635194659903</v>
      </c>
      <c r="AF238" s="1">
        <v>-1</v>
      </c>
      <c r="AG238" s="1">
        <v>0.87</v>
      </c>
      <c r="AH238" s="1">
        <v>0.92</v>
      </c>
      <c r="AI238" s="1">
        <v>9.9149885177612305</v>
      </c>
      <c r="AJ238">
        <f t="shared" si="365"/>
        <v>0.8749574942588807</v>
      </c>
      <c r="AK238">
        <f t="shared" si="366"/>
        <v>2.3238332911205816E-2</v>
      </c>
      <c r="AL238">
        <f t="shared" si="367"/>
        <v>0.67366018325072707</v>
      </c>
      <c r="AM238">
        <f t="shared" si="368"/>
        <v>2.380392449622998</v>
      </c>
      <c r="AN238">
        <f t="shared" si="369"/>
        <v>-1</v>
      </c>
      <c r="AO238" s="1">
        <v>2000.618408203125</v>
      </c>
      <c r="AP238" s="1">
        <v>0.5</v>
      </c>
      <c r="AQ238">
        <f t="shared" si="370"/>
        <v>341.91339115916793</v>
      </c>
      <c r="AR238">
        <f t="shared" si="371"/>
        <v>4.9174614821319862</v>
      </c>
      <c r="AS238">
        <f t="shared" si="372"/>
        <v>2.3909618175726122</v>
      </c>
      <c r="AT238">
        <f t="shared" si="373"/>
        <v>29.405405044555664</v>
      </c>
      <c r="AU238" s="1">
        <v>1.9</v>
      </c>
      <c r="AV238">
        <f t="shared" si="374"/>
        <v>4.7803738117218018</v>
      </c>
      <c r="AW238" s="1">
        <v>1</v>
      </c>
      <c r="AX238">
        <f t="shared" si="375"/>
        <v>9.5607476234436035</v>
      </c>
      <c r="AY238" s="1">
        <v>28.97517204284668</v>
      </c>
      <c r="AZ238" s="1">
        <v>29.405405044555664</v>
      </c>
      <c r="BA238" s="1">
        <v>29.084850311279297</v>
      </c>
      <c r="BB238" s="1">
        <v>1199.0919189453125</v>
      </c>
      <c r="BC238" s="1">
        <v>1170.3406982421875</v>
      </c>
      <c r="BD238" s="1">
        <v>15.300806999206543</v>
      </c>
      <c r="BE238" s="1">
        <v>18.355806350708008</v>
      </c>
      <c r="BF238" s="1">
        <v>35.824245452880859</v>
      </c>
      <c r="BG238" s="1">
        <v>42.980159759521484</v>
      </c>
      <c r="BH238" s="1">
        <v>300.21856689453125</v>
      </c>
      <c r="BI238" s="1">
        <v>2000.468505859375</v>
      </c>
      <c r="BJ238" s="1">
        <v>8.0323610305786133</v>
      </c>
      <c r="BK238" s="1">
        <v>94.03717041015625</v>
      </c>
      <c r="BL238" s="1">
        <v>-13.728633880615234</v>
      </c>
      <c r="BM238" s="1">
        <v>-0.21034401655197144</v>
      </c>
      <c r="BN238" s="1">
        <v>1</v>
      </c>
      <c r="BO238" s="1">
        <v>-1.355140209197998</v>
      </c>
      <c r="BP238" s="1">
        <v>7.355140209197998</v>
      </c>
      <c r="BQ238" s="1">
        <v>1</v>
      </c>
      <c r="BR238" s="1">
        <v>0</v>
      </c>
      <c r="BS238" s="1">
        <v>0.15999999642372131</v>
      </c>
      <c r="BT238" s="1">
        <v>111115</v>
      </c>
      <c r="BU238">
        <f t="shared" si="376"/>
        <v>1.5800977204975328</v>
      </c>
      <c r="BV238">
        <f t="shared" si="377"/>
        <v>4.917461482131986E-3</v>
      </c>
      <c r="BW238">
        <f t="shared" si="378"/>
        <v>302.55540504455564</v>
      </c>
      <c r="BX238">
        <f t="shared" si="379"/>
        <v>302.12517204284666</v>
      </c>
      <c r="BY238">
        <f t="shared" si="380"/>
        <v>320.07495378326712</v>
      </c>
      <c r="BZ238">
        <f t="shared" si="381"/>
        <v>0.38072074750145207</v>
      </c>
      <c r="CA238">
        <f t="shared" si="382"/>
        <v>4.1170899073899694</v>
      </c>
      <c r="CB238">
        <f t="shared" si="383"/>
        <v>43.781516281622537</v>
      </c>
      <c r="CC238">
        <f t="shared" si="384"/>
        <v>25.425709930914529</v>
      </c>
      <c r="CD238">
        <f t="shared" si="385"/>
        <v>29.190288543701172</v>
      </c>
      <c r="CE238">
        <f t="shared" si="386"/>
        <v>4.066270245196633</v>
      </c>
      <c r="CF238">
        <f t="shared" si="387"/>
        <v>0.18739624379239347</v>
      </c>
      <c r="CG238">
        <f t="shared" si="388"/>
        <v>1.7261280898173572</v>
      </c>
      <c r="CH238">
        <f t="shared" si="389"/>
        <v>2.3401421553792758</v>
      </c>
      <c r="CI238">
        <f t="shared" si="390"/>
        <v>0.11745358772607145</v>
      </c>
      <c r="CJ238">
        <f t="shared" si="391"/>
        <v>74.428795610458081</v>
      </c>
      <c r="CK238">
        <f t="shared" si="392"/>
        <v>0.67628402843930846</v>
      </c>
      <c r="CL238">
        <f t="shared" si="393"/>
        <v>41.238573469520858</v>
      </c>
      <c r="CM238">
        <f t="shared" si="394"/>
        <v>1164.7385469621872</v>
      </c>
      <c r="CN238">
        <f t="shared" si="395"/>
        <v>1.4047146217489414E-2</v>
      </c>
      <c r="CO238">
        <f t="shared" si="396"/>
        <v>0</v>
      </c>
      <c r="CP238">
        <f t="shared" si="397"/>
        <v>1750.3249112305257</v>
      </c>
      <c r="CQ238">
        <f t="shared" si="398"/>
        <v>880.288330078125</v>
      </c>
      <c r="CR238">
        <f t="shared" si="399"/>
        <v>0.39065635194659903</v>
      </c>
      <c r="CS238">
        <v>-9999</v>
      </c>
    </row>
    <row r="239" spans="1:97" x14ac:dyDescent="0.2">
      <c r="A239" t="s">
        <v>132</v>
      </c>
      <c r="B239" t="s">
        <v>133</v>
      </c>
      <c r="C239" t="s">
        <v>184</v>
      </c>
      <c r="D239">
        <v>3</v>
      </c>
      <c r="E239">
        <v>1</v>
      </c>
      <c r="F239" t="s">
        <v>135</v>
      </c>
      <c r="G239" t="s">
        <v>185</v>
      </c>
      <c r="H239" t="s">
        <v>347</v>
      </c>
      <c r="I239">
        <v>3</v>
      </c>
      <c r="J239">
        <v>20130404</v>
      </c>
      <c r="K239" t="s">
        <v>220</v>
      </c>
      <c r="L239" t="s">
        <v>138</v>
      </c>
      <c r="M239" t="s">
        <v>139</v>
      </c>
      <c r="O239" s="1">
        <v>7</v>
      </c>
      <c r="P239" s="1" t="s">
        <v>354</v>
      </c>
      <c r="Q239" s="1">
        <v>1173.9999995175749</v>
      </c>
      <c r="R239" s="1">
        <v>0</v>
      </c>
      <c r="S239">
        <f t="shared" si="360"/>
        <v>43.211408351340495</v>
      </c>
      <c r="T239">
        <f t="shared" si="361"/>
        <v>0.19148045123702165</v>
      </c>
      <c r="U239">
        <f t="shared" si="362"/>
        <v>1051.1996757058253</v>
      </c>
      <c r="V239" s="1">
        <v>21</v>
      </c>
      <c r="W239" s="1">
        <v>21</v>
      </c>
      <c r="X239" s="1">
        <v>0</v>
      </c>
      <c r="Y239" s="1">
        <v>0</v>
      </c>
      <c r="Z239" s="1">
        <v>629.9580078125</v>
      </c>
      <c r="AA239" s="1">
        <v>1544.3106689453125</v>
      </c>
      <c r="AB239" s="1">
        <v>919.3427734375</v>
      </c>
      <c r="AC239">
        <v>-9999</v>
      </c>
      <c r="AD239">
        <f t="shared" si="363"/>
        <v>0.59207818706405102</v>
      </c>
      <c r="AE239">
        <f t="shared" si="364"/>
        <v>0.40469052508368314</v>
      </c>
      <c r="AF239" s="1">
        <v>-1</v>
      </c>
      <c r="AG239" s="1">
        <v>0.87</v>
      </c>
      <c r="AH239" s="1">
        <v>0.92</v>
      </c>
      <c r="AI239" s="1">
        <v>9.9396905899047852</v>
      </c>
      <c r="AJ239">
        <f t="shared" si="365"/>
        <v>0.87496984529495248</v>
      </c>
      <c r="AK239">
        <f t="shared" si="366"/>
        <v>2.527877968017983E-2</v>
      </c>
      <c r="AL239">
        <f t="shared" si="367"/>
        <v>0.68350858708446849</v>
      </c>
      <c r="AM239">
        <f t="shared" si="368"/>
        <v>2.4514501757154572</v>
      </c>
      <c r="AN239">
        <f t="shared" si="369"/>
        <v>-1</v>
      </c>
      <c r="AO239" s="1">
        <v>1998.9962158203125</v>
      </c>
      <c r="AP239" s="1">
        <v>0.5</v>
      </c>
      <c r="AQ239">
        <f t="shared" si="370"/>
        <v>353.91429014785234</v>
      </c>
      <c r="AR239">
        <f t="shared" si="371"/>
        <v>4.6417602016258996</v>
      </c>
      <c r="AS239">
        <f t="shared" si="372"/>
        <v>2.2546758652731951</v>
      </c>
      <c r="AT239">
        <f t="shared" si="373"/>
        <v>28.814559936523438</v>
      </c>
      <c r="AU239" s="1">
        <v>1.9</v>
      </c>
      <c r="AV239">
        <f t="shared" si="374"/>
        <v>4.7803738117218018</v>
      </c>
      <c r="AW239" s="1">
        <v>1</v>
      </c>
      <c r="AX239">
        <f t="shared" si="375"/>
        <v>9.5607476234436035</v>
      </c>
      <c r="AY239" s="1">
        <v>28.918691635131836</v>
      </c>
      <c r="AZ239" s="1">
        <v>28.814559936523438</v>
      </c>
      <c r="BA239" s="1">
        <v>29.522628784179688</v>
      </c>
      <c r="BB239" s="1">
        <v>1499.82275390625</v>
      </c>
      <c r="BC239" s="1">
        <v>1468.159912109375</v>
      </c>
      <c r="BD239" s="1">
        <v>15.451197624206543</v>
      </c>
      <c r="BE239" s="1">
        <v>18.335214614868164</v>
      </c>
      <c r="BF239" s="1">
        <v>36.309566497802734</v>
      </c>
      <c r="BG239" s="1">
        <v>43.087966918945312</v>
      </c>
      <c r="BH239" s="1">
        <v>300.19378662109375</v>
      </c>
      <c r="BI239" s="1">
        <v>1998.872802734375</v>
      </c>
      <c r="BJ239" s="1">
        <v>7.6513223648071289</v>
      </c>
      <c r="BK239" s="1">
        <v>94.034477233886719</v>
      </c>
      <c r="BL239" s="1">
        <v>-19.823360443115234</v>
      </c>
      <c r="BM239" s="1">
        <v>-0.22202461957931519</v>
      </c>
      <c r="BN239" s="1">
        <v>1</v>
      </c>
      <c r="BO239" s="1">
        <v>-1.355140209197998</v>
      </c>
      <c r="BP239" s="1">
        <v>7.355140209197998</v>
      </c>
      <c r="BQ239" s="1">
        <v>1</v>
      </c>
      <c r="BR239" s="1">
        <v>0</v>
      </c>
      <c r="BS239" s="1">
        <v>0.15999999642372131</v>
      </c>
      <c r="BT239" s="1">
        <v>111115</v>
      </c>
      <c r="BU239">
        <f t="shared" si="376"/>
        <v>1.5799672980057566</v>
      </c>
      <c r="BV239">
        <f t="shared" si="377"/>
        <v>4.6417602016259E-3</v>
      </c>
      <c r="BW239">
        <f t="shared" si="378"/>
        <v>301.96455993652341</v>
      </c>
      <c r="BX239">
        <f t="shared" si="379"/>
        <v>302.06869163513181</v>
      </c>
      <c r="BY239">
        <f t="shared" si="380"/>
        <v>319.8196412889738</v>
      </c>
      <c r="BZ239">
        <f t="shared" si="381"/>
        <v>0.4517273025377822</v>
      </c>
      <c r="CA239">
        <f t="shared" si="382"/>
        <v>3.9788181865534424</v>
      </c>
      <c r="CB239">
        <f t="shared" si="383"/>
        <v>42.312333769423205</v>
      </c>
      <c r="CC239">
        <f t="shared" si="384"/>
        <v>23.977119154555041</v>
      </c>
      <c r="CD239">
        <f t="shared" si="385"/>
        <v>28.866625785827637</v>
      </c>
      <c r="CE239">
        <f t="shared" si="386"/>
        <v>3.9908379212740677</v>
      </c>
      <c r="CF239">
        <f t="shared" si="387"/>
        <v>0.18772082185539091</v>
      </c>
      <c r="CG239">
        <f t="shared" si="388"/>
        <v>1.7241423212802474</v>
      </c>
      <c r="CH239">
        <f t="shared" si="389"/>
        <v>2.2666955999938203</v>
      </c>
      <c r="CI239">
        <f t="shared" si="390"/>
        <v>0.11765759802095954</v>
      </c>
      <c r="CJ239">
        <f t="shared" si="391"/>
        <v>98.849011973428532</v>
      </c>
      <c r="CK239">
        <f t="shared" si="392"/>
        <v>0.71599807829892104</v>
      </c>
      <c r="CL239">
        <f t="shared" si="393"/>
        <v>42.708356811665759</v>
      </c>
      <c r="CM239">
        <f t="shared" si="394"/>
        <v>1462.0583598488313</v>
      </c>
      <c r="CN239">
        <f t="shared" si="395"/>
        <v>1.2622534755688251E-2</v>
      </c>
      <c r="CO239">
        <f t="shared" si="396"/>
        <v>0</v>
      </c>
      <c r="CP239">
        <f t="shared" si="397"/>
        <v>1748.9534269727842</v>
      </c>
      <c r="CQ239">
        <f t="shared" si="398"/>
        <v>914.3526611328125</v>
      </c>
      <c r="CR239">
        <f t="shared" si="399"/>
        <v>0.40469052508368314</v>
      </c>
      <c r="CS239">
        <v>-9999</v>
      </c>
    </row>
    <row r="240" spans="1:97" x14ac:dyDescent="0.2">
      <c r="A240" t="s">
        <v>132</v>
      </c>
      <c r="B240" t="s">
        <v>133</v>
      </c>
      <c r="C240" t="s">
        <v>184</v>
      </c>
      <c r="D240">
        <v>2</v>
      </c>
      <c r="E240">
        <v>1</v>
      </c>
      <c r="F240" t="s">
        <v>153</v>
      </c>
      <c r="G240" t="s">
        <v>185</v>
      </c>
      <c r="H240" t="s">
        <v>202</v>
      </c>
      <c r="I240">
        <v>3</v>
      </c>
      <c r="J240">
        <v>20130404</v>
      </c>
      <c r="K240" t="s">
        <v>220</v>
      </c>
      <c r="L240" t="s">
        <v>138</v>
      </c>
      <c r="M240" t="s">
        <v>139</v>
      </c>
      <c r="O240" s="1">
        <v>8</v>
      </c>
      <c r="P240" s="1" t="s">
        <v>355</v>
      </c>
      <c r="Q240" s="1">
        <v>1673.9999997243285</v>
      </c>
      <c r="R240" s="1">
        <v>0</v>
      </c>
      <c r="S240">
        <f t="shared" si="360"/>
        <v>9.5903193357592542</v>
      </c>
      <c r="T240">
        <f t="shared" si="361"/>
        <v>0.15369964022933152</v>
      </c>
      <c r="U240">
        <f t="shared" si="362"/>
        <v>276.51142309887422</v>
      </c>
      <c r="V240" s="1">
        <v>22</v>
      </c>
      <c r="W240" s="1">
        <v>22</v>
      </c>
      <c r="X240" s="1">
        <v>0</v>
      </c>
      <c r="Y240" s="1">
        <v>0</v>
      </c>
      <c r="Z240" s="1">
        <v>633.80810546875</v>
      </c>
      <c r="AA240" s="1">
        <v>1076.726318359375</v>
      </c>
      <c r="AB240" s="1">
        <v>879.5643310546875</v>
      </c>
      <c r="AC240">
        <v>-9999</v>
      </c>
      <c r="AD240">
        <f t="shared" si="363"/>
        <v>0.41135635429206052</v>
      </c>
      <c r="AE240">
        <f t="shared" si="364"/>
        <v>0.18311244365709045</v>
      </c>
      <c r="AF240" s="1">
        <v>-1</v>
      </c>
      <c r="AG240" s="1">
        <v>0.87</v>
      </c>
      <c r="AH240" s="1">
        <v>0.92</v>
      </c>
      <c r="AI240" s="1">
        <v>10.141231536865234</v>
      </c>
      <c r="AJ240">
        <f t="shared" si="365"/>
        <v>0.8750706157684327</v>
      </c>
      <c r="AK240">
        <f t="shared" si="366"/>
        <v>6.0460368560767246E-3</v>
      </c>
      <c r="AL240">
        <f t="shared" si="367"/>
        <v>0.44514310219474995</v>
      </c>
      <c r="AM240">
        <f t="shared" si="368"/>
        <v>1.6988206825834971</v>
      </c>
      <c r="AN240">
        <f t="shared" si="369"/>
        <v>-1</v>
      </c>
      <c r="AO240" s="1">
        <v>2001.879150390625</v>
      </c>
      <c r="AP240" s="1">
        <v>0.5</v>
      </c>
      <c r="AQ240">
        <f t="shared" si="370"/>
        <v>160.38687289642957</v>
      </c>
      <c r="AR240">
        <f t="shared" si="371"/>
        <v>4.2275603034441769</v>
      </c>
      <c r="AS240">
        <f t="shared" si="372"/>
        <v>2.5457801003769065</v>
      </c>
      <c r="AT240">
        <f t="shared" si="373"/>
        <v>29.851930618286133</v>
      </c>
      <c r="AU240" s="1">
        <v>1.93</v>
      </c>
      <c r="AV240">
        <f t="shared" si="374"/>
        <v>4.7397196054458615</v>
      </c>
      <c r="AW240" s="1">
        <v>1</v>
      </c>
      <c r="AX240">
        <f t="shared" si="375"/>
        <v>9.4794392108917229</v>
      </c>
      <c r="AY240" s="1">
        <v>30.996883392333984</v>
      </c>
      <c r="AZ240" s="1">
        <v>29.851930618286133</v>
      </c>
      <c r="BA240" s="1">
        <v>32.009029388427734</v>
      </c>
      <c r="BB240" s="1">
        <v>399.893310546875</v>
      </c>
      <c r="BC240" s="1">
        <v>392.66091918945312</v>
      </c>
      <c r="BD240" s="1">
        <v>15.182089805603027</v>
      </c>
      <c r="BE240" s="1">
        <v>17.851308822631836</v>
      </c>
      <c r="BF240" s="1">
        <v>31.650232315063477</v>
      </c>
      <c r="BG240" s="1">
        <v>37.215999603271484</v>
      </c>
      <c r="BH240" s="1">
        <v>300.22036743164062</v>
      </c>
      <c r="BI240" s="1">
        <v>2001.682373046875</v>
      </c>
      <c r="BJ240" s="1">
        <v>51.074951171875</v>
      </c>
      <c r="BK240" s="1">
        <v>94.030563354492188</v>
      </c>
      <c r="BL240" s="1">
        <v>-4.0079002380371094</v>
      </c>
      <c r="BM240" s="1">
        <v>-0.26671761274337769</v>
      </c>
      <c r="BN240" s="1">
        <v>1</v>
      </c>
      <c r="BO240" s="1">
        <v>-1.355140209197998</v>
      </c>
      <c r="BP240" s="1">
        <v>7.355140209197998</v>
      </c>
      <c r="BQ240" s="1">
        <v>1</v>
      </c>
      <c r="BR240" s="1">
        <v>0</v>
      </c>
      <c r="BS240" s="1">
        <v>0.15999999642372131</v>
      </c>
      <c r="BT240" s="1">
        <v>111115</v>
      </c>
      <c r="BU240">
        <f t="shared" si="376"/>
        <v>1.5555459452416613</v>
      </c>
      <c r="BV240">
        <f t="shared" si="377"/>
        <v>4.2275603034441769E-3</v>
      </c>
      <c r="BW240">
        <f t="shared" si="378"/>
        <v>303.00193061828611</v>
      </c>
      <c r="BX240">
        <f t="shared" si="379"/>
        <v>304.14688339233396</v>
      </c>
      <c r="BY240">
        <f t="shared" si="380"/>
        <v>320.26917252892599</v>
      </c>
      <c r="BZ240">
        <f t="shared" si="381"/>
        <v>0.5775887839094227</v>
      </c>
      <c r="CA240">
        <f t="shared" si="382"/>
        <v>4.2243487255839947</v>
      </c>
      <c r="CB240">
        <f t="shared" si="383"/>
        <v>44.925272963199596</v>
      </c>
      <c r="CC240">
        <f t="shared" si="384"/>
        <v>27.07396414056776</v>
      </c>
      <c r="CD240">
        <f t="shared" si="385"/>
        <v>30.424407005310059</v>
      </c>
      <c r="CE240">
        <f t="shared" si="386"/>
        <v>4.3654191239927034</v>
      </c>
      <c r="CF240">
        <f t="shared" si="387"/>
        <v>0.15124731604178213</v>
      </c>
      <c r="CG240">
        <f t="shared" si="388"/>
        <v>1.6785686252070882</v>
      </c>
      <c r="CH240">
        <f t="shared" si="389"/>
        <v>2.6868504987856152</v>
      </c>
      <c r="CI240">
        <f t="shared" si="390"/>
        <v>9.4746881573964256E-2</v>
      </c>
      <c r="CJ240">
        <f t="shared" si="391"/>
        <v>26.000524887939488</v>
      </c>
      <c r="CK240">
        <f t="shared" si="392"/>
        <v>0.70419899100134664</v>
      </c>
      <c r="CL240">
        <f t="shared" si="393"/>
        <v>38.775360617286772</v>
      </c>
      <c r="CM240">
        <f t="shared" si="394"/>
        <v>391.29512836414784</v>
      </c>
      <c r="CN240">
        <f t="shared" si="395"/>
        <v>9.5035195616576806E-3</v>
      </c>
      <c r="CO240">
        <f t="shared" si="396"/>
        <v>0</v>
      </c>
      <c r="CP240">
        <f t="shared" si="397"/>
        <v>1751.6134267549464</v>
      </c>
      <c r="CQ240">
        <f t="shared" si="398"/>
        <v>442.918212890625</v>
      </c>
      <c r="CR240">
        <f t="shared" si="399"/>
        <v>0.18311244365709045</v>
      </c>
      <c r="CS240">
        <v>-9999</v>
      </c>
    </row>
    <row r="241" spans="1:97" x14ac:dyDescent="0.2">
      <c r="A241" t="s">
        <v>132</v>
      </c>
      <c r="B241" t="s">
        <v>133</v>
      </c>
      <c r="C241" t="s">
        <v>184</v>
      </c>
      <c r="D241">
        <v>2</v>
      </c>
      <c r="E241">
        <v>1</v>
      </c>
      <c r="F241" t="s">
        <v>153</v>
      </c>
      <c r="G241" t="s">
        <v>185</v>
      </c>
      <c r="H241" t="s">
        <v>202</v>
      </c>
      <c r="I241">
        <v>3</v>
      </c>
      <c r="J241">
        <v>20130404</v>
      </c>
      <c r="K241" t="s">
        <v>220</v>
      </c>
      <c r="L241" t="s">
        <v>138</v>
      </c>
      <c r="M241" t="s">
        <v>139</v>
      </c>
      <c r="O241" s="1">
        <v>9</v>
      </c>
      <c r="P241" s="1" t="s">
        <v>356</v>
      </c>
      <c r="Q241" s="1">
        <v>1825.9999997243285</v>
      </c>
      <c r="R241" s="1">
        <v>0</v>
      </c>
      <c r="S241">
        <f t="shared" si="360"/>
        <v>4.6273972556694831</v>
      </c>
      <c r="T241">
        <f t="shared" si="361"/>
        <v>0.15333751959603456</v>
      </c>
      <c r="U241">
        <f t="shared" si="362"/>
        <v>187.66214370082264</v>
      </c>
      <c r="V241" s="1">
        <v>23</v>
      </c>
      <c r="W241" s="1">
        <v>23</v>
      </c>
      <c r="X241" s="1">
        <v>0</v>
      </c>
      <c r="Y241" s="1">
        <v>0</v>
      </c>
      <c r="Z241" s="1">
        <v>629.352294921875</v>
      </c>
      <c r="AA241" s="1">
        <v>1024.99365234375</v>
      </c>
      <c r="AB241" s="1">
        <v>863.92578125</v>
      </c>
      <c r="AC241">
        <v>-9999</v>
      </c>
      <c r="AD241">
        <f t="shared" si="363"/>
        <v>0.38599395861350133</v>
      </c>
      <c r="AE241">
        <f t="shared" si="364"/>
        <v>0.15714035957730302</v>
      </c>
      <c r="AF241" s="1">
        <v>-1</v>
      </c>
      <c r="AG241" s="1">
        <v>0.87</v>
      </c>
      <c r="AH241" s="1">
        <v>0.92</v>
      </c>
      <c r="AI241" s="1">
        <v>10.166502952575684</v>
      </c>
      <c r="AJ241">
        <f t="shared" si="365"/>
        <v>0.87508325147628785</v>
      </c>
      <c r="AK241">
        <f t="shared" si="366"/>
        <v>3.2179772212260595E-3</v>
      </c>
      <c r="AL241">
        <f t="shared" si="367"/>
        <v>0.40710574886134127</v>
      </c>
      <c r="AM241">
        <f t="shared" si="368"/>
        <v>1.6286484702037802</v>
      </c>
      <c r="AN241">
        <f t="shared" si="369"/>
        <v>-1</v>
      </c>
      <c r="AO241" s="1">
        <v>1998.24365234375</v>
      </c>
      <c r="AP241" s="1">
        <v>0.5</v>
      </c>
      <c r="AQ241">
        <f t="shared" si="370"/>
        <v>137.39013832641018</v>
      </c>
      <c r="AR241">
        <f t="shared" si="371"/>
        <v>4.1749926737796388</v>
      </c>
      <c r="AS241">
        <f t="shared" si="372"/>
        <v>2.5206243958526358</v>
      </c>
      <c r="AT241">
        <f t="shared" si="373"/>
        <v>29.699741363525391</v>
      </c>
      <c r="AU241" s="1">
        <v>1.93</v>
      </c>
      <c r="AV241">
        <f t="shared" si="374"/>
        <v>4.7397196054458615</v>
      </c>
      <c r="AW241" s="1">
        <v>1</v>
      </c>
      <c r="AX241">
        <f t="shared" si="375"/>
        <v>9.4794392108917229</v>
      </c>
      <c r="AY241" s="1">
        <v>30.938249588012695</v>
      </c>
      <c r="AZ241" s="1">
        <v>29.699741363525391</v>
      </c>
      <c r="BA241" s="1">
        <v>32.012992858886719</v>
      </c>
      <c r="BB241" s="1">
        <v>249.83244323730469</v>
      </c>
      <c r="BC241" s="1">
        <v>246.19667053222656</v>
      </c>
      <c r="BD241" s="1">
        <v>15.090753555297852</v>
      </c>
      <c r="BE241" s="1">
        <v>17.727275848388672</v>
      </c>
      <c r="BF241" s="1">
        <v>31.56483268737793</v>
      </c>
      <c r="BG241" s="1">
        <v>37.080970764160156</v>
      </c>
      <c r="BH241" s="1">
        <v>300.20205688476562</v>
      </c>
      <c r="BI241" s="1">
        <v>1998.366943359375</v>
      </c>
      <c r="BJ241" s="1">
        <v>56.526969909667969</v>
      </c>
      <c r="BK241" s="1">
        <v>94.030067443847656</v>
      </c>
      <c r="BL241" s="1">
        <v>-2.5788383483886719</v>
      </c>
      <c r="BM241" s="1">
        <v>-0.27202576398849487</v>
      </c>
      <c r="BN241" s="1">
        <v>1</v>
      </c>
      <c r="BO241" s="1">
        <v>-1.355140209197998</v>
      </c>
      <c r="BP241" s="1">
        <v>7.355140209197998</v>
      </c>
      <c r="BQ241" s="1">
        <v>1</v>
      </c>
      <c r="BR241" s="1">
        <v>0</v>
      </c>
      <c r="BS241" s="1">
        <v>0.15999999642372131</v>
      </c>
      <c r="BT241" s="1">
        <v>111115</v>
      </c>
      <c r="BU241">
        <f t="shared" si="376"/>
        <v>1.5554510719417909</v>
      </c>
      <c r="BV241">
        <f t="shared" si="377"/>
        <v>4.1749926737796386E-3</v>
      </c>
      <c r="BW241">
        <f t="shared" si="378"/>
        <v>302.84974136352537</v>
      </c>
      <c r="BX241">
        <f t="shared" si="379"/>
        <v>304.08824958801267</v>
      </c>
      <c r="BY241">
        <f t="shared" si="380"/>
        <v>319.73870379078289</v>
      </c>
      <c r="BZ241">
        <f t="shared" si="381"/>
        <v>0.58897623545574529</v>
      </c>
      <c r="CA241">
        <f t="shared" si="382"/>
        <v>4.1875213394723145</v>
      </c>
      <c r="CB241">
        <f t="shared" si="383"/>
        <v>44.533854471315728</v>
      </c>
      <c r="CC241">
        <f t="shared" si="384"/>
        <v>26.806578622927056</v>
      </c>
      <c r="CD241">
        <f t="shared" si="385"/>
        <v>30.318995475769043</v>
      </c>
      <c r="CE241">
        <f t="shared" si="386"/>
        <v>4.3391393797192608</v>
      </c>
      <c r="CF241">
        <f t="shared" si="387"/>
        <v>0.15089664552890836</v>
      </c>
      <c r="CG241">
        <f t="shared" si="388"/>
        <v>1.6668969436196786</v>
      </c>
      <c r="CH241">
        <f t="shared" si="389"/>
        <v>2.672242436099582</v>
      </c>
      <c r="CI241">
        <f t="shared" si="390"/>
        <v>9.4526704846272444E-2</v>
      </c>
      <c r="CJ241">
        <f t="shared" si="391"/>
        <v>17.645884028845384</v>
      </c>
      <c r="CK241">
        <f t="shared" si="392"/>
        <v>0.76224484797107805</v>
      </c>
      <c r="CL241">
        <f t="shared" si="393"/>
        <v>38.8611876143963</v>
      </c>
      <c r="CM241">
        <f t="shared" si="394"/>
        <v>245.53766674981122</v>
      </c>
      <c r="CN241">
        <f t="shared" si="395"/>
        <v>7.3237705358724804E-3</v>
      </c>
      <c r="CO241">
        <f t="shared" si="396"/>
        <v>0</v>
      </c>
      <c r="CP241">
        <f t="shared" si="397"/>
        <v>1748.7374424376526</v>
      </c>
      <c r="CQ241">
        <f t="shared" si="398"/>
        <v>395.641357421875</v>
      </c>
      <c r="CR241">
        <f t="shared" si="399"/>
        <v>0.15714035957730302</v>
      </c>
      <c r="CS241">
        <v>-9999</v>
      </c>
    </row>
    <row r="242" spans="1:97" x14ac:dyDescent="0.2">
      <c r="A242" t="s">
        <v>132</v>
      </c>
      <c r="B242" t="s">
        <v>133</v>
      </c>
      <c r="C242" t="s">
        <v>184</v>
      </c>
      <c r="D242">
        <v>2</v>
      </c>
      <c r="E242">
        <v>1</v>
      </c>
      <c r="F242" t="s">
        <v>153</v>
      </c>
      <c r="G242" t="s">
        <v>185</v>
      </c>
      <c r="H242" t="s">
        <v>202</v>
      </c>
      <c r="I242">
        <v>3</v>
      </c>
      <c r="J242">
        <v>20130404</v>
      </c>
      <c r="K242" t="s">
        <v>220</v>
      </c>
      <c r="L242" t="s">
        <v>138</v>
      </c>
      <c r="M242" t="s">
        <v>139</v>
      </c>
      <c r="O242" s="1">
        <v>10</v>
      </c>
      <c r="P242" s="1" t="s">
        <v>357</v>
      </c>
      <c r="Q242" s="1">
        <v>1952.9999997243285</v>
      </c>
      <c r="R242" s="1">
        <v>0</v>
      </c>
      <c r="S242">
        <f t="shared" si="360"/>
        <v>-0.87481126809170084</v>
      </c>
      <c r="T242">
        <f t="shared" si="361"/>
        <v>0.15478323341253167</v>
      </c>
      <c r="U242">
        <f t="shared" si="362"/>
        <v>104.6384287878917</v>
      </c>
      <c r="V242" s="1">
        <v>24</v>
      </c>
      <c r="W242" s="1">
        <v>24</v>
      </c>
      <c r="X242" s="1">
        <v>0</v>
      </c>
      <c r="Y242" s="1">
        <v>0</v>
      </c>
      <c r="Z242" s="1">
        <v>627.93310546875</v>
      </c>
      <c r="AA242" s="1">
        <v>988.94573974609375</v>
      </c>
      <c r="AB242" s="1">
        <v>855.90234375</v>
      </c>
      <c r="AC242">
        <v>-9999</v>
      </c>
      <c r="AD242">
        <f t="shared" si="363"/>
        <v>0.36504796953777435</v>
      </c>
      <c r="AE242">
        <f t="shared" si="364"/>
        <v>0.13453053150342897</v>
      </c>
      <c r="AF242" s="1">
        <v>-1</v>
      </c>
      <c r="AG242" s="1">
        <v>0.87</v>
      </c>
      <c r="AH242" s="1">
        <v>0.92</v>
      </c>
      <c r="AI242" s="1">
        <v>10.166502952575684</v>
      </c>
      <c r="AJ242">
        <f t="shared" si="365"/>
        <v>0.87508325147628785</v>
      </c>
      <c r="AK242">
        <f t="shared" si="366"/>
        <v>7.1547599920034397E-5</v>
      </c>
      <c r="AL242">
        <f t="shared" si="367"/>
        <v>0.36852836539201206</v>
      </c>
      <c r="AM242">
        <f t="shared" si="368"/>
        <v>1.5749221232854875</v>
      </c>
      <c r="AN242">
        <f t="shared" si="369"/>
        <v>-1</v>
      </c>
      <c r="AO242" s="1">
        <v>1999.5322265625</v>
      </c>
      <c r="AP242" s="1">
        <v>0.5</v>
      </c>
      <c r="AQ242">
        <f t="shared" si="370"/>
        <v>117.69788051984214</v>
      </c>
      <c r="AR242">
        <f t="shared" si="371"/>
        <v>4.2008049204475268</v>
      </c>
      <c r="AS242">
        <f t="shared" si="372"/>
        <v>2.5134387088285726</v>
      </c>
      <c r="AT242">
        <f t="shared" si="373"/>
        <v>29.604764938354492</v>
      </c>
      <c r="AU242" s="1">
        <v>1.93</v>
      </c>
      <c r="AV242">
        <f t="shared" si="374"/>
        <v>4.7397196054458615</v>
      </c>
      <c r="AW242" s="1">
        <v>1</v>
      </c>
      <c r="AX242">
        <f t="shared" si="375"/>
        <v>9.4794392108917229</v>
      </c>
      <c r="AY242" s="1">
        <v>30.887489318847656</v>
      </c>
      <c r="AZ242" s="1">
        <v>29.604764938354492</v>
      </c>
      <c r="BA242" s="1">
        <v>32.011478424072266</v>
      </c>
      <c r="BB242" s="1">
        <v>99.681259155273438</v>
      </c>
      <c r="BC242" s="1">
        <v>99.973678588867188</v>
      </c>
      <c r="BD242" s="1">
        <v>14.907422065734863</v>
      </c>
      <c r="BE242" s="1">
        <v>17.560710906982422</v>
      </c>
      <c r="BF242" s="1">
        <v>31.274137496948242</v>
      </c>
      <c r="BG242" s="1">
        <v>36.841056823730469</v>
      </c>
      <c r="BH242" s="1">
        <v>300.20022583007812</v>
      </c>
      <c r="BI242" s="1">
        <v>1999.4971923828125</v>
      </c>
      <c r="BJ242" s="1">
        <v>10.923919677734375</v>
      </c>
      <c r="BK242" s="1">
        <v>94.030471801757812</v>
      </c>
      <c r="BL242" s="1">
        <v>-1.8372917175292969</v>
      </c>
      <c r="BM242" s="1">
        <v>-0.27619332075119019</v>
      </c>
      <c r="BN242" s="1">
        <v>1</v>
      </c>
      <c r="BO242" s="1">
        <v>-1.355140209197998</v>
      </c>
      <c r="BP242" s="1">
        <v>7.355140209197998</v>
      </c>
      <c r="BQ242" s="1">
        <v>1</v>
      </c>
      <c r="BR242" s="1">
        <v>0</v>
      </c>
      <c r="BS242" s="1">
        <v>0.15999999642372131</v>
      </c>
      <c r="BT242" s="1">
        <v>111115</v>
      </c>
      <c r="BU242">
        <f t="shared" si="376"/>
        <v>1.5554415846118035</v>
      </c>
      <c r="BV242">
        <f t="shared" si="377"/>
        <v>4.200804920447527E-3</v>
      </c>
      <c r="BW242">
        <f t="shared" si="378"/>
        <v>302.75476493835447</v>
      </c>
      <c r="BX242">
        <f t="shared" si="379"/>
        <v>304.03748931884763</v>
      </c>
      <c r="BY242">
        <f t="shared" si="380"/>
        <v>319.91954363049081</v>
      </c>
      <c r="BZ242">
        <f t="shared" si="381"/>
        <v>0.58729587262648242</v>
      </c>
      <c r="CA242">
        <f t="shared" si="382"/>
        <v>4.1646806405864041</v>
      </c>
      <c r="CB242">
        <f t="shared" si="383"/>
        <v>44.290755547485723</v>
      </c>
      <c r="CC242">
        <f t="shared" si="384"/>
        <v>26.730044640503301</v>
      </c>
      <c r="CD242">
        <f t="shared" si="385"/>
        <v>30.246127128601074</v>
      </c>
      <c r="CE242">
        <f t="shared" si="386"/>
        <v>4.3210535337514857</v>
      </c>
      <c r="CF242">
        <f t="shared" si="387"/>
        <v>0.15229648894673389</v>
      </c>
      <c r="CG242">
        <f t="shared" si="388"/>
        <v>1.6512419317578315</v>
      </c>
      <c r="CH242">
        <f t="shared" si="389"/>
        <v>2.6698116019936542</v>
      </c>
      <c r="CI242">
        <f t="shared" si="390"/>
        <v>9.5405643470266421E-2</v>
      </c>
      <c r="CJ242">
        <f t="shared" si="391"/>
        <v>9.8392008275200933</v>
      </c>
      <c r="CK242">
        <f t="shared" si="392"/>
        <v>1.0466597835036948</v>
      </c>
      <c r="CL242">
        <f t="shared" si="393"/>
        <v>38.72328002830745</v>
      </c>
      <c r="CM242">
        <f t="shared" si="394"/>
        <v>100.09826351268492</v>
      </c>
      <c r="CN242">
        <f t="shared" si="395"/>
        <v>-3.3842307066536477E-3</v>
      </c>
      <c r="CO242">
        <f t="shared" si="396"/>
        <v>0</v>
      </c>
      <c r="CP242">
        <f t="shared" si="397"/>
        <v>1749.7265044280603</v>
      </c>
      <c r="CQ242">
        <f t="shared" si="398"/>
        <v>361.01263427734375</v>
      </c>
      <c r="CR242">
        <f t="shared" si="399"/>
        <v>0.13453053150342897</v>
      </c>
      <c r="CS242">
        <v>-9999</v>
      </c>
    </row>
    <row r="243" spans="1:97" x14ac:dyDescent="0.2">
      <c r="A243" t="s">
        <v>132</v>
      </c>
      <c r="B243" t="s">
        <v>133</v>
      </c>
      <c r="C243" t="s">
        <v>184</v>
      </c>
      <c r="D243">
        <v>2</v>
      </c>
      <c r="E243">
        <v>1</v>
      </c>
      <c r="F243" t="s">
        <v>153</v>
      </c>
      <c r="G243" t="s">
        <v>185</v>
      </c>
      <c r="H243" t="s">
        <v>202</v>
      </c>
      <c r="I243">
        <v>3</v>
      </c>
      <c r="J243">
        <v>20130404</v>
      </c>
      <c r="K243" t="s">
        <v>220</v>
      </c>
      <c r="L243" t="s">
        <v>138</v>
      </c>
      <c r="M243" t="s">
        <v>139</v>
      </c>
      <c r="O243" s="1">
        <v>11</v>
      </c>
      <c r="P243" s="1" t="s">
        <v>358</v>
      </c>
      <c r="Q243" s="1">
        <v>2064.9999997243285</v>
      </c>
      <c r="R243" s="1">
        <v>0</v>
      </c>
      <c r="S243">
        <f t="shared" si="360"/>
        <v>-2.6437562196452715</v>
      </c>
      <c r="T243">
        <f t="shared" si="361"/>
        <v>0.15570719578524747</v>
      </c>
      <c r="U243">
        <f t="shared" si="362"/>
        <v>76.654384659501673</v>
      </c>
      <c r="V243" s="1">
        <v>25</v>
      </c>
      <c r="W243" s="1">
        <v>25</v>
      </c>
      <c r="X243" s="1">
        <v>0</v>
      </c>
      <c r="Y243" s="1">
        <v>0</v>
      </c>
      <c r="Z243" s="1">
        <v>624.820068359375</v>
      </c>
      <c r="AA243" s="1">
        <v>966.48992919921875</v>
      </c>
      <c r="AB243" s="1">
        <v>850.881591796875</v>
      </c>
      <c r="AC243">
        <v>-9999</v>
      </c>
      <c r="AD243">
        <f t="shared" si="363"/>
        <v>0.35351621420714946</v>
      </c>
      <c r="AE243">
        <f t="shared" si="364"/>
        <v>0.11961670153990178</v>
      </c>
      <c r="AF243" s="1">
        <v>-1</v>
      </c>
      <c r="AG243" s="1">
        <v>0.87</v>
      </c>
      <c r="AH243" s="1">
        <v>0.92</v>
      </c>
      <c r="AI243" s="1">
        <v>10.166502952575684</v>
      </c>
      <c r="AJ243">
        <f t="shared" si="365"/>
        <v>0.87508325147628785</v>
      </c>
      <c r="AK243">
        <f t="shared" si="366"/>
        <v>-9.3879680586691475E-4</v>
      </c>
      <c r="AL243">
        <f t="shared" si="367"/>
        <v>0.338362702282759</v>
      </c>
      <c r="AM243">
        <f t="shared" si="368"/>
        <v>1.5468292043451572</v>
      </c>
      <c r="AN243">
        <f t="shared" si="369"/>
        <v>-1</v>
      </c>
      <c r="AO243" s="1">
        <v>2001.0716552734375</v>
      </c>
      <c r="AP243" s="1">
        <v>0.5</v>
      </c>
      <c r="AQ243">
        <f t="shared" si="370"/>
        <v>104.73065964300655</v>
      </c>
      <c r="AR243">
        <f t="shared" si="371"/>
        <v>4.2152831221194367</v>
      </c>
      <c r="AS243">
        <f t="shared" si="372"/>
        <v>2.5083337383959128</v>
      </c>
      <c r="AT243">
        <f t="shared" si="373"/>
        <v>29.446022033691406</v>
      </c>
      <c r="AU243" s="1">
        <v>1.93</v>
      </c>
      <c r="AV243">
        <f t="shared" si="374"/>
        <v>4.7397196054458615</v>
      </c>
      <c r="AW243" s="1">
        <v>1</v>
      </c>
      <c r="AX243">
        <f t="shared" si="375"/>
        <v>9.4794392108917229</v>
      </c>
      <c r="AY243" s="1">
        <v>30.820510864257812</v>
      </c>
      <c r="AZ243" s="1">
        <v>29.446022033691406</v>
      </c>
      <c r="BA243" s="1">
        <v>32.009536743164062</v>
      </c>
      <c r="BB243" s="1">
        <v>50.370956420898438</v>
      </c>
      <c r="BC243" s="1">
        <v>51.929840087890625</v>
      </c>
      <c r="BD243" s="1">
        <v>14.54842472076416</v>
      </c>
      <c r="BE243" s="1">
        <v>17.211688995361328</v>
      </c>
      <c r="BF243" s="1">
        <v>30.63804817199707</v>
      </c>
      <c r="BG243" s="1">
        <v>36.247428894042969</v>
      </c>
      <c r="BH243" s="1">
        <v>300.21319580078125</v>
      </c>
      <c r="BI243" s="1">
        <v>2000.8587646484375</v>
      </c>
      <c r="BJ243" s="1">
        <v>9.3190107345581055</v>
      </c>
      <c r="BK243" s="1">
        <v>94.0299072265625</v>
      </c>
      <c r="BL243" s="1">
        <v>-1.8225822448730469</v>
      </c>
      <c r="BM243" s="1">
        <v>-0.26355141401290894</v>
      </c>
      <c r="BN243" s="1">
        <v>1</v>
      </c>
      <c r="BO243" s="1">
        <v>-1.355140209197998</v>
      </c>
      <c r="BP243" s="1">
        <v>7.355140209197998</v>
      </c>
      <c r="BQ243" s="1">
        <v>1</v>
      </c>
      <c r="BR243" s="1">
        <v>0</v>
      </c>
      <c r="BS243" s="1">
        <v>0.15999999642372131</v>
      </c>
      <c r="BT243" s="1">
        <v>111115</v>
      </c>
      <c r="BU243">
        <f t="shared" si="376"/>
        <v>1.5555087865325454</v>
      </c>
      <c r="BV243">
        <f t="shared" si="377"/>
        <v>4.2152831221194363E-3</v>
      </c>
      <c r="BW243">
        <f t="shared" si="378"/>
        <v>302.59602203369138</v>
      </c>
      <c r="BX243">
        <f t="shared" si="379"/>
        <v>303.97051086425779</v>
      </c>
      <c r="BY243">
        <f t="shared" si="380"/>
        <v>320.13739518812145</v>
      </c>
      <c r="BZ243">
        <f t="shared" si="381"/>
        <v>0.58994221971431582</v>
      </c>
      <c r="CA243">
        <f t="shared" si="382"/>
        <v>4.1267472578421849</v>
      </c>
      <c r="CB243">
        <f t="shared" si="383"/>
        <v>43.887603205849175</v>
      </c>
      <c r="CC243">
        <f t="shared" si="384"/>
        <v>26.675914210487846</v>
      </c>
      <c r="CD243">
        <f t="shared" si="385"/>
        <v>30.133266448974609</v>
      </c>
      <c r="CE243">
        <f t="shared" si="386"/>
        <v>4.2931712881866302</v>
      </c>
      <c r="CF243">
        <f t="shared" si="387"/>
        <v>0.15319091530584508</v>
      </c>
      <c r="CG243">
        <f t="shared" si="388"/>
        <v>1.6184135194462723</v>
      </c>
      <c r="CH243">
        <f t="shared" si="389"/>
        <v>2.6747577687403581</v>
      </c>
      <c r="CI243">
        <f t="shared" si="390"/>
        <v>9.5967258632356514E-2</v>
      </c>
      <c r="CJ243">
        <f t="shared" si="391"/>
        <v>7.2078046780421783</v>
      </c>
      <c r="CK243">
        <f t="shared" si="392"/>
        <v>1.4761143983837628</v>
      </c>
      <c r="CL243">
        <f t="shared" si="393"/>
        <v>38.315478167243811</v>
      </c>
      <c r="CM243">
        <f t="shared" si="394"/>
        <v>52.306346631908575</v>
      </c>
      <c r="CN243">
        <f t="shared" si="395"/>
        <v>-1.9366059806505222E-2</v>
      </c>
      <c r="CO243">
        <f t="shared" si="396"/>
        <v>0</v>
      </c>
      <c r="CP243">
        <f t="shared" si="397"/>
        <v>1750.9179935133832</v>
      </c>
      <c r="CQ243">
        <f t="shared" si="398"/>
        <v>341.66986083984375</v>
      </c>
      <c r="CR243">
        <f t="shared" si="399"/>
        <v>0.11961670153990178</v>
      </c>
      <c r="CS243">
        <v>-9999</v>
      </c>
    </row>
    <row r="244" spans="1:97" x14ac:dyDescent="0.2">
      <c r="A244" t="s">
        <v>132</v>
      </c>
      <c r="B244" t="s">
        <v>133</v>
      </c>
      <c r="C244" t="s">
        <v>184</v>
      </c>
      <c r="D244">
        <v>2</v>
      </c>
      <c r="E244">
        <v>1</v>
      </c>
      <c r="F244" t="s">
        <v>153</v>
      </c>
      <c r="G244" t="s">
        <v>185</v>
      </c>
      <c r="H244" t="s">
        <v>202</v>
      </c>
      <c r="I244">
        <v>3</v>
      </c>
      <c r="J244">
        <v>20130404</v>
      </c>
      <c r="K244" t="s">
        <v>220</v>
      </c>
      <c r="L244" t="s">
        <v>138</v>
      </c>
      <c r="M244" t="s">
        <v>139</v>
      </c>
      <c r="O244" s="1">
        <v>12</v>
      </c>
      <c r="P244" s="1" t="s">
        <v>359</v>
      </c>
      <c r="Q244" s="1">
        <v>2272.9999985527247</v>
      </c>
      <c r="R244" s="1">
        <v>0</v>
      </c>
      <c r="S244">
        <f t="shared" si="360"/>
        <v>23.02072011315451</v>
      </c>
      <c r="T244">
        <f t="shared" si="361"/>
        <v>0.15464047219891064</v>
      </c>
      <c r="U244">
        <f t="shared" si="362"/>
        <v>609.76893311274932</v>
      </c>
      <c r="V244" s="1">
        <v>26</v>
      </c>
      <c r="W244" s="1">
        <v>26</v>
      </c>
      <c r="X244" s="1">
        <v>0</v>
      </c>
      <c r="Y244" s="1">
        <v>0</v>
      </c>
      <c r="Z244" s="1">
        <v>640.642822265625</v>
      </c>
      <c r="AA244" s="1">
        <v>1130.4512939453125</v>
      </c>
      <c r="AB244" s="1">
        <v>904.45928955078125</v>
      </c>
      <c r="AC244">
        <v>-9999</v>
      </c>
      <c r="AD244">
        <f t="shared" si="363"/>
        <v>0.4332857809116567</v>
      </c>
      <c r="AE244">
        <f t="shared" si="364"/>
        <v>0.19991308392050369</v>
      </c>
      <c r="AF244" s="1">
        <v>-1</v>
      </c>
      <c r="AG244" s="1">
        <v>0.87</v>
      </c>
      <c r="AH244" s="1">
        <v>0.92</v>
      </c>
      <c r="AI244" s="1">
        <v>10.191901206970215</v>
      </c>
      <c r="AJ244">
        <f t="shared" si="365"/>
        <v>0.87509595060348522</v>
      </c>
      <c r="AK244">
        <f t="shared" si="366"/>
        <v>1.3735301170643897E-2</v>
      </c>
      <c r="AL244">
        <f t="shared" si="367"/>
        <v>0.46138851706574763</v>
      </c>
      <c r="AM244">
        <f t="shared" si="368"/>
        <v>1.7645578076524548</v>
      </c>
      <c r="AN244">
        <f t="shared" si="369"/>
        <v>-1</v>
      </c>
      <c r="AO244" s="1">
        <v>1998.716064453125</v>
      </c>
      <c r="AP244" s="1">
        <v>0.5</v>
      </c>
      <c r="AQ244">
        <f t="shared" si="370"/>
        <v>174.83082235970744</v>
      </c>
      <c r="AR244">
        <f t="shared" si="371"/>
        <v>4.1138886042513017</v>
      </c>
      <c r="AS244">
        <f t="shared" si="372"/>
        <v>2.4672228695079683</v>
      </c>
      <c r="AT244">
        <f t="shared" si="373"/>
        <v>28.971588134765625</v>
      </c>
      <c r="AU244" s="1">
        <v>1.93</v>
      </c>
      <c r="AV244">
        <f t="shared" si="374"/>
        <v>4.7397196054458615</v>
      </c>
      <c r="AW244" s="1">
        <v>1</v>
      </c>
      <c r="AX244">
        <f t="shared" si="375"/>
        <v>9.4794392108917229</v>
      </c>
      <c r="AY244" s="1">
        <v>31.069002151489258</v>
      </c>
      <c r="AZ244" s="1">
        <v>28.971588134765625</v>
      </c>
      <c r="BA244" s="1">
        <v>32.76806640625</v>
      </c>
      <c r="BB244" s="1">
        <v>900.64105224609375</v>
      </c>
      <c r="BC244" s="1">
        <v>883.5059814453125</v>
      </c>
      <c r="BD244" s="1">
        <v>13.860236167907715</v>
      </c>
      <c r="BE244" s="1">
        <v>16.461265563964844</v>
      </c>
      <c r="BF244" s="1">
        <v>28.789760589599609</v>
      </c>
      <c r="BG244" s="1">
        <v>34.192768096923828</v>
      </c>
      <c r="BH244" s="1">
        <v>300.23135375976562</v>
      </c>
      <c r="BI244" s="1">
        <v>1998.44482421875</v>
      </c>
      <c r="BJ244" s="1">
        <v>65.008682250976562</v>
      </c>
      <c r="BK244" s="1">
        <v>94.035453796386719</v>
      </c>
      <c r="BL244" s="1">
        <v>-11.232433319091797</v>
      </c>
      <c r="BM244" s="1">
        <v>-0.25524872541427612</v>
      </c>
      <c r="BN244" s="1">
        <v>1</v>
      </c>
      <c r="BO244" s="1">
        <v>-1.355140209197998</v>
      </c>
      <c r="BP244" s="1">
        <v>7.355140209197998</v>
      </c>
      <c r="BQ244" s="1">
        <v>1</v>
      </c>
      <c r="BR244" s="1">
        <v>0</v>
      </c>
      <c r="BS244" s="1">
        <v>0.15999999642372131</v>
      </c>
      <c r="BT244" s="1">
        <v>111115</v>
      </c>
      <c r="BU244">
        <f t="shared" si="376"/>
        <v>1.5556028692215833</v>
      </c>
      <c r="BV244">
        <f t="shared" si="377"/>
        <v>4.1138886042513013E-3</v>
      </c>
      <c r="BW244">
        <f t="shared" si="378"/>
        <v>302.1215881347656</v>
      </c>
      <c r="BX244">
        <f t="shared" si="379"/>
        <v>304.21900215148924</v>
      </c>
      <c r="BY244">
        <f t="shared" si="380"/>
        <v>319.75116472800437</v>
      </c>
      <c r="BZ244">
        <f t="shared" si="381"/>
        <v>0.63996358494581373</v>
      </c>
      <c r="CA244">
        <f t="shared" si="382"/>
        <v>4.0151654468782363</v>
      </c>
      <c r="CB244">
        <f t="shared" si="383"/>
        <v>42.698421550367605</v>
      </c>
      <c r="CC244">
        <f t="shared" si="384"/>
        <v>26.237155986402762</v>
      </c>
      <c r="CD244">
        <f t="shared" si="385"/>
        <v>30.020295143127441</v>
      </c>
      <c r="CE244">
        <f t="shared" si="386"/>
        <v>4.2654188573337555</v>
      </c>
      <c r="CF244">
        <f t="shared" si="387"/>
        <v>0.15215827603399054</v>
      </c>
      <c r="CG244">
        <f t="shared" si="388"/>
        <v>1.5479425773702677</v>
      </c>
      <c r="CH244">
        <f t="shared" si="389"/>
        <v>2.7174762799634875</v>
      </c>
      <c r="CI244">
        <f t="shared" si="390"/>
        <v>9.5318860194847782E-2</v>
      </c>
      <c r="CJ244">
        <f t="shared" si="391"/>
        <v>57.339898336195965</v>
      </c>
      <c r="CK244">
        <f t="shared" si="392"/>
        <v>0.69016955846211547</v>
      </c>
      <c r="CL244">
        <f t="shared" si="393"/>
        <v>37.69576901005852</v>
      </c>
      <c r="CM244">
        <f t="shared" si="394"/>
        <v>880.22752040332909</v>
      </c>
      <c r="CN244">
        <f t="shared" si="395"/>
        <v>9.8586300441169273E-3</v>
      </c>
      <c r="CO244">
        <f t="shared" si="396"/>
        <v>0</v>
      </c>
      <c r="CP244">
        <f t="shared" si="397"/>
        <v>1748.830973178322</v>
      </c>
      <c r="CQ244">
        <f t="shared" si="398"/>
        <v>489.8084716796875</v>
      </c>
      <c r="CR244">
        <f t="shared" si="399"/>
        <v>0.19991308392050369</v>
      </c>
      <c r="CS244">
        <v>-9999</v>
      </c>
    </row>
    <row r="245" spans="1:97" x14ac:dyDescent="0.2">
      <c r="A245" t="s">
        <v>132</v>
      </c>
      <c r="B245" t="s">
        <v>133</v>
      </c>
      <c r="C245" t="s">
        <v>184</v>
      </c>
      <c r="D245">
        <v>2</v>
      </c>
      <c r="E245">
        <v>1</v>
      </c>
      <c r="F245" t="s">
        <v>153</v>
      </c>
      <c r="G245" t="s">
        <v>185</v>
      </c>
      <c r="H245" t="s">
        <v>202</v>
      </c>
      <c r="I245">
        <v>3</v>
      </c>
      <c r="J245">
        <v>20130404</v>
      </c>
      <c r="K245" t="s">
        <v>220</v>
      </c>
      <c r="L245" t="s">
        <v>138</v>
      </c>
      <c r="M245" t="s">
        <v>139</v>
      </c>
      <c r="O245" s="1">
        <v>13</v>
      </c>
      <c r="P245" s="1" t="s">
        <v>360</v>
      </c>
      <c r="Q245" s="1">
        <v>2464.9999982081354</v>
      </c>
      <c r="R245" s="1">
        <v>0</v>
      </c>
      <c r="S245">
        <f t="shared" si="360"/>
        <v>28.92251386546668</v>
      </c>
      <c r="T245">
        <f t="shared" si="361"/>
        <v>0.14839897253907983</v>
      </c>
      <c r="U245">
        <f t="shared" si="362"/>
        <v>816.77659069049923</v>
      </c>
      <c r="V245" s="1">
        <v>27</v>
      </c>
      <c r="W245" s="1">
        <v>27</v>
      </c>
      <c r="X245" s="1">
        <v>0</v>
      </c>
      <c r="Y245" s="1">
        <v>0</v>
      </c>
      <c r="Z245" s="1">
        <v>650.645751953125</v>
      </c>
      <c r="AA245" s="1">
        <v>1204.573486328125</v>
      </c>
      <c r="AB245" s="1">
        <v>926.3592529296875</v>
      </c>
      <c r="AC245">
        <v>-9999</v>
      </c>
      <c r="AD245">
        <f t="shared" si="363"/>
        <v>0.459853832632101</v>
      </c>
      <c r="AE245">
        <f t="shared" si="364"/>
        <v>0.23096493203292384</v>
      </c>
      <c r="AF245" s="1">
        <v>-1</v>
      </c>
      <c r="AG245" s="1">
        <v>0.87</v>
      </c>
      <c r="AH245" s="1">
        <v>0.92</v>
      </c>
      <c r="AI245" s="1">
        <v>10.166502952575684</v>
      </c>
      <c r="AJ245">
        <f t="shared" si="365"/>
        <v>0.87508325147628785</v>
      </c>
      <c r="AK245">
        <f t="shared" si="366"/>
        <v>1.7080866380358078E-2</v>
      </c>
      <c r="AL245">
        <f t="shared" si="367"/>
        <v>0.50225727316641455</v>
      </c>
      <c r="AM245">
        <f t="shared" si="368"/>
        <v>1.8513507276612591</v>
      </c>
      <c r="AN245">
        <f t="shared" si="369"/>
        <v>-1</v>
      </c>
      <c r="AO245" s="1">
        <v>2001.531005859375</v>
      </c>
      <c r="AP245" s="1">
        <v>0.5</v>
      </c>
      <c r="AQ245">
        <f t="shared" si="370"/>
        <v>202.26826221020298</v>
      </c>
      <c r="AR245">
        <f t="shared" si="371"/>
        <v>4.1557751015830213</v>
      </c>
      <c r="AS245">
        <f t="shared" si="372"/>
        <v>2.5935655071171073</v>
      </c>
      <c r="AT245">
        <f t="shared" si="373"/>
        <v>29.495504379272461</v>
      </c>
      <c r="AU245" s="1">
        <v>1.93</v>
      </c>
      <c r="AV245">
        <f t="shared" si="374"/>
        <v>4.7397196054458615</v>
      </c>
      <c r="AW245" s="1">
        <v>1</v>
      </c>
      <c r="AX245">
        <f t="shared" si="375"/>
        <v>9.4794392108917229</v>
      </c>
      <c r="AY245" s="1">
        <v>31.30378532409668</v>
      </c>
      <c r="AZ245" s="1">
        <v>29.495504379272461</v>
      </c>
      <c r="BA245" s="1">
        <v>32.572330474853516</v>
      </c>
      <c r="BB245" s="1">
        <v>1199.8201904296875</v>
      </c>
      <c r="BC245" s="1">
        <v>1178.0821533203125</v>
      </c>
      <c r="BD245" s="1">
        <v>13.803582191467285</v>
      </c>
      <c r="BE245" s="1">
        <v>16.430973052978516</v>
      </c>
      <c r="BF245" s="1">
        <v>28.275381088256836</v>
      </c>
      <c r="BG245" s="1">
        <v>33.657741546630859</v>
      </c>
      <c r="BH245" s="1">
        <v>300.25448608398438</v>
      </c>
      <c r="BI245" s="1">
        <v>2001.883544921875</v>
      </c>
      <c r="BJ245" s="1">
        <v>24.852930068969727</v>
      </c>
      <c r="BK245" s="1">
        <v>94.028129577636719</v>
      </c>
      <c r="BL245" s="1">
        <v>-16.288951873779297</v>
      </c>
      <c r="BM245" s="1">
        <v>-0.26684349775314331</v>
      </c>
      <c r="BN245" s="1">
        <v>1</v>
      </c>
      <c r="BO245" s="1">
        <v>-1.355140209197998</v>
      </c>
      <c r="BP245" s="1">
        <v>7.355140209197998</v>
      </c>
      <c r="BQ245" s="1">
        <v>1</v>
      </c>
      <c r="BR245" s="1">
        <v>0</v>
      </c>
      <c r="BS245" s="1">
        <v>0.15999999642372131</v>
      </c>
      <c r="BT245" s="1">
        <v>111115</v>
      </c>
      <c r="BU245">
        <f t="shared" si="376"/>
        <v>1.5557227258237534</v>
      </c>
      <c r="BV245">
        <f t="shared" si="377"/>
        <v>4.1557751015830211E-3</v>
      </c>
      <c r="BW245">
        <f t="shared" si="378"/>
        <v>302.64550437927244</v>
      </c>
      <c r="BX245">
        <f t="shared" si="379"/>
        <v>304.45378532409666</v>
      </c>
      <c r="BY245">
        <f t="shared" si="380"/>
        <v>320.30136002820655</v>
      </c>
      <c r="BZ245">
        <f t="shared" si="381"/>
        <v>0.62146773630153851</v>
      </c>
      <c r="CA245">
        <f t="shared" si="382"/>
        <v>4.1385391704292287</v>
      </c>
      <c r="CB245">
        <f t="shared" si="383"/>
        <v>44.013841273021796</v>
      </c>
      <c r="CC245">
        <f t="shared" si="384"/>
        <v>27.582868220043281</v>
      </c>
      <c r="CD245">
        <f t="shared" si="385"/>
        <v>30.39964485168457</v>
      </c>
      <c r="CE245">
        <f t="shared" si="386"/>
        <v>4.3592333367437943</v>
      </c>
      <c r="CF245">
        <f t="shared" si="387"/>
        <v>0.14611162052598156</v>
      </c>
      <c r="CG245">
        <f t="shared" si="388"/>
        <v>1.5449736633121212</v>
      </c>
      <c r="CH245">
        <f t="shared" si="389"/>
        <v>2.8142596734316729</v>
      </c>
      <c r="CI245">
        <f t="shared" si="390"/>
        <v>9.1522548876765475E-2</v>
      </c>
      <c r="CJ245">
        <f t="shared" si="391"/>
        <v>76.799975105426611</v>
      </c>
      <c r="CK245">
        <f t="shared" si="392"/>
        <v>0.69331038449949534</v>
      </c>
      <c r="CL245">
        <f t="shared" si="393"/>
        <v>36.374403082413465</v>
      </c>
      <c r="CM245">
        <f t="shared" si="394"/>
        <v>1173.963197246042</v>
      </c>
      <c r="CN245">
        <f t="shared" si="395"/>
        <v>8.9614323512621028E-3</v>
      </c>
      <c r="CO245">
        <f t="shared" si="396"/>
        <v>0</v>
      </c>
      <c r="CP245">
        <f t="shared" si="397"/>
        <v>1751.8147615671116</v>
      </c>
      <c r="CQ245">
        <f t="shared" si="398"/>
        <v>553.927734375</v>
      </c>
      <c r="CR245">
        <f t="shared" si="399"/>
        <v>0.23096493203292384</v>
      </c>
      <c r="CS245">
        <v>-9999</v>
      </c>
    </row>
    <row r="246" spans="1:97" x14ac:dyDescent="0.2">
      <c r="A246" t="s">
        <v>132</v>
      </c>
      <c r="B246" t="s">
        <v>133</v>
      </c>
      <c r="C246" t="s">
        <v>184</v>
      </c>
      <c r="D246">
        <v>2</v>
      </c>
      <c r="E246">
        <v>1</v>
      </c>
      <c r="F246" t="s">
        <v>153</v>
      </c>
      <c r="G246" t="s">
        <v>185</v>
      </c>
      <c r="H246" t="s">
        <v>202</v>
      </c>
      <c r="I246">
        <v>3</v>
      </c>
      <c r="J246">
        <v>20130404</v>
      </c>
      <c r="K246" t="s">
        <v>220</v>
      </c>
      <c r="L246" t="s">
        <v>138</v>
      </c>
      <c r="M246" t="s">
        <v>139</v>
      </c>
      <c r="O246" s="1">
        <v>14</v>
      </c>
      <c r="P246" s="1" t="s">
        <v>361</v>
      </c>
      <c r="Q246" s="1">
        <v>2665.999996829778</v>
      </c>
      <c r="R246" s="1">
        <v>0</v>
      </c>
      <c r="S246">
        <f t="shared" si="360"/>
        <v>32.161513108128858</v>
      </c>
      <c r="T246">
        <f t="shared" si="361"/>
        <v>0.14638792245881585</v>
      </c>
      <c r="U246">
        <f t="shared" si="362"/>
        <v>1060.5618006039256</v>
      </c>
      <c r="V246" s="1">
        <v>28</v>
      </c>
      <c r="W246" s="1">
        <v>28</v>
      </c>
      <c r="X246" s="1">
        <v>0</v>
      </c>
      <c r="Y246" s="1">
        <v>0</v>
      </c>
      <c r="Z246" s="1">
        <v>650.896240234375</v>
      </c>
      <c r="AA246" s="1">
        <v>1213.6358642578125</v>
      </c>
      <c r="AB246" s="1">
        <v>926.8892822265625</v>
      </c>
      <c r="AC246">
        <v>-9999</v>
      </c>
      <c r="AD246">
        <f t="shared" si="363"/>
        <v>0.46368077987508682</v>
      </c>
      <c r="AE246">
        <f t="shared" si="364"/>
        <v>0.23627068915486207</v>
      </c>
      <c r="AF246" s="1">
        <v>-1</v>
      </c>
      <c r="AG246" s="1">
        <v>0.87</v>
      </c>
      <c r="AH246" s="1">
        <v>0.92</v>
      </c>
      <c r="AI246" s="1">
        <v>10.166502952575684</v>
      </c>
      <c r="AJ246">
        <f t="shared" si="365"/>
        <v>0.87508325147628785</v>
      </c>
      <c r="AK246">
        <f t="shared" si="366"/>
        <v>1.8961384467910746E-2</v>
      </c>
      <c r="AL246">
        <f t="shared" si="367"/>
        <v>0.50955463200030027</v>
      </c>
      <c r="AM246">
        <f t="shared" si="368"/>
        <v>1.8645611838544436</v>
      </c>
      <c r="AN246">
        <f t="shared" si="369"/>
        <v>-1</v>
      </c>
      <c r="AO246" s="1">
        <v>1997.75634765625</v>
      </c>
      <c r="AP246" s="1">
        <v>0.5</v>
      </c>
      <c r="AQ246">
        <f t="shared" si="370"/>
        <v>206.52457801559143</v>
      </c>
      <c r="AR246">
        <f t="shared" si="371"/>
        <v>4.1609588680566558</v>
      </c>
      <c r="AS246">
        <f t="shared" si="372"/>
        <v>2.6314273340710361</v>
      </c>
      <c r="AT246">
        <f t="shared" si="373"/>
        <v>29.64080810546875</v>
      </c>
      <c r="AU246" s="1">
        <v>1.93</v>
      </c>
      <c r="AV246">
        <f t="shared" si="374"/>
        <v>4.7397196054458615</v>
      </c>
      <c r="AW246" s="1">
        <v>1</v>
      </c>
      <c r="AX246">
        <f t="shared" si="375"/>
        <v>9.4794392108917229</v>
      </c>
      <c r="AY246" s="1">
        <v>30.326164245605469</v>
      </c>
      <c r="AZ246" s="1">
        <v>29.64080810546875</v>
      </c>
      <c r="BA246" s="1">
        <v>30.997306823730469</v>
      </c>
      <c r="BB246" s="1">
        <v>1499.774658203125</v>
      </c>
      <c r="BC246" s="1">
        <v>1475.15380859375</v>
      </c>
      <c r="BD246" s="1">
        <v>13.767609596252441</v>
      </c>
      <c r="BE246" s="1">
        <v>16.398614883422852</v>
      </c>
      <c r="BF246" s="1">
        <v>29.820816040039062</v>
      </c>
      <c r="BG246" s="1">
        <v>35.519771575927734</v>
      </c>
      <c r="BH246" s="1">
        <v>300.22589111328125</v>
      </c>
      <c r="BI246" s="1">
        <v>1998.549560546875</v>
      </c>
      <c r="BJ246" s="1">
        <v>38.559848785400391</v>
      </c>
      <c r="BK246" s="1">
        <v>94.026748657226562</v>
      </c>
      <c r="BL246" s="1">
        <v>-21.532238006591797</v>
      </c>
      <c r="BM246" s="1">
        <v>-0.24664658308029175</v>
      </c>
      <c r="BN246" s="1">
        <v>1</v>
      </c>
      <c r="BO246" s="1">
        <v>-1.355140209197998</v>
      </c>
      <c r="BP246" s="1">
        <v>7.355140209197998</v>
      </c>
      <c r="BQ246" s="1">
        <v>1</v>
      </c>
      <c r="BR246" s="1">
        <v>0</v>
      </c>
      <c r="BS246" s="1">
        <v>0.15999999642372131</v>
      </c>
      <c r="BT246" s="1">
        <v>111115</v>
      </c>
      <c r="BU246">
        <f t="shared" si="376"/>
        <v>1.5555745653537889</v>
      </c>
      <c r="BV246">
        <f t="shared" si="377"/>
        <v>4.1609588680566554E-3</v>
      </c>
      <c r="BW246">
        <f t="shared" si="378"/>
        <v>302.79080810546873</v>
      </c>
      <c r="BX246">
        <f t="shared" si="379"/>
        <v>303.47616424560545</v>
      </c>
      <c r="BY246">
        <f t="shared" si="380"/>
        <v>319.7679225401298</v>
      </c>
      <c r="BZ246">
        <f t="shared" si="381"/>
        <v>0.56535638689482703</v>
      </c>
      <c r="CA246">
        <f t="shared" si="382"/>
        <v>4.1733357740412913</v>
      </c>
      <c r="CB246">
        <f t="shared" si="383"/>
        <v>44.38455900730056</v>
      </c>
      <c r="CC246">
        <f t="shared" si="384"/>
        <v>27.985944123877708</v>
      </c>
      <c r="CD246">
        <f t="shared" si="385"/>
        <v>29.983486175537109</v>
      </c>
      <c r="CE246">
        <f t="shared" si="386"/>
        <v>4.2564102330355071</v>
      </c>
      <c r="CF246">
        <f t="shared" si="387"/>
        <v>0.14416168012712449</v>
      </c>
      <c r="CG246">
        <f t="shared" si="388"/>
        <v>1.5419084399702552</v>
      </c>
      <c r="CH246">
        <f t="shared" si="389"/>
        <v>2.714501793065252</v>
      </c>
      <c r="CI246">
        <f t="shared" si="390"/>
        <v>9.029845381034951E-2</v>
      </c>
      <c r="CJ246">
        <f t="shared" si="391"/>
        <v>99.721177860840953</v>
      </c>
      <c r="CK246">
        <f t="shared" si="392"/>
        <v>0.71894997960582085</v>
      </c>
      <c r="CL246">
        <f t="shared" si="393"/>
        <v>35.959271119528225</v>
      </c>
      <c r="CM246">
        <f t="shared" si="394"/>
        <v>1470.5735753404911</v>
      </c>
      <c r="CN246">
        <f t="shared" si="395"/>
        <v>7.8643094698726233E-3</v>
      </c>
      <c r="CO246">
        <f t="shared" si="396"/>
        <v>0</v>
      </c>
      <c r="CP246">
        <f t="shared" si="397"/>
        <v>1748.8972476798656</v>
      </c>
      <c r="CQ246">
        <f t="shared" si="398"/>
        <v>562.7396240234375</v>
      </c>
      <c r="CR246">
        <f t="shared" si="399"/>
        <v>0.23627068915486207</v>
      </c>
      <c r="CS246">
        <v>-9999</v>
      </c>
    </row>
    <row r="247" spans="1:97" x14ac:dyDescent="0.2">
      <c r="A247" t="s">
        <v>132</v>
      </c>
      <c r="B247" t="s">
        <v>133</v>
      </c>
      <c r="C247" t="s">
        <v>283</v>
      </c>
      <c r="D247">
        <v>1</v>
      </c>
      <c r="E247">
        <v>1</v>
      </c>
      <c r="F247" t="s">
        <v>135</v>
      </c>
      <c r="G247" t="s">
        <v>284</v>
      </c>
      <c r="H247" t="s">
        <v>285</v>
      </c>
      <c r="I247">
        <v>3</v>
      </c>
      <c r="J247">
        <v>20130404</v>
      </c>
      <c r="K247" t="s">
        <v>220</v>
      </c>
      <c r="L247" t="s">
        <v>138</v>
      </c>
      <c r="M247" t="s">
        <v>139</v>
      </c>
      <c r="O247" s="1">
        <v>1</v>
      </c>
      <c r="P247" s="1" t="s">
        <v>338</v>
      </c>
      <c r="Q247" s="1">
        <v>418.4999987250194</v>
      </c>
      <c r="R247" s="1">
        <v>0</v>
      </c>
      <c r="S247">
        <f t="shared" si="360"/>
        <v>9.9839525509091658</v>
      </c>
      <c r="T247">
        <f t="shared" si="361"/>
        <v>0.14289286018638139</v>
      </c>
      <c r="U247">
        <f t="shared" si="362"/>
        <v>271.76320124933488</v>
      </c>
      <c r="V247" s="1">
        <v>1</v>
      </c>
      <c r="W247" s="1">
        <v>1</v>
      </c>
      <c r="X247" s="1">
        <v>0</v>
      </c>
      <c r="Y247" s="1">
        <v>0</v>
      </c>
      <c r="Z247" s="1">
        <v>720.6767578125</v>
      </c>
      <c r="AA247" s="1">
        <v>1139.908447265625</v>
      </c>
      <c r="AB247" s="1">
        <v>1005.955078125</v>
      </c>
      <c r="AC247">
        <v>-9999</v>
      </c>
      <c r="AD247">
        <f t="shared" si="363"/>
        <v>0.36777663193808613</v>
      </c>
      <c r="AE247">
        <f t="shared" si="364"/>
        <v>0.11751239273816064</v>
      </c>
      <c r="AF247" s="1">
        <v>-1</v>
      </c>
      <c r="AG247" s="1">
        <v>0.87</v>
      </c>
      <c r="AH247" s="1">
        <v>0.92</v>
      </c>
      <c r="AI247" s="1">
        <v>10.014540672302246</v>
      </c>
      <c r="AJ247">
        <f t="shared" si="365"/>
        <v>0.87500727033615111</v>
      </c>
      <c r="AK247">
        <f t="shared" si="366"/>
        <v>6.2720430862722451E-3</v>
      </c>
      <c r="AL247">
        <f t="shared" si="367"/>
        <v>0.31952109659306316</v>
      </c>
      <c r="AM247">
        <f t="shared" si="368"/>
        <v>1.581719453150725</v>
      </c>
      <c r="AN247">
        <f t="shared" si="369"/>
        <v>-1</v>
      </c>
      <c r="AO247" s="1">
        <v>2001.2783203125</v>
      </c>
      <c r="AP247" s="1">
        <v>0.5</v>
      </c>
      <c r="AQ247">
        <f t="shared" si="370"/>
        <v>102.88991913094796</v>
      </c>
      <c r="AR247">
        <f t="shared" si="371"/>
        <v>1.9652844143290882</v>
      </c>
      <c r="AS247">
        <f t="shared" si="372"/>
        <v>1.2870401977475239</v>
      </c>
      <c r="AT247">
        <f t="shared" si="373"/>
        <v>20.958049774169922</v>
      </c>
      <c r="AU247" s="1">
        <v>2</v>
      </c>
      <c r="AV247">
        <f t="shared" si="374"/>
        <v>4.644859790802002</v>
      </c>
      <c r="AW247" s="1">
        <v>1</v>
      </c>
      <c r="AX247">
        <f t="shared" si="375"/>
        <v>9.2897195816040039</v>
      </c>
      <c r="AY247" s="1">
        <v>15.573205947875977</v>
      </c>
      <c r="AZ247" s="1">
        <v>20.958049774169922</v>
      </c>
      <c r="BA247" s="1">
        <v>14.096029281616211</v>
      </c>
      <c r="BB247" s="1">
        <v>399.59503173828125</v>
      </c>
      <c r="BC247" s="1">
        <v>392.43218994140625</v>
      </c>
      <c r="BD247" s="1">
        <v>11.499089241027832</v>
      </c>
      <c r="BE247" s="1">
        <v>12.791205406188965</v>
      </c>
      <c r="BF247" s="1">
        <v>60.882087707519531</v>
      </c>
      <c r="BG247" s="1">
        <v>67.723426818847656</v>
      </c>
      <c r="BH247" s="1">
        <v>300.30520629882812</v>
      </c>
      <c r="BI247" s="1">
        <v>2001.418701171875</v>
      </c>
      <c r="BJ247" s="1">
        <v>3.9765145778656006</v>
      </c>
      <c r="BK247" s="1">
        <v>94.007125854492188</v>
      </c>
      <c r="BL247" s="1">
        <v>-5.0886235237121582</v>
      </c>
      <c r="BM247" s="1">
        <v>-7.7347882091999054E-2</v>
      </c>
      <c r="BN247" s="1">
        <v>1</v>
      </c>
      <c r="BO247" s="1">
        <v>-1.355140209197998</v>
      </c>
      <c r="BP247" s="1">
        <v>7.355140209197998</v>
      </c>
      <c r="BQ247" s="1">
        <v>1</v>
      </c>
      <c r="BR247" s="1">
        <v>0</v>
      </c>
      <c r="BS247" s="1">
        <v>0.15999999642372131</v>
      </c>
      <c r="BT247" s="1">
        <v>111115</v>
      </c>
      <c r="BU247">
        <f t="shared" si="376"/>
        <v>1.5015260314941405</v>
      </c>
      <c r="BV247">
        <f t="shared" si="377"/>
        <v>1.9652844143290883E-3</v>
      </c>
      <c r="BW247">
        <f t="shared" si="378"/>
        <v>294.1080497741699</v>
      </c>
      <c r="BX247">
        <f t="shared" si="379"/>
        <v>288.72320594787595</v>
      </c>
      <c r="BY247">
        <f t="shared" si="380"/>
        <v>320.22698502986896</v>
      </c>
      <c r="BZ247">
        <f t="shared" si="381"/>
        <v>0.70533075938339862</v>
      </c>
      <c r="CA247">
        <f t="shared" si="382"/>
        <v>2.4895046541977908</v>
      </c>
      <c r="CB247">
        <f t="shared" si="383"/>
        <v>26.482084539539493</v>
      </c>
      <c r="CC247">
        <f t="shared" si="384"/>
        <v>13.690879133350528</v>
      </c>
      <c r="CD247">
        <f t="shared" si="385"/>
        <v>18.265627861022949</v>
      </c>
      <c r="CE247">
        <f t="shared" si="386"/>
        <v>2.1061310636015733</v>
      </c>
      <c r="CF247">
        <f t="shared" si="387"/>
        <v>0.14072820329856281</v>
      </c>
      <c r="CG247">
        <f t="shared" si="388"/>
        <v>1.2024644564502669</v>
      </c>
      <c r="CH247">
        <f t="shared" si="389"/>
        <v>0.90366660715130642</v>
      </c>
      <c r="CI247">
        <f t="shared" si="390"/>
        <v>8.8147079803911815E-2</v>
      </c>
      <c r="CJ247">
        <f t="shared" si="391"/>
        <v>25.547677462465913</v>
      </c>
      <c r="CK247">
        <f t="shared" si="392"/>
        <v>0.69250996277831245</v>
      </c>
      <c r="CL247">
        <f t="shared" si="393"/>
        <v>48.064691815710482</v>
      </c>
      <c r="CM247">
        <f t="shared" si="394"/>
        <v>390.98130266484969</v>
      </c>
      <c r="CN247">
        <f t="shared" si="395"/>
        <v>1.2273620226629516E-2</v>
      </c>
      <c r="CO247">
        <f t="shared" si="396"/>
        <v>0</v>
      </c>
      <c r="CP247">
        <f t="shared" si="397"/>
        <v>1751.2559145121272</v>
      </c>
      <c r="CQ247">
        <f t="shared" si="398"/>
        <v>419.231689453125</v>
      </c>
      <c r="CR247">
        <f t="shared" si="399"/>
        <v>0.11751239273816064</v>
      </c>
      <c r="CS247">
        <v>-9999</v>
      </c>
    </row>
    <row r="248" spans="1:97" x14ac:dyDescent="0.2">
      <c r="A248" t="s">
        <v>132</v>
      </c>
      <c r="B248" t="s">
        <v>133</v>
      </c>
      <c r="C248" t="s">
        <v>283</v>
      </c>
      <c r="D248">
        <v>1</v>
      </c>
      <c r="E248">
        <v>1</v>
      </c>
      <c r="F248" t="s">
        <v>135</v>
      </c>
      <c r="G248" t="s">
        <v>284</v>
      </c>
      <c r="H248" t="s">
        <v>285</v>
      </c>
      <c r="I248">
        <v>3</v>
      </c>
      <c r="J248">
        <v>20130404</v>
      </c>
      <c r="K248" t="s">
        <v>220</v>
      </c>
      <c r="L248" t="s">
        <v>138</v>
      </c>
      <c r="M248" t="s">
        <v>139</v>
      </c>
      <c r="O248" s="1">
        <v>2</v>
      </c>
      <c r="P248" s="1" t="s">
        <v>339</v>
      </c>
      <c r="Q248" s="1">
        <v>546.4999987250194</v>
      </c>
      <c r="R248" s="1">
        <v>0</v>
      </c>
      <c r="S248">
        <f t="shared" si="360"/>
        <v>5.5268391882088874</v>
      </c>
      <c r="T248">
        <f t="shared" si="361"/>
        <v>0.14379428093325364</v>
      </c>
      <c r="U248">
        <f t="shared" si="362"/>
        <v>178.57489397837807</v>
      </c>
      <c r="V248" s="1">
        <v>2</v>
      </c>
      <c r="W248" s="1">
        <v>2</v>
      </c>
      <c r="X248" s="1">
        <v>0</v>
      </c>
      <c r="Y248" s="1">
        <v>0</v>
      </c>
      <c r="Z248" s="1">
        <v>710.924560546875</v>
      </c>
      <c r="AA248" s="1">
        <v>1079.9498291015625</v>
      </c>
      <c r="AB248" s="1">
        <v>960.791015625</v>
      </c>
      <c r="AC248">
        <v>-9999</v>
      </c>
      <c r="AD248">
        <f t="shared" si="363"/>
        <v>0.34170593726718668</v>
      </c>
      <c r="AE248">
        <f t="shared" si="364"/>
        <v>0.11033736037135514</v>
      </c>
      <c r="AF248" s="1">
        <v>-1</v>
      </c>
      <c r="AG248" s="1">
        <v>0.87</v>
      </c>
      <c r="AH248" s="1">
        <v>0.92</v>
      </c>
      <c r="AI248" s="1">
        <v>10.014540672302246</v>
      </c>
      <c r="AJ248">
        <f t="shared" si="365"/>
        <v>0.87500727033615111</v>
      </c>
      <c r="AK248">
        <f t="shared" si="366"/>
        <v>3.7276470395311628E-3</v>
      </c>
      <c r="AL248">
        <f t="shared" si="367"/>
        <v>0.32290150195745693</v>
      </c>
      <c r="AM248">
        <f t="shared" si="368"/>
        <v>1.519077957119412</v>
      </c>
      <c r="AN248">
        <f t="shared" si="369"/>
        <v>-1</v>
      </c>
      <c r="AO248" s="1">
        <v>2001.048095703125</v>
      </c>
      <c r="AP248" s="1">
        <v>0.5</v>
      </c>
      <c r="AQ248">
        <f t="shared" si="370"/>
        <v>96.596587234589933</v>
      </c>
      <c r="AR248">
        <f t="shared" si="371"/>
        <v>1.9796660643320789</v>
      </c>
      <c r="AS248">
        <f t="shared" si="372"/>
        <v>1.2884421010069855</v>
      </c>
      <c r="AT248">
        <f t="shared" si="373"/>
        <v>20.985263824462891</v>
      </c>
      <c r="AU248" s="1">
        <v>2</v>
      </c>
      <c r="AV248">
        <f t="shared" si="374"/>
        <v>4.644859790802002</v>
      </c>
      <c r="AW248" s="1">
        <v>1</v>
      </c>
      <c r="AX248">
        <f t="shared" si="375"/>
        <v>9.2897195816040039</v>
      </c>
      <c r="AY248" s="1">
        <v>15.586068153381348</v>
      </c>
      <c r="AZ248" s="1">
        <v>20.985263824462891</v>
      </c>
      <c r="BA248" s="1">
        <v>14.09422779083252</v>
      </c>
      <c r="BB248" s="1">
        <v>249.62547302246094</v>
      </c>
      <c r="BC248" s="1">
        <v>245.62110900878906</v>
      </c>
      <c r="BD248" s="1">
        <v>11.518835067749023</v>
      </c>
      <c r="BE248" s="1">
        <v>12.82027530670166</v>
      </c>
      <c r="BF248" s="1">
        <v>60.938583374023438</v>
      </c>
      <c r="BG248" s="1">
        <v>67.823951721191406</v>
      </c>
      <c r="BH248" s="1">
        <v>300.32669067382812</v>
      </c>
      <c r="BI248" s="1">
        <v>2001.043212890625</v>
      </c>
      <c r="BJ248" s="1">
        <v>4.1583027839660645</v>
      </c>
      <c r="BK248" s="1">
        <v>94.009712219238281</v>
      </c>
      <c r="BL248" s="1">
        <v>-3.7631840705871582</v>
      </c>
      <c r="BM248" s="1">
        <v>-8.0645687878131866E-2</v>
      </c>
      <c r="BN248" s="1">
        <v>1</v>
      </c>
      <c r="BO248" s="1">
        <v>-1.355140209197998</v>
      </c>
      <c r="BP248" s="1">
        <v>7.355140209197998</v>
      </c>
      <c r="BQ248" s="1">
        <v>1</v>
      </c>
      <c r="BR248" s="1">
        <v>0</v>
      </c>
      <c r="BS248" s="1">
        <v>0.15999999642372131</v>
      </c>
      <c r="BT248" s="1">
        <v>111115</v>
      </c>
      <c r="BU248">
        <f t="shared" si="376"/>
        <v>1.5016334533691404</v>
      </c>
      <c r="BV248">
        <f t="shared" si="377"/>
        <v>1.9796660643320789E-3</v>
      </c>
      <c r="BW248">
        <f t="shared" si="378"/>
        <v>294.13526382446287</v>
      </c>
      <c r="BX248">
        <f t="shared" si="379"/>
        <v>288.73606815338132</v>
      </c>
      <c r="BY248">
        <f t="shared" si="380"/>
        <v>320.16690690621181</v>
      </c>
      <c r="BZ248">
        <f t="shared" si="381"/>
        <v>0.70188107099014685</v>
      </c>
      <c r="CA248">
        <f t="shared" si="382"/>
        <v>2.4936724931614154</v>
      </c>
      <c r="CB248">
        <f t="shared" si="383"/>
        <v>26.52569010471991</v>
      </c>
      <c r="CC248">
        <f t="shared" si="384"/>
        <v>13.70541479801825</v>
      </c>
      <c r="CD248">
        <f t="shared" si="385"/>
        <v>18.285665988922119</v>
      </c>
      <c r="CE248">
        <f t="shared" si="386"/>
        <v>2.1087810480603952</v>
      </c>
      <c r="CF248">
        <f t="shared" si="387"/>
        <v>0.14160243645934831</v>
      </c>
      <c r="CG248">
        <f t="shared" si="388"/>
        <v>1.2052303921544298</v>
      </c>
      <c r="CH248">
        <f t="shared" si="389"/>
        <v>0.90355065590596539</v>
      </c>
      <c r="CI248">
        <f t="shared" si="390"/>
        <v>8.8695870473539246E-2</v>
      </c>
      <c r="CJ248">
        <f t="shared" si="391"/>
        <v>16.787774392488313</v>
      </c>
      <c r="CK248">
        <f t="shared" si="392"/>
        <v>0.72703398620347459</v>
      </c>
      <c r="CL248">
        <f t="shared" si="393"/>
        <v>48.098054954930724</v>
      </c>
      <c r="CM248">
        <f t="shared" si="394"/>
        <v>244.81793805852087</v>
      </c>
      <c r="CN248">
        <f t="shared" si="395"/>
        <v>1.085828175458255E-2</v>
      </c>
      <c r="CO248">
        <f t="shared" si="396"/>
        <v>0</v>
      </c>
      <c r="CP248">
        <f t="shared" si="397"/>
        <v>1750.9273595361076</v>
      </c>
      <c r="CQ248">
        <f t="shared" si="398"/>
        <v>369.0252685546875</v>
      </c>
      <c r="CR248">
        <f t="shared" si="399"/>
        <v>0.11033736037135514</v>
      </c>
      <c r="CS248">
        <v>-9999</v>
      </c>
    </row>
    <row r="249" spans="1:97" x14ac:dyDescent="0.2">
      <c r="A249" t="s">
        <v>132</v>
      </c>
      <c r="B249" t="s">
        <v>133</v>
      </c>
      <c r="C249" t="s">
        <v>283</v>
      </c>
      <c r="D249">
        <v>1</v>
      </c>
      <c r="E249">
        <v>1</v>
      </c>
      <c r="F249" t="s">
        <v>135</v>
      </c>
      <c r="G249" t="s">
        <v>284</v>
      </c>
      <c r="H249" t="s">
        <v>285</v>
      </c>
      <c r="I249">
        <v>3</v>
      </c>
      <c r="J249">
        <v>20130404</v>
      </c>
      <c r="K249" t="s">
        <v>220</v>
      </c>
      <c r="L249" t="s">
        <v>138</v>
      </c>
      <c r="M249" t="s">
        <v>139</v>
      </c>
      <c r="O249" s="1">
        <v>3</v>
      </c>
      <c r="P249" s="1" t="s">
        <v>340</v>
      </c>
      <c r="Q249" s="1">
        <v>669.4999987250194</v>
      </c>
      <c r="R249" s="1">
        <v>0</v>
      </c>
      <c r="S249">
        <f t="shared" si="360"/>
        <v>0.28564499520640996</v>
      </c>
      <c r="T249">
        <f t="shared" si="361"/>
        <v>0.15209933766293604</v>
      </c>
      <c r="U249">
        <f t="shared" si="362"/>
        <v>94.506751104925911</v>
      </c>
      <c r="V249" s="1">
        <v>3</v>
      </c>
      <c r="W249" s="1">
        <v>3</v>
      </c>
      <c r="X249" s="1">
        <v>0</v>
      </c>
      <c r="Y249" s="1">
        <v>0</v>
      </c>
      <c r="Z249" s="1">
        <v>708.16259765625</v>
      </c>
      <c r="AA249" s="1">
        <v>1026.2396240234375</v>
      </c>
      <c r="AB249" s="1">
        <v>941.747802734375</v>
      </c>
      <c r="AC249">
        <v>-9999</v>
      </c>
      <c r="AD249">
        <f t="shared" si="363"/>
        <v>0.30994420690963614</v>
      </c>
      <c r="AE249">
        <f t="shared" si="364"/>
        <v>8.2331474356648754E-2</v>
      </c>
      <c r="AF249" s="1">
        <v>-1</v>
      </c>
      <c r="AG249" s="1">
        <v>0.87</v>
      </c>
      <c r="AH249" s="1">
        <v>0.92</v>
      </c>
      <c r="AI249" s="1">
        <v>10.014540672302246</v>
      </c>
      <c r="AJ249">
        <f t="shared" si="365"/>
        <v>0.87500727033615111</v>
      </c>
      <c r="AK249">
        <f t="shared" si="366"/>
        <v>7.3428041117352949E-4</v>
      </c>
      <c r="AL249">
        <f t="shared" si="367"/>
        <v>0.26563320920739902</v>
      </c>
      <c r="AM249">
        <f t="shared" si="368"/>
        <v>1.449158184038386</v>
      </c>
      <c r="AN249">
        <f t="shared" si="369"/>
        <v>-1</v>
      </c>
      <c r="AO249" s="1">
        <v>2000.839111328125</v>
      </c>
      <c r="AP249" s="1">
        <v>0.5</v>
      </c>
      <c r="AQ249">
        <f t="shared" si="370"/>
        <v>72.07086369754596</v>
      </c>
      <c r="AR249">
        <f t="shared" si="371"/>
        <v>2.0652493829420995</v>
      </c>
      <c r="AS249">
        <f t="shared" si="372"/>
        <v>1.2719124884101991</v>
      </c>
      <c r="AT249">
        <f t="shared" si="373"/>
        <v>20.88494873046875</v>
      </c>
      <c r="AU249" s="1">
        <v>2</v>
      </c>
      <c r="AV249">
        <f t="shared" si="374"/>
        <v>4.644859790802002</v>
      </c>
      <c r="AW249" s="1">
        <v>1</v>
      </c>
      <c r="AX249">
        <f t="shared" si="375"/>
        <v>9.2897195816040039</v>
      </c>
      <c r="AY249" s="1">
        <v>15.572610855102539</v>
      </c>
      <c r="AZ249" s="1">
        <v>20.88494873046875</v>
      </c>
      <c r="BA249" s="1">
        <v>14.103039741516113</v>
      </c>
      <c r="BB249" s="1">
        <v>100.0201416015625</v>
      </c>
      <c r="BC249" s="1">
        <v>99.692794799804688</v>
      </c>
      <c r="BD249" s="1">
        <v>11.475786209106445</v>
      </c>
      <c r="BE249" s="1">
        <v>12.833524703979492</v>
      </c>
      <c r="BF249" s="1">
        <v>60.761119842529297</v>
      </c>
      <c r="BG249" s="1">
        <v>67.948974609375</v>
      </c>
      <c r="BH249" s="1">
        <v>300.3148193359375</v>
      </c>
      <c r="BI249" s="1">
        <v>2001.001708984375</v>
      </c>
      <c r="BJ249" s="1">
        <v>3.5885851383209229</v>
      </c>
      <c r="BK249" s="1">
        <v>94.005889892578125</v>
      </c>
      <c r="BL249" s="1">
        <v>-3.1741490364074707</v>
      </c>
      <c r="BM249" s="1">
        <v>-7.8110821545124054E-2</v>
      </c>
      <c r="BN249" s="1">
        <v>1</v>
      </c>
      <c r="BO249" s="1">
        <v>-1.355140209197998</v>
      </c>
      <c r="BP249" s="1">
        <v>7.355140209197998</v>
      </c>
      <c r="BQ249" s="1">
        <v>1</v>
      </c>
      <c r="BR249" s="1">
        <v>0</v>
      </c>
      <c r="BS249" s="1">
        <v>0.15999999642372131</v>
      </c>
      <c r="BT249" s="1">
        <v>111115</v>
      </c>
      <c r="BU249">
        <f t="shared" si="376"/>
        <v>1.5015740966796873</v>
      </c>
      <c r="BV249">
        <f t="shared" si="377"/>
        <v>2.0652493829420994E-3</v>
      </c>
      <c r="BW249">
        <f t="shared" si="378"/>
        <v>294.03494873046873</v>
      </c>
      <c r="BX249">
        <f t="shared" si="379"/>
        <v>288.72261085510252</v>
      </c>
      <c r="BY249">
        <f t="shared" si="380"/>
        <v>320.16026628136024</v>
      </c>
      <c r="BZ249">
        <f t="shared" si="381"/>
        <v>0.69061513602849578</v>
      </c>
      <c r="CA249">
        <f t="shared" si="382"/>
        <v>2.4783393986661766</v>
      </c>
      <c r="CB249">
        <f t="shared" si="383"/>
        <v>26.363660846125818</v>
      </c>
      <c r="CC249">
        <f t="shared" si="384"/>
        <v>13.530136142146326</v>
      </c>
      <c r="CD249">
        <f t="shared" si="385"/>
        <v>18.228779792785645</v>
      </c>
      <c r="CE249">
        <f t="shared" si="386"/>
        <v>2.1012656360089856</v>
      </c>
      <c r="CF249">
        <f t="shared" si="387"/>
        <v>0.14964915208796212</v>
      </c>
      <c r="CG249">
        <f t="shared" si="388"/>
        <v>1.2064269102559775</v>
      </c>
      <c r="CH249">
        <f t="shared" si="389"/>
        <v>0.89483872575300816</v>
      </c>
      <c r="CI249">
        <f t="shared" si="390"/>
        <v>9.3747810466811507E-2</v>
      </c>
      <c r="CJ249">
        <f t="shared" si="391"/>
        <v>8.8841912384749531</v>
      </c>
      <c r="CK249">
        <f t="shared" si="392"/>
        <v>0.94797975415080915</v>
      </c>
      <c r="CL249">
        <f t="shared" si="393"/>
        <v>48.496177553287431</v>
      </c>
      <c r="CM249">
        <f t="shared" si="394"/>
        <v>99.651284317153269</v>
      </c>
      <c r="CN249">
        <f t="shared" si="395"/>
        <v>1.3901165950505959E-3</v>
      </c>
      <c r="CO249">
        <f t="shared" si="396"/>
        <v>0</v>
      </c>
      <c r="CP249">
        <f t="shared" si="397"/>
        <v>1750.8910433163915</v>
      </c>
      <c r="CQ249">
        <f t="shared" si="398"/>
        <v>318.0770263671875</v>
      </c>
      <c r="CR249">
        <f t="shared" si="399"/>
        <v>8.2331474356648754E-2</v>
      </c>
      <c r="CS249">
        <v>-9999</v>
      </c>
    </row>
    <row r="250" spans="1:97" x14ac:dyDescent="0.2">
      <c r="A250" t="s">
        <v>132</v>
      </c>
      <c r="B250" t="s">
        <v>133</v>
      </c>
      <c r="C250" t="s">
        <v>283</v>
      </c>
      <c r="D250">
        <v>1</v>
      </c>
      <c r="E250">
        <v>1</v>
      </c>
      <c r="F250" t="s">
        <v>135</v>
      </c>
      <c r="G250" t="s">
        <v>284</v>
      </c>
      <c r="H250" t="s">
        <v>285</v>
      </c>
      <c r="I250">
        <v>3</v>
      </c>
      <c r="J250">
        <v>20130404</v>
      </c>
      <c r="K250" t="s">
        <v>220</v>
      </c>
      <c r="L250" t="s">
        <v>138</v>
      </c>
      <c r="M250" t="s">
        <v>139</v>
      </c>
      <c r="O250" s="1">
        <v>4</v>
      </c>
      <c r="P250" s="1" t="s">
        <v>341</v>
      </c>
      <c r="Q250" s="1">
        <v>780.4999987250194</v>
      </c>
      <c r="R250" s="1">
        <v>0</v>
      </c>
      <c r="S250">
        <f t="shared" si="360"/>
        <v>-1.5634076110977417</v>
      </c>
      <c r="T250">
        <f t="shared" si="361"/>
        <v>0.1623332318613378</v>
      </c>
      <c r="U250">
        <f t="shared" si="362"/>
        <v>65.691676007236907</v>
      </c>
      <c r="V250" s="1">
        <v>4</v>
      </c>
      <c r="W250" s="1">
        <v>4</v>
      </c>
      <c r="X250" s="1">
        <v>0</v>
      </c>
      <c r="Y250" s="1">
        <v>0</v>
      </c>
      <c r="Z250" s="1">
        <v>709.7119140625</v>
      </c>
      <c r="AA250" s="1">
        <v>1001.0877075195312</v>
      </c>
      <c r="AB250" s="1">
        <v>932.85076904296875</v>
      </c>
      <c r="AC250">
        <v>-9999</v>
      </c>
      <c r="AD250">
        <f t="shared" si="363"/>
        <v>0.29105920616985148</v>
      </c>
      <c r="AE250">
        <f t="shared" si="364"/>
        <v>6.816279728939853E-2</v>
      </c>
      <c r="AF250" s="1">
        <v>-1</v>
      </c>
      <c r="AG250" s="1">
        <v>0.87</v>
      </c>
      <c r="AH250" s="1">
        <v>0.92</v>
      </c>
      <c r="AI250" s="1">
        <v>10.014540672302246</v>
      </c>
      <c r="AJ250">
        <f t="shared" si="365"/>
        <v>0.87500727033615111</v>
      </c>
      <c r="AK250">
        <f t="shared" si="366"/>
        <v>-3.2184656691267119E-4</v>
      </c>
      <c r="AL250">
        <f t="shared" si="367"/>
        <v>0.23418876931046539</v>
      </c>
      <c r="AM250">
        <f t="shared" si="368"/>
        <v>1.4105550261783706</v>
      </c>
      <c r="AN250">
        <f t="shared" si="369"/>
        <v>-1</v>
      </c>
      <c r="AO250" s="1">
        <v>2000.8067626953125</v>
      </c>
      <c r="AP250" s="1">
        <v>0.5</v>
      </c>
      <c r="AQ250">
        <f t="shared" si="370"/>
        <v>59.667002045477062</v>
      </c>
      <c r="AR250">
        <f t="shared" si="371"/>
        <v>2.1852923051913828</v>
      </c>
      <c r="AS250">
        <f t="shared" si="372"/>
        <v>1.2622932251838095</v>
      </c>
      <c r="AT250">
        <f t="shared" si="373"/>
        <v>20.871210098266602</v>
      </c>
      <c r="AU250" s="1">
        <v>2</v>
      </c>
      <c r="AV250">
        <f t="shared" si="374"/>
        <v>4.644859790802002</v>
      </c>
      <c r="AW250" s="1">
        <v>1</v>
      </c>
      <c r="AX250">
        <f t="shared" si="375"/>
        <v>9.2897195816040039</v>
      </c>
      <c r="AY250" s="1">
        <v>15.586301803588867</v>
      </c>
      <c r="AZ250" s="1">
        <v>20.871210098266602</v>
      </c>
      <c r="BA250" s="1">
        <v>14.09478759765625</v>
      </c>
      <c r="BB250" s="1">
        <v>50.364391326904297</v>
      </c>
      <c r="BC250" s="1">
        <v>51.330867767333984</v>
      </c>
      <c r="BD250" s="1">
        <v>11.477376937866211</v>
      </c>
      <c r="BE250" s="1">
        <v>12.913918495178223</v>
      </c>
      <c r="BF250" s="1">
        <v>60.714832305908203</v>
      </c>
      <c r="BG250" s="1">
        <v>68.311416625976562</v>
      </c>
      <c r="BH250" s="1">
        <v>300.31454467773438</v>
      </c>
      <c r="BI250" s="1">
        <v>2000.6087646484375</v>
      </c>
      <c r="BJ250" s="1">
        <v>1.6991465091705322</v>
      </c>
      <c r="BK250" s="1">
        <v>94.003433227539062</v>
      </c>
      <c r="BL250" s="1">
        <v>-3.2665524482727051</v>
      </c>
      <c r="BM250" s="1">
        <v>-8.4281094372272491E-2</v>
      </c>
      <c r="BN250" s="1">
        <v>1</v>
      </c>
      <c r="BO250" s="1">
        <v>-1.355140209197998</v>
      </c>
      <c r="BP250" s="1">
        <v>7.355140209197998</v>
      </c>
      <c r="BQ250" s="1">
        <v>1</v>
      </c>
      <c r="BR250" s="1">
        <v>0</v>
      </c>
      <c r="BS250" s="1">
        <v>0.15999999642372131</v>
      </c>
      <c r="BT250" s="1">
        <v>111115</v>
      </c>
      <c r="BU250">
        <f t="shared" si="376"/>
        <v>1.5015727233886718</v>
      </c>
      <c r="BV250">
        <f t="shared" si="377"/>
        <v>2.1852923051913827E-3</v>
      </c>
      <c r="BW250">
        <f t="shared" si="378"/>
        <v>294.02121009826658</v>
      </c>
      <c r="BX250">
        <f t="shared" si="379"/>
        <v>288.73630180358884</v>
      </c>
      <c r="BY250">
        <f t="shared" si="380"/>
        <v>320.09739518901551</v>
      </c>
      <c r="BZ250">
        <f t="shared" si="381"/>
        <v>0.67033786859040201</v>
      </c>
      <c r="CA250">
        <f t="shared" si="382"/>
        <v>2.4762459001511772</v>
      </c>
      <c r="CB250">
        <f t="shared" si="383"/>
        <v>26.34207938083841</v>
      </c>
      <c r="CC250">
        <f t="shared" si="384"/>
        <v>13.428160885660187</v>
      </c>
      <c r="CD250">
        <f t="shared" si="385"/>
        <v>18.228755950927734</v>
      </c>
      <c r="CE250">
        <f t="shared" si="386"/>
        <v>2.1012624911185465</v>
      </c>
      <c r="CF250">
        <f t="shared" si="387"/>
        <v>0.1595452577898212</v>
      </c>
      <c r="CG250">
        <f t="shared" si="388"/>
        <v>1.2139526749673677</v>
      </c>
      <c r="CH250">
        <f t="shared" si="389"/>
        <v>0.88730981615117877</v>
      </c>
      <c r="CI250">
        <f t="shared" si="390"/>
        <v>9.9962575566373599E-2</v>
      </c>
      <c r="CJ250">
        <f t="shared" si="391"/>
        <v>6.1752430791514241</v>
      </c>
      <c r="CK250">
        <f t="shared" si="392"/>
        <v>1.2797694421414374</v>
      </c>
      <c r="CL250">
        <f t="shared" si="393"/>
        <v>48.896335022190307</v>
      </c>
      <c r="CM250">
        <f t="shared" si="394"/>
        <v>51.558065182330395</v>
      </c>
      <c r="CN250">
        <f t="shared" si="395"/>
        <v>-1.4826953272613503E-2</v>
      </c>
      <c r="CO250">
        <f t="shared" si="396"/>
        <v>0</v>
      </c>
      <c r="CP250">
        <f t="shared" si="397"/>
        <v>1750.5472141656087</v>
      </c>
      <c r="CQ250">
        <f t="shared" si="398"/>
        <v>291.37579345703125</v>
      </c>
      <c r="CR250">
        <f t="shared" si="399"/>
        <v>6.816279728939853E-2</v>
      </c>
      <c r="CS250">
        <v>-9999</v>
      </c>
    </row>
    <row r="251" spans="1:97" x14ac:dyDescent="0.2">
      <c r="A251" t="s">
        <v>132</v>
      </c>
      <c r="B251" t="s">
        <v>133</v>
      </c>
      <c r="C251" t="s">
        <v>283</v>
      </c>
      <c r="D251">
        <v>1</v>
      </c>
      <c r="E251">
        <v>1</v>
      </c>
      <c r="F251" t="s">
        <v>135</v>
      </c>
      <c r="G251" t="s">
        <v>284</v>
      </c>
      <c r="H251" t="s">
        <v>285</v>
      </c>
      <c r="I251">
        <v>3</v>
      </c>
      <c r="J251">
        <v>20130404</v>
      </c>
      <c r="K251" t="s">
        <v>220</v>
      </c>
      <c r="L251" t="s">
        <v>138</v>
      </c>
      <c r="M251" t="s">
        <v>139</v>
      </c>
      <c r="O251" s="1">
        <v>5</v>
      </c>
      <c r="P251" s="1" t="s">
        <v>342</v>
      </c>
      <c r="Q251" s="1">
        <v>1229.9999835286289</v>
      </c>
      <c r="R251" s="1">
        <v>0</v>
      </c>
      <c r="S251">
        <f t="shared" si="360"/>
        <v>20.425852080700579</v>
      </c>
      <c r="T251">
        <f t="shared" si="361"/>
        <v>0.18296070478876728</v>
      </c>
      <c r="U251">
        <f t="shared" si="362"/>
        <v>686.60943742698498</v>
      </c>
      <c r="V251" s="1">
        <v>4</v>
      </c>
      <c r="W251" s="1">
        <v>4</v>
      </c>
      <c r="X251" s="1">
        <v>0</v>
      </c>
      <c r="Y251" s="1">
        <v>0</v>
      </c>
      <c r="Z251" s="1">
        <v>709.7119140625</v>
      </c>
      <c r="AA251" s="1">
        <v>1001.0877075195312</v>
      </c>
      <c r="AB251" s="1">
        <v>932.85076904296875</v>
      </c>
      <c r="AC251">
        <v>-9999</v>
      </c>
      <c r="AD251">
        <f t="shared" si="363"/>
        <v>0.29105920616985148</v>
      </c>
      <c r="AE251">
        <f t="shared" si="364"/>
        <v>6.816279728939853E-2</v>
      </c>
      <c r="AF251" s="1">
        <v>-1</v>
      </c>
      <c r="AG251" s="1">
        <v>0.87</v>
      </c>
      <c r="AH251" s="1">
        <v>0.92</v>
      </c>
      <c r="AI251" s="1">
        <v>10.039742469787598</v>
      </c>
      <c r="AJ251">
        <f t="shared" si="365"/>
        <v>0.87501987123489389</v>
      </c>
      <c r="AK251">
        <f t="shared" si="366"/>
        <v>1.2256314256142944E-2</v>
      </c>
      <c r="AL251">
        <f t="shared" si="367"/>
        <v>0.23418876931046539</v>
      </c>
      <c r="AM251">
        <f t="shared" si="368"/>
        <v>1.4105550261783706</v>
      </c>
      <c r="AN251">
        <f t="shared" si="369"/>
        <v>-1</v>
      </c>
      <c r="AO251" s="1">
        <v>2000.8067626953125</v>
      </c>
      <c r="AP251" s="1">
        <v>0.5</v>
      </c>
      <c r="AQ251">
        <f t="shared" si="370"/>
        <v>59.667861304453012</v>
      </c>
      <c r="AR251">
        <f t="shared" si="371"/>
        <v>2.4068505067573525</v>
      </c>
      <c r="AS251">
        <f t="shared" si="372"/>
        <v>1.2364805029756145</v>
      </c>
      <c r="AT251">
        <f t="shared" si="373"/>
        <v>20.624172210693359</v>
      </c>
      <c r="AU251" s="1">
        <v>2</v>
      </c>
      <c r="AV251">
        <f t="shared" si="374"/>
        <v>4.644859790802002</v>
      </c>
      <c r="AW251" s="1">
        <v>1</v>
      </c>
      <c r="AX251">
        <f t="shared" si="375"/>
        <v>9.2897195816040039</v>
      </c>
      <c r="AY251" s="1">
        <v>15.812806129455566</v>
      </c>
      <c r="AZ251" s="1">
        <v>20.624172210693359</v>
      </c>
      <c r="BA251" s="1">
        <v>14.489886283874512</v>
      </c>
      <c r="BB251" s="1">
        <v>900.087158203125</v>
      </c>
      <c r="BC251" s="1">
        <v>885.0660400390625</v>
      </c>
      <c r="BD251" s="1">
        <v>11.209234237670898</v>
      </c>
      <c r="BE251" s="1">
        <v>12.791563034057617</v>
      </c>
      <c r="BF251" s="1">
        <v>58.440532684326172</v>
      </c>
      <c r="BG251" s="1">
        <v>66.692153930664062</v>
      </c>
      <c r="BH251" s="1">
        <v>300.3248291015625</v>
      </c>
      <c r="BI251" s="1">
        <v>1997.838134765625</v>
      </c>
      <c r="BJ251" s="1">
        <v>1.5084133148193359</v>
      </c>
      <c r="BK251" s="1">
        <v>93.998291015625</v>
      </c>
      <c r="BL251" s="1">
        <v>-11.528759002685547</v>
      </c>
      <c r="BM251" s="1">
        <v>-7.6029904186725616E-2</v>
      </c>
      <c r="BN251" s="1">
        <v>1</v>
      </c>
      <c r="BO251" s="1">
        <v>-1.355140209197998</v>
      </c>
      <c r="BP251" s="1">
        <v>7.355140209197998</v>
      </c>
      <c r="BQ251" s="1">
        <v>1</v>
      </c>
      <c r="BR251" s="1">
        <v>0</v>
      </c>
      <c r="BS251" s="1">
        <v>0.15999999642372131</v>
      </c>
      <c r="BT251" s="1">
        <v>111115</v>
      </c>
      <c r="BU251">
        <f t="shared" si="376"/>
        <v>1.5016241455078125</v>
      </c>
      <c r="BV251">
        <f t="shared" si="377"/>
        <v>2.4068505067573525E-3</v>
      </c>
      <c r="BW251">
        <f t="shared" si="378"/>
        <v>293.77417221069334</v>
      </c>
      <c r="BX251">
        <f t="shared" si="379"/>
        <v>288.96280612945554</v>
      </c>
      <c r="BY251">
        <f t="shared" si="380"/>
        <v>319.65409441767406</v>
      </c>
      <c r="BZ251">
        <f t="shared" si="381"/>
        <v>0.64974736773023489</v>
      </c>
      <c r="CA251">
        <f t="shared" si="382"/>
        <v>2.4388655675956734</v>
      </c>
      <c r="CB251">
        <f t="shared" si="383"/>
        <v>25.945850092000818</v>
      </c>
      <c r="CC251">
        <f t="shared" si="384"/>
        <v>13.154287057943201</v>
      </c>
      <c r="CD251">
        <f t="shared" si="385"/>
        <v>18.218489170074463</v>
      </c>
      <c r="CE251">
        <f t="shared" si="386"/>
        <v>2.0999086219875092</v>
      </c>
      <c r="CF251">
        <f t="shared" si="387"/>
        <v>0.17942689825410699</v>
      </c>
      <c r="CG251">
        <f t="shared" si="388"/>
        <v>1.2023850646200589</v>
      </c>
      <c r="CH251">
        <f t="shared" si="389"/>
        <v>0.89752355736745026</v>
      </c>
      <c r="CI251">
        <f t="shared" si="390"/>
        <v>0.11245403653322963</v>
      </c>
      <c r="CJ251">
        <f t="shared" si="391"/>
        <v>64.540113713336297</v>
      </c>
      <c r="CK251">
        <f t="shared" si="392"/>
        <v>0.77577198351964949</v>
      </c>
      <c r="CL251">
        <f t="shared" si="393"/>
        <v>49.298198888647583</v>
      </c>
      <c r="CM251">
        <f t="shared" si="394"/>
        <v>882.0977157460934</v>
      </c>
      <c r="CN251">
        <f t="shared" si="395"/>
        <v>1.141548946754466E-2</v>
      </c>
      <c r="CO251">
        <f t="shared" si="396"/>
        <v>0</v>
      </c>
      <c r="CP251">
        <f t="shared" si="397"/>
        <v>1748.1480674307777</v>
      </c>
      <c r="CQ251">
        <f t="shared" si="398"/>
        <v>291.37579345703125</v>
      </c>
      <c r="CR251">
        <f t="shared" si="399"/>
        <v>6.816279728939853E-2</v>
      </c>
      <c r="CS251">
        <v>-9999</v>
      </c>
    </row>
    <row r="252" spans="1:97" x14ac:dyDescent="0.2">
      <c r="A252" t="s">
        <v>132</v>
      </c>
      <c r="B252" t="s">
        <v>133</v>
      </c>
      <c r="C252" t="s">
        <v>283</v>
      </c>
      <c r="D252">
        <v>1</v>
      </c>
      <c r="E252">
        <v>1</v>
      </c>
      <c r="F252" t="s">
        <v>135</v>
      </c>
      <c r="G252" t="s">
        <v>284</v>
      </c>
      <c r="H252" t="s">
        <v>285</v>
      </c>
      <c r="I252">
        <v>3</v>
      </c>
      <c r="J252">
        <v>20130404</v>
      </c>
      <c r="K252" t="s">
        <v>220</v>
      </c>
      <c r="L252" t="s">
        <v>138</v>
      </c>
      <c r="M252" t="s">
        <v>139</v>
      </c>
      <c r="O252" s="1">
        <v>6</v>
      </c>
      <c r="P252" s="1" t="s">
        <v>343</v>
      </c>
      <c r="Q252" s="1">
        <v>1289.9999793935567</v>
      </c>
      <c r="R252" s="1">
        <v>0</v>
      </c>
      <c r="S252">
        <f t="shared" si="360"/>
        <v>20.530535589927482</v>
      </c>
      <c r="T252">
        <f t="shared" si="361"/>
        <v>0.17324719472086422</v>
      </c>
      <c r="U252">
        <f t="shared" si="362"/>
        <v>675.44069801783257</v>
      </c>
      <c r="V252" s="1">
        <v>5</v>
      </c>
      <c r="W252" s="1">
        <v>5</v>
      </c>
      <c r="X252" s="1">
        <v>0</v>
      </c>
      <c r="Y252" s="1">
        <v>0</v>
      </c>
      <c r="Z252" s="1">
        <v>717.3515625</v>
      </c>
      <c r="AA252" s="1">
        <v>1156.5614013671875</v>
      </c>
      <c r="AB252" s="1">
        <v>973.02239990234375</v>
      </c>
      <c r="AC252">
        <v>-9999</v>
      </c>
      <c r="AD252">
        <f t="shared" si="363"/>
        <v>0.37975488231579524</v>
      </c>
      <c r="AE252">
        <f t="shared" si="364"/>
        <v>0.1586936942974923</v>
      </c>
      <c r="AF252" s="1">
        <v>-1</v>
      </c>
      <c r="AG252" s="1">
        <v>0.87</v>
      </c>
      <c r="AH252" s="1">
        <v>0.92</v>
      </c>
      <c r="AI252" s="1">
        <v>10.039742469787598</v>
      </c>
      <c r="AJ252">
        <f t="shared" si="365"/>
        <v>0.87501987123489389</v>
      </c>
      <c r="AK252">
        <f t="shared" si="366"/>
        <v>1.2316479734226973E-2</v>
      </c>
      <c r="AL252">
        <f t="shared" si="367"/>
        <v>0.41788453996893282</v>
      </c>
      <c r="AM252">
        <f t="shared" si="368"/>
        <v>1.6122658147373694</v>
      </c>
      <c r="AN252">
        <f t="shared" si="369"/>
        <v>-1</v>
      </c>
      <c r="AO252" s="1">
        <v>1997.78662109375</v>
      </c>
      <c r="AP252" s="1">
        <v>0.5</v>
      </c>
      <c r="AQ252">
        <f t="shared" si="370"/>
        <v>138.706460902066</v>
      </c>
      <c r="AR252">
        <f t="shared" si="371"/>
        <v>2.3177919020171336</v>
      </c>
      <c r="AS252">
        <f t="shared" si="372"/>
        <v>1.2561852219655385</v>
      </c>
      <c r="AT252">
        <f t="shared" si="373"/>
        <v>20.686426162719727</v>
      </c>
      <c r="AU252" s="1">
        <v>2</v>
      </c>
      <c r="AV252">
        <f t="shared" si="374"/>
        <v>4.644859790802002</v>
      </c>
      <c r="AW252" s="1">
        <v>1</v>
      </c>
      <c r="AX252">
        <f t="shared" si="375"/>
        <v>9.2897195816040039</v>
      </c>
      <c r="AY252" s="1">
        <v>15.816567420959473</v>
      </c>
      <c r="AZ252" s="1">
        <v>20.686426162719727</v>
      </c>
      <c r="BA252" s="1">
        <v>14.488455772399902</v>
      </c>
      <c r="BB252" s="1">
        <v>900.08209228515625</v>
      </c>
      <c r="BC252" s="1">
        <v>885.0435791015625</v>
      </c>
      <c r="BD252" s="1">
        <v>11.157886505126953</v>
      </c>
      <c r="BE252" s="1">
        <v>12.681856155395508</v>
      </c>
      <c r="BF252" s="1">
        <v>58.158000946044922</v>
      </c>
      <c r="BG252" s="1">
        <v>66.104011535644531</v>
      </c>
      <c r="BH252" s="1">
        <v>300.3206787109375</v>
      </c>
      <c r="BI252" s="1">
        <v>1997.792236328125</v>
      </c>
      <c r="BJ252" s="1">
        <v>2.0356967449188232</v>
      </c>
      <c r="BK252" s="1">
        <v>93.996757507324219</v>
      </c>
      <c r="BL252" s="1">
        <v>-11.528759002685547</v>
      </c>
      <c r="BM252" s="1">
        <v>-7.6029904186725616E-2</v>
      </c>
      <c r="BN252" s="1">
        <v>1</v>
      </c>
      <c r="BO252" s="1">
        <v>-1.355140209197998</v>
      </c>
      <c r="BP252" s="1">
        <v>7.355140209197998</v>
      </c>
      <c r="BQ252" s="1">
        <v>1</v>
      </c>
      <c r="BR252" s="1">
        <v>0</v>
      </c>
      <c r="BS252" s="1">
        <v>0.15999999642372131</v>
      </c>
      <c r="BT252" s="1">
        <v>111115</v>
      </c>
      <c r="BU252">
        <f t="shared" si="376"/>
        <v>1.5016033935546873</v>
      </c>
      <c r="BV252">
        <f t="shared" si="377"/>
        <v>2.3177919020171338E-3</v>
      </c>
      <c r="BW252">
        <f t="shared" si="378"/>
        <v>293.8364261627197</v>
      </c>
      <c r="BX252">
        <f t="shared" si="379"/>
        <v>288.96656742095945</v>
      </c>
      <c r="BY252">
        <f t="shared" si="380"/>
        <v>319.64675066783821</v>
      </c>
      <c r="BZ252">
        <f t="shared" si="381"/>
        <v>0.66286172865886972</v>
      </c>
      <c r="CA252">
        <f t="shared" si="382"/>
        <v>2.448238579747017</v>
      </c>
      <c r="CB252">
        <f t="shared" si="383"/>
        <v>26.045989719977847</v>
      </c>
      <c r="CC252">
        <f t="shared" si="384"/>
        <v>13.364133564582339</v>
      </c>
      <c r="CD252">
        <f t="shared" si="385"/>
        <v>18.2514967918396</v>
      </c>
      <c r="CE252">
        <f t="shared" si="386"/>
        <v>2.1042640271200668</v>
      </c>
      <c r="CF252">
        <f t="shared" si="387"/>
        <v>0.17007539974492267</v>
      </c>
      <c r="CG252">
        <f t="shared" si="388"/>
        <v>1.1920533577814785</v>
      </c>
      <c r="CH252">
        <f t="shared" si="389"/>
        <v>0.9122106693385883</v>
      </c>
      <c r="CI252">
        <f t="shared" si="390"/>
        <v>0.10657761183812138</v>
      </c>
      <c r="CJ252">
        <f t="shared" si="391"/>
        <v>63.489235502160014</v>
      </c>
      <c r="CK252">
        <f t="shared" si="392"/>
        <v>0.76317224819990803</v>
      </c>
      <c r="CL252">
        <f t="shared" si="393"/>
        <v>48.634991387050682</v>
      </c>
      <c r="CM252">
        <f t="shared" si="394"/>
        <v>882.06004199875406</v>
      </c>
      <c r="CN252">
        <f t="shared" si="395"/>
        <v>1.1320118518519979E-2</v>
      </c>
      <c r="CO252">
        <f t="shared" si="396"/>
        <v>0</v>
      </c>
      <c r="CP252">
        <f t="shared" si="397"/>
        <v>1748.1079053859066</v>
      </c>
      <c r="CQ252">
        <f t="shared" si="398"/>
        <v>439.2098388671875</v>
      </c>
      <c r="CR252">
        <f t="shared" si="399"/>
        <v>0.1586936942974923</v>
      </c>
      <c r="CS252">
        <v>-9999</v>
      </c>
    </row>
    <row r="253" spans="1:97" x14ac:dyDescent="0.2">
      <c r="A253" t="s">
        <v>132</v>
      </c>
      <c r="B253" t="s">
        <v>133</v>
      </c>
      <c r="C253" t="s">
        <v>283</v>
      </c>
      <c r="D253">
        <v>1</v>
      </c>
      <c r="E253">
        <v>1</v>
      </c>
      <c r="F253" t="s">
        <v>135</v>
      </c>
      <c r="G253" t="s">
        <v>284</v>
      </c>
      <c r="H253" t="s">
        <v>285</v>
      </c>
      <c r="I253">
        <v>3</v>
      </c>
      <c r="J253">
        <v>20130404</v>
      </c>
      <c r="K253" t="s">
        <v>220</v>
      </c>
      <c r="L253" t="s">
        <v>138</v>
      </c>
      <c r="M253" t="s">
        <v>139</v>
      </c>
      <c r="O253" s="1">
        <v>7</v>
      </c>
      <c r="P253" s="1" t="s">
        <v>344</v>
      </c>
      <c r="Q253" s="1">
        <v>1430.9999986905605</v>
      </c>
      <c r="R253" s="1">
        <v>0</v>
      </c>
      <c r="S253">
        <f t="shared" si="360"/>
        <v>22.425731388806675</v>
      </c>
      <c r="T253">
        <f t="shared" si="361"/>
        <v>0.14559787920026046</v>
      </c>
      <c r="U253">
        <f t="shared" si="362"/>
        <v>909.91995779785395</v>
      </c>
      <c r="V253" s="1">
        <v>6</v>
      </c>
      <c r="W253" s="1">
        <v>6</v>
      </c>
      <c r="X253" s="1">
        <v>0</v>
      </c>
      <c r="Y253" s="1">
        <v>0</v>
      </c>
      <c r="Z253" s="1">
        <v>716.24072265625</v>
      </c>
      <c r="AA253" s="1">
        <v>1190.1778564453125</v>
      </c>
      <c r="AB253" s="1">
        <v>971.7373046875</v>
      </c>
      <c r="AC253">
        <v>-9999</v>
      </c>
      <c r="AD253">
        <f t="shared" si="363"/>
        <v>0.3982069832861484</v>
      </c>
      <c r="AE253">
        <f t="shared" si="364"/>
        <v>0.18353605772016784</v>
      </c>
      <c r="AF253" s="1">
        <v>-1</v>
      </c>
      <c r="AG253" s="1">
        <v>0.87</v>
      </c>
      <c r="AH253" s="1">
        <v>0.92</v>
      </c>
      <c r="AI253" s="1">
        <v>10.039742469787598</v>
      </c>
      <c r="AJ253">
        <f t="shared" si="365"/>
        <v>0.87501987123489389</v>
      </c>
      <c r="AK253">
        <f t="shared" si="366"/>
        <v>1.33937644280663E-2</v>
      </c>
      <c r="AL253">
        <f t="shared" si="367"/>
        <v>0.46090617549085083</v>
      </c>
      <c r="AM253">
        <f t="shared" si="368"/>
        <v>1.6617009041756512</v>
      </c>
      <c r="AN253">
        <f t="shared" si="369"/>
        <v>-1</v>
      </c>
      <c r="AO253" s="1">
        <v>1998.822265625</v>
      </c>
      <c r="AP253" s="1">
        <v>0.5</v>
      </c>
      <c r="AQ253">
        <f t="shared" si="370"/>
        <v>160.50312687876058</v>
      </c>
      <c r="AR253">
        <f t="shared" si="371"/>
        <v>2.0143756703831452</v>
      </c>
      <c r="AS253">
        <f t="shared" si="372"/>
        <v>1.295465820594071</v>
      </c>
      <c r="AT253">
        <f t="shared" si="373"/>
        <v>20.728778839111328</v>
      </c>
      <c r="AU253" s="1">
        <v>2</v>
      </c>
      <c r="AV253">
        <f t="shared" si="374"/>
        <v>4.644859790802002</v>
      </c>
      <c r="AW253" s="1">
        <v>1</v>
      </c>
      <c r="AX253">
        <f t="shared" si="375"/>
        <v>9.2897195816040039</v>
      </c>
      <c r="AY253" s="1">
        <v>15.777519226074219</v>
      </c>
      <c r="AZ253" s="1">
        <v>20.728778839111328</v>
      </c>
      <c r="BA253" s="1">
        <v>14.486698150634766</v>
      </c>
      <c r="BB253" s="1">
        <v>1199.6666259765625</v>
      </c>
      <c r="BC253" s="1">
        <v>1183.1446533203125</v>
      </c>
      <c r="BD253" s="1">
        <v>11.00693416595459</v>
      </c>
      <c r="BE253" s="1">
        <v>12.331896781921387</v>
      </c>
      <c r="BF253" s="1">
        <v>57.515346527099609</v>
      </c>
      <c r="BG253" s="1">
        <v>64.442794799804688</v>
      </c>
      <c r="BH253" s="1">
        <v>300.31558227539062</v>
      </c>
      <c r="BI253" s="1">
        <v>1998.81494140625</v>
      </c>
      <c r="BJ253" s="1">
        <v>1.8741117715835571</v>
      </c>
      <c r="BK253" s="1">
        <v>93.99749755859375</v>
      </c>
      <c r="BL253" s="1">
        <v>-16.635936737060547</v>
      </c>
      <c r="BM253" s="1">
        <v>-6.3037045300006866E-2</v>
      </c>
      <c r="BN253" s="1">
        <v>1</v>
      </c>
      <c r="BO253" s="1">
        <v>-1.355140209197998</v>
      </c>
      <c r="BP253" s="1">
        <v>7.355140209197998</v>
      </c>
      <c r="BQ253" s="1">
        <v>1</v>
      </c>
      <c r="BR253" s="1">
        <v>0</v>
      </c>
      <c r="BS253" s="1">
        <v>0.15999999642372131</v>
      </c>
      <c r="BT253" s="1">
        <v>111115</v>
      </c>
      <c r="BU253">
        <f t="shared" si="376"/>
        <v>1.501577911376953</v>
      </c>
      <c r="BV253">
        <f t="shared" si="377"/>
        <v>2.0143756703831454E-3</v>
      </c>
      <c r="BW253">
        <f t="shared" si="378"/>
        <v>293.87877883911131</v>
      </c>
      <c r="BX253">
        <f t="shared" si="379"/>
        <v>288.9275192260742</v>
      </c>
      <c r="BY253">
        <f t="shared" si="380"/>
        <v>319.81038347668073</v>
      </c>
      <c r="BZ253">
        <f t="shared" si="381"/>
        <v>0.71361454556020931</v>
      </c>
      <c r="CA253">
        <f t="shared" si="382"/>
        <v>2.4546332582455568</v>
      </c>
      <c r="CB253">
        <f t="shared" si="383"/>
        <v>26.113814963163783</v>
      </c>
      <c r="CC253">
        <f t="shared" si="384"/>
        <v>13.781918181242396</v>
      </c>
      <c r="CD253">
        <f t="shared" si="385"/>
        <v>18.253149032592773</v>
      </c>
      <c r="CE253">
        <f t="shared" si="386"/>
        <v>2.1044822508328025</v>
      </c>
      <c r="CF253">
        <f t="shared" si="387"/>
        <v>0.143351135249601</v>
      </c>
      <c r="CG253">
        <f t="shared" si="388"/>
        <v>1.1591674376514858</v>
      </c>
      <c r="CH253">
        <f t="shared" si="389"/>
        <v>0.94531481318131672</v>
      </c>
      <c r="CI253">
        <f t="shared" si="390"/>
        <v>8.9793642395616671E-2</v>
      </c>
      <c r="CJ253">
        <f t="shared" si="391"/>
        <v>85.530199011619516</v>
      </c>
      <c r="CK253">
        <f t="shared" si="392"/>
        <v>0.76906906965627941</v>
      </c>
      <c r="CL253">
        <f t="shared" si="393"/>
        <v>47.019616711539904</v>
      </c>
      <c r="CM253">
        <f t="shared" si="394"/>
        <v>1179.8857027019494</v>
      </c>
      <c r="CN253">
        <f t="shared" si="395"/>
        <v>8.936876614090164E-3</v>
      </c>
      <c r="CO253">
        <f t="shared" si="396"/>
        <v>0</v>
      </c>
      <c r="CP253">
        <f t="shared" si="397"/>
        <v>1749.0027926516789</v>
      </c>
      <c r="CQ253">
        <f t="shared" si="398"/>
        <v>473.9371337890625</v>
      </c>
      <c r="CR253">
        <f t="shared" si="399"/>
        <v>0.18353605772016784</v>
      </c>
      <c r="CS253">
        <v>-9999</v>
      </c>
    </row>
    <row r="254" spans="1:97" x14ac:dyDescent="0.2">
      <c r="A254" t="s">
        <v>132</v>
      </c>
      <c r="B254" t="s">
        <v>133</v>
      </c>
      <c r="C254" t="s">
        <v>283</v>
      </c>
      <c r="D254">
        <v>1</v>
      </c>
      <c r="E254">
        <v>1</v>
      </c>
      <c r="F254" t="s">
        <v>135</v>
      </c>
      <c r="G254" t="s">
        <v>284</v>
      </c>
      <c r="H254" t="s">
        <v>285</v>
      </c>
      <c r="I254">
        <v>3</v>
      </c>
      <c r="J254">
        <v>20130404</v>
      </c>
      <c r="K254" t="s">
        <v>220</v>
      </c>
      <c r="L254" t="s">
        <v>138</v>
      </c>
      <c r="M254" t="s">
        <v>139</v>
      </c>
      <c r="O254" s="1">
        <v>8</v>
      </c>
      <c r="P254" s="1" t="s">
        <v>345</v>
      </c>
      <c r="Q254" s="1">
        <v>1581.9999985527247</v>
      </c>
      <c r="R254" s="1">
        <v>0</v>
      </c>
      <c r="S254">
        <f t="shared" si="360"/>
        <v>23.724932249538366</v>
      </c>
      <c r="T254">
        <f t="shared" si="361"/>
        <v>0.11505638751255601</v>
      </c>
      <c r="U254">
        <f t="shared" si="362"/>
        <v>1119.1813818799162</v>
      </c>
      <c r="V254" s="1">
        <v>7</v>
      </c>
      <c r="W254" s="1">
        <v>7</v>
      </c>
      <c r="X254" s="1">
        <v>0</v>
      </c>
      <c r="Y254" s="1">
        <v>0</v>
      </c>
      <c r="Z254" s="1">
        <v>717.740478515625</v>
      </c>
      <c r="AA254" s="1">
        <v>1180.87255859375</v>
      </c>
      <c r="AB254" s="1">
        <v>971.0777587890625</v>
      </c>
      <c r="AC254">
        <v>-9999</v>
      </c>
      <c r="AD254">
        <f t="shared" si="363"/>
        <v>0.39219480265478346</v>
      </c>
      <c r="AE254">
        <f t="shared" si="364"/>
        <v>0.1776608307796762</v>
      </c>
      <c r="AF254" s="1">
        <v>-1</v>
      </c>
      <c r="AG254" s="1">
        <v>0.87</v>
      </c>
      <c r="AH254" s="1">
        <v>0.92</v>
      </c>
      <c r="AI254" s="1">
        <v>10.039742469787598</v>
      </c>
      <c r="AJ254">
        <f t="shared" si="365"/>
        <v>0.87501987123489389</v>
      </c>
      <c r="AK254">
        <f t="shared" si="366"/>
        <v>1.4131008912251098E-2</v>
      </c>
      <c r="AL254">
        <f t="shared" si="367"/>
        <v>0.45299129304387109</v>
      </c>
      <c r="AM254">
        <f t="shared" si="368"/>
        <v>1.6452639832101135</v>
      </c>
      <c r="AN254">
        <f t="shared" si="369"/>
        <v>-1</v>
      </c>
      <c r="AO254" s="1">
        <v>1999.6142578125</v>
      </c>
      <c r="AP254" s="1">
        <v>0.5</v>
      </c>
      <c r="AQ254">
        <f t="shared" si="370"/>
        <v>155.42677415751058</v>
      </c>
      <c r="AR254">
        <f t="shared" si="371"/>
        <v>1.6513948468665802</v>
      </c>
      <c r="AS254">
        <f t="shared" si="372"/>
        <v>1.3397661291877623</v>
      </c>
      <c r="AT254">
        <f t="shared" si="373"/>
        <v>20.791109085083008</v>
      </c>
      <c r="AU254" s="1">
        <v>2</v>
      </c>
      <c r="AV254">
        <f t="shared" si="374"/>
        <v>4.644859790802002</v>
      </c>
      <c r="AW254" s="1">
        <v>1</v>
      </c>
      <c r="AX254">
        <f t="shared" si="375"/>
        <v>9.2897195816040039</v>
      </c>
      <c r="AY254" s="1">
        <v>15.750561714172363</v>
      </c>
      <c r="AZ254" s="1">
        <v>20.791109085083008</v>
      </c>
      <c r="BA254" s="1">
        <v>14.491212844848633</v>
      </c>
      <c r="BB254" s="1">
        <v>1500.2286376953125</v>
      </c>
      <c r="BC254" s="1">
        <v>1482.798095703125</v>
      </c>
      <c r="BD254" s="1">
        <v>10.874497413635254</v>
      </c>
      <c r="BE254" s="1">
        <v>11.961103439331055</v>
      </c>
      <c r="BF254" s="1">
        <v>56.922527313232422</v>
      </c>
      <c r="BG254" s="1">
        <v>62.612510681152344</v>
      </c>
      <c r="BH254" s="1">
        <v>300.31903076171875</v>
      </c>
      <c r="BI254" s="1">
        <v>1999.6041259765625</v>
      </c>
      <c r="BJ254" s="1">
        <v>2.0418529510498047</v>
      </c>
      <c r="BK254" s="1">
        <v>93.996742248535156</v>
      </c>
      <c r="BL254" s="1">
        <v>-22.640453338623047</v>
      </c>
      <c r="BM254" s="1">
        <v>-6.0975201427936554E-2</v>
      </c>
      <c r="BN254" s="1">
        <v>1</v>
      </c>
      <c r="BO254" s="1">
        <v>-1.355140209197998</v>
      </c>
      <c r="BP254" s="1">
        <v>7.355140209197998</v>
      </c>
      <c r="BQ254" s="1">
        <v>1</v>
      </c>
      <c r="BR254" s="1">
        <v>0</v>
      </c>
      <c r="BS254" s="1">
        <v>0.15999999642372131</v>
      </c>
      <c r="BT254" s="1">
        <v>111115</v>
      </c>
      <c r="BU254">
        <f t="shared" si="376"/>
        <v>1.5015951538085937</v>
      </c>
      <c r="BV254">
        <f t="shared" si="377"/>
        <v>1.6513948468665802E-3</v>
      </c>
      <c r="BW254">
        <f t="shared" si="378"/>
        <v>293.94110908508299</v>
      </c>
      <c r="BX254">
        <f t="shared" si="379"/>
        <v>288.90056171417234</v>
      </c>
      <c r="BY254">
        <f t="shared" si="380"/>
        <v>319.93665300510838</v>
      </c>
      <c r="BZ254">
        <f t="shared" si="381"/>
        <v>0.77435664358808598</v>
      </c>
      <c r="CA254">
        <f t="shared" si="382"/>
        <v>2.4640708861826308</v>
      </c>
      <c r="CB254">
        <f t="shared" si="383"/>
        <v>26.214428577401367</v>
      </c>
      <c r="CC254">
        <f t="shared" si="384"/>
        <v>14.253325138070313</v>
      </c>
      <c r="CD254">
        <f t="shared" si="385"/>
        <v>18.270835399627686</v>
      </c>
      <c r="CE254">
        <f t="shared" si="386"/>
        <v>2.1068194644779972</v>
      </c>
      <c r="CF254">
        <f t="shared" si="387"/>
        <v>0.11364880775192053</v>
      </c>
      <c r="CG254">
        <f t="shared" si="388"/>
        <v>1.1243047569948685</v>
      </c>
      <c r="CH254">
        <f t="shared" si="389"/>
        <v>0.98251470748312864</v>
      </c>
      <c r="CI254">
        <f t="shared" si="390"/>
        <v>7.1155640036350706E-2</v>
      </c>
      <c r="CJ254">
        <f t="shared" si="391"/>
        <v>105.19940388192589</v>
      </c>
      <c r="CK254">
        <f t="shared" si="392"/>
        <v>0.75477665173909858</v>
      </c>
      <c r="CL254">
        <f t="shared" si="393"/>
        <v>45.248024246320881</v>
      </c>
      <c r="CM254">
        <f t="shared" si="394"/>
        <v>1479.3503427052517</v>
      </c>
      <c r="CN254">
        <f t="shared" si="395"/>
        <v>7.2566063540184626E-3</v>
      </c>
      <c r="CO254">
        <f t="shared" si="396"/>
        <v>0</v>
      </c>
      <c r="CP254">
        <f t="shared" si="397"/>
        <v>1749.6933448327743</v>
      </c>
      <c r="CQ254">
        <f t="shared" si="398"/>
        <v>463.132080078125</v>
      </c>
      <c r="CR254">
        <f t="shared" si="399"/>
        <v>0.1776608307796762</v>
      </c>
      <c r="CS254">
        <v>-9999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SJER-04032013-0179_.xls</vt:lpstr>
    </vt:vector>
  </TitlesOfParts>
  <Company>UW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Serbin</dc:creator>
  <cp:lastModifiedBy>Microsoft Office User</cp:lastModifiedBy>
  <dcterms:created xsi:type="dcterms:W3CDTF">2013-09-27T16:46:43Z</dcterms:created>
  <dcterms:modified xsi:type="dcterms:W3CDTF">2022-09-26T21:19:47Z</dcterms:modified>
</cp:coreProperties>
</file>