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magaie141\Desktop\UIUCexp\"/>
    </mc:Choice>
  </mc:AlternateContent>
  <xr:revisionPtr revIDLastSave="0" documentId="8_{5AAC763F-3831-45C0-997C-5CF6DC02D7DC}" xr6:coauthVersionLast="47" xr6:coauthVersionMax="47" xr10:uidLastSave="{00000000-0000-0000-0000-000000000000}"/>
  <bookViews>
    <workbookView xWindow="-110" yWindow="-110" windowWidth="19420" windowHeight="12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76" i="1" l="1"/>
  <c r="BT76" i="1"/>
  <c r="BR76" i="1"/>
  <c r="BI76" i="1"/>
  <c r="BH76" i="1"/>
  <c r="BG76" i="1"/>
  <c r="BF76" i="1"/>
  <c r="BE76" i="1"/>
  <c r="AZ76" i="1" s="1"/>
  <c r="BB76" i="1"/>
  <c r="AU76" i="1"/>
  <c r="AO76" i="1"/>
  <c r="AP76" i="1" s="1"/>
  <c r="AK76" i="1"/>
  <c r="AI76" i="1" s="1"/>
  <c r="X76" i="1"/>
  <c r="W76" i="1"/>
  <c r="O76" i="1"/>
  <c r="BU75" i="1"/>
  <c r="BT75" i="1"/>
  <c r="BR75" i="1"/>
  <c r="BI75" i="1"/>
  <c r="BH75" i="1"/>
  <c r="BG75" i="1"/>
  <c r="BF75" i="1"/>
  <c r="BE75" i="1"/>
  <c r="AZ75" i="1" s="1"/>
  <c r="BB75" i="1"/>
  <c r="AU75" i="1"/>
  <c r="AO75" i="1"/>
  <c r="AP75" i="1" s="1"/>
  <c r="AK75" i="1"/>
  <c r="AI75" i="1" s="1"/>
  <c r="X75" i="1"/>
  <c r="W75" i="1"/>
  <c r="O75" i="1"/>
  <c r="H75" i="1"/>
  <c r="BU74" i="1"/>
  <c r="BT74" i="1"/>
  <c r="BS74" i="1" s="1"/>
  <c r="BR74" i="1"/>
  <c r="BI74" i="1"/>
  <c r="BH74" i="1"/>
  <c r="BG74" i="1"/>
  <c r="BF74" i="1"/>
  <c r="BE74" i="1"/>
  <c r="AZ74" i="1" s="1"/>
  <c r="BB74" i="1"/>
  <c r="AU74" i="1"/>
  <c r="AO74" i="1"/>
  <c r="AP74" i="1" s="1"/>
  <c r="AK74" i="1"/>
  <c r="AI74" i="1" s="1"/>
  <c r="AJ74" i="1" s="1"/>
  <c r="X74" i="1"/>
  <c r="W74" i="1"/>
  <c r="O74" i="1"/>
  <c r="BU73" i="1"/>
  <c r="BT73" i="1"/>
  <c r="BR73" i="1"/>
  <c r="BI73" i="1"/>
  <c r="BH73" i="1"/>
  <c r="BG73" i="1"/>
  <c r="BF73" i="1"/>
  <c r="BE73" i="1"/>
  <c r="AZ73" i="1" s="1"/>
  <c r="BB73" i="1"/>
  <c r="AU73" i="1"/>
  <c r="AO73" i="1"/>
  <c r="AP73" i="1" s="1"/>
  <c r="AK73" i="1"/>
  <c r="AI73" i="1" s="1"/>
  <c r="X73" i="1"/>
  <c r="W73" i="1"/>
  <c r="O73" i="1"/>
  <c r="BU72" i="1"/>
  <c r="BT72" i="1"/>
  <c r="BR72" i="1"/>
  <c r="BI72" i="1"/>
  <c r="BH72" i="1"/>
  <c r="BG72" i="1"/>
  <c r="BF72" i="1"/>
  <c r="BE72" i="1"/>
  <c r="AZ72" i="1" s="1"/>
  <c r="BB72" i="1"/>
  <c r="AU72" i="1"/>
  <c r="AO72" i="1"/>
  <c r="AP72" i="1" s="1"/>
  <c r="AK72" i="1"/>
  <c r="AI72" i="1" s="1"/>
  <c r="AJ72" i="1" s="1"/>
  <c r="X72" i="1"/>
  <c r="W72" i="1"/>
  <c r="O72" i="1"/>
  <c r="M72" i="1"/>
  <c r="J72" i="1"/>
  <c r="BU71" i="1"/>
  <c r="BT71" i="1"/>
  <c r="BR71" i="1"/>
  <c r="BI71" i="1"/>
  <c r="BH71" i="1"/>
  <c r="BG71" i="1"/>
  <c r="BF71" i="1"/>
  <c r="BE71" i="1"/>
  <c r="AZ71" i="1" s="1"/>
  <c r="BB71" i="1"/>
  <c r="AU71" i="1"/>
  <c r="AO71" i="1"/>
  <c r="AP71" i="1" s="1"/>
  <c r="AK71" i="1"/>
  <c r="AI71" i="1" s="1"/>
  <c r="J71" i="1" s="1"/>
  <c r="X71" i="1"/>
  <c r="W71" i="1"/>
  <c r="O71" i="1"/>
  <c r="BU70" i="1"/>
  <c r="BT70" i="1"/>
  <c r="BR70" i="1"/>
  <c r="BI70" i="1"/>
  <c r="BH70" i="1"/>
  <c r="BG70" i="1"/>
  <c r="BF70" i="1"/>
  <c r="BE70" i="1"/>
  <c r="AZ70" i="1" s="1"/>
  <c r="BB70" i="1"/>
  <c r="AU70" i="1"/>
  <c r="AO70" i="1"/>
  <c r="AP70" i="1" s="1"/>
  <c r="AK70" i="1"/>
  <c r="AI70" i="1" s="1"/>
  <c r="M70" i="1" s="1"/>
  <c r="X70" i="1"/>
  <c r="V70" i="1" s="1"/>
  <c r="W70" i="1"/>
  <c r="O70" i="1"/>
  <c r="BU69" i="1"/>
  <c r="BT69" i="1"/>
  <c r="BS69" i="1" s="1"/>
  <c r="BR69" i="1"/>
  <c r="BI69" i="1"/>
  <c r="BH69" i="1"/>
  <c r="BG69" i="1"/>
  <c r="BF69" i="1"/>
  <c r="BE69" i="1"/>
  <c r="AZ69" i="1" s="1"/>
  <c r="BB69" i="1"/>
  <c r="AU69" i="1"/>
  <c r="AO69" i="1"/>
  <c r="AP69" i="1" s="1"/>
  <c r="AK69" i="1"/>
  <c r="AI69" i="1" s="1"/>
  <c r="X69" i="1"/>
  <c r="W69" i="1"/>
  <c r="O69" i="1"/>
  <c r="BU68" i="1"/>
  <c r="BT68" i="1"/>
  <c r="BR68" i="1"/>
  <c r="BI68" i="1"/>
  <c r="BH68" i="1"/>
  <c r="BG68" i="1"/>
  <c r="BF68" i="1"/>
  <c r="BE68" i="1"/>
  <c r="AZ68" i="1" s="1"/>
  <c r="BB68" i="1"/>
  <c r="AU68" i="1"/>
  <c r="AO68" i="1"/>
  <c r="AP68" i="1" s="1"/>
  <c r="AK68" i="1"/>
  <c r="AI68" i="1" s="1"/>
  <c r="X68" i="1"/>
  <c r="W68" i="1"/>
  <c r="V68" i="1" s="1"/>
  <c r="O68" i="1"/>
  <c r="BU67" i="1"/>
  <c r="BT67" i="1"/>
  <c r="BR67" i="1"/>
  <c r="BI67" i="1"/>
  <c r="BH67" i="1"/>
  <c r="BG67" i="1"/>
  <c r="BF67" i="1"/>
  <c r="BE67" i="1"/>
  <c r="AZ67" i="1" s="1"/>
  <c r="BB67" i="1"/>
  <c r="AU67" i="1"/>
  <c r="AO67" i="1"/>
  <c r="AP67" i="1" s="1"/>
  <c r="AK67" i="1"/>
  <c r="AI67" i="1" s="1"/>
  <c r="I67" i="1" s="1"/>
  <c r="AX67" i="1" s="1"/>
  <c r="X67" i="1"/>
  <c r="W67" i="1"/>
  <c r="O67" i="1"/>
  <c r="BU66" i="1"/>
  <c r="BT66" i="1"/>
  <c r="BR66" i="1"/>
  <c r="BI66" i="1"/>
  <c r="BH66" i="1"/>
  <c r="BG66" i="1"/>
  <c r="BF66" i="1"/>
  <c r="BE66" i="1"/>
  <c r="AZ66" i="1" s="1"/>
  <c r="BB66" i="1"/>
  <c r="AU66" i="1"/>
  <c r="AO66" i="1"/>
  <c r="AP66" i="1" s="1"/>
  <c r="AK66" i="1"/>
  <c r="AI66" i="1" s="1"/>
  <c r="AJ66" i="1" s="1"/>
  <c r="X66" i="1"/>
  <c r="W66" i="1"/>
  <c r="O66" i="1"/>
  <c r="BU65" i="1"/>
  <c r="BT65" i="1"/>
  <c r="BR65" i="1"/>
  <c r="BS65" i="1" s="1"/>
  <c r="AW65" i="1" s="1"/>
  <c r="AY65" i="1" s="1"/>
  <c r="BI65" i="1"/>
  <c r="BH65" i="1"/>
  <c r="BG65" i="1"/>
  <c r="BF65" i="1"/>
  <c r="BE65" i="1"/>
  <c r="AZ65" i="1" s="1"/>
  <c r="BB65" i="1"/>
  <c r="AU65" i="1"/>
  <c r="AO65" i="1"/>
  <c r="AP65" i="1" s="1"/>
  <c r="AK65" i="1"/>
  <c r="AI65" i="1" s="1"/>
  <c r="X65" i="1"/>
  <c r="V65" i="1" s="1"/>
  <c r="W65" i="1"/>
  <c r="O65" i="1"/>
  <c r="BU64" i="1"/>
  <c r="BT64" i="1"/>
  <c r="BR64" i="1"/>
  <c r="BI64" i="1"/>
  <c r="BH64" i="1"/>
  <c r="BG64" i="1"/>
  <c r="BF64" i="1"/>
  <c r="BE64" i="1"/>
  <c r="AZ64" i="1" s="1"/>
  <c r="BB64" i="1"/>
  <c r="AU64" i="1"/>
  <c r="AO64" i="1"/>
  <c r="AP64" i="1" s="1"/>
  <c r="AK64" i="1"/>
  <c r="AI64" i="1" s="1"/>
  <c r="X64" i="1"/>
  <c r="W64" i="1"/>
  <c r="O64" i="1"/>
  <c r="BU63" i="1"/>
  <c r="BT63" i="1"/>
  <c r="BR63" i="1"/>
  <c r="BI63" i="1"/>
  <c r="BH63" i="1"/>
  <c r="BG63" i="1"/>
  <c r="BF63" i="1"/>
  <c r="BE63" i="1"/>
  <c r="AZ63" i="1" s="1"/>
  <c r="BB63" i="1"/>
  <c r="AU63" i="1"/>
  <c r="AO63" i="1"/>
  <c r="AP63" i="1" s="1"/>
  <c r="AK63" i="1"/>
  <c r="AI63" i="1" s="1"/>
  <c r="X63" i="1"/>
  <c r="W63" i="1"/>
  <c r="O63" i="1"/>
  <c r="BU62" i="1"/>
  <c r="BT62" i="1"/>
  <c r="BR62" i="1"/>
  <c r="BS62" i="1" s="1"/>
  <c r="BI62" i="1"/>
  <c r="BH62" i="1"/>
  <c r="BG62" i="1"/>
  <c r="BF62" i="1"/>
  <c r="BE62" i="1"/>
  <c r="AZ62" i="1" s="1"/>
  <c r="BB62" i="1"/>
  <c r="AU62" i="1"/>
  <c r="AO62" i="1"/>
  <c r="AP62" i="1" s="1"/>
  <c r="AK62" i="1"/>
  <c r="AI62" i="1" s="1"/>
  <c r="M62" i="1" s="1"/>
  <c r="X62" i="1"/>
  <c r="W62" i="1"/>
  <c r="O62" i="1"/>
  <c r="BU61" i="1"/>
  <c r="BT61" i="1"/>
  <c r="BR61" i="1"/>
  <c r="BI61" i="1"/>
  <c r="BH61" i="1"/>
  <c r="BG61" i="1"/>
  <c r="BF61" i="1"/>
  <c r="BE61" i="1"/>
  <c r="AZ61" i="1" s="1"/>
  <c r="BB61" i="1"/>
  <c r="AU61" i="1"/>
  <c r="AO61" i="1"/>
  <c r="AP61" i="1" s="1"/>
  <c r="AK61" i="1"/>
  <c r="AI61" i="1" s="1"/>
  <c r="H61" i="1" s="1"/>
  <c r="Z61" i="1" s="1"/>
  <c r="X61" i="1"/>
  <c r="W61" i="1"/>
  <c r="O61" i="1"/>
  <c r="BU60" i="1"/>
  <c r="BT60" i="1"/>
  <c r="BR60" i="1"/>
  <c r="BI60" i="1"/>
  <c r="BH60" i="1"/>
  <c r="BG60" i="1"/>
  <c r="BF60" i="1"/>
  <c r="BE60" i="1"/>
  <c r="AZ60" i="1" s="1"/>
  <c r="BB60" i="1"/>
  <c r="AU60" i="1"/>
  <c r="AO60" i="1"/>
  <c r="AP60" i="1" s="1"/>
  <c r="AK60" i="1"/>
  <c r="AI60" i="1" s="1"/>
  <c r="J60" i="1" s="1"/>
  <c r="X60" i="1"/>
  <c r="W60" i="1"/>
  <c r="O60" i="1"/>
  <c r="BU59" i="1"/>
  <c r="BT59" i="1"/>
  <c r="BR59" i="1"/>
  <c r="BI59" i="1"/>
  <c r="BH59" i="1"/>
  <c r="BG59" i="1"/>
  <c r="BF59" i="1"/>
  <c r="BE59" i="1"/>
  <c r="AZ59" i="1" s="1"/>
  <c r="BB59" i="1"/>
  <c r="AU59" i="1"/>
  <c r="AO59" i="1"/>
  <c r="AP59" i="1" s="1"/>
  <c r="AK59" i="1"/>
  <c r="AI59" i="1" s="1"/>
  <c r="H59" i="1" s="1"/>
  <c r="X59" i="1"/>
  <c r="W59" i="1"/>
  <c r="O59" i="1"/>
  <c r="BU58" i="1"/>
  <c r="BT58" i="1"/>
  <c r="BR58" i="1"/>
  <c r="BI58" i="1"/>
  <c r="BH58" i="1"/>
  <c r="BG58" i="1"/>
  <c r="BF58" i="1"/>
  <c r="BE58" i="1"/>
  <c r="AZ58" i="1" s="1"/>
  <c r="BB58" i="1"/>
  <c r="AU58" i="1"/>
  <c r="AO58" i="1"/>
  <c r="AP58" i="1" s="1"/>
  <c r="AK58" i="1"/>
  <c r="AI58" i="1" s="1"/>
  <c r="I58" i="1" s="1"/>
  <c r="AX58" i="1" s="1"/>
  <c r="X58" i="1"/>
  <c r="W58" i="1"/>
  <c r="O58" i="1"/>
  <c r="BU57" i="1"/>
  <c r="BT57" i="1"/>
  <c r="BR57" i="1"/>
  <c r="BI57" i="1"/>
  <c r="BH57" i="1"/>
  <c r="BG57" i="1"/>
  <c r="BF57" i="1"/>
  <c r="BE57" i="1"/>
  <c r="AZ57" i="1" s="1"/>
  <c r="BB57" i="1"/>
  <c r="AU57" i="1"/>
  <c r="AO57" i="1"/>
  <c r="AP57" i="1" s="1"/>
  <c r="AK57" i="1"/>
  <c r="AI57" i="1" s="1"/>
  <c r="X57" i="1"/>
  <c r="W57" i="1"/>
  <c r="V57" i="1"/>
  <c r="O57" i="1"/>
  <c r="BU56" i="1"/>
  <c r="BT56" i="1"/>
  <c r="BR56" i="1"/>
  <c r="BI56" i="1"/>
  <c r="BH56" i="1"/>
  <c r="BG56" i="1"/>
  <c r="BF56" i="1"/>
  <c r="BE56" i="1"/>
  <c r="AZ56" i="1" s="1"/>
  <c r="BB56" i="1"/>
  <c r="AU56" i="1"/>
  <c r="AO56" i="1"/>
  <c r="AP56" i="1" s="1"/>
  <c r="AK56" i="1"/>
  <c r="AI56" i="1" s="1"/>
  <c r="X56" i="1"/>
  <c r="W56" i="1"/>
  <c r="V56" i="1" s="1"/>
  <c r="O56" i="1"/>
  <c r="BU55" i="1"/>
  <c r="BT55" i="1"/>
  <c r="BR55" i="1"/>
  <c r="BI55" i="1"/>
  <c r="BH55" i="1"/>
  <c r="BG55" i="1"/>
  <c r="BF55" i="1"/>
  <c r="BE55" i="1"/>
  <c r="AZ55" i="1" s="1"/>
  <c r="BB55" i="1"/>
  <c r="AU55" i="1"/>
  <c r="AO55" i="1"/>
  <c r="AP55" i="1" s="1"/>
  <c r="AK55" i="1"/>
  <c r="AI55" i="1" s="1"/>
  <c r="J55" i="1" s="1"/>
  <c r="X55" i="1"/>
  <c r="W55" i="1"/>
  <c r="O55" i="1"/>
  <c r="BU54" i="1"/>
  <c r="BT54" i="1"/>
  <c r="BR54" i="1"/>
  <c r="BI54" i="1"/>
  <c r="BH54" i="1"/>
  <c r="BG54" i="1"/>
  <c r="BF54" i="1"/>
  <c r="BE54" i="1"/>
  <c r="AZ54" i="1" s="1"/>
  <c r="BB54" i="1"/>
  <c r="AU54" i="1"/>
  <c r="AO54" i="1"/>
  <c r="AP54" i="1" s="1"/>
  <c r="AK54" i="1"/>
  <c r="AI54" i="1" s="1"/>
  <c r="J54" i="1" s="1"/>
  <c r="X54" i="1"/>
  <c r="W54" i="1"/>
  <c r="O54" i="1"/>
  <c r="BU53" i="1"/>
  <c r="BT53" i="1"/>
  <c r="BR53" i="1"/>
  <c r="BI53" i="1"/>
  <c r="BH53" i="1"/>
  <c r="BG53" i="1"/>
  <c r="BF53" i="1"/>
  <c r="BE53" i="1"/>
  <c r="BB53" i="1"/>
  <c r="AZ53" i="1"/>
  <c r="AU53" i="1"/>
  <c r="AO53" i="1"/>
  <c r="AP53" i="1" s="1"/>
  <c r="AK53" i="1"/>
  <c r="AI53" i="1" s="1"/>
  <c r="J53" i="1" s="1"/>
  <c r="X53" i="1"/>
  <c r="W53" i="1"/>
  <c r="O53" i="1"/>
  <c r="BU52" i="1"/>
  <c r="BT52" i="1"/>
  <c r="BR52" i="1"/>
  <c r="BI52" i="1"/>
  <c r="BH52" i="1"/>
  <c r="BG52" i="1"/>
  <c r="BF52" i="1"/>
  <c r="BE52" i="1"/>
  <c r="AZ52" i="1" s="1"/>
  <c r="BB52" i="1"/>
  <c r="AU52" i="1"/>
  <c r="AO52" i="1"/>
  <c r="AP52" i="1" s="1"/>
  <c r="AK52" i="1"/>
  <c r="AI52" i="1" s="1"/>
  <c r="X52" i="1"/>
  <c r="W52" i="1"/>
  <c r="O52" i="1"/>
  <c r="BU51" i="1"/>
  <c r="BT51" i="1"/>
  <c r="BR51" i="1"/>
  <c r="BI51" i="1"/>
  <c r="BH51" i="1"/>
  <c r="BG51" i="1"/>
  <c r="BF51" i="1"/>
  <c r="BE51" i="1"/>
  <c r="AZ51" i="1" s="1"/>
  <c r="BB51" i="1"/>
  <c r="AU51" i="1"/>
  <c r="AO51" i="1"/>
  <c r="AP51" i="1" s="1"/>
  <c r="AK51" i="1"/>
  <c r="AI51" i="1" s="1"/>
  <c r="I51" i="1" s="1"/>
  <c r="AX51" i="1" s="1"/>
  <c r="X51" i="1"/>
  <c r="W51" i="1"/>
  <c r="O51" i="1"/>
  <c r="BU50" i="1"/>
  <c r="BT50" i="1"/>
  <c r="BR50" i="1"/>
  <c r="BI50" i="1"/>
  <c r="BH50" i="1"/>
  <c r="BG50" i="1"/>
  <c r="BF50" i="1"/>
  <c r="BE50" i="1"/>
  <c r="AZ50" i="1" s="1"/>
  <c r="BB50" i="1"/>
  <c r="AU50" i="1"/>
  <c r="AO50" i="1"/>
  <c r="AP50" i="1" s="1"/>
  <c r="AK50" i="1"/>
  <c r="AI50" i="1" s="1"/>
  <c r="J50" i="1" s="1"/>
  <c r="X50" i="1"/>
  <c r="W50" i="1"/>
  <c r="O50" i="1"/>
  <c r="BU49" i="1"/>
  <c r="BT49" i="1"/>
  <c r="BR49" i="1"/>
  <c r="BI49" i="1"/>
  <c r="BH49" i="1"/>
  <c r="BG49" i="1"/>
  <c r="BF49" i="1"/>
  <c r="BE49" i="1"/>
  <c r="AZ49" i="1" s="1"/>
  <c r="BB49" i="1"/>
  <c r="AU49" i="1"/>
  <c r="AO49" i="1"/>
  <c r="AP49" i="1" s="1"/>
  <c r="AK49" i="1"/>
  <c r="AI49" i="1" s="1"/>
  <c r="I49" i="1" s="1"/>
  <c r="AX49" i="1" s="1"/>
  <c r="X49" i="1"/>
  <c r="W49" i="1"/>
  <c r="O49" i="1"/>
  <c r="BU48" i="1"/>
  <c r="BT48" i="1"/>
  <c r="BR48" i="1"/>
  <c r="BI48" i="1"/>
  <c r="BH48" i="1"/>
  <c r="BG48" i="1"/>
  <c r="BF48" i="1"/>
  <c r="BE48" i="1"/>
  <c r="AZ48" i="1" s="1"/>
  <c r="BB48" i="1"/>
  <c r="AU48" i="1"/>
  <c r="AO48" i="1"/>
  <c r="AP48" i="1" s="1"/>
  <c r="AK48" i="1"/>
  <c r="AI48" i="1" s="1"/>
  <c r="I48" i="1" s="1"/>
  <c r="AX48" i="1" s="1"/>
  <c r="AJ48" i="1"/>
  <c r="X48" i="1"/>
  <c r="V48" i="1" s="1"/>
  <c r="W48" i="1"/>
  <c r="O48" i="1"/>
  <c r="BU47" i="1"/>
  <c r="BT47" i="1"/>
  <c r="BR47" i="1"/>
  <c r="BI47" i="1"/>
  <c r="BH47" i="1"/>
  <c r="BG47" i="1"/>
  <c r="BF47" i="1"/>
  <c r="BE47" i="1"/>
  <c r="AZ47" i="1" s="1"/>
  <c r="BB47" i="1"/>
  <c r="AU47" i="1"/>
  <c r="AO47" i="1"/>
  <c r="AP47" i="1" s="1"/>
  <c r="AK47" i="1"/>
  <c r="AI47" i="1" s="1"/>
  <c r="AJ47" i="1"/>
  <c r="X47" i="1"/>
  <c r="W47" i="1"/>
  <c r="O47" i="1"/>
  <c r="BU46" i="1"/>
  <c r="BT46" i="1"/>
  <c r="BR46" i="1"/>
  <c r="BI46" i="1"/>
  <c r="BH46" i="1"/>
  <c r="BG46" i="1"/>
  <c r="BF46" i="1"/>
  <c r="BE46" i="1"/>
  <c r="AZ46" i="1" s="1"/>
  <c r="BB46" i="1"/>
  <c r="AU46" i="1"/>
  <c r="AO46" i="1"/>
  <c r="AP46" i="1" s="1"/>
  <c r="AK46" i="1"/>
  <c r="AI46" i="1"/>
  <c r="X46" i="1"/>
  <c r="W46" i="1"/>
  <c r="O46" i="1"/>
  <c r="BU45" i="1"/>
  <c r="BT45" i="1"/>
  <c r="BR45" i="1"/>
  <c r="BI45" i="1"/>
  <c r="BH45" i="1"/>
  <c r="BG45" i="1"/>
  <c r="BF45" i="1"/>
  <c r="BE45" i="1"/>
  <c r="AZ45" i="1" s="1"/>
  <c r="BB45" i="1"/>
  <c r="AU45" i="1"/>
  <c r="AO45" i="1"/>
  <c r="AP45" i="1" s="1"/>
  <c r="AK45" i="1"/>
  <c r="AI45" i="1" s="1"/>
  <c r="H45" i="1" s="1"/>
  <c r="Z45" i="1" s="1"/>
  <c r="X45" i="1"/>
  <c r="W45" i="1"/>
  <c r="O45" i="1"/>
  <c r="BU44" i="1"/>
  <c r="BT44" i="1"/>
  <c r="BR44" i="1"/>
  <c r="BI44" i="1"/>
  <c r="BH44" i="1"/>
  <c r="BG44" i="1"/>
  <c r="BF44" i="1"/>
  <c r="BE44" i="1"/>
  <c r="AZ44" i="1" s="1"/>
  <c r="BB44" i="1"/>
  <c r="AU44" i="1"/>
  <c r="AO44" i="1"/>
  <c r="AP44" i="1" s="1"/>
  <c r="AK44" i="1"/>
  <c r="AI44" i="1" s="1"/>
  <c r="AJ44" i="1" s="1"/>
  <c r="X44" i="1"/>
  <c r="W44" i="1"/>
  <c r="O44" i="1"/>
  <c r="BU43" i="1"/>
  <c r="BT43" i="1"/>
  <c r="BR43" i="1"/>
  <c r="BI43" i="1"/>
  <c r="BH43" i="1"/>
  <c r="BG43" i="1"/>
  <c r="BF43" i="1"/>
  <c r="BE43" i="1"/>
  <c r="AZ43" i="1" s="1"/>
  <c r="BB43" i="1"/>
  <c r="AU43" i="1"/>
  <c r="AO43" i="1"/>
  <c r="AP43" i="1" s="1"/>
  <c r="AK43" i="1"/>
  <c r="AI43" i="1" s="1"/>
  <c r="J43" i="1" s="1"/>
  <c r="X43" i="1"/>
  <c r="W43" i="1"/>
  <c r="O43" i="1"/>
  <c r="BU42" i="1"/>
  <c r="BT42" i="1"/>
  <c r="BR42" i="1"/>
  <c r="BI42" i="1"/>
  <c r="BH42" i="1"/>
  <c r="BG42" i="1"/>
  <c r="BF42" i="1"/>
  <c r="BE42" i="1"/>
  <c r="AZ42" i="1" s="1"/>
  <c r="BB42" i="1"/>
  <c r="AU42" i="1"/>
  <c r="AO42" i="1"/>
  <c r="AP42" i="1" s="1"/>
  <c r="AK42" i="1"/>
  <c r="AI42" i="1" s="1"/>
  <c r="M42" i="1" s="1"/>
  <c r="X42" i="1"/>
  <c r="W42" i="1"/>
  <c r="V42" i="1" s="1"/>
  <c r="O42" i="1"/>
  <c r="BU41" i="1"/>
  <c r="BT41" i="1"/>
  <c r="BR41" i="1"/>
  <c r="BI41" i="1"/>
  <c r="BH41" i="1"/>
  <c r="BG41" i="1"/>
  <c r="BF41" i="1"/>
  <c r="BE41" i="1"/>
  <c r="AZ41" i="1" s="1"/>
  <c r="BB41" i="1"/>
  <c r="AU41" i="1"/>
  <c r="AO41" i="1"/>
  <c r="AP41" i="1" s="1"/>
  <c r="AK41" i="1"/>
  <c r="AI41" i="1" s="1"/>
  <c r="H41" i="1" s="1"/>
  <c r="Z41" i="1" s="1"/>
  <c r="X41" i="1"/>
  <c r="W41" i="1"/>
  <c r="O41" i="1"/>
  <c r="BU40" i="1"/>
  <c r="BT40" i="1"/>
  <c r="BR40" i="1"/>
  <c r="BI40" i="1"/>
  <c r="BH40" i="1"/>
  <c r="BG40" i="1"/>
  <c r="BF40" i="1"/>
  <c r="BE40" i="1"/>
  <c r="AZ40" i="1" s="1"/>
  <c r="BB40" i="1"/>
  <c r="AU40" i="1"/>
  <c r="AO40" i="1"/>
  <c r="AP40" i="1" s="1"/>
  <c r="AK40" i="1"/>
  <c r="AI40" i="1" s="1"/>
  <c r="X40" i="1"/>
  <c r="W40" i="1"/>
  <c r="O40" i="1"/>
  <c r="BU39" i="1"/>
  <c r="BT39" i="1"/>
  <c r="BR39" i="1"/>
  <c r="BI39" i="1"/>
  <c r="BH39" i="1"/>
  <c r="BG39" i="1"/>
  <c r="BF39" i="1"/>
  <c r="BE39" i="1"/>
  <c r="AZ39" i="1" s="1"/>
  <c r="BB39" i="1"/>
  <c r="AU39" i="1"/>
  <c r="AO39" i="1"/>
  <c r="AP39" i="1" s="1"/>
  <c r="AK39" i="1"/>
  <c r="AI39" i="1"/>
  <c r="J39" i="1" s="1"/>
  <c r="X39" i="1"/>
  <c r="W39" i="1"/>
  <c r="O39" i="1"/>
  <c r="BU38" i="1"/>
  <c r="BT38" i="1"/>
  <c r="BR38" i="1"/>
  <c r="BI38" i="1"/>
  <c r="BH38" i="1"/>
  <c r="BG38" i="1"/>
  <c r="BF38" i="1"/>
  <c r="BE38" i="1"/>
  <c r="AZ38" i="1" s="1"/>
  <c r="BB38" i="1"/>
  <c r="AU38" i="1"/>
  <c r="AO38" i="1"/>
  <c r="AP38" i="1" s="1"/>
  <c r="AK38" i="1"/>
  <c r="AI38" i="1" s="1"/>
  <c r="H38" i="1" s="1"/>
  <c r="Z38" i="1" s="1"/>
  <c r="X38" i="1"/>
  <c r="W38" i="1"/>
  <c r="O38" i="1"/>
  <c r="M38" i="1"/>
  <c r="BU37" i="1"/>
  <c r="BT37" i="1"/>
  <c r="BR37" i="1"/>
  <c r="BI37" i="1"/>
  <c r="BH37" i="1"/>
  <c r="BG37" i="1"/>
  <c r="BF37" i="1"/>
  <c r="BE37" i="1"/>
  <c r="AZ37" i="1" s="1"/>
  <c r="BB37" i="1"/>
  <c r="AU37" i="1"/>
  <c r="AO37" i="1"/>
  <c r="AP37" i="1" s="1"/>
  <c r="AK37" i="1"/>
  <c r="AI37" i="1" s="1"/>
  <c r="I37" i="1" s="1"/>
  <c r="AX37" i="1" s="1"/>
  <c r="X37" i="1"/>
  <c r="W37" i="1"/>
  <c r="O37" i="1"/>
  <c r="BU36" i="1"/>
  <c r="BT36" i="1"/>
  <c r="BR36" i="1"/>
  <c r="BI36" i="1"/>
  <c r="BH36" i="1"/>
  <c r="BG36" i="1"/>
  <c r="BF36" i="1"/>
  <c r="BE36" i="1"/>
  <c r="AZ36" i="1" s="1"/>
  <c r="BB36" i="1"/>
  <c r="AU36" i="1"/>
  <c r="AO36" i="1"/>
  <c r="AP36" i="1" s="1"/>
  <c r="AK36" i="1"/>
  <c r="AI36" i="1" s="1"/>
  <c r="AJ36" i="1" s="1"/>
  <c r="X36" i="1"/>
  <c r="W36" i="1"/>
  <c r="O36" i="1"/>
  <c r="H36" i="1"/>
  <c r="Z36" i="1" s="1"/>
  <c r="BU35" i="1"/>
  <c r="BT35" i="1"/>
  <c r="BR35" i="1"/>
  <c r="BI35" i="1"/>
  <c r="BH35" i="1"/>
  <c r="BG35" i="1"/>
  <c r="BF35" i="1"/>
  <c r="BE35" i="1"/>
  <c r="AZ35" i="1" s="1"/>
  <c r="BB35" i="1"/>
  <c r="AU35" i="1"/>
  <c r="AO35" i="1"/>
  <c r="AP35" i="1" s="1"/>
  <c r="AK35" i="1"/>
  <c r="AI35" i="1" s="1"/>
  <c r="X35" i="1"/>
  <c r="W35" i="1"/>
  <c r="O35" i="1"/>
  <c r="BU34" i="1"/>
  <c r="BT34" i="1"/>
  <c r="BR34" i="1"/>
  <c r="BI34" i="1"/>
  <c r="BH34" i="1"/>
  <c r="BG34" i="1"/>
  <c r="BF34" i="1"/>
  <c r="BE34" i="1"/>
  <c r="AZ34" i="1" s="1"/>
  <c r="BB34" i="1"/>
  <c r="AU34" i="1"/>
  <c r="AP34" i="1"/>
  <c r="AO34" i="1"/>
  <c r="AK34" i="1"/>
  <c r="AI34" i="1" s="1"/>
  <c r="I34" i="1" s="1"/>
  <c r="AX34" i="1" s="1"/>
  <c r="X34" i="1"/>
  <c r="W34" i="1"/>
  <c r="O34" i="1"/>
  <c r="BU33" i="1"/>
  <c r="BT33" i="1"/>
  <c r="BR33" i="1"/>
  <c r="BI33" i="1"/>
  <c r="BH33" i="1"/>
  <c r="BG33" i="1"/>
  <c r="BF33" i="1"/>
  <c r="BE33" i="1"/>
  <c r="BB33" i="1"/>
  <c r="AZ33" i="1"/>
  <c r="AU33" i="1"/>
  <c r="AO33" i="1"/>
  <c r="AP33" i="1" s="1"/>
  <c r="AK33" i="1"/>
  <c r="AI33" i="1" s="1"/>
  <c r="X33" i="1"/>
  <c r="W33" i="1"/>
  <c r="O33" i="1"/>
  <c r="BU32" i="1"/>
  <c r="BT32" i="1"/>
  <c r="BS32" i="1" s="1"/>
  <c r="BR32" i="1"/>
  <c r="BI32" i="1"/>
  <c r="BH32" i="1"/>
  <c r="BG32" i="1"/>
  <c r="BF32" i="1"/>
  <c r="BE32" i="1"/>
  <c r="AZ32" i="1" s="1"/>
  <c r="BB32" i="1"/>
  <c r="AU32" i="1"/>
  <c r="AO32" i="1"/>
  <c r="AP32" i="1" s="1"/>
  <c r="AK32" i="1"/>
  <c r="AI32" i="1" s="1"/>
  <c r="M32" i="1" s="1"/>
  <c r="AJ32" i="1"/>
  <c r="X32" i="1"/>
  <c r="W32" i="1"/>
  <c r="O32" i="1"/>
  <c r="BU31" i="1"/>
  <c r="BT31" i="1"/>
  <c r="BR31" i="1"/>
  <c r="BI31" i="1"/>
  <c r="BH31" i="1"/>
  <c r="BG31" i="1"/>
  <c r="BF31" i="1"/>
  <c r="BE31" i="1"/>
  <c r="BB31" i="1"/>
  <c r="AZ31" i="1"/>
  <c r="AU31" i="1"/>
  <c r="AO31" i="1"/>
  <c r="AP31" i="1" s="1"/>
  <c r="AK31" i="1"/>
  <c r="AI31" i="1" s="1"/>
  <c r="X31" i="1"/>
  <c r="V31" i="1" s="1"/>
  <c r="W31" i="1"/>
  <c r="O31" i="1"/>
  <c r="BU30" i="1"/>
  <c r="BT30" i="1"/>
  <c r="BR30" i="1"/>
  <c r="BS30" i="1" s="1"/>
  <c r="BI30" i="1"/>
  <c r="BH30" i="1"/>
  <c r="BG30" i="1"/>
  <c r="BF30" i="1"/>
  <c r="BE30" i="1"/>
  <c r="AZ30" i="1" s="1"/>
  <c r="BB30" i="1"/>
  <c r="AU30" i="1"/>
  <c r="AO30" i="1"/>
  <c r="AP30" i="1" s="1"/>
  <c r="AK30" i="1"/>
  <c r="AI30" i="1" s="1"/>
  <c r="X30" i="1"/>
  <c r="W30" i="1"/>
  <c r="O30" i="1"/>
  <c r="BU29" i="1"/>
  <c r="BT29" i="1"/>
  <c r="BR29" i="1"/>
  <c r="BI29" i="1"/>
  <c r="BH29" i="1"/>
  <c r="BG29" i="1"/>
  <c r="BF29" i="1"/>
  <c r="BE29" i="1"/>
  <c r="AZ29" i="1" s="1"/>
  <c r="BB29" i="1"/>
  <c r="AU29" i="1"/>
  <c r="AO29" i="1"/>
  <c r="AP29" i="1" s="1"/>
  <c r="AK29" i="1"/>
  <c r="AI29" i="1" s="1"/>
  <c r="X29" i="1"/>
  <c r="W29" i="1"/>
  <c r="O29" i="1"/>
  <c r="BU28" i="1"/>
  <c r="BT28" i="1"/>
  <c r="BR28" i="1"/>
  <c r="BI28" i="1"/>
  <c r="BH28" i="1"/>
  <c r="BG28" i="1"/>
  <c r="BF28" i="1"/>
  <c r="BE28" i="1"/>
  <c r="AZ28" i="1" s="1"/>
  <c r="BB28" i="1"/>
  <c r="AU28" i="1"/>
  <c r="AO28" i="1"/>
  <c r="AP28" i="1" s="1"/>
  <c r="AK28" i="1"/>
  <c r="AI28" i="1" s="1"/>
  <c r="X28" i="1"/>
  <c r="W28" i="1"/>
  <c r="O28" i="1"/>
  <c r="BU27" i="1"/>
  <c r="BT27" i="1"/>
  <c r="BR27" i="1"/>
  <c r="BS27" i="1" s="1"/>
  <c r="AW27" i="1" s="1"/>
  <c r="BI27" i="1"/>
  <c r="BH27" i="1"/>
  <c r="BG27" i="1"/>
  <c r="BF27" i="1"/>
  <c r="BE27" i="1"/>
  <c r="AZ27" i="1" s="1"/>
  <c r="BB27" i="1"/>
  <c r="AU27" i="1"/>
  <c r="AP27" i="1"/>
  <c r="AO27" i="1"/>
  <c r="AK27" i="1"/>
  <c r="AI27" i="1" s="1"/>
  <c r="M27" i="1" s="1"/>
  <c r="X27" i="1"/>
  <c r="W27" i="1"/>
  <c r="V27" i="1" s="1"/>
  <c r="O27" i="1"/>
  <c r="BU26" i="1"/>
  <c r="BT26" i="1"/>
  <c r="BR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M26" i="1" s="1"/>
  <c r="X26" i="1"/>
  <c r="W26" i="1"/>
  <c r="O26" i="1"/>
  <c r="BU25" i="1"/>
  <c r="BT25" i="1"/>
  <c r="BR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X25" i="1"/>
  <c r="W25" i="1"/>
  <c r="O25" i="1"/>
  <c r="BU24" i="1"/>
  <c r="BT24" i="1"/>
  <c r="BR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H24" i="1" s="1"/>
  <c r="Z24" i="1" s="1"/>
  <c r="X24" i="1"/>
  <c r="W24" i="1"/>
  <c r="V24" i="1" s="1"/>
  <c r="O24" i="1"/>
  <c r="BU23" i="1"/>
  <c r="BT23" i="1"/>
  <c r="BR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H23" i="1" s="1"/>
  <c r="Z23" i="1" s="1"/>
  <c r="X23" i="1"/>
  <c r="W23" i="1"/>
  <c r="O23" i="1"/>
  <c r="BU22" i="1"/>
  <c r="BT22" i="1"/>
  <c r="BR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V22" i="1" s="1"/>
  <c r="O22" i="1"/>
  <c r="BU21" i="1"/>
  <c r="BT21" i="1"/>
  <c r="BR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V21" i="1"/>
  <c r="O21" i="1"/>
  <c r="BU20" i="1"/>
  <c r="BT20" i="1"/>
  <c r="BR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V20" i="1" s="1"/>
  <c r="O20" i="1"/>
  <c r="BU19" i="1"/>
  <c r="BT19" i="1"/>
  <c r="BR19" i="1"/>
  <c r="BI19" i="1"/>
  <c r="BH19" i="1"/>
  <c r="BG19" i="1"/>
  <c r="BF19" i="1"/>
  <c r="BE19" i="1"/>
  <c r="BB19" i="1"/>
  <c r="AZ19" i="1"/>
  <c r="AU19" i="1"/>
  <c r="AO19" i="1"/>
  <c r="AP19" i="1" s="1"/>
  <c r="AK19" i="1"/>
  <c r="AI19" i="1" s="1"/>
  <c r="X19" i="1"/>
  <c r="W19" i="1"/>
  <c r="V19" i="1" s="1"/>
  <c r="O19" i="1"/>
  <c r="BU18" i="1"/>
  <c r="BT18" i="1"/>
  <c r="BR18" i="1"/>
  <c r="BI18" i="1"/>
  <c r="BH18" i="1"/>
  <c r="BG18" i="1"/>
  <c r="BF18" i="1"/>
  <c r="BE18" i="1"/>
  <c r="BB18" i="1"/>
  <c r="AZ18" i="1"/>
  <c r="AU18" i="1"/>
  <c r="AO18" i="1"/>
  <c r="AP18" i="1" s="1"/>
  <c r="AK18" i="1"/>
  <c r="AI18" i="1" s="1"/>
  <c r="J18" i="1" s="1"/>
  <c r="X18" i="1"/>
  <c r="W18" i="1"/>
  <c r="O18" i="1"/>
  <c r="BU17" i="1"/>
  <c r="BT17" i="1"/>
  <c r="BR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O17" i="1"/>
  <c r="BS23" i="1" l="1"/>
  <c r="I53" i="1"/>
  <c r="AX53" i="1" s="1"/>
  <c r="V32" i="1"/>
  <c r="V33" i="1"/>
  <c r="V34" i="1"/>
  <c r="V36" i="1"/>
  <c r="V38" i="1"/>
  <c r="BS45" i="1"/>
  <c r="R45" i="1" s="1"/>
  <c r="S45" i="1" s="1"/>
  <c r="T45" i="1" s="1"/>
  <c r="BS48" i="1"/>
  <c r="BS63" i="1"/>
  <c r="AW63" i="1" s="1"/>
  <c r="V73" i="1"/>
  <c r="V54" i="1"/>
  <c r="BA34" i="1"/>
  <c r="BS71" i="1"/>
  <c r="R71" i="1" s="1"/>
  <c r="S71" i="1" s="1"/>
  <c r="T71" i="1" s="1"/>
  <c r="V18" i="1"/>
  <c r="V26" i="1"/>
  <c r="BS36" i="1"/>
  <c r="M60" i="1"/>
  <c r="BS31" i="1"/>
  <c r="R31" i="1" s="1"/>
  <c r="BS34" i="1"/>
  <c r="AW34" i="1" s="1"/>
  <c r="AY34" i="1" s="1"/>
  <c r="BS52" i="1"/>
  <c r="BS54" i="1"/>
  <c r="AW54" i="1" s="1"/>
  <c r="AY54" i="1" s="1"/>
  <c r="AJ67" i="1"/>
  <c r="AJ24" i="1"/>
  <c r="BS28" i="1"/>
  <c r="J38" i="1"/>
  <c r="BS51" i="1"/>
  <c r="BS53" i="1"/>
  <c r="AW53" i="1" s="1"/>
  <c r="I72" i="1"/>
  <c r="AX72" i="1" s="1"/>
  <c r="AW48" i="1"/>
  <c r="BA48" i="1" s="1"/>
  <c r="R48" i="1"/>
  <c r="BS43" i="1"/>
  <c r="AW43" i="1" s="1"/>
  <c r="AY43" i="1" s="1"/>
  <c r="BS46" i="1"/>
  <c r="AW46" i="1" s="1"/>
  <c r="AY46" i="1" s="1"/>
  <c r="AJ62" i="1"/>
  <c r="BS67" i="1"/>
  <c r="AW67" i="1" s="1"/>
  <c r="AY67" i="1" s="1"/>
  <c r="V72" i="1"/>
  <c r="J23" i="1"/>
  <c r="V25" i="1"/>
  <c r="AJ27" i="1"/>
  <c r="V28" i="1"/>
  <c r="V37" i="1"/>
  <c r="M45" i="1"/>
  <c r="R46" i="1"/>
  <c r="V51" i="1"/>
  <c r="I66" i="1"/>
  <c r="AX66" i="1" s="1"/>
  <c r="H71" i="1"/>
  <c r="V76" i="1"/>
  <c r="I24" i="1"/>
  <c r="AX24" i="1" s="1"/>
  <c r="V29" i="1"/>
  <c r="H32" i="1"/>
  <c r="Z32" i="1" s="1"/>
  <c r="I41" i="1"/>
  <c r="AX41" i="1" s="1"/>
  <c r="BS57" i="1"/>
  <c r="M71" i="1"/>
  <c r="BS19" i="1"/>
  <c r="V23" i="1"/>
  <c r="M24" i="1"/>
  <c r="BS25" i="1"/>
  <c r="AW25" i="1" s="1"/>
  <c r="AY25" i="1" s="1"/>
  <c r="BS26" i="1"/>
  <c r="I32" i="1"/>
  <c r="AX32" i="1" s="1"/>
  <c r="BS33" i="1"/>
  <c r="AW33" i="1" s="1"/>
  <c r="AY33" i="1" s="1"/>
  <c r="BS37" i="1"/>
  <c r="AW37" i="1" s="1"/>
  <c r="BA37" i="1" s="1"/>
  <c r="V47" i="1"/>
  <c r="BS49" i="1"/>
  <c r="AW49" i="1" s="1"/>
  <c r="AY49" i="1" s="1"/>
  <c r="BS50" i="1"/>
  <c r="AW50" i="1" s="1"/>
  <c r="AY50" i="1" s="1"/>
  <c r="V66" i="1"/>
  <c r="H72" i="1"/>
  <c r="BS29" i="1"/>
  <c r="R29" i="1" s="1"/>
  <c r="BS35" i="1"/>
  <c r="V71" i="1"/>
  <c r="BS75" i="1"/>
  <c r="BS76" i="1"/>
  <c r="V17" i="1"/>
  <c r="BS21" i="1"/>
  <c r="I38" i="1"/>
  <c r="AX38" i="1" s="1"/>
  <c r="AJ54" i="1"/>
  <c r="V55" i="1"/>
  <c r="V60" i="1"/>
  <c r="V74" i="1"/>
  <c r="H19" i="1"/>
  <c r="Z19" i="1" s="1"/>
  <c r="I19" i="1"/>
  <c r="AX19" i="1" s="1"/>
  <c r="BA19" i="1" s="1"/>
  <c r="AJ19" i="1"/>
  <c r="R74" i="1"/>
  <c r="AW74" i="1"/>
  <c r="R23" i="1"/>
  <c r="AW23" i="1"/>
  <c r="H17" i="1"/>
  <c r="Z17" i="1" s="1"/>
  <c r="M17" i="1"/>
  <c r="R28" i="1"/>
  <c r="AW28" i="1"/>
  <c r="AY28" i="1" s="1"/>
  <c r="J30" i="1"/>
  <c r="I30" i="1"/>
  <c r="AX30" i="1" s="1"/>
  <c r="M46" i="1"/>
  <c r="I46" i="1"/>
  <c r="AX46" i="1" s="1"/>
  <c r="BA46" i="1" s="1"/>
  <c r="M64" i="1"/>
  <c r="J64" i="1"/>
  <c r="I64" i="1"/>
  <c r="AX64" i="1" s="1"/>
  <c r="AJ64" i="1"/>
  <c r="AJ76" i="1"/>
  <c r="J76" i="1"/>
  <c r="AJ29" i="1"/>
  <c r="M29" i="1"/>
  <c r="J29" i="1"/>
  <c r="I29" i="1"/>
  <c r="AX29" i="1" s="1"/>
  <c r="R53" i="1"/>
  <c r="J17" i="1"/>
  <c r="BS41" i="1"/>
  <c r="R41" i="1" s="1"/>
  <c r="S41" i="1" s="1"/>
  <c r="T41" i="1" s="1"/>
  <c r="BS20" i="1"/>
  <c r="R20" i="1" s="1"/>
  <c r="R32" i="1"/>
  <c r="AW32" i="1"/>
  <c r="AY32" i="1" s="1"/>
  <c r="H47" i="1"/>
  <c r="Z47" i="1" s="1"/>
  <c r="M47" i="1"/>
  <c r="I54" i="1"/>
  <c r="AX54" i="1" s="1"/>
  <c r="BA54" i="1" s="1"/>
  <c r="H55" i="1"/>
  <c r="I55" i="1"/>
  <c r="AX55" i="1" s="1"/>
  <c r="V63" i="1"/>
  <c r="BS73" i="1"/>
  <c r="AW73" i="1" s="1"/>
  <c r="AY73" i="1" s="1"/>
  <c r="J74" i="1"/>
  <c r="M74" i="1"/>
  <c r="I74" i="1"/>
  <c r="AX74" i="1" s="1"/>
  <c r="I76" i="1"/>
  <c r="AX76" i="1" s="1"/>
  <c r="AJ30" i="1"/>
  <c r="H29" i="1"/>
  <c r="Z29" i="1" s="1"/>
  <c r="H30" i="1"/>
  <c r="Z30" i="1" s="1"/>
  <c r="I52" i="1"/>
  <c r="AX52" i="1" s="1"/>
  <c r="M52" i="1"/>
  <c r="H52" i="1"/>
  <c r="Z52" i="1" s="1"/>
  <c r="H66" i="1"/>
  <c r="Z66" i="1" s="1"/>
  <c r="M66" i="1"/>
  <c r="J66" i="1"/>
  <c r="M76" i="1"/>
  <c r="AW71" i="1"/>
  <c r="AY71" i="1" s="1"/>
  <c r="AJ17" i="1"/>
  <c r="H76" i="1"/>
  <c r="Z76" i="1" s="1"/>
  <c r="M30" i="1"/>
  <c r="BS56" i="1"/>
  <c r="AW56" i="1" s="1"/>
  <c r="AY56" i="1" s="1"/>
  <c r="J63" i="1"/>
  <c r="H63" i="1"/>
  <c r="Z63" i="1" s="1"/>
  <c r="H64" i="1"/>
  <c r="Z64" i="1" s="1"/>
  <c r="I17" i="1"/>
  <c r="AX17" i="1" s="1"/>
  <c r="R27" i="1"/>
  <c r="H54" i="1"/>
  <c r="Z54" i="1" s="1"/>
  <c r="M54" i="1"/>
  <c r="BS22" i="1"/>
  <c r="BS24" i="1"/>
  <c r="R24" i="1" s="1"/>
  <c r="J34" i="1"/>
  <c r="V43" i="1"/>
  <c r="I47" i="1"/>
  <c r="AX47" i="1" s="1"/>
  <c r="V50" i="1"/>
  <c r="M53" i="1"/>
  <c r="AJ53" i="1"/>
  <c r="H53" i="1"/>
  <c r="BS60" i="1"/>
  <c r="R60" i="1" s="1"/>
  <c r="M67" i="1"/>
  <c r="H67" i="1"/>
  <c r="Z67" i="1" s="1"/>
  <c r="H74" i="1"/>
  <c r="Z74" i="1" s="1"/>
  <c r="AJ75" i="1"/>
  <c r="M75" i="1"/>
  <c r="J75" i="1"/>
  <c r="I75" i="1"/>
  <c r="AX75" i="1" s="1"/>
  <c r="V35" i="1"/>
  <c r="V39" i="1"/>
  <c r="BS40" i="1"/>
  <c r="V46" i="1"/>
  <c r="BS55" i="1"/>
  <c r="AW55" i="1" s="1"/>
  <c r="AY63" i="1"/>
  <c r="BS66" i="1"/>
  <c r="M36" i="1"/>
  <c r="BS38" i="1"/>
  <c r="AW38" i="1" s="1"/>
  <c r="AY38" i="1" s="1"/>
  <c r="V40" i="1"/>
  <c r="BS42" i="1"/>
  <c r="R42" i="1" s="1"/>
  <c r="V58" i="1"/>
  <c r="V59" i="1"/>
  <c r="BS61" i="1"/>
  <c r="R61" i="1" s="1"/>
  <c r="R63" i="1"/>
  <c r="R65" i="1"/>
  <c r="V69" i="1"/>
  <c r="V75" i="1"/>
  <c r="V45" i="1"/>
  <c r="J24" i="1"/>
  <c r="V30" i="1"/>
  <c r="J32" i="1"/>
  <c r="V41" i="1"/>
  <c r="V49" i="1"/>
  <c r="BS58" i="1"/>
  <c r="BS68" i="1"/>
  <c r="AW68" i="1" s="1"/>
  <c r="AY68" i="1" s="1"/>
  <c r="AJ38" i="1"/>
  <c r="BS39" i="1"/>
  <c r="AW39" i="1" s="1"/>
  <c r="AY39" i="1" s="1"/>
  <c r="BS44" i="1"/>
  <c r="AW44" i="1" s="1"/>
  <c r="AY44" i="1" s="1"/>
  <c r="BS59" i="1"/>
  <c r="R59" i="1" s="1"/>
  <c r="V62" i="1"/>
  <c r="BS64" i="1"/>
  <c r="R67" i="1"/>
  <c r="BS70" i="1"/>
  <c r="AW70" i="1" s="1"/>
  <c r="AY70" i="1" s="1"/>
  <c r="AY74" i="1"/>
  <c r="R19" i="1"/>
  <c r="AW19" i="1"/>
  <c r="AY19" i="1" s="1"/>
  <c r="AW35" i="1"/>
  <c r="AY35" i="1" s="1"/>
  <c r="R35" i="1"/>
  <c r="J57" i="1"/>
  <c r="I57" i="1"/>
  <c r="AX57" i="1" s="1"/>
  <c r="H57" i="1"/>
  <c r="AJ57" i="1"/>
  <c r="M57" i="1"/>
  <c r="J20" i="1"/>
  <c r="AJ20" i="1"/>
  <c r="I20" i="1"/>
  <c r="AX20" i="1" s="1"/>
  <c r="H20" i="1"/>
  <c r="M20" i="1"/>
  <c r="I25" i="1"/>
  <c r="AX25" i="1" s="1"/>
  <c r="H25" i="1"/>
  <c r="AJ25" i="1"/>
  <c r="M25" i="1"/>
  <c r="J25" i="1"/>
  <c r="R25" i="1"/>
  <c r="M35" i="1"/>
  <c r="I35" i="1"/>
  <c r="AX35" i="1" s="1"/>
  <c r="H35" i="1"/>
  <c r="AJ35" i="1"/>
  <c r="I31" i="1"/>
  <c r="AX31" i="1" s="1"/>
  <c r="H31" i="1"/>
  <c r="S31" i="1" s="1"/>
  <c r="T31" i="1" s="1"/>
  <c r="M31" i="1"/>
  <c r="J31" i="1"/>
  <c r="AJ31" i="1"/>
  <c r="AJ21" i="1"/>
  <c r="M21" i="1"/>
  <c r="J21" i="1"/>
  <c r="I21" i="1"/>
  <c r="AX21" i="1" s="1"/>
  <c r="AW26" i="1"/>
  <c r="AY26" i="1" s="1"/>
  <c r="R26" i="1"/>
  <c r="H18" i="1"/>
  <c r="M18" i="1"/>
  <c r="I18" i="1"/>
  <c r="AX18" i="1" s="1"/>
  <c r="AJ18" i="1"/>
  <c r="H21" i="1"/>
  <c r="J33" i="1"/>
  <c r="AJ33" i="1"/>
  <c r="I33" i="1"/>
  <c r="AX33" i="1" s="1"/>
  <c r="M33" i="1"/>
  <c r="H33" i="1"/>
  <c r="J35" i="1"/>
  <c r="J22" i="1"/>
  <c r="I22" i="1"/>
  <c r="AX22" i="1" s="1"/>
  <c r="AJ22" i="1"/>
  <c r="M22" i="1"/>
  <c r="H22" i="1"/>
  <c r="J68" i="1"/>
  <c r="H68" i="1"/>
  <c r="M68" i="1"/>
  <c r="AJ68" i="1"/>
  <c r="I68" i="1"/>
  <c r="AX68" i="1" s="1"/>
  <c r="M19" i="1"/>
  <c r="J19" i="1"/>
  <c r="S23" i="1"/>
  <c r="T23" i="1" s="1"/>
  <c r="R33" i="1"/>
  <c r="R34" i="1"/>
  <c r="Z59" i="1"/>
  <c r="I23" i="1"/>
  <c r="AX23" i="1" s="1"/>
  <c r="AJ23" i="1"/>
  <c r="H27" i="1"/>
  <c r="AW30" i="1"/>
  <c r="AY30" i="1" s="1"/>
  <c r="R30" i="1"/>
  <c r="R36" i="1"/>
  <c r="AW36" i="1"/>
  <c r="AY36" i="1" s="1"/>
  <c r="H40" i="1"/>
  <c r="M40" i="1"/>
  <c r="J40" i="1"/>
  <c r="I40" i="1"/>
  <c r="AX40" i="1" s="1"/>
  <c r="AJ40" i="1"/>
  <c r="M56" i="1"/>
  <c r="J56" i="1"/>
  <c r="AJ56" i="1"/>
  <c r="H56" i="1"/>
  <c r="I56" i="1"/>
  <c r="AX56" i="1" s="1"/>
  <c r="BS17" i="1"/>
  <c r="H26" i="1"/>
  <c r="AJ26" i="1"/>
  <c r="J26" i="1"/>
  <c r="I26" i="1"/>
  <c r="AX26" i="1" s="1"/>
  <c r="I27" i="1"/>
  <c r="AX27" i="1" s="1"/>
  <c r="BA27" i="1" s="1"/>
  <c r="AY27" i="1"/>
  <c r="J28" i="1"/>
  <c r="I28" i="1"/>
  <c r="AX28" i="1" s="1"/>
  <c r="M28" i="1"/>
  <c r="AJ28" i="1"/>
  <c r="H28" i="1"/>
  <c r="AJ46" i="1"/>
  <c r="H46" i="1"/>
  <c r="J46" i="1"/>
  <c r="M48" i="1"/>
  <c r="J48" i="1"/>
  <c r="H48" i="1"/>
  <c r="S48" i="1" s="1"/>
  <c r="T48" i="1" s="1"/>
  <c r="J27" i="1"/>
  <c r="R38" i="1"/>
  <c r="R49" i="1"/>
  <c r="M23" i="1"/>
  <c r="AY23" i="1"/>
  <c r="AW31" i="1"/>
  <c r="AY31" i="1" s="1"/>
  <c r="I39" i="1"/>
  <c r="AX39" i="1" s="1"/>
  <c r="H39" i="1"/>
  <c r="M39" i="1"/>
  <c r="AJ39" i="1"/>
  <c r="J42" i="1"/>
  <c r="H42" i="1"/>
  <c r="AJ42" i="1"/>
  <c r="I42" i="1"/>
  <c r="AX42" i="1" s="1"/>
  <c r="AJ50" i="1"/>
  <c r="M50" i="1"/>
  <c r="I50" i="1"/>
  <c r="AX50" i="1" s="1"/>
  <c r="H50" i="1"/>
  <c r="R52" i="1"/>
  <c r="AW52" i="1"/>
  <c r="AY52" i="1" s="1"/>
  <c r="S53" i="1"/>
  <c r="T53" i="1" s="1"/>
  <c r="J59" i="1"/>
  <c r="I59" i="1"/>
  <c r="AX59" i="1" s="1"/>
  <c r="AJ59" i="1"/>
  <c r="M59" i="1"/>
  <c r="BS18" i="1"/>
  <c r="AW22" i="1"/>
  <c r="AY22" i="1" s="1"/>
  <c r="R22" i="1"/>
  <c r="AJ37" i="1"/>
  <c r="J37" i="1"/>
  <c r="H37" i="1"/>
  <c r="M37" i="1"/>
  <c r="AY37" i="1"/>
  <c r="V44" i="1"/>
  <c r="AW58" i="1"/>
  <c r="BA58" i="1" s="1"/>
  <c r="R58" i="1"/>
  <c r="M73" i="1"/>
  <c r="AJ73" i="1"/>
  <c r="J73" i="1"/>
  <c r="I73" i="1"/>
  <c r="AX73" i="1" s="1"/>
  <c r="H73" i="1"/>
  <c r="J36" i="1"/>
  <c r="I36" i="1"/>
  <c r="AX36" i="1" s="1"/>
  <c r="BA36" i="1" s="1"/>
  <c r="AJ43" i="1"/>
  <c r="M43" i="1"/>
  <c r="I43" i="1"/>
  <c r="AX43" i="1" s="1"/>
  <c r="H43" i="1"/>
  <c r="H44" i="1"/>
  <c r="J49" i="1"/>
  <c r="AJ49" i="1"/>
  <c r="M49" i="1"/>
  <c r="H49" i="1"/>
  <c r="Z55" i="1"/>
  <c r="H34" i="1"/>
  <c r="AJ34" i="1"/>
  <c r="J44" i="1"/>
  <c r="I44" i="1"/>
  <c r="AX44" i="1" s="1"/>
  <c r="M44" i="1"/>
  <c r="AY48" i="1"/>
  <c r="AW51" i="1"/>
  <c r="AY51" i="1" s="1"/>
  <c r="R51" i="1"/>
  <c r="M51" i="1"/>
  <c r="H51" i="1"/>
  <c r="Z53" i="1"/>
  <c r="R55" i="1"/>
  <c r="M34" i="1"/>
  <c r="M41" i="1"/>
  <c r="J41" i="1"/>
  <c r="AJ41" i="1"/>
  <c r="I45" i="1"/>
  <c r="AX45" i="1" s="1"/>
  <c r="AJ45" i="1"/>
  <c r="J45" i="1"/>
  <c r="J51" i="1"/>
  <c r="AJ51" i="1"/>
  <c r="AJ58" i="1"/>
  <c r="M58" i="1"/>
  <c r="J58" i="1"/>
  <c r="H58" i="1"/>
  <c r="AW60" i="1"/>
  <c r="AY60" i="1" s="1"/>
  <c r="M61" i="1"/>
  <c r="I61" i="1"/>
  <c r="AX61" i="1" s="1"/>
  <c r="AJ61" i="1"/>
  <c r="J61" i="1"/>
  <c r="AW69" i="1"/>
  <c r="AY69" i="1" s="1"/>
  <c r="R69" i="1"/>
  <c r="Z72" i="1"/>
  <c r="V52" i="1"/>
  <c r="J62" i="1"/>
  <c r="I62" i="1"/>
  <c r="AX62" i="1" s="1"/>
  <c r="H62" i="1"/>
  <c r="I65" i="1"/>
  <c r="AX65" i="1" s="1"/>
  <c r="BA65" i="1" s="1"/>
  <c r="M65" i="1"/>
  <c r="AJ65" i="1"/>
  <c r="J65" i="1"/>
  <c r="H65" i="1"/>
  <c r="V67" i="1"/>
  <c r="J70" i="1"/>
  <c r="I70" i="1"/>
  <c r="AX70" i="1" s="1"/>
  <c r="H70" i="1"/>
  <c r="AJ70" i="1"/>
  <c r="R68" i="1"/>
  <c r="Z75" i="1"/>
  <c r="J47" i="1"/>
  <c r="AW62" i="1"/>
  <c r="AY62" i="1" s="1"/>
  <c r="R62" i="1"/>
  <c r="AJ69" i="1"/>
  <c r="M69" i="1"/>
  <c r="J69" i="1"/>
  <c r="I69" i="1"/>
  <c r="AX69" i="1" s="1"/>
  <c r="H69" i="1"/>
  <c r="AW76" i="1"/>
  <c r="BA76" i="1" s="1"/>
  <c r="R76" i="1"/>
  <c r="V53" i="1"/>
  <c r="R54" i="1"/>
  <c r="V61" i="1"/>
  <c r="BA67" i="1"/>
  <c r="BS47" i="1"/>
  <c r="J52" i="1"/>
  <c r="AJ52" i="1"/>
  <c r="I60" i="1"/>
  <c r="AX60" i="1" s="1"/>
  <c r="H60" i="1"/>
  <c r="AJ60" i="1"/>
  <c r="Z71" i="1"/>
  <c r="M55" i="1"/>
  <c r="V64" i="1"/>
  <c r="BS72" i="1"/>
  <c r="AJ55" i="1"/>
  <c r="I63" i="1"/>
  <c r="AX63" i="1" s="1"/>
  <c r="BA63" i="1" s="1"/>
  <c r="AJ63" i="1"/>
  <c r="R73" i="1"/>
  <c r="M63" i="1"/>
  <c r="J67" i="1"/>
  <c r="I71" i="1"/>
  <c r="AX71" i="1" s="1"/>
  <c r="AJ71" i="1"/>
  <c r="BA53" i="1" l="1"/>
  <c r="AY53" i="1"/>
  <c r="AW45" i="1"/>
  <c r="AY45" i="1" s="1"/>
  <c r="R50" i="1"/>
  <c r="BA52" i="1"/>
  <c r="BA32" i="1"/>
  <c r="S63" i="1"/>
  <c r="T63" i="1" s="1"/>
  <c r="AB63" i="1" s="1"/>
  <c r="AW42" i="1"/>
  <c r="AY42" i="1" s="1"/>
  <c r="AW24" i="1"/>
  <c r="AY24" i="1" s="1"/>
  <c r="BA38" i="1"/>
  <c r="BA45" i="1"/>
  <c r="BA43" i="1"/>
  <c r="R43" i="1"/>
  <c r="AY55" i="1"/>
  <c r="BA55" i="1"/>
  <c r="P41" i="1"/>
  <c r="N41" i="1" s="1"/>
  <c r="Q41" i="1" s="1"/>
  <c r="K41" i="1" s="1"/>
  <c r="L41" i="1" s="1"/>
  <c r="AA41" i="1"/>
  <c r="R57" i="1"/>
  <c r="AW57" i="1"/>
  <c r="AY57" i="1" s="1"/>
  <c r="S65" i="1"/>
  <c r="T65" i="1" s="1"/>
  <c r="AA65" i="1" s="1"/>
  <c r="AW20" i="1"/>
  <c r="AY20" i="1" s="1"/>
  <c r="R37" i="1"/>
  <c r="S37" i="1" s="1"/>
  <c r="T37" i="1" s="1"/>
  <c r="BA50" i="1"/>
  <c r="AW75" i="1"/>
  <c r="AY75" i="1" s="1"/>
  <c r="R75" i="1"/>
  <c r="S75" i="1" s="1"/>
  <c r="T75" i="1" s="1"/>
  <c r="P75" i="1" s="1"/>
  <c r="N75" i="1" s="1"/>
  <c r="Q75" i="1" s="1"/>
  <c r="K75" i="1" s="1"/>
  <c r="L75" i="1" s="1"/>
  <c r="AW21" i="1"/>
  <c r="AY21" i="1" s="1"/>
  <c r="R21" i="1"/>
  <c r="BA39" i="1"/>
  <c r="AW41" i="1"/>
  <c r="AY41" i="1" s="1"/>
  <c r="AW29" i="1"/>
  <c r="BA26" i="1"/>
  <c r="S32" i="1"/>
  <c r="T32" i="1" s="1"/>
  <c r="R70" i="1"/>
  <c r="BA21" i="1"/>
  <c r="AA71" i="1"/>
  <c r="P71" i="1"/>
  <c r="N71" i="1" s="1"/>
  <c r="Q71" i="1" s="1"/>
  <c r="K71" i="1" s="1"/>
  <c r="L71" i="1" s="1"/>
  <c r="AB71" i="1"/>
  <c r="U71" i="1"/>
  <c r="Y71" i="1" s="1"/>
  <c r="S74" i="1"/>
  <c r="T74" i="1" s="1"/>
  <c r="AB74" i="1" s="1"/>
  <c r="AW59" i="1"/>
  <c r="AY59" i="1" s="1"/>
  <c r="AW61" i="1"/>
  <c r="AY61" i="1" s="1"/>
  <c r="R39" i="1"/>
  <c r="R40" i="1"/>
  <c r="S40" i="1" s="1"/>
  <c r="T40" i="1" s="1"/>
  <c r="AB40" i="1" s="1"/>
  <c r="AW40" i="1"/>
  <c r="AY40" i="1" s="1"/>
  <c r="BA71" i="1"/>
  <c r="BA73" i="1"/>
  <c r="BA28" i="1"/>
  <c r="BA49" i="1"/>
  <c r="R56" i="1"/>
  <c r="S56" i="1" s="1"/>
  <c r="T56" i="1" s="1"/>
  <c r="P56" i="1" s="1"/>
  <c r="N56" i="1" s="1"/>
  <c r="Q56" i="1" s="1"/>
  <c r="K56" i="1" s="1"/>
  <c r="L56" i="1" s="1"/>
  <c r="R44" i="1"/>
  <c r="BA68" i="1"/>
  <c r="R66" i="1"/>
  <c r="AW66" i="1"/>
  <c r="BA23" i="1"/>
  <c r="AW64" i="1"/>
  <c r="R64" i="1"/>
  <c r="S64" i="1" s="1"/>
  <c r="T64" i="1" s="1"/>
  <c r="P64" i="1" s="1"/>
  <c r="N64" i="1" s="1"/>
  <c r="Q64" i="1" s="1"/>
  <c r="K64" i="1" s="1"/>
  <c r="L64" i="1" s="1"/>
  <c r="BA24" i="1"/>
  <c r="BA61" i="1"/>
  <c r="BA51" i="1"/>
  <c r="S67" i="1"/>
  <c r="T67" i="1" s="1"/>
  <c r="U67" i="1" s="1"/>
  <c r="Y67" i="1" s="1"/>
  <c r="BA35" i="1"/>
  <c r="BA74" i="1"/>
  <c r="U63" i="1"/>
  <c r="Y63" i="1" s="1"/>
  <c r="S76" i="1"/>
  <c r="T76" i="1" s="1"/>
  <c r="S62" i="1"/>
  <c r="T62" i="1" s="1"/>
  <c r="BA70" i="1"/>
  <c r="AA63" i="1"/>
  <c r="S69" i="1"/>
  <c r="T69" i="1" s="1"/>
  <c r="P69" i="1" s="1"/>
  <c r="N69" i="1" s="1"/>
  <c r="Q69" i="1" s="1"/>
  <c r="K69" i="1" s="1"/>
  <c r="L69" i="1" s="1"/>
  <c r="Z34" i="1"/>
  <c r="AY58" i="1"/>
  <c r="U41" i="1"/>
  <c r="Y41" i="1" s="1"/>
  <c r="AB41" i="1"/>
  <c r="AC41" i="1" s="1"/>
  <c r="Z27" i="1"/>
  <c r="U23" i="1"/>
  <c r="Y23" i="1" s="1"/>
  <c r="AB23" i="1"/>
  <c r="AA23" i="1"/>
  <c r="P23" i="1"/>
  <c r="N23" i="1" s="1"/>
  <c r="Q23" i="1" s="1"/>
  <c r="K23" i="1" s="1"/>
  <c r="L23" i="1" s="1"/>
  <c r="Z68" i="1"/>
  <c r="BA31" i="1"/>
  <c r="BA25" i="1"/>
  <c r="Z57" i="1"/>
  <c r="S57" i="1"/>
  <c r="T57" i="1" s="1"/>
  <c r="P57" i="1" s="1"/>
  <c r="N57" i="1" s="1"/>
  <c r="Q57" i="1" s="1"/>
  <c r="K57" i="1" s="1"/>
  <c r="L57" i="1" s="1"/>
  <c r="S27" i="1"/>
  <c r="T27" i="1" s="1"/>
  <c r="P27" i="1" s="1"/>
  <c r="N27" i="1" s="1"/>
  <c r="Q27" i="1" s="1"/>
  <c r="K27" i="1" s="1"/>
  <c r="L27" i="1" s="1"/>
  <c r="Z18" i="1"/>
  <c r="BA30" i="1"/>
  <c r="S24" i="1"/>
  <c r="T24" i="1" s="1"/>
  <c r="Z40" i="1"/>
  <c r="BA22" i="1"/>
  <c r="S61" i="1"/>
  <c r="T61" i="1" s="1"/>
  <c r="S19" i="1"/>
  <c r="T19" i="1" s="1"/>
  <c r="Z73" i="1"/>
  <c r="U53" i="1"/>
  <c r="Y53" i="1" s="1"/>
  <c r="AB53" i="1"/>
  <c r="Z39" i="1"/>
  <c r="BA62" i="1"/>
  <c r="U48" i="1"/>
  <c r="Y48" i="1" s="1"/>
  <c r="AB48" i="1"/>
  <c r="AA48" i="1"/>
  <c r="Z37" i="1"/>
  <c r="S38" i="1"/>
  <c r="T38" i="1" s="1"/>
  <c r="AW72" i="1"/>
  <c r="R72" i="1"/>
  <c r="S60" i="1"/>
  <c r="T60" i="1" s="1"/>
  <c r="P60" i="1" s="1"/>
  <c r="N60" i="1" s="1"/>
  <c r="Q60" i="1" s="1"/>
  <c r="K60" i="1" s="1"/>
  <c r="L60" i="1" s="1"/>
  <c r="Z60" i="1"/>
  <c r="Z69" i="1"/>
  <c r="Z65" i="1"/>
  <c r="P65" i="1"/>
  <c r="N65" i="1" s="1"/>
  <c r="Q65" i="1" s="1"/>
  <c r="K65" i="1" s="1"/>
  <c r="L65" i="1" s="1"/>
  <c r="AB75" i="1"/>
  <c r="AA75" i="1"/>
  <c r="U75" i="1"/>
  <c r="Y75" i="1" s="1"/>
  <c r="S59" i="1"/>
  <c r="T59" i="1" s="1"/>
  <c r="AY76" i="1"/>
  <c r="S52" i="1"/>
  <c r="T52" i="1" s="1"/>
  <c r="Z28" i="1"/>
  <c r="S28" i="1"/>
  <c r="T28" i="1" s="1"/>
  <c r="P28" i="1" s="1"/>
  <c r="N28" i="1" s="1"/>
  <c r="Q28" i="1" s="1"/>
  <c r="K28" i="1" s="1"/>
  <c r="L28" i="1" s="1"/>
  <c r="S42" i="1"/>
  <c r="T42" i="1" s="1"/>
  <c r="S29" i="1"/>
  <c r="T29" i="1" s="1"/>
  <c r="S35" i="1"/>
  <c r="T35" i="1" s="1"/>
  <c r="P35" i="1" s="1"/>
  <c r="N35" i="1" s="1"/>
  <c r="Q35" i="1" s="1"/>
  <c r="K35" i="1" s="1"/>
  <c r="L35" i="1" s="1"/>
  <c r="S70" i="1"/>
  <c r="T70" i="1" s="1"/>
  <c r="S54" i="1"/>
  <c r="T54" i="1" s="1"/>
  <c r="U65" i="1"/>
  <c r="Y65" i="1" s="1"/>
  <c r="AB65" i="1"/>
  <c r="S68" i="1"/>
  <c r="T68" i="1" s="1"/>
  <c r="P68" i="1" s="1"/>
  <c r="N68" i="1" s="1"/>
  <c r="Q68" i="1" s="1"/>
  <c r="K68" i="1" s="1"/>
  <c r="L68" i="1" s="1"/>
  <c r="Z62" i="1"/>
  <c r="P62" i="1"/>
  <c r="N62" i="1" s="1"/>
  <c r="Q62" i="1" s="1"/>
  <c r="K62" i="1" s="1"/>
  <c r="L62" i="1" s="1"/>
  <c r="Z51" i="1"/>
  <c r="AW18" i="1"/>
  <c r="AY18" i="1" s="1"/>
  <c r="R18" i="1"/>
  <c r="U64" i="1"/>
  <c r="Y64" i="1" s="1"/>
  <c r="AW47" i="1"/>
  <c r="R47" i="1"/>
  <c r="AA45" i="1"/>
  <c r="AB45" i="1"/>
  <c r="U45" i="1"/>
  <c r="Y45" i="1" s="1"/>
  <c r="P45" i="1"/>
  <c r="N45" i="1" s="1"/>
  <c r="Q45" i="1" s="1"/>
  <c r="K45" i="1" s="1"/>
  <c r="L45" i="1" s="1"/>
  <c r="S73" i="1"/>
  <c r="T73" i="1" s="1"/>
  <c r="BA60" i="1"/>
  <c r="BA69" i="1"/>
  <c r="U40" i="1"/>
  <c r="Y40" i="1" s="1"/>
  <c r="BA44" i="1"/>
  <c r="Z44" i="1"/>
  <c r="Z46" i="1"/>
  <c r="BA56" i="1"/>
  <c r="S46" i="1"/>
  <c r="T46" i="1" s="1"/>
  <c r="P46" i="1" s="1"/>
  <c r="N46" i="1" s="1"/>
  <c r="Q46" i="1" s="1"/>
  <c r="K46" i="1" s="1"/>
  <c r="L46" i="1" s="1"/>
  <c r="S36" i="1"/>
  <c r="T36" i="1" s="1"/>
  <c r="S34" i="1"/>
  <c r="T34" i="1" s="1"/>
  <c r="BA41" i="1"/>
  <c r="Z33" i="1"/>
  <c r="Z35" i="1"/>
  <c r="Z58" i="1"/>
  <c r="S55" i="1"/>
  <c r="T55" i="1" s="1"/>
  <c r="Z43" i="1"/>
  <c r="S43" i="1"/>
  <c r="T43" i="1" s="1"/>
  <c r="P43" i="1" s="1"/>
  <c r="N43" i="1" s="1"/>
  <c r="Q43" i="1" s="1"/>
  <c r="K43" i="1" s="1"/>
  <c r="L43" i="1" s="1"/>
  <c r="Z42" i="1"/>
  <c r="P42" i="1"/>
  <c r="N42" i="1" s="1"/>
  <c r="Q42" i="1" s="1"/>
  <c r="K42" i="1" s="1"/>
  <c r="L42" i="1" s="1"/>
  <c r="Z26" i="1"/>
  <c r="Z56" i="1"/>
  <c r="AB31" i="1"/>
  <c r="U31" i="1"/>
  <c r="Y31" i="1" s="1"/>
  <c r="Z21" i="1"/>
  <c r="P67" i="1"/>
  <c r="N67" i="1" s="1"/>
  <c r="Q67" i="1" s="1"/>
  <c r="K67" i="1" s="1"/>
  <c r="L67" i="1" s="1"/>
  <c r="Z49" i="1"/>
  <c r="S58" i="1"/>
  <c r="T58" i="1" s="1"/>
  <c r="P58" i="1" s="1"/>
  <c r="N58" i="1" s="1"/>
  <c r="Q58" i="1" s="1"/>
  <c r="K58" i="1" s="1"/>
  <c r="L58" i="1" s="1"/>
  <c r="Z50" i="1"/>
  <c r="S50" i="1"/>
  <c r="T50" i="1" s="1"/>
  <c r="S49" i="1"/>
  <c r="T49" i="1" s="1"/>
  <c r="S44" i="1"/>
  <c r="T44" i="1" s="1"/>
  <c r="P44" i="1" s="1"/>
  <c r="N44" i="1" s="1"/>
  <c r="Q44" i="1" s="1"/>
  <c r="K44" i="1" s="1"/>
  <c r="L44" i="1" s="1"/>
  <c r="S30" i="1"/>
  <c r="T30" i="1" s="1"/>
  <c r="S33" i="1"/>
  <c r="T33" i="1" s="1"/>
  <c r="AA31" i="1"/>
  <c r="BA33" i="1"/>
  <c r="S26" i="1"/>
  <c r="T26" i="1" s="1"/>
  <c r="P26" i="1" s="1"/>
  <c r="N26" i="1" s="1"/>
  <c r="Q26" i="1" s="1"/>
  <c r="K26" i="1" s="1"/>
  <c r="L26" i="1" s="1"/>
  <c r="Z20" i="1"/>
  <c r="S20" i="1"/>
  <c r="T20" i="1" s="1"/>
  <c r="P20" i="1"/>
  <c r="N20" i="1" s="1"/>
  <c r="Q20" i="1" s="1"/>
  <c r="K20" i="1" s="1"/>
  <c r="L20" i="1" s="1"/>
  <c r="AA53" i="1"/>
  <c r="Z70" i="1"/>
  <c r="P70" i="1"/>
  <c r="N70" i="1" s="1"/>
  <c r="Q70" i="1" s="1"/>
  <c r="K70" i="1" s="1"/>
  <c r="L70" i="1" s="1"/>
  <c r="AC71" i="1"/>
  <c r="P53" i="1"/>
  <c r="N53" i="1" s="1"/>
  <c r="Q53" i="1" s="1"/>
  <c r="K53" i="1" s="1"/>
  <c r="L53" i="1" s="1"/>
  <c r="S51" i="1"/>
  <c r="T51" i="1" s="1"/>
  <c r="S22" i="1"/>
  <c r="T22" i="1" s="1"/>
  <c r="P22" i="1" s="1"/>
  <c r="N22" i="1" s="1"/>
  <c r="Q22" i="1" s="1"/>
  <c r="K22" i="1" s="1"/>
  <c r="L22" i="1" s="1"/>
  <c r="P48" i="1"/>
  <c r="N48" i="1" s="1"/>
  <c r="Q48" i="1" s="1"/>
  <c r="K48" i="1" s="1"/>
  <c r="L48" i="1" s="1"/>
  <c r="Z48" i="1"/>
  <c r="AW17" i="1"/>
  <c r="R17" i="1"/>
  <c r="Z22" i="1"/>
  <c r="BA18" i="1"/>
  <c r="S39" i="1"/>
  <c r="T39" i="1" s="1"/>
  <c r="P39" i="1" s="1"/>
  <c r="N39" i="1" s="1"/>
  <c r="Q39" i="1" s="1"/>
  <c r="K39" i="1" s="1"/>
  <c r="L39" i="1" s="1"/>
  <c r="P31" i="1"/>
  <c r="N31" i="1" s="1"/>
  <c r="Q31" i="1" s="1"/>
  <c r="K31" i="1" s="1"/>
  <c r="L31" i="1" s="1"/>
  <c r="Z31" i="1"/>
  <c r="S25" i="1"/>
  <c r="T25" i="1" s="1"/>
  <c r="Z25" i="1"/>
  <c r="BA20" i="1"/>
  <c r="S21" i="1"/>
  <c r="T21" i="1" s="1"/>
  <c r="P74" i="1" l="1"/>
  <c r="N74" i="1" s="1"/>
  <c r="Q74" i="1" s="1"/>
  <c r="K74" i="1" s="1"/>
  <c r="L74" i="1" s="1"/>
  <c r="BA42" i="1"/>
  <c r="P63" i="1"/>
  <c r="N63" i="1" s="1"/>
  <c r="Q63" i="1" s="1"/>
  <c r="K63" i="1" s="1"/>
  <c r="L63" i="1" s="1"/>
  <c r="P37" i="1"/>
  <c r="N37" i="1" s="1"/>
  <c r="Q37" i="1" s="1"/>
  <c r="K37" i="1" s="1"/>
  <c r="L37" i="1" s="1"/>
  <c r="AA37" i="1"/>
  <c r="U37" i="1"/>
  <c r="Y37" i="1" s="1"/>
  <c r="AB37" i="1"/>
  <c r="AC37" i="1" s="1"/>
  <c r="AA32" i="1"/>
  <c r="AC32" i="1" s="1"/>
  <c r="U32" i="1"/>
  <c r="Y32" i="1" s="1"/>
  <c r="AB32" i="1"/>
  <c r="BA57" i="1"/>
  <c r="BA59" i="1"/>
  <c r="BA40" i="1"/>
  <c r="P32" i="1"/>
  <c r="N32" i="1" s="1"/>
  <c r="Q32" i="1" s="1"/>
  <c r="K32" i="1" s="1"/>
  <c r="L32" i="1" s="1"/>
  <c r="P40" i="1"/>
  <c r="N40" i="1" s="1"/>
  <c r="Q40" i="1" s="1"/>
  <c r="K40" i="1" s="1"/>
  <c r="L40" i="1" s="1"/>
  <c r="AA40" i="1"/>
  <c r="AC40" i="1" s="1"/>
  <c r="AA67" i="1"/>
  <c r="U74" i="1"/>
  <c r="Y74" i="1" s="1"/>
  <c r="BA75" i="1"/>
  <c r="AC45" i="1"/>
  <c r="BA29" i="1"/>
  <c r="AY29" i="1"/>
  <c r="AA64" i="1"/>
  <c r="BA66" i="1"/>
  <c r="AY66" i="1"/>
  <c r="AB64" i="1"/>
  <c r="AB67" i="1"/>
  <c r="AY64" i="1"/>
  <c r="BA64" i="1"/>
  <c r="S66" i="1"/>
  <c r="T66" i="1" s="1"/>
  <c r="AA74" i="1"/>
  <c r="AC74" i="1" s="1"/>
  <c r="U25" i="1"/>
  <c r="Y25" i="1" s="1"/>
  <c r="AB25" i="1"/>
  <c r="AA25" i="1"/>
  <c r="S17" i="1"/>
  <c r="T17" i="1" s="1"/>
  <c r="AB51" i="1"/>
  <c r="AA51" i="1"/>
  <c r="U51" i="1"/>
  <c r="Y51" i="1" s="1"/>
  <c r="U33" i="1"/>
  <c r="Y33" i="1" s="1"/>
  <c r="AB33" i="1"/>
  <c r="AA33" i="1"/>
  <c r="U49" i="1"/>
  <c r="Y49" i="1" s="1"/>
  <c r="AA49" i="1"/>
  <c r="AB49" i="1"/>
  <c r="P49" i="1"/>
  <c r="N49" i="1" s="1"/>
  <c r="Q49" i="1" s="1"/>
  <c r="K49" i="1" s="1"/>
  <c r="L49" i="1" s="1"/>
  <c r="U55" i="1"/>
  <c r="Y55" i="1" s="1"/>
  <c r="AB55" i="1"/>
  <c r="AA55" i="1"/>
  <c r="P55" i="1"/>
  <c r="N55" i="1" s="1"/>
  <c r="Q55" i="1" s="1"/>
  <c r="K55" i="1" s="1"/>
  <c r="L55" i="1" s="1"/>
  <c r="AB34" i="1"/>
  <c r="U34" i="1"/>
  <c r="Y34" i="1" s="1"/>
  <c r="AA34" i="1"/>
  <c r="U73" i="1"/>
  <c r="Y73" i="1" s="1"/>
  <c r="AB73" i="1"/>
  <c r="AA73" i="1"/>
  <c r="P51" i="1"/>
  <c r="N51" i="1" s="1"/>
  <c r="Q51" i="1" s="1"/>
  <c r="K51" i="1" s="1"/>
  <c r="L51" i="1" s="1"/>
  <c r="U35" i="1"/>
  <c r="Y35" i="1" s="1"/>
  <c r="AB35" i="1"/>
  <c r="AA35" i="1"/>
  <c r="AC75" i="1"/>
  <c r="AB38" i="1"/>
  <c r="U38" i="1"/>
  <c r="Y38" i="1" s="1"/>
  <c r="P38" i="1"/>
  <c r="N38" i="1" s="1"/>
  <c r="Q38" i="1" s="1"/>
  <c r="K38" i="1" s="1"/>
  <c r="L38" i="1" s="1"/>
  <c r="AA38" i="1"/>
  <c r="AB76" i="1"/>
  <c r="U76" i="1"/>
  <c r="Y76" i="1" s="1"/>
  <c r="AA76" i="1"/>
  <c r="P76" i="1"/>
  <c r="N76" i="1" s="1"/>
  <c r="Q76" i="1" s="1"/>
  <c r="K76" i="1" s="1"/>
  <c r="L76" i="1" s="1"/>
  <c r="AB52" i="1"/>
  <c r="U52" i="1"/>
  <c r="Y52" i="1" s="1"/>
  <c r="P52" i="1"/>
  <c r="N52" i="1" s="1"/>
  <c r="Q52" i="1" s="1"/>
  <c r="K52" i="1" s="1"/>
  <c r="L52" i="1" s="1"/>
  <c r="AA52" i="1"/>
  <c r="U61" i="1"/>
  <c r="Y61" i="1" s="1"/>
  <c r="AB61" i="1"/>
  <c r="P61" i="1"/>
  <c r="N61" i="1" s="1"/>
  <c r="Q61" i="1" s="1"/>
  <c r="K61" i="1" s="1"/>
  <c r="L61" i="1" s="1"/>
  <c r="AA61" i="1"/>
  <c r="U57" i="1"/>
  <c r="Y57" i="1" s="1"/>
  <c r="AB57" i="1"/>
  <c r="AA57" i="1"/>
  <c r="P34" i="1"/>
  <c r="N34" i="1" s="1"/>
  <c r="Q34" i="1" s="1"/>
  <c r="K34" i="1" s="1"/>
  <c r="L34" i="1" s="1"/>
  <c r="AC31" i="1"/>
  <c r="U50" i="1"/>
  <c r="Y50" i="1" s="1"/>
  <c r="AB50" i="1"/>
  <c r="AC50" i="1" s="1"/>
  <c r="AA50" i="1"/>
  <c r="U36" i="1"/>
  <c r="Y36" i="1" s="1"/>
  <c r="AB36" i="1"/>
  <c r="P36" i="1"/>
  <c r="N36" i="1" s="1"/>
  <c r="Q36" i="1" s="1"/>
  <c r="K36" i="1" s="1"/>
  <c r="L36" i="1" s="1"/>
  <c r="AA36" i="1"/>
  <c r="U69" i="1"/>
  <c r="Y69" i="1" s="1"/>
  <c r="AB69" i="1"/>
  <c r="AA69" i="1"/>
  <c r="U21" i="1"/>
  <c r="Y21" i="1" s="1"/>
  <c r="AB21" i="1"/>
  <c r="AA21" i="1"/>
  <c r="U58" i="1"/>
  <c r="Y58" i="1" s="1"/>
  <c r="AB58" i="1"/>
  <c r="AA58" i="1"/>
  <c r="AB30" i="1"/>
  <c r="P30" i="1"/>
  <c r="N30" i="1" s="1"/>
  <c r="Q30" i="1" s="1"/>
  <c r="K30" i="1" s="1"/>
  <c r="L30" i="1" s="1"/>
  <c r="U30" i="1"/>
  <c r="Y30" i="1" s="1"/>
  <c r="AA30" i="1"/>
  <c r="U54" i="1"/>
  <c r="Y54" i="1" s="1"/>
  <c r="AB54" i="1"/>
  <c r="AA54" i="1"/>
  <c r="P54" i="1"/>
  <c r="N54" i="1" s="1"/>
  <c r="Q54" i="1" s="1"/>
  <c r="K54" i="1" s="1"/>
  <c r="L54" i="1" s="1"/>
  <c r="U29" i="1"/>
  <c r="Y29" i="1" s="1"/>
  <c r="AA29" i="1"/>
  <c r="AB29" i="1"/>
  <c r="P29" i="1"/>
  <c r="N29" i="1" s="1"/>
  <c r="Q29" i="1" s="1"/>
  <c r="K29" i="1" s="1"/>
  <c r="L29" i="1" s="1"/>
  <c r="AB42" i="1"/>
  <c r="AA42" i="1"/>
  <c r="U42" i="1"/>
  <c r="Y42" i="1" s="1"/>
  <c r="AC53" i="1"/>
  <c r="U27" i="1"/>
  <c r="Y27" i="1" s="1"/>
  <c r="AB27" i="1"/>
  <c r="AA27" i="1"/>
  <c r="AC63" i="1"/>
  <c r="U39" i="1"/>
  <c r="Y39" i="1" s="1"/>
  <c r="AB39" i="1"/>
  <c r="AC39" i="1" s="1"/>
  <c r="AA39" i="1"/>
  <c r="AB20" i="1"/>
  <c r="AA20" i="1"/>
  <c r="U20" i="1"/>
  <c r="Y20" i="1" s="1"/>
  <c r="P50" i="1"/>
  <c r="N50" i="1" s="1"/>
  <c r="Q50" i="1" s="1"/>
  <c r="K50" i="1" s="1"/>
  <c r="L50" i="1" s="1"/>
  <c r="P21" i="1"/>
  <c r="N21" i="1" s="1"/>
  <c r="Q21" i="1" s="1"/>
  <c r="K21" i="1" s="1"/>
  <c r="L21" i="1" s="1"/>
  <c r="P25" i="1"/>
  <c r="N25" i="1" s="1"/>
  <c r="Q25" i="1" s="1"/>
  <c r="K25" i="1" s="1"/>
  <c r="L25" i="1" s="1"/>
  <c r="U56" i="1"/>
  <c r="Y56" i="1" s="1"/>
  <c r="AB56" i="1"/>
  <c r="AA56" i="1"/>
  <c r="AB46" i="1"/>
  <c r="U46" i="1"/>
  <c r="Y46" i="1" s="1"/>
  <c r="AA46" i="1"/>
  <c r="S72" i="1"/>
  <c r="T72" i="1" s="1"/>
  <c r="AC48" i="1"/>
  <c r="AY17" i="1"/>
  <c r="BA17" i="1"/>
  <c r="AB22" i="1"/>
  <c r="U22" i="1"/>
  <c r="Y22" i="1" s="1"/>
  <c r="AA22" i="1"/>
  <c r="AB44" i="1"/>
  <c r="U44" i="1"/>
  <c r="Y44" i="1" s="1"/>
  <c r="AA44" i="1"/>
  <c r="U43" i="1"/>
  <c r="Y43" i="1" s="1"/>
  <c r="AB43" i="1"/>
  <c r="AA43" i="1"/>
  <c r="P33" i="1"/>
  <c r="N33" i="1" s="1"/>
  <c r="Q33" i="1" s="1"/>
  <c r="K33" i="1" s="1"/>
  <c r="L33" i="1" s="1"/>
  <c r="S47" i="1"/>
  <c r="T47" i="1" s="1"/>
  <c r="AC64" i="1"/>
  <c r="AB68" i="1"/>
  <c r="U68" i="1"/>
  <c r="Y68" i="1" s="1"/>
  <c r="AA68" i="1"/>
  <c r="AB70" i="1"/>
  <c r="U70" i="1"/>
  <c r="Y70" i="1" s="1"/>
  <c r="AA70" i="1"/>
  <c r="AB59" i="1"/>
  <c r="U59" i="1"/>
  <c r="Y59" i="1" s="1"/>
  <c r="P59" i="1"/>
  <c r="N59" i="1" s="1"/>
  <c r="Q59" i="1" s="1"/>
  <c r="K59" i="1" s="1"/>
  <c r="L59" i="1" s="1"/>
  <c r="AA59" i="1"/>
  <c r="BA72" i="1"/>
  <c r="AY72" i="1"/>
  <c r="AY47" i="1"/>
  <c r="BA47" i="1"/>
  <c r="S18" i="1"/>
  <c r="T18" i="1" s="1"/>
  <c r="AC65" i="1"/>
  <c r="AB60" i="1"/>
  <c r="AA60" i="1"/>
  <c r="U60" i="1"/>
  <c r="Y60" i="1" s="1"/>
  <c r="P73" i="1"/>
  <c r="N73" i="1" s="1"/>
  <c r="Q73" i="1" s="1"/>
  <c r="K73" i="1" s="1"/>
  <c r="L73" i="1" s="1"/>
  <c r="AB24" i="1"/>
  <c r="U24" i="1"/>
  <c r="Y24" i="1" s="1"/>
  <c r="AA24" i="1"/>
  <c r="P24" i="1"/>
  <c r="N24" i="1" s="1"/>
  <c r="Q24" i="1" s="1"/>
  <c r="K24" i="1" s="1"/>
  <c r="L24" i="1" s="1"/>
  <c r="AB62" i="1"/>
  <c r="U62" i="1"/>
  <c r="Y62" i="1" s="1"/>
  <c r="AA62" i="1"/>
  <c r="U26" i="1"/>
  <c r="Y26" i="1" s="1"/>
  <c r="AA26" i="1"/>
  <c r="AB26" i="1"/>
  <c r="U28" i="1"/>
  <c r="Y28" i="1" s="1"/>
  <c r="AB28" i="1"/>
  <c r="AA28" i="1"/>
  <c r="U19" i="1"/>
  <c r="Y19" i="1" s="1"/>
  <c r="AB19" i="1"/>
  <c r="P19" i="1"/>
  <c r="N19" i="1" s="1"/>
  <c r="Q19" i="1" s="1"/>
  <c r="K19" i="1" s="1"/>
  <c r="L19" i="1" s="1"/>
  <c r="AA19" i="1"/>
  <c r="AC23" i="1"/>
  <c r="AC46" i="1" l="1"/>
  <c r="AC34" i="1"/>
  <c r="AC43" i="1"/>
  <c r="AC28" i="1"/>
  <c r="AC61" i="1"/>
  <c r="AC19" i="1"/>
  <c r="AC29" i="1"/>
  <c r="AC57" i="1"/>
  <c r="AC21" i="1"/>
  <c r="AC52" i="1"/>
  <c r="AC76" i="1"/>
  <c r="AC49" i="1"/>
  <c r="AC67" i="1"/>
  <c r="AC22" i="1"/>
  <c r="AC35" i="1"/>
  <c r="AC30" i="1"/>
  <c r="AC73" i="1"/>
  <c r="AC60" i="1"/>
  <c r="AC58" i="1"/>
  <c r="AC51" i="1"/>
  <c r="AC62" i="1"/>
  <c r="AC20" i="1"/>
  <c r="AC54" i="1"/>
  <c r="AC38" i="1"/>
  <c r="U66" i="1"/>
  <c r="Y66" i="1" s="1"/>
  <c r="AA66" i="1"/>
  <c r="AB66" i="1"/>
  <c r="P66" i="1"/>
  <c r="N66" i="1" s="1"/>
  <c r="Q66" i="1" s="1"/>
  <c r="K66" i="1" s="1"/>
  <c r="L66" i="1" s="1"/>
  <c r="AC27" i="1"/>
  <c r="AC69" i="1"/>
  <c r="AB47" i="1"/>
  <c r="AC47" i="1" s="1"/>
  <c r="U47" i="1"/>
  <c r="Y47" i="1" s="1"/>
  <c r="AA47" i="1"/>
  <c r="P47" i="1"/>
  <c r="N47" i="1" s="1"/>
  <c r="Q47" i="1" s="1"/>
  <c r="K47" i="1" s="1"/>
  <c r="L47" i="1" s="1"/>
  <c r="AC36" i="1"/>
  <c r="AC55" i="1"/>
  <c r="AC33" i="1"/>
  <c r="U17" i="1"/>
  <c r="Y17" i="1" s="1"/>
  <c r="AB17" i="1"/>
  <c r="AA17" i="1"/>
  <c r="P17" i="1"/>
  <c r="N17" i="1" s="1"/>
  <c r="Q17" i="1" s="1"/>
  <c r="K17" i="1" s="1"/>
  <c r="L17" i="1" s="1"/>
  <c r="AC70" i="1"/>
  <c r="AC44" i="1"/>
  <c r="AC42" i="1"/>
  <c r="U18" i="1"/>
  <c r="Y18" i="1" s="1"/>
  <c r="AB18" i="1"/>
  <c r="AA18" i="1"/>
  <c r="P18" i="1"/>
  <c r="N18" i="1" s="1"/>
  <c r="Q18" i="1" s="1"/>
  <c r="K18" i="1" s="1"/>
  <c r="L18" i="1" s="1"/>
  <c r="AB72" i="1"/>
  <c r="U72" i="1"/>
  <c r="Y72" i="1" s="1"/>
  <c r="P72" i="1"/>
  <c r="N72" i="1" s="1"/>
  <c r="Q72" i="1" s="1"/>
  <c r="K72" i="1" s="1"/>
  <c r="L72" i="1" s="1"/>
  <c r="AA72" i="1"/>
  <c r="AC56" i="1"/>
  <c r="AC25" i="1"/>
  <c r="AC26" i="1"/>
  <c r="AC24" i="1"/>
  <c r="AC59" i="1"/>
  <c r="AC68" i="1"/>
  <c r="AC66" i="1" l="1"/>
  <c r="AC17" i="1"/>
  <c r="AC18" i="1"/>
  <c r="AC72" i="1"/>
</calcChain>
</file>

<file path=xl/sharedStrings.xml><?xml version="1.0" encoding="utf-8"?>
<sst xmlns="http://schemas.openxmlformats.org/spreadsheetml/2006/main" count="1446" uniqueCount="570">
  <si>
    <t>File opened</t>
  </si>
  <si>
    <t>2018-07-10 08:32:01</t>
  </si>
  <si>
    <t>Console s/n</t>
  </si>
  <si>
    <t>68C-901331</t>
  </si>
  <si>
    <t>Console ver</t>
  </si>
  <si>
    <t>Bluestem v.1.3.4</t>
  </si>
  <si>
    <t>Scripts ver</t>
  </si>
  <si>
    <t>2018.05  1.3.4, Mar 2018</t>
  </si>
  <si>
    <t>Head s/n</t>
  </si>
  <si>
    <t>68H-581331</t>
  </si>
  <si>
    <t>Head ver</t>
  </si>
  <si>
    <t>1.3.0</t>
  </si>
  <si>
    <t>Head cal</t>
  </si>
  <si>
    <t>{"flowmeterzero": "1.00341", "tbzero": "0.0939751", "co2bspan2": "0", "flowbzero": "0.36051", "h2oaspan2": "0", "co2aspan1": "0.988981", "h2obspan2b": "0.069882", "ssa_ref": "36030.2", "tazero": "0.0477905", "flowazero": "0.30102", "ssb_ref": "29458.7", "h2oaspan1": "1.00733", "co2bspanconc1": "993.2", "h2oaspanconc1": "12.22", "oxygen": "21", "co2aspanconc1": "993.2", "co2aspanconc2": "0", "h2oaspanconc2": "0", "co2bspan2b": "0.181167", "h2obspan1": "1.0141", "co2aspan2": "0", "co2bspan1": "0.98832", "h2obspanconc1": "12.22", "h2obspan2": "0", "co2aspan2b": "0.180814", "h2oazero": "1.1151", "chamberpressurezero": "2.51657", "h2obspanconc2": "0", "co2bzero": "1.08264", "co2azero": "0.892622", "h2oaspan2a": "0.0689156", "h2obzero": "1.12239", "co2bspanconc2": "0", "h2oaspan2b": "0.0694204", "co2bspan2a": "0.183308", "co2aspan2a": "0.182828", "h2obspan2a": "0.0689104"}</t>
  </si>
  <si>
    <t>Chamber type</t>
  </si>
  <si>
    <t>6800-01A</t>
  </si>
  <si>
    <t>Chamber s/n</t>
  </si>
  <si>
    <t>MPF-651271</t>
  </si>
  <si>
    <t>Chamber rev</t>
  </si>
  <si>
    <t>0</t>
  </si>
  <si>
    <t>Chamber cal</t>
  </si>
  <si>
    <t>Fluorometer</t>
  </si>
  <si>
    <t>Flr. Version</t>
  </si>
  <si>
    <t>08:32:01</t>
  </si>
  <si>
    <t>Stability Definition:	A (GasEx): Slp&lt;0.2	gsw (GasEx): Slp&lt;0.5</t>
  </si>
  <si>
    <t>SysConst</t>
  </si>
  <si>
    <t>AvgTime</t>
  </si>
  <si>
    <t>4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</si>
  <si>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</si>
  <si>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</si>
  <si>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</si>
  <si>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</si>
  <si>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</si>
  <si>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</si>
  <si>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</si>
  <si>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</si>
  <si>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</si>
  <si>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</si>
  <si>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</si>
  <si>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</si>
  <si>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</si>
  <si>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</si>
  <si>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</si>
  <si>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</si>
  <si>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</si>
  <si>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</si>
  <si>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</si>
  <si>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</si>
  <si>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</si>
  <si>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</si>
  <si>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</si>
  <si>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</si>
  <si>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</si>
  <si>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</si>
  <si>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</si>
  <si>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</si>
  <si>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</si>
  <si>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</si>
  <si>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</si>
  <si>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</si>
  <si>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</si>
  <si>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</si>
  <si>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</si>
  <si>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</si>
  <si>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</si>
  <si>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</si>
  <si>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</si>
  <si>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</si>
  <si>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</si>
  <si>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</si>
  <si>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3.09219 80.2647 385.324 628.957 866.821 1043.56 1208.91 1347.5</t>
  </si>
  <si>
    <t>Fs_true</t>
  </si>
  <si>
    <t>-0.664835 102.72 401.369 600.978 800.26 1000.33 1201.15 1401.22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</si>
  <si>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</si>
  <si>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</si>
  <si>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</si>
  <si>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</si>
  <si>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</si>
  <si>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</si>
  <si>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</si>
  <si>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</si>
  <si>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</si>
  <si>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</si>
  <si>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</si>
  <si>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</si>
  <si>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</si>
  <si>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</si>
  <si>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</si>
  <si>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</si>
  <si>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</si>
  <si>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</si>
  <si>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</si>
  <si>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</si>
  <si>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</si>
  <si>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</si>
  <si>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</si>
  <si>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</si>
  <si>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</si>
  <si>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</si>
  <si>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</si>
  <si>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</si>
  <si>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</si>
  <si>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</si>
  <si>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</si>
  <si>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</si>
  <si>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</si>
  <si>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</si>
  <si>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</si>
  <si>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</si>
  <si>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</si>
  <si>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</si>
  <si>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</si>
  <si>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</si>
  <si>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</si>
  <si>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</si>
  <si>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</si>
  <si>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</si>
  <si>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</si>
  <si>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</si>
  <si>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</si>
  <si>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</si>
  <si>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</si>
  <si>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</si>
  <si>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</si>
  <si>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</si>
  <si>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</si>
  <si>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</si>
  <si>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</si>
  <si>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</si>
  <si>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</si>
  <si>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</si>
  <si>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</si>
  <si>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</si>
  <si>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</si>
  <si>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</si>
  <si>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</si>
  <si>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</si>
  <si>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</si>
  <si>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</si>
  <si>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</si>
  <si>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</si>
  <si>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</si>
  <si>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</si>
  <si>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</si>
  <si>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</si>
  <si>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</si>
  <si>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</si>
  <si>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</si>
  <si>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</si>
  <si>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</si>
  <si>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</si>
  <si>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</si>
  <si>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</si>
  <si>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</si>
  <si>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</si>
  <si>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</si>
  <si>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</si>
  <si>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</si>
  <si>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</si>
  <si>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</si>
  <si>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</si>
  <si>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</si>
  <si>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</si>
  <si>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</si>
  <si>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</si>
  <si>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</si>
  <si>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</si>
  <si>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</si>
  <si>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</si>
  <si>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</si>
  <si>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</si>
  <si>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</si>
  <si>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</si>
  <si>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</si>
  <si>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</si>
  <si>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</si>
  <si>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</si>
  <si>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</si>
  <si>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</si>
  <si>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</si>
  <si>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</si>
  <si>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</si>
  <si>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</si>
  <si>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</si>
  <si>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</si>
  <si>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</si>
  <si>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</si>
  <si>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</si>
  <si>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</si>
  <si>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</si>
  <si>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</si>
  <si>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</si>
  <si>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</si>
  <si>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</si>
  <si>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</si>
  <si>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</si>
  <si>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</si>
  <si>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</si>
  <si>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</si>
  <si>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</si>
  <si>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</si>
  <si>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</si>
  <si>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</si>
  <si>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</si>
  <si>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</si>
  <si>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</si>
  <si>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</si>
  <si>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</si>
  <si>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</si>
  <si>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</si>
  <si>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</si>
  <si>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</si>
  <si>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</si>
  <si>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</si>
  <si>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</si>
  <si>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</si>
  <si>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</si>
  <si>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</si>
  <si>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</si>
  <si>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</si>
  <si>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</si>
  <si>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</si>
  <si>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</si>
  <si>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</si>
  <si>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</si>
  <si>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</si>
  <si>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</si>
  <si>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</si>
  <si>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</si>
  <si>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</si>
  <si>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</si>
  <si>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</si>
  <si>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</si>
  <si>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</si>
  <si>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</si>
  <si>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</si>
  <si>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</si>
  <si>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</si>
  <si>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</si>
  <si>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</si>
  <si>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</si>
  <si>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</si>
  <si>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</si>
  <si>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</si>
  <si>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</si>
  <si>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</si>
  <si>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</si>
  <si>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</si>
  <si>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</si>
  <si>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</si>
  <si>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</si>
  <si>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</si>
  <si>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</si>
  <si>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</si>
  <si>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</si>
  <si>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</si>
  <si>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</si>
  <si>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-</t>
  </si>
  <si>
    <t>0: Broadleaf</t>
  </si>
  <si>
    <t>1/2</t>
  </si>
  <si>
    <t>2/2</t>
  </si>
  <si>
    <t>20180710 10:58:35</t>
  </si>
  <si>
    <t>10:58:35</t>
  </si>
  <si>
    <t>RECT-3183-20180710-10_58_37</t>
  </si>
  <si>
    <t>DARK-3184-20180710-10_58_45</t>
  </si>
  <si>
    <t>10:58:03</t>
  </si>
  <si>
    <t>20180710 11:00:31</t>
  </si>
  <si>
    <t>11:00:31</t>
  </si>
  <si>
    <t>RECT-3185-20180710-11_00_33</t>
  </si>
  <si>
    <t>DARK-3186-20180710-11_00_40</t>
  </si>
  <si>
    <t>10:59:52</t>
  </si>
  <si>
    <t>20180710 11:02:19</t>
  </si>
  <si>
    <t>11:02:19</t>
  </si>
  <si>
    <t>RECT-3187-20180710-11_02_20</t>
  </si>
  <si>
    <t>DARK-3188-20180710-11_02_28</t>
  </si>
  <si>
    <t>11:01:47</t>
  </si>
  <si>
    <t>20180710 11:04:02</t>
  </si>
  <si>
    <t>11:04:02</t>
  </si>
  <si>
    <t>RECT-3189-20180710-11_04_04</t>
  </si>
  <si>
    <t>DARK-3190-20180710-11_04_11</t>
  </si>
  <si>
    <t>11:03:30</t>
  </si>
  <si>
    <t>20180710 11:05:50</t>
  </si>
  <si>
    <t>11:05:50</t>
  </si>
  <si>
    <t>RECT-3191-20180710-11_05_52</t>
  </si>
  <si>
    <t>DARK-3192-20180710-11_05_59</t>
  </si>
  <si>
    <t>11:05:19</t>
  </si>
  <si>
    <t>20180710 11:07:37</t>
  </si>
  <si>
    <t>11:07:37</t>
  </si>
  <si>
    <t>RECT-3193-20180710-11_07_39</t>
  </si>
  <si>
    <t>DARK-3194-20180710-11_07_46</t>
  </si>
  <si>
    <t>11:07:07</t>
  </si>
  <si>
    <t>20180710 11:09:32</t>
  </si>
  <si>
    <t>11:09:32</t>
  </si>
  <si>
    <t>RECT-3195-20180710-11_09_33</t>
  </si>
  <si>
    <t>DARK-3196-20180710-11_09_41</t>
  </si>
  <si>
    <t>11:08:54</t>
  </si>
  <si>
    <t>20180710 11:11:32</t>
  </si>
  <si>
    <t>11:11:32</t>
  </si>
  <si>
    <t>RECT-3197-20180710-11_11_34</t>
  </si>
  <si>
    <t>DARK-3198-20180710-11_11_41</t>
  </si>
  <si>
    <t>11:11:04</t>
  </si>
  <si>
    <t>0/2</t>
  </si>
  <si>
    <t>20180710 11:13:29</t>
  </si>
  <si>
    <t>11:13:29</t>
  </si>
  <si>
    <t>RECT-3199-20180710-11_13_31</t>
  </si>
  <si>
    <t>DARK-3200-20180710-11_13_38</t>
  </si>
  <si>
    <t>11:12:50</t>
  </si>
  <si>
    <t>20180710 11:15:13</t>
  </si>
  <si>
    <t>11:15:13</t>
  </si>
  <si>
    <t>RECT-3201-20180710-11_15_14</t>
  </si>
  <si>
    <t>DARK-3202-20180710-11_15_22</t>
  </si>
  <si>
    <t>11:14:42</t>
  </si>
  <si>
    <t>20180710 11:23:51</t>
  </si>
  <si>
    <t>11:23:51</t>
  </si>
  <si>
    <t>RECT-3203-20180710-11_23_53</t>
  </si>
  <si>
    <t>DARK-3204-20180710-11_24_00</t>
  </si>
  <si>
    <t>11:23:20</t>
  </si>
  <si>
    <t>20180710 11:25:30</t>
  </si>
  <si>
    <t>11:25:30</t>
  </si>
  <si>
    <t>RECT-3205-20180710-11_25_31</t>
  </si>
  <si>
    <t>DARK-3206-20180710-11_25_39</t>
  </si>
  <si>
    <t>11:24:58</t>
  </si>
  <si>
    <t>20180710 11:27:08</t>
  </si>
  <si>
    <t>11:27:08</t>
  </si>
  <si>
    <t>RECT-3207-20180710-11_27_10</t>
  </si>
  <si>
    <t>DARK-3208-20180710-11_27_17</t>
  </si>
  <si>
    <t>11:26:37</t>
  </si>
  <si>
    <t>20180710 11:28:55</t>
  </si>
  <si>
    <t>11:28:55</t>
  </si>
  <si>
    <t>RECT-3209-20180710-11_28_56</t>
  </si>
  <si>
    <t>DARK-3210-20180710-11_29_04</t>
  </si>
  <si>
    <t>11:28:23</t>
  </si>
  <si>
    <t>20180710 11:30:44</t>
  </si>
  <si>
    <t>11:30:44</t>
  </si>
  <si>
    <t>RECT-3211-20180710-11_30_45</t>
  </si>
  <si>
    <t>DARK-3212-20180710-11_30_53</t>
  </si>
  <si>
    <t>11:30:12</t>
  </si>
  <si>
    <t>20180710 11:32:32</t>
  </si>
  <si>
    <t>11:32:32</t>
  </si>
  <si>
    <t>RECT-3213-20180710-11_32_34</t>
  </si>
  <si>
    <t>DARK-3214-20180710-11_32_41</t>
  </si>
  <si>
    <t>11:32:02</t>
  </si>
  <si>
    <t>20180710 11:34:29</t>
  </si>
  <si>
    <t>11:34:29</t>
  </si>
  <si>
    <t>RECT-3215-20180710-11_34_31</t>
  </si>
  <si>
    <t>DARK-3216-20180710-11_34_38</t>
  </si>
  <si>
    <t>11:33:44</t>
  </si>
  <si>
    <t>20180710 11:36:28</t>
  </si>
  <si>
    <t>11:36:28</t>
  </si>
  <si>
    <t>RECT-3217-20180710-11_36_29</t>
  </si>
  <si>
    <t>DARK-3218-20180710-11_36_37</t>
  </si>
  <si>
    <t>11:35:36</t>
  </si>
  <si>
    <t>20180710 11:38:21</t>
  </si>
  <si>
    <t>11:38:21</t>
  </si>
  <si>
    <t>RECT-3219-20180710-11_38_22</t>
  </si>
  <si>
    <t>DARK-3220-20180710-11_38_30</t>
  </si>
  <si>
    <t>11:37:44</t>
  </si>
  <si>
    <t>20180710 11:40:15</t>
  </si>
  <si>
    <t>11:40:15</t>
  </si>
  <si>
    <t>RECT-3221-20180710-11_40_16</t>
  </si>
  <si>
    <t>DARK-3222-20180710-11_40_24</t>
  </si>
  <si>
    <t>11:39:44</t>
  </si>
  <si>
    <t>11:47:13</t>
  </si>
  <si>
    <t>Stability Definition:	A (GasEx): Slp&lt;0.5	gsw (GasEx): Slp&lt;0.5</t>
  </si>
  <si>
    <t>20180710 11:49:15</t>
  </si>
  <si>
    <t>11:49:15</t>
  </si>
  <si>
    <t>RECT-3223-20180710-11_49_16</t>
  </si>
  <si>
    <t>DARK-3224-20180710-11_49_24</t>
  </si>
  <si>
    <t>11:48:43</t>
  </si>
  <si>
    <t>20180710 11:50:56</t>
  </si>
  <si>
    <t>11:50:56</t>
  </si>
  <si>
    <t>RECT-3225-20180710-11_50_58</t>
  </si>
  <si>
    <t>DARK-3226-20180710-11_51_05</t>
  </si>
  <si>
    <t>11:50:25</t>
  </si>
  <si>
    <t>20180710 11:52:45</t>
  </si>
  <si>
    <t>11:52:45</t>
  </si>
  <si>
    <t>RECT-3227-20180710-11_52_46</t>
  </si>
  <si>
    <t>DARK-3228-20180710-11_52_54</t>
  </si>
  <si>
    <t>11:52:13</t>
  </si>
  <si>
    <t>20180710 11:54:26</t>
  </si>
  <si>
    <t>11:54:26</t>
  </si>
  <si>
    <t>RECT-3229-20180710-11_54_28</t>
  </si>
  <si>
    <t>DARK-3230-20180710-11_54_35</t>
  </si>
  <si>
    <t>11:53:55</t>
  </si>
  <si>
    <t>20180710 11:56:11</t>
  </si>
  <si>
    <t>11:56:11</t>
  </si>
  <si>
    <t>RECT-3231-20180710-11_56_12</t>
  </si>
  <si>
    <t>DARK-3232-20180710-11_56_20</t>
  </si>
  <si>
    <t>11:55:40</t>
  </si>
  <si>
    <t>20180710 11:57:42</t>
  </si>
  <si>
    <t>11:57:42</t>
  </si>
  <si>
    <t>RECT-3233-20180710-11_57_43</t>
  </si>
  <si>
    <t>DARK-3234-20180710-11_57_51</t>
  </si>
  <si>
    <t>11:57:36</t>
  </si>
  <si>
    <t>20180710 11:59:36</t>
  </si>
  <si>
    <t>11:59:36</t>
  </si>
  <si>
    <t>RECT-3235-20180710-11_59_38</t>
  </si>
  <si>
    <t>DARK-3236-20180710-11_59_45</t>
  </si>
  <si>
    <t>11:59:05</t>
  </si>
  <si>
    <t>20180710 12:01:37</t>
  </si>
  <si>
    <t>12:01:37</t>
  </si>
  <si>
    <t>RECT-3237-20180710-12_01_39</t>
  </si>
  <si>
    <t>DARK-3238-20180710-12_01_46</t>
  </si>
  <si>
    <t>12:00:43</t>
  </si>
  <si>
    <t>20180710 12:03:38</t>
  </si>
  <si>
    <t>12:03:38</t>
  </si>
  <si>
    <t>RECT-3239-20180710-12_03_39</t>
  </si>
  <si>
    <t>DARK-3240-20180710-12_03_47</t>
  </si>
  <si>
    <t>12:02:50</t>
  </si>
  <si>
    <t>20180710 12:05:38</t>
  </si>
  <si>
    <t>12:05:38</t>
  </si>
  <si>
    <t>RECT-3241-20180710-12_05_40</t>
  </si>
  <si>
    <t>DARK-3242-20180710-12_05_47</t>
  </si>
  <si>
    <t>12:04:47</t>
  </si>
  <si>
    <t>20180710 12:13:16</t>
  </si>
  <si>
    <t>12:13:16</t>
  </si>
  <si>
    <t>RECT-3243-20180710-12_13_18</t>
  </si>
  <si>
    <t>DARK-3244-20180710-12_13_25</t>
  </si>
  <si>
    <t>12:12:44</t>
  </si>
  <si>
    <t>20180710 12:14:55</t>
  </si>
  <si>
    <t>12:14:55</t>
  </si>
  <si>
    <t>RECT-3245-20180710-12_14_57</t>
  </si>
  <si>
    <t>DARK-3246-20180710-12_15_04</t>
  </si>
  <si>
    <t>12:14:23</t>
  </si>
  <si>
    <t>20180710 12:16:56</t>
  </si>
  <si>
    <t>12:16:56</t>
  </si>
  <si>
    <t>RECT-3247-20180710-12_16_57</t>
  </si>
  <si>
    <t>DARK-3248-20180710-12_17_05</t>
  </si>
  <si>
    <t>12:17:28</t>
  </si>
  <si>
    <t>20180710 12:18:46</t>
  </si>
  <si>
    <t>12:18:46</t>
  </si>
  <si>
    <t>RECT-3249-20180710-12_18_47</t>
  </si>
  <si>
    <t>DARK-3250-20180710-12_18_55</t>
  </si>
  <si>
    <t>12:19:19</t>
  </si>
  <si>
    <t>20180710 12:20:33</t>
  </si>
  <si>
    <t>12:20:33</t>
  </si>
  <si>
    <t>RECT-3251-20180710-12_20_34</t>
  </si>
  <si>
    <t>DARK-3252-20180710-12_20_42</t>
  </si>
  <si>
    <t>12:21:07</t>
  </si>
  <si>
    <t>20180710 12:22:16</t>
  </si>
  <si>
    <t>12:22:16</t>
  </si>
  <si>
    <t>RECT-3253-20180710-12_22_17</t>
  </si>
  <si>
    <t>DARK-3254-20180710-12_22_25</t>
  </si>
  <si>
    <t>12:22:49</t>
  </si>
  <si>
    <t>20180710 12:24:45</t>
  </si>
  <si>
    <t>12:24:45</t>
  </si>
  <si>
    <t>RECT-3255-20180710-12_24_47</t>
  </si>
  <si>
    <t>DARK-3256-20180710-12_24_55</t>
  </si>
  <si>
    <t>12:24:14</t>
  </si>
  <si>
    <t>20180710 12:26:46</t>
  </si>
  <si>
    <t>12:26:46</t>
  </si>
  <si>
    <t>RECT-3257-20180710-12_26_47</t>
  </si>
  <si>
    <t>DARK-3258-20180710-12_26_55</t>
  </si>
  <si>
    <t>12:27:20</t>
  </si>
  <si>
    <t>20180710 12:29:22</t>
  </si>
  <si>
    <t>12:29:22</t>
  </si>
  <si>
    <t>RECT-3259-20180710-12_29_23</t>
  </si>
  <si>
    <t>DARK-3260-20180710-12_29_31</t>
  </si>
  <si>
    <t>12:29:58</t>
  </si>
  <si>
    <t>20180710 12:31:59</t>
  </si>
  <si>
    <t>12:31:59</t>
  </si>
  <si>
    <t>RECT-3261-20180710-12_32_00</t>
  </si>
  <si>
    <t>DARK-3262-20180710-12_32_08</t>
  </si>
  <si>
    <t>12:31:01</t>
  </si>
  <si>
    <t>20180710 12:42:36</t>
  </si>
  <si>
    <t>12:42:36</t>
  </si>
  <si>
    <t>RECT-3263-20180710-12_42_38</t>
  </si>
  <si>
    <t>DARK-3264-20180710-12_42_45</t>
  </si>
  <si>
    <t>12:42:04</t>
  </si>
  <si>
    <t>20180710 12:44:20</t>
  </si>
  <si>
    <t>12:44:20</t>
  </si>
  <si>
    <t>RECT-3265-20180710-12_44_22</t>
  </si>
  <si>
    <t>DARK-3266-20180710-12_44_30</t>
  </si>
  <si>
    <t>12:43:48</t>
  </si>
  <si>
    <t>20180710 12:46:04</t>
  </si>
  <si>
    <t>12:46:04</t>
  </si>
  <si>
    <t>RECT-3267-20180710-12_46_06</t>
  </si>
  <si>
    <t>DARK-3268-20180710-12_46_13</t>
  </si>
  <si>
    <t>12:45:33</t>
  </si>
  <si>
    <t>20180710 12:47:50</t>
  </si>
  <si>
    <t>12:47:50</t>
  </si>
  <si>
    <t>RECT-3269-20180710-12_47_52</t>
  </si>
  <si>
    <t>DARK-3270-20180710-12_47_59</t>
  </si>
  <si>
    <t>12:47:19</t>
  </si>
  <si>
    <t>20180710 12:49:36</t>
  </si>
  <si>
    <t>12:49:36</t>
  </si>
  <si>
    <t>RECT-3271-20180710-12_49_38</t>
  </si>
  <si>
    <t>DARK-3272-20180710-12_49_45</t>
  </si>
  <si>
    <t>12:49:05</t>
  </si>
  <si>
    <t>20180710 12:51:24</t>
  </si>
  <si>
    <t>12:51:24</t>
  </si>
  <si>
    <t>RECT-3273-20180710-12_51_26</t>
  </si>
  <si>
    <t>DARK-3274-20180710-12_51_33</t>
  </si>
  <si>
    <t>12:50:53</t>
  </si>
  <si>
    <t>20180710 12:53:15</t>
  </si>
  <si>
    <t>12:53:15</t>
  </si>
  <si>
    <t>RECT-3275-20180710-12_53_17</t>
  </si>
  <si>
    <t>DARK-3276-20180710-12_53_24</t>
  </si>
  <si>
    <t>12:52:43</t>
  </si>
  <si>
    <t>20180710 12:55:01</t>
  </si>
  <si>
    <t>12:55:01</t>
  </si>
  <si>
    <t>RECT-3277-20180710-12_55_03</t>
  </si>
  <si>
    <t>DARK-3278-20180710-12_55_10</t>
  </si>
  <si>
    <t>12:54:30</t>
  </si>
  <si>
    <t>20180710 12:56:43</t>
  </si>
  <si>
    <t>12:56:43</t>
  </si>
  <si>
    <t>RECT-3279-20180710-12_56_45</t>
  </si>
  <si>
    <t>DARK-3280-20180710-12_56_53</t>
  </si>
  <si>
    <t>12:56:12</t>
  </si>
  <si>
    <t>20180710 12:58:25</t>
  </si>
  <si>
    <t>12:58:25</t>
  </si>
  <si>
    <t>RECT-3281-20180710-12_58_27</t>
  </si>
  <si>
    <t>DARK-3282-20180710-12_58_35</t>
  </si>
  <si>
    <t>12:57:54</t>
  </si>
  <si>
    <t>20180710 13:05:51</t>
  </si>
  <si>
    <t>13:05:51</t>
  </si>
  <si>
    <t>RECT-3283-20180710-13_05_53</t>
  </si>
  <si>
    <t>DARK-3284-20180710-13_06_00</t>
  </si>
  <si>
    <t>13:05:19</t>
  </si>
  <si>
    <t>20180710 13:07:44</t>
  </si>
  <si>
    <t>13:07:44</t>
  </si>
  <si>
    <t>RECT-3285-20180710-13_07_46</t>
  </si>
  <si>
    <t>DARK-3286-20180710-13_07_53</t>
  </si>
  <si>
    <t>13:07:13</t>
  </si>
  <si>
    <t>20180710 13:09:26</t>
  </si>
  <si>
    <t>13:09:26</t>
  </si>
  <si>
    <t>RECT-3287-20180710-13_09_27</t>
  </si>
  <si>
    <t>DARK-3288-20180710-13_09_35</t>
  </si>
  <si>
    <t>13:08:55</t>
  </si>
  <si>
    <t>20180710 13:11:09</t>
  </si>
  <si>
    <t>13:11:09</t>
  </si>
  <si>
    <t>RECT-3289-20180710-13_11_10</t>
  </si>
  <si>
    <t>DARK-3290-20180710-13_11_18</t>
  </si>
  <si>
    <t>13:10:37</t>
  </si>
  <si>
    <t>20180710 13:12:17</t>
  </si>
  <si>
    <t>13:12:17</t>
  </si>
  <si>
    <t>RECT-3291-20180710-13_12_19</t>
  </si>
  <si>
    <t>DARK-3292-20180710-13_12_26</t>
  </si>
  <si>
    <t>13:12:52</t>
  </si>
  <si>
    <t>20180710 13:14:30</t>
  </si>
  <si>
    <t>13:14:30</t>
  </si>
  <si>
    <t>RECT-3293-20180710-13_14_31</t>
  </si>
  <si>
    <t>DARK-3294-20180710-13_14_39</t>
  </si>
  <si>
    <t>13:14:00</t>
  </si>
  <si>
    <t>20180710 13:16:10</t>
  </si>
  <si>
    <t>13:16:10</t>
  </si>
  <si>
    <t>RECT-3295-20180710-13_16_12</t>
  </si>
  <si>
    <t>DARK-3296-20180710-13_16_19</t>
  </si>
  <si>
    <t>13:15:39</t>
  </si>
  <si>
    <t>20180710 13:18:11</t>
  </si>
  <si>
    <t>13:18:11</t>
  </si>
  <si>
    <t>RECT-3297-20180710-13_18_12</t>
  </si>
  <si>
    <t>DARK-3298-20180710-13_18_20</t>
  </si>
  <si>
    <t>13:17:21</t>
  </si>
  <si>
    <t>20180710 13:20:11</t>
  </si>
  <si>
    <t>13:20:11</t>
  </si>
  <si>
    <t>RECT-3299-20180710-13_20_13</t>
  </si>
  <si>
    <t>DARK-3300-20180710-13_20_20</t>
  </si>
  <si>
    <t>13:19:21</t>
  </si>
  <si>
    <t>20180710 13:21:53</t>
  </si>
  <si>
    <t>13:21:53</t>
  </si>
  <si>
    <t>RECT-3301-20180710-13_21_54</t>
  </si>
  <si>
    <t>DARK-3302-20180710-13_22_02</t>
  </si>
  <si>
    <t>13:21:22</t>
  </si>
  <si>
    <t>18331-2</t>
  </si>
  <si>
    <t>18431-2</t>
  </si>
  <si>
    <t>18322-2</t>
  </si>
  <si>
    <t>18421-2</t>
  </si>
  <si>
    <t>18411-1</t>
  </si>
  <si>
    <t>18412-1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</si>
</sst>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V76"/>
  <sheetViews>
    <sheetView tabSelected="1" workbookViewId="0">
      <selection activeCell="A77" sqref="A77:XFD106"/>
    </sheetView>
  </sheetViews>
  <sheetFormatPr defaultRowHeight="13" x14ac:dyDescent="0.2"/>
  <sheetData>
    <row r="2" spans="1:152" x14ac:dyDescent="0.2">
      <c r="A2" t="s">
        <v>25</v>
      </c>
      <c r="B2" t="s">
        <v>26</v>
      </c>
      <c r="C2" t="s">
        <v>28</v>
      </c>
      <c r="D2" t="s">
        <v>30</v>
      </c>
    </row>
    <row r="3" spans="1:152" x14ac:dyDescent="0.2">
      <c r="B3" t="s">
        <v>27</v>
      </c>
      <c r="C3" t="s">
        <v>29</v>
      </c>
      <c r="D3" t="s">
        <v>31</v>
      </c>
    </row>
    <row r="4" spans="1:152" x14ac:dyDescent="0.2">
      <c r="A4" t="s">
        <v>32</v>
      </c>
      <c r="B4" t="s">
        <v>33</v>
      </c>
    </row>
    <row r="5" spans="1:152" x14ac:dyDescent="0.2">
      <c r="B5">
        <v>2</v>
      </c>
    </row>
    <row r="6" spans="1:152" x14ac:dyDescent="0.2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52" x14ac:dyDescent="0.2">
      <c r="B7">
        <v>0</v>
      </c>
      <c r="C7">
        <v>1</v>
      </c>
      <c r="D7">
        <v>0</v>
      </c>
      <c r="E7">
        <v>0</v>
      </c>
    </row>
    <row r="8" spans="1:152" x14ac:dyDescent="0.2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52" x14ac:dyDescent="0.2">
      <c r="B9" t="s">
        <v>41</v>
      </c>
      <c r="C9" t="s">
        <v>43</v>
      </c>
      <c r="D9">
        <v>0.75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0.23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52" x14ac:dyDescent="0.2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52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52" x14ac:dyDescent="0.2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52" x14ac:dyDescent="0.2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52" x14ac:dyDescent="0.2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76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77</v>
      </c>
      <c r="AH14" t="s">
        <v>77</v>
      </c>
      <c r="AI14" t="s">
        <v>77</v>
      </c>
      <c r="AJ14" t="s">
        <v>77</v>
      </c>
      <c r="AK14" t="s">
        <v>77</v>
      </c>
      <c r="AL14" t="s">
        <v>78</v>
      </c>
      <c r="AM14" t="s">
        <v>78</v>
      </c>
      <c r="AN14" t="s">
        <v>78</v>
      </c>
      <c r="AO14" t="s">
        <v>78</v>
      </c>
      <c r="AP14" t="s">
        <v>78</v>
      </c>
      <c r="AQ14" t="s">
        <v>78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80</v>
      </c>
      <c r="BS14" t="s">
        <v>80</v>
      </c>
      <c r="BT14" t="s">
        <v>80</v>
      </c>
      <c r="BU14" t="s">
        <v>80</v>
      </c>
      <c r="BV14" t="s">
        <v>32</v>
      </c>
      <c r="BW14" t="s">
        <v>32</v>
      </c>
      <c r="BX14" t="s">
        <v>32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82</v>
      </c>
      <c r="CN14" t="s">
        <v>82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84</v>
      </c>
      <c r="DJ14" t="s">
        <v>84</v>
      </c>
      <c r="DK14" t="s">
        <v>84</v>
      </c>
      <c r="DL14" t="s">
        <v>84</v>
      </c>
      <c r="DM14" t="s">
        <v>84</v>
      </c>
      <c r="DN14" t="s">
        <v>84</v>
      </c>
      <c r="DO14" t="s">
        <v>84</v>
      </c>
      <c r="DP14" t="s">
        <v>84</v>
      </c>
      <c r="DQ14" t="s">
        <v>84</v>
      </c>
      <c r="DR14" t="s">
        <v>85</v>
      </c>
      <c r="DS14" t="s">
        <v>85</v>
      </c>
      <c r="DT14" t="s">
        <v>85</v>
      </c>
      <c r="DU14" t="s">
        <v>85</v>
      </c>
      <c r="DV14" t="s">
        <v>85</v>
      </c>
      <c r="DW14" t="s">
        <v>85</v>
      </c>
      <c r="DX14" t="s">
        <v>85</v>
      </c>
      <c r="DY14" t="s">
        <v>85</v>
      </c>
      <c r="DZ14" t="s">
        <v>85</v>
      </c>
      <c r="EA14" t="s">
        <v>85</v>
      </c>
      <c r="EB14" t="s">
        <v>85</v>
      </c>
      <c r="EC14" t="s">
        <v>86</v>
      </c>
      <c r="ED14" t="s">
        <v>86</v>
      </c>
      <c r="EE14" t="s">
        <v>86</v>
      </c>
      <c r="EF14" t="s">
        <v>86</v>
      </c>
      <c r="EG14" t="s">
        <v>86</v>
      </c>
      <c r="EH14" t="s">
        <v>86</v>
      </c>
      <c r="EI14" t="s">
        <v>86</v>
      </c>
      <c r="EJ14" t="s">
        <v>86</v>
      </c>
      <c r="EK14" t="s">
        <v>86</v>
      </c>
      <c r="EL14" t="s">
        <v>86</v>
      </c>
      <c r="EM14" t="s">
        <v>86</v>
      </c>
      <c r="EN14" t="s">
        <v>86</v>
      </c>
      <c r="EO14" t="s">
        <v>86</v>
      </c>
      <c r="EP14" t="s">
        <v>86</v>
      </c>
      <c r="EQ14" t="s">
        <v>86</v>
      </c>
      <c r="ER14" t="s">
        <v>86</v>
      </c>
      <c r="ES14" t="s">
        <v>86</v>
      </c>
      <c r="ET14" t="s">
        <v>86</v>
      </c>
      <c r="EU14" t="s">
        <v>86</v>
      </c>
      <c r="EV14" t="s">
        <v>86</v>
      </c>
    </row>
    <row r="15" spans="1:152" x14ac:dyDescent="0.2">
      <c r="A15" t="s">
        <v>87</v>
      </c>
      <c r="B15" t="s">
        <v>88</v>
      </c>
      <c r="C15" t="s">
        <v>89</v>
      </c>
      <c r="D15" t="s">
        <v>90</v>
      </c>
      <c r="E15" t="s">
        <v>91</v>
      </c>
      <c r="F15" t="s">
        <v>92</v>
      </c>
      <c r="G15" t="s">
        <v>93</v>
      </c>
      <c r="H15" t="s">
        <v>94</v>
      </c>
      <c r="I15" t="s">
        <v>95</v>
      </c>
      <c r="J15" t="s">
        <v>96</v>
      </c>
      <c r="K15" t="s">
        <v>97</v>
      </c>
      <c r="L15" t="s">
        <v>98</v>
      </c>
      <c r="M15" t="s">
        <v>99</v>
      </c>
      <c r="N15" t="s">
        <v>100</v>
      </c>
      <c r="O15" t="s">
        <v>101</v>
      </c>
      <c r="P15" t="s">
        <v>102</v>
      </c>
      <c r="Q15" t="s">
        <v>103</v>
      </c>
      <c r="R15" t="s">
        <v>104</v>
      </c>
      <c r="S15" t="s">
        <v>105</v>
      </c>
      <c r="T15" t="s">
        <v>106</v>
      </c>
      <c r="U15" t="s">
        <v>107</v>
      </c>
      <c r="V15" t="s">
        <v>108</v>
      </c>
      <c r="W15" t="s">
        <v>109</v>
      </c>
      <c r="X15" t="s">
        <v>110</v>
      </c>
      <c r="Y15" t="s">
        <v>111</v>
      </c>
      <c r="Z15" t="s">
        <v>112</v>
      </c>
      <c r="AA15" t="s">
        <v>113</v>
      </c>
      <c r="AB15" t="s">
        <v>114</v>
      </c>
      <c r="AC15" t="s">
        <v>115</v>
      </c>
      <c r="AD15" t="s">
        <v>116</v>
      </c>
      <c r="AE15" t="s">
        <v>117</v>
      </c>
      <c r="AF15" t="s">
        <v>118</v>
      </c>
      <c r="AG15" t="s">
        <v>77</v>
      </c>
      <c r="AH15" t="s">
        <v>119</v>
      </c>
      <c r="AI15" t="s">
        <v>120</v>
      </c>
      <c r="AJ15" t="s">
        <v>121</v>
      </c>
      <c r="AK15" t="s">
        <v>122</v>
      </c>
      <c r="AL15" t="s">
        <v>123</v>
      </c>
      <c r="AM15" t="s">
        <v>124</v>
      </c>
      <c r="AN15" t="s">
        <v>125</v>
      </c>
      <c r="AO15" t="s">
        <v>126</v>
      </c>
      <c r="AP15" t="s">
        <v>127</v>
      </c>
      <c r="AQ15" t="s">
        <v>128</v>
      </c>
      <c r="AR15" t="s">
        <v>129</v>
      </c>
      <c r="AS15" t="s">
        <v>130</v>
      </c>
      <c r="AT15" t="s">
        <v>131</v>
      </c>
      <c r="AU15" t="s">
        <v>132</v>
      </c>
      <c r="AV15" t="s">
        <v>133</v>
      </c>
      <c r="AW15" t="s">
        <v>134</v>
      </c>
      <c r="AX15" t="s">
        <v>135</v>
      </c>
      <c r="AY15" t="s">
        <v>136</v>
      </c>
      <c r="AZ15" t="s">
        <v>137</v>
      </c>
      <c r="BA15" t="s">
        <v>138</v>
      </c>
      <c r="BB15" t="s">
        <v>139</v>
      </c>
      <c r="BC15" t="s">
        <v>140</v>
      </c>
      <c r="BD15" t="s">
        <v>141</v>
      </c>
      <c r="BE15" t="s">
        <v>142</v>
      </c>
      <c r="BF15" t="s">
        <v>143</v>
      </c>
      <c r="BG15" t="s">
        <v>144</v>
      </c>
      <c r="BH15" t="s">
        <v>145</v>
      </c>
      <c r="BI15" t="s">
        <v>146</v>
      </c>
      <c r="BJ15" t="s">
        <v>147</v>
      </c>
      <c r="BK15" t="s">
        <v>148</v>
      </c>
      <c r="BL15" t="s">
        <v>149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93</v>
      </c>
      <c r="BZ15" t="s">
        <v>162</v>
      </c>
      <c r="CA15" t="s">
        <v>163</v>
      </c>
      <c r="CB15" t="s">
        <v>164</v>
      </c>
      <c r="CC15" t="s">
        <v>165</v>
      </c>
      <c r="CD15" t="s">
        <v>166</v>
      </c>
      <c r="CE15" t="s">
        <v>167</v>
      </c>
      <c r="CF15" t="s">
        <v>168</v>
      </c>
      <c r="CG15" t="s">
        <v>169</v>
      </c>
      <c r="CH15" t="s">
        <v>170</v>
      </c>
      <c r="CI15" t="s">
        <v>171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88</v>
      </c>
      <c r="DJ15" t="s">
        <v>91</v>
      </c>
      <c r="DK15" t="s">
        <v>197</v>
      </c>
      <c r="DL15" t="s">
        <v>198</v>
      </c>
      <c r="DM15" t="s">
        <v>199</v>
      </c>
      <c r="DN15" t="s">
        <v>200</v>
      </c>
      <c r="DO15" t="s">
        <v>201</v>
      </c>
      <c r="DP15" t="s">
        <v>202</v>
      </c>
      <c r="DQ15" t="s">
        <v>203</v>
      </c>
      <c r="DR15" t="s">
        <v>204</v>
      </c>
      <c r="DS15" t="s">
        <v>205</v>
      </c>
      <c r="DT15" t="s">
        <v>206</v>
      </c>
      <c r="DU15" t="s">
        <v>207</v>
      </c>
      <c r="DV15" t="s">
        <v>208</v>
      </c>
      <c r="DW15" t="s">
        <v>209</v>
      </c>
      <c r="DX15" t="s">
        <v>210</v>
      </c>
      <c r="DY15" t="s">
        <v>211</v>
      </c>
      <c r="DZ15" t="s">
        <v>212</v>
      </c>
      <c r="EA15" t="s">
        <v>213</v>
      </c>
      <c r="EB15" t="s">
        <v>214</v>
      </c>
      <c r="EC15" t="s">
        <v>215</v>
      </c>
      <c r="ED15" t="s">
        <v>216</v>
      </c>
      <c r="EE15" t="s">
        <v>217</v>
      </c>
      <c r="EF15" t="s">
        <v>218</v>
      </c>
      <c r="EG15" t="s">
        <v>219</v>
      </c>
      <c r="EH15" t="s">
        <v>220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</row>
    <row r="16" spans="1:152" x14ac:dyDescent="0.2">
      <c r="B16" t="s">
        <v>235</v>
      </c>
      <c r="C16" t="s">
        <v>235</v>
      </c>
      <c r="G16" t="s">
        <v>235</v>
      </c>
      <c r="H16" t="s">
        <v>236</v>
      </c>
      <c r="I16" t="s">
        <v>237</v>
      </c>
      <c r="J16" t="s">
        <v>238</v>
      </c>
      <c r="K16" t="s">
        <v>238</v>
      </c>
      <c r="L16" t="s">
        <v>167</v>
      </c>
      <c r="M16" t="s">
        <v>167</v>
      </c>
      <c r="N16" t="s">
        <v>236</v>
      </c>
      <c r="O16" t="s">
        <v>236</v>
      </c>
      <c r="P16" t="s">
        <v>236</v>
      </c>
      <c r="Q16" t="s">
        <v>236</v>
      </c>
      <c r="R16" t="s">
        <v>239</v>
      </c>
      <c r="S16" t="s">
        <v>240</v>
      </c>
      <c r="T16" t="s">
        <v>240</v>
      </c>
      <c r="U16" t="s">
        <v>241</v>
      </c>
      <c r="V16" t="s">
        <v>242</v>
      </c>
      <c r="W16" t="s">
        <v>241</v>
      </c>
      <c r="X16" t="s">
        <v>241</v>
      </c>
      <c r="Y16" t="s">
        <v>241</v>
      </c>
      <c r="Z16" t="s">
        <v>239</v>
      </c>
      <c r="AA16" t="s">
        <v>239</v>
      </c>
      <c r="AB16" t="s">
        <v>239</v>
      </c>
      <c r="AC16" t="s">
        <v>239</v>
      </c>
      <c r="AG16" t="s">
        <v>243</v>
      </c>
      <c r="AH16" t="s">
        <v>242</v>
      </c>
      <c r="AJ16" t="s">
        <v>242</v>
      </c>
      <c r="AK16" t="s">
        <v>243</v>
      </c>
      <c r="AQ16" t="s">
        <v>237</v>
      </c>
      <c r="AW16" t="s">
        <v>237</v>
      </c>
      <c r="AX16" t="s">
        <v>237</v>
      </c>
      <c r="AY16" t="s">
        <v>237</v>
      </c>
      <c r="BA16" t="s">
        <v>244</v>
      </c>
      <c r="BK16" t="s">
        <v>245</v>
      </c>
      <c r="BL16" t="s">
        <v>245</v>
      </c>
      <c r="BM16" t="s">
        <v>245</v>
      </c>
      <c r="BN16" t="s">
        <v>237</v>
      </c>
      <c r="BP16" t="s">
        <v>246</v>
      </c>
      <c r="BR16" t="s">
        <v>237</v>
      </c>
      <c r="BS16" t="s">
        <v>237</v>
      </c>
      <c r="BU16" t="s">
        <v>247</v>
      </c>
      <c r="BV16" t="s">
        <v>248</v>
      </c>
      <c r="BY16" t="s">
        <v>235</v>
      </c>
      <c r="BZ16" t="s">
        <v>238</v>
      </c>
      <c r="CA16" t="s">
        <v>238</v>
      </c>
      <c r="CB16" t="s">
        <v>249</v>
      </c>
      <c r="CC16" t="s">
        <v>249</v>
      </c>
      <c r="CD16" t="s">
        <v>243</v>
      </c>
      <c r="CE16" t="s">
        <v>241</v>
      </c>
      <c r="CF16" t="s">
        <v>241</v>
      </c>
      <c r="CG16" t="s">
        <v>240</v>
      </c>
      <c r="CH16" t="s">
        <v>240</v>
      </c>
      <c r="CI16" t="s">
        <v>240</v>
      </c>
      <c r="CJ16" t="s">
        <v>250</v>
      </c>
      <c r="CK16" t="s">
        <v>237</v>
      </c>
      <c r="CL16" t="s">
        <v>237</v>
      </c>
      <c r="CM16" t="s">
        <v>237</v>
      </c>
      <c r="CR16" t="s">
        <v>237</v>
      </c>
      <c r="CU16" t="s">
        <v>240</v>
      </c>
      <c r="CV16" t="s">
        <v>240</v>
      </c>
      <c r="CW16" t="s">
        <v>240</v>
      </c>
      <c r="CX16" t="s">
        <v>240</v>
      </c>
      <c r="CY16" t="s">
        <v>240</v>
      </c>
      <c r="CZ16" t="s">
        <v>237</v>
      </c>
      <c r="DA16" t="s">
        <v>237</v>
      </c>
      <c r="DB16" t="s">
        <v>237</v>
      </c>
      <c r="DC16" t="s">
        <v>235</v>
      </c>
      <c r="DE16" t="s">
        <v>251</v>
      </c>
      <c r="DF16" t="s">
        <v>251</v>
      </c>
      <c r="DH16" t="s">
        <v>235</v>
      </c>
      <c r="DI16" t="s">
        <v>252</v>
      </c>
      <c r="DL16" t="s">
        <v>253</v>
      </c>
      <c r="DM16" t="s">
        <v>254</v>
      </c>
      <c r="DN16" t="s">
        <v>253</v>
      </c>
      <c r="DO16" t="s">
        <v>254</v>
      </c>
      <c r="DP16" t="s">
        <v>242</v>
      </c>
      <c r="DQ16" t="s">
        <v>242</v>
      </c>
      <c r="DR16" t="s">
        <v>237</v>
      </c>
      <c r="DS16" t="s">
        <v>255</v>
      </c>
      <c r="DT16" t="s">
        <v>237</v>
      </c>
      <c r="DV16" t="s">
        <v>236</v>
      </c>
      <c r="DW16" t="s">
        <v>256</v>
      </c>
      <c r="DX16" t="s">
        <v>236</v>
      </c>
      <c r="EC16" t="s">
        <v>242</v>
      </c>
      <c r="ED16" t="s">
        <v>242</v>
      </c>
      <c r="EE16" t="s">
        <v>253</v>
      </c>
      <c r="EF16" t="s">
        <v>254</v>
      </c>
      <c r="EH16" t="s">
        <v>243</v>
      </c>
      <c r="EI16" t="s">
        <v>243</v>
      </c>
      <c r="EJ16" t="s">
        <v>240</v>
      </c>
      <c r="EK16" t="s">
        <v>240</v>
      </c>
      <c r="EL16" t="s">
        <v>240</v>
      </c>
      <c r="EM16" t="s">
        <v>240</v>
      </c>
      <c r="EN16" t="s">
        <v>240</v>
      </c>
      <c r="EO16" t="s">
        <v>242</v>
      </c>
      <c r="EP16" t="s">
        <v>242</v>
      </c>
      <c r="EQ16" t="s">
        <v>242</v>
      </c>
      <c r="ER16" t="s">
        <v>240</v>
      </c>
      <c r="ES16" t="s">
        <v>238</v>
      </c>
      <c r="ET16" t="s">
        <v>249</v>
      </c>
      <c r="EU16" t="s">
        <v>242</v>
      </c>
      <c r="EV16" t="s">
        <v>242</v>
      </c>
    </row>
    <row r="17" spans="1:152" x14ac:dyDescent="0.2">
      <c r="A17">
        <v>41</v>
      </c>
      <c r="B17">
        <v>1531238315.9000001</v>
      </c>
      <c r="C17">
        <v>7323.1000001430502</v>
      </c>
      <c r="D17" t="s">
        <v>261</v>
      </c>
      <c r="E17" t="s">
        <v>262</v>
      </c>
      <c r="F17" t="s">
        <v>564</v>
      </c>
      <c r="G17">
        <v>1531238307.8677399</v>
      </c>
      <c r="H17">
        <f t="shared" ref="H17:H40" si="0">CD17*AI17*(CB17-CC17)/(100*BV17*(1000-AI17*CB17))</f>
        <v>8.9650773517731541E-3</v>
      </c>
      <c r="I17">
        <f t="shared" ref="I17:I40" si="1">CD17*AI17*(CA17-BZ17*(1000-AI17*CC17)/(1000-AI17*CB17))/(100*BV17)</f>
        <v>33.724102572634294</v>
      </c>
      <c r="J17">
        <f t="shared" ref="J17:J40" si="2">BZ17 - IF(AI17&gt;1, I17*BV17*100/(AK17*CJ17), 0)</f>
        <v>344.80022580645198</v>
      </c>
      <c r="K17">
        <f t="shared" ref="K17:K40" si="3">((Q17-H17/2)*J17-I17)/(Q17+H17/2)</f>
        <v>271.47879249102698</v>
      </c>
      <c r="L17">
        <f t="shared" ref="L17:L40" si="4">K17*(CE17+CF17)/1000</f>
        <v>27.033445755450007</v>
      </c>
      <c r="M17">
        <f t="shared" ref="M17:M40" si="5">(BZ17 - IF(AI17&gt;1, I17*BV17*100/(AK17*CJ17), 0))*(CE17+CF17)/1000</f>
        <v>34.334682703120244</v>
      </c>
      <c r="N17">
        <f t="shared" ref="N17:N40" si="6">2/((1/P17-1/O17)+SIGN(P17)*SQRT((1/P17-1/O17)*(1/P17-1/O17) + 4*BW17/((BW17+1)*(BW17+1))*(2*1/P17*1/O17-1/O17*1/O17)))</f>
        <v>0.95456286528439771</v>
      </c>
      <c r="O17">
        <f t="shared" ref="O17:O40" si="7">AF17+AE17*BV17+AD17*BV17*BV17</f>
        <v>2.2512636671566693</v>
      </c>
      <c r="P17">
        <f t="shared" ref="P17:P40" si="8">H17*(1000-(1000*0.61365*EXP(17.502*T17/(240.97+T17))/(CE17+CF17)+CB17)/2)/(1000*0.61365*EXP(17.502*T17/(240.97+T17))/(CE17+CF17)-CB17)</f>
        <v>0.77491634916792684</v>
      </c>
      <c r="Q17">
        <f t="shared" ref="Q17:Q40" si="9">1/((BW17+1)/(N17/1.6)+1/(O17/1.37)) + BW17/((BW17+1)/(N17/1.6) + BW17/(O17/1.37))</f>
        <v>0.49762525713765998</v>
      </c>
      <c r="R17">
        <f t="shared" ref="R17:R40" si="10">(BS17*BU17)</f>
        <v>273.60387287626179</v>
      </c>
      <c r="S17">
        <f t="shared" ref="S17:S40" si="11">(CG17+(R17+2*0.95*0.0000000567*(((CG17+$B$7)+273)^4-(CG17+273)^4)-44100*H17)/(1.84*29.3*O17+8*0.95*0.0000000567*(CG17+273)^3))</f>
        <v>28.801166610532849</v>
      </c>
      <c r="T17">
        <f t="shared" ref="T17:T40" si="12">($C$7*CH17+$D$7*CI17+$E$7*S17)</f>
        <v>28.175799999999999</v>
      </c>
      <c r="U17">
        <f t="shared" ref="U17:U40" si="13">0.61365*EXP(17.502*T17/(240.97+T17))</f>
        <v>3.8339055401975553</v>
      </c>
      <c r="V17">
        <f t="shared" ref="V17:V40" si="14">(W17/X17*100)</f>
        <v>64.894921723113498</v>
      </c>
      <c r="W17">
        <f t="shared" ref="W17:W40" si="15">CB17*(CE17+CF17)/1000</f>
        <v>2.7197831944351476</v>
      </c>
      <c r="X17">
        <f t="shared" ref="X17:X40" si="16">0.61365*EXP(17.502*CG17/(240.97+CG17))</f>
        <v>4.1910570538009413</v>
      </c>
      <c r="Y17">
        <f t="shared" ref="Y17:Y40" si="17">(U17-CB17*(CE17+CF17)/1000)</f>
        <v>1.1141223457624077</v>
      </c>
      <c r="Z17">
        <f t="shared" ref="Z17:Z40" si="18">(-H17*44100)</f>
        <v>-395.35991121319609</v>
      </c>
      <c r="AA17">
        <f t="shared" ref="AA17:AA40" si="19">2*29.3*O17*0.92*(CG17-T17)</f>
        <v>186.74046864756642</v>
      </c>
      <c r="AB17">
        <f t="shared" ref="AB17:AB40" si="20">2*0.95*0.0000000567*(((CG17+$B$7)+273)^4-(T17+273)^4)</f>
        <v>18.251983798409174</v>
      </c>
      <c r="AC17">
        <f t="shared" ref="AC17:AC40" si="21">R17+AB17+Z17+AA17</f>
        <v>83.236414109041306</v>
      </c>
      <c r="AD17">
        <v>-4.1217775707455599E-2</v>
      </c>
      <c r="AE17">
        <v>4.6270564107090101E-2</v>
      </c>
      <c r="AF17">
        <v>3.4574802079825302</v>
      </c>
      <c r="AG17">
        <v>0</v>
      </c>
      <c r="AH17">
        <v>0</v>
      </c>
      <c r="AI17">
        <f t="shared" ref="AI17:AI40" si="22">IF(AG17*$H$13&gt;=AK17,1,(AK17/(AK17-AG17*$H$13)))</f>
        <v>1</v>
      </c>
      <c r="AJ17">
        <f t="shared" ref="AJ17:AJ40" si="23">(AI17-1)*100</f>
        <v>0</v>
      </c>
      <c r="AK17">
        <f t="shared" ref="AK17:AK40" si="24">MAX(0,($B$13+$C$13*CJ17)/(1+$D$13*CJ17)*CE17/(CG17+273)*$E$13)</f>
        <v>52089.618158641941</v>
      </c>
      <c r="AL17">
        <v>0</v>
      </c>
      <c r="AM17">
        <v>0</v>
      </c>
      <c r="AN17">
        <v>0</v>
      </c>
      <c r="AO17">
        <f t="shared" ref="AO17:AO40" si="25">AN17-AM17</f>
        <v>0</v>
      </c>
      <c r="AP17" t="e">
        <f t="shared" ref="AP17:AP40" si="26">AO17/AN17</f>
        <v>#DIV/0!</v>
      </c>
      <c r="AQ17">
        <v>-1</v>
      </c>
      <c r="AR17" t="s">
        <v>263</v>
      </c>
      <c r="AS17">
        <v>963.22484615384599</v>
      </c>
      <c r="AT17">
        <v>1426.3</v>
      </c>
      <c r="AU17">
        <f t="shared" ref="AU17:AU40" si="27">1-AS17/AT17</f>
        <v>0.32466883113381051</v>
      </c>
      <c r="AV17">
        <v>0.5</v>
      </c>
      <c r="AW17">
        <f t="shared" ref="AW17:AW40" si="28">BS17</f>
        <v>1429.2332897739495</v>
      </c>
      <c r="AX17">
        <f t="shared" ref="AX17:AX40" si="29">I17</f>
        <v>33.724102572634294</v>
      </c>
      <c r="AY17">
        <f t="shared" ref="AY17:AY40" si="30">AU17*AV17*AW17</f>
        <v>232.01375080421946</v>
      </c>
      <c r="AZ17">
        <f t="shared" ref="AZ17:AZ40" si="31">BE17/AT17</f>
        <v>0.5636542101942088</v>
      </c>
      <c r="BA17">
        <f t="shared" ref="BA17:BA40" si="32">(AX17-AQ17)/AW17</f>
        <v>2.4295615573106562E-2</v>
      </c>
      <c r="BB17">
        <f t="shared" ref="BB17:BB40" si="33">(AN17-AT17)/AT17</f>
        <v>-1</v>
      </c>
      <c r="BC17" t="s">
        <v>264</v>
      </c>
      <c r="BD17">
        <v>622.36</v>
      </c>
      <c r="BE17">
        <f t="shared" ref="BE17:BE40" si="34">AT17-BD17</f>
        <v>803.93999999999994</v>
      </c>
      <c r="BF17">
        <f t="shared" ref="BF17:BF40" si="35">(AT17-AS17)/(AT17-BD17)</f>
        <v>0.57600710730421922</v>
      </c>
      <c r="BG17">
        <f t="shared" ref="BG17:BG40" si="36">(AN17-AT17)/(AN17-BD17)</f>
        <v>2.2917603959123336</v>
      </c>
      <c r="BH17">
        <f t="shared" ref="BH17:BH40" si="37">(AT17-AS17)/(AT17-AM17)</f>
        <v>0.32466883113381056</v>
      </c>
      <c r="BI17" t="e">
        <f t="shared" ref="BI17:BI40" si="38">(AN17-AT17)/(AN17-AM17)</f>
        <v>#DIV/0!</v>
      </c>
      <c r="BJ17" t="s">
        <v>257</v>
      </c>
      <c r="BK17" t="s">
        <v>257</v>
      </c>
      <c r="BL17" t="s">
        <v>257</v>
      </c>
      <c r="BM17" t="s">
        <v>257</v>
      </c>
      <c r="BN17" t="s">
        <v>257</v>
      </c>
      <c r="BO17" t="s">
        <v>257</v>
      </c>
      <c r="BP17" t="s">
        <v>257</v>
      </c>
      <c r="BQ17" t="s">
        <v>257</v>
      </c>
      <c r="BR17">
        <f t="shared" ref="BR17:BR40" si="39">$B$11*CK17+$C$11*CL17+$F$11*CM17</f>
        <v>1700.0170967741899</v>
      </c>
      <c r="BS17">
        <f t="shared" ref="BS17:BS40" si="40">BR17*BT17</f>
        <v>1429.2332897739495</v>
      </c>
      <c r="BT17">
        <f t="shared" ref="BT17:BT40" si="41">($B$11*$D$9+$C$11*$D$9+$F$11*((CZ17+CR17)/MAX(CZ17+CR17+DA17, 0.1)*$I$9+DA17/MAX(CZ17+CR17+DA17, 0.1)*$J$9))/($B$11+$C$11+$F$11)</f>
        <v>0.84071700954416451</v>
      </c>
      <c r="BU17">
        <f t="shared" ref="BU17:BU40" si="42">($B$11*$K$9+$C$11*$K$9+$F$11*((CZ17+CR17)/MAX(CZ17+CR17+DA17, 0.1)*$P$9+DA17/MAX(CZ17+CR17+DA17, 0.1)*$Q$9))/($B$11+$C$11+$F$11)</f>
        <v>0.19143401908832922</v>
      </c>
      <c r="BV17">
        <v>6</v>
      </c>
      <c r="BW17">
        <v>0.5</v>
      </c>
      <c r="BX17" t="s">
        <v>258</v>
      </c>
      <c r="BY17">
        <v>1531238307.8677399</v>
      </c>
      <c r="BZ17">
        <v>344.80022580645198</v>
      </c>
      <c r="CA17">
        <v>400.02248387096802</v>
      </c>
      <c r="CB17">
        <v>27.312961290322601</v>
      </c>
      <c r="CC17">
        <v>14.2327903225806</v>
      </c>
      <c r="CD17">
        <v>400.00461290322602</v>
      </c>
      <c r="CE17">
        <v>99.478493548387107</v>
      </c>
      <c r="CF17">
        <v>9.9987361290322596E-2</v>
      </c>
      <c r="CG17">
        <v>29.7144032258065</v>
      </c>
      <c r="CH17">
        <v>28.175799999999999</v>
      </c>
      <c r="CI17">
        <v>999.9</v>
      </c>
      <c r="CJ17">
        <v>9991.97580645161</v>
      </c>
      <c r="CK17">
        <v>0</v>
      </c>
      <c r="CL17">
        <v>2.9051800000000001</v>
      </c>
      <c r="CM17">
        <v>1700.0170967741899</v>
      </c>
      <c r="CN17">
        <v>0.97603064516129101</v>
      </c>
      <c r="CO17">
        <v>2.39698225806452E-2</v>
      </c>
      <c r="CP17">
        <v>0</v>
      </c>
      <c r="CQ17">
        <v>963.37212903225804</v>
      </c>
      <c r="CR17">
        <v>5.0001199999999999</v>
      </c>
      <c r="CS17">
        <v>16785.806451612902</v>
      </c>
      <c r="CT17">
        <v>13608.2677419355</v>
      </c>
      <c r="CU17">
        <v>50.25</v>
      </c>
      <c r="CV17">
        <v>51.656999999999996</v>
      </c>
      <c r="CW17">
        <v>51.311999999999998</v>
      </c>
      <c r="CX17">
        <v>51.561999999999998</v>
      </c>
      <c r="CY17">
        <v>51.918999999999997</v>
      </c>
      <c r="CZ17">
        <v>1654.3867741935501</v>
      </c>
      <c r="DA17">
        <v>40.6309677419355</v>
      </c>
      <c r="DB17">
        <v>0</v>
      </c>
      <c r="DC17">
        <v>729.59999990463302</v>
      </c>
      <c r="DD17">
        <v>963.22484615384599</v>
      </c>
      <c r="DE17">
        <v>-9.9885811980807695</v>
      </c>
      <c r="DF17">
        <v>-181.14529920577201</v>
      </c>
      <c r="DG17">
        <v>16783.634615384599</v>
      </c>
      <c r="DH17">
        <v>15</v>
      </c>
      <c r="DI17">
        <v>1531238283.3</v>
      </c>
      <c r="DJ17" t="s">
        <v>265</v>
      </c>
      <c r="DK17">
        <v>41</v>
      </c>
      <c r="DL17">
        <v>-0.21</v>
      </c>
      <c r="DM17">
        <v>-0.2</v>
      </c>
      <c r="DN17">
        <v>400</v>
      </c>
      <c r="DO17">
        <v>14</v>
      </c>
      <c r="DP17">
        <v>0.03</v>
      </c>
      <c r="DQ17">
        <v>0.01</v>
      </c>
      <c r="DR17">
        <v>33.760077987375404</v>
      </c>
      <c r="DS17">
        <v>-0.113312048717534</v>
      </c>
      <c r="DT17">
        <v>0.13450201860837999</v>
      </c>
      <c r="DU17">
        <v>1</v>
      </c>
      <c r="DV17">
        <v>0.93866307203256205</v>
      </c>
      <c r="DW17">
        <v>0.164169239911305</v>
      </c>
      <c r="DX17">
        <v>2.3887277070798501E-2</v>
      </c>
      <c r="DY17">
        <v>1</v>
      </c>
      <c r="DZ17">
        <v>2</v>
      </c>
      <c r="EA17">
        <v>2</v>
      </c>
      <c r="EB17" t="s">
        <v>260</v>
      </c>
      <c r="EC17">
        <v>100</v>
      </c>
      <c r="ED17">
        <v>100</v>
      </c>
      <c r="EE17">
        <v>-0.21</v>
      </c>
      <c r="EF17">
        <v>-0.2</v>
      </c>
      <c r="EG17">
        <v>2</v>
      </c>
      <c r="EH17">
        <v>385.14800000000002</v>
      </c>
      <c r="EI17">
        <v>550.30200000000002</v>
      </c>
      <c r="EJ17">
        <v>24.999500000000001</v>
      </c>
      <c r="EK17">
        <v>34.597000000000001</v>
      </c>
      <c r="EL17">
        <v>30</v>
      </c>
      <c r="EM17">
        <v>34.617100000000001</v>
      </c>
      <c r="EN17">
        <v>34.581099999999999</v>
      </c>
      <c r="EO17">
        <v>19.655000000000001</v>
      </c>
      <c r="EP17">
        <v>58.579900000000002</v>
      </c>
      <c r="EQ17">
        <v>0</v>
      </c>
      <c r="ER17">
        <v>25</v>
      </c>
      <c r="ES17">
        <v>400</v>
      </c>
      <c r="ET17">
        <v>14.1317</v>
      </c>
      <c r="EU17">
        <v>108.94799999999999</v>
      </c>
      <c r="EV17">
        <v>100.76</v>
      </c>
    </row>
    <row r="18" spans="1:152" x14ac:dyDescent="0.2">
      <c r="A18">
        <v>42</v>
      </c>
      <c r="B18">
        <v>1531238431.4000001</v>
      </c>
      <c r="C18">
        <v>7438.6000001430502</v>
      </c>
      <c r="D18" t="s">
        <v>266</v>
      </c>
      <c r="E18" t="s">
        <v>267</v>
      </c>
      <c r="F18" t="s">
        <v>564</v>
      </c>
      <c r="G18">
        <v>1531238423.4000001</v>
      </c>
      <c r="H18">
        <f t="shared" si="0"/>
        <v>8.8637340934921028E-3</v>
      </c>
      <c r="I18">
        <f t="shared" si="1"/>
        <v>25.177618774217557</v>
      </c>
      <c r="J18">
        <f t="shared" si="2"/>
        <v>258.76683870967702</v>
      </c>
      <c r="K18">
        <f t="shared" si="3"/>
        <v>203.4016015730584</v>
      </c>
      <c r="L18">
        <f t="shared" si="4"/>
        <v>20.254456794719044</v>
      </c>
      <c r="M18">
        <f t="shared" si="5"/>
        <v>25.767652339102362</v>
      </c>
      <c r="N18">
        <f t="shared" si="6"/>
        <v>0.94117395464385867</v>
      </c>
      <c r="O18">
        <f t="shared" si="7"/>
        <v>2.2505434735173293</v>
      </c>
      <c r="P18">
        <f t="shared" si="8"/>
        <v>0.76599723353502414</v>
      </c>
      <c r="Q18">
        <f t="shared" si="9"/>
        <v>0.49175058688126505</v>
      </c>
      <c r="R18">
        <f t="shared" si="10"/>
        <v>273.59725705493588</v>
      </c>
      <c r="S18">
        <f t="shared" si="11"/>
        <v>28.840006172348392</v>
      </c>
      <c r="T18">
        <f t="shared" si="12"/>
        <v>28.217558064516101</v>
      </c>
      <c r="U18">
        <f t="shared" si="13"/>
        <v>3.8432363166401053</v>
      </c>
      <c r="V18">
        <f t="shared" si="14"/>
        <v>65.093483813232112</v>
      </c>
      <c r="W18">
        <f t="shared" si="15"/>
        <v>2.72898758199453</v>
      </c>
      <c r="X18">
        <f t="shared" si="16"/>
        <v>4.1924128532198566</v>
      </c>
      <c r="Y18">
        <f t="shared" si="17"/>
        <v>1.1142487346455754</v>
      </c>
      <c r="Z18">
        <f t="shared" si="18"/>
        <v>-390.89067352300174</v>
      </c>
      <c r="AA18">
        <f t="shared" si="19"/>
        <v>182.2959725615836</v>
      </c>
      <c r="AB18">
        <f t="shared" si="20"/>
        <v>17.827471083569009</v>
      </c>
      <c r="AC18">
        <f t="shared" si="21"/>
        <v>82.83002717708672</v>
      </c>
      <c r="AD18">
        <v>-4.1198380011931997E-2</v>
      </c>
      <c r="AE18">
        <v>4.6248790739708598E-2</v>
      </c>
      <c r="AF18">
        <v>3.4561924095086298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52065.138150826053</v>
      </c>
      <c r="AL18">
        <v>0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-1</v>
      </c>
      <c r="AR18" t="s">
        <v>268</v>
      </c>
      <c r="AS18">
        <v>882.81680769230798</v>
      </c>
      <c r="AT18">
        <v>1254.56</v>
      </c>
      <c r="AU18">
        <f t="shared" si="27"/>
        <v>0.29631360182668987</v>
      </c>
      <c r="AV18">
        <v>0.5</v>
      </c>
      <c r="AW18">
        <f t="shared" si="28"/>
        <v>1429.19932249461</v>
      </c>
      <c r="AX18">
        <f t="shared" si="29"/>
        <v>25.177618774217557</v>
      </c>
      <c r="AY18">
        <f t="shared" si="30"/>
        <v>211.7455994883214</v>
      </c>
      <c r="AZ18">
        <f t="shared" si="31"/>
        <v>0.51657951791863277</v>
      </c>
      <c r="BA18">
        <f t="shared" si="32"/>
        <v>1.8316282664146227E-2</v>
      </c>
      <c r="BB18">
        <f t="shared" si="33"/>
        <v>-1</v>
      </c>
      <c r="BC18" t="s">
        <v>269</v>
      </c>
      <c r="BD18">
        <v>606.48</v>
      </c>
      <c r="BE18">
        <f t="shared" si="34"/>
        <v>648.07999999999993</v>
      </c>
      <c r="BF18">
        <f t="shared" si="35"/>
        <v>0.57360695023406372</v>
      </c>
      <c r="BG18">
        <f t="shared" si="36"/>
        <v>2.0685925339664952</v>
      </c>
      <c r="BH18">
        <f t="shared" si="37"/>
        <v>0.29631360182668981</v>
      </c>
      <c r="BI18" t="e">
        <f t="shared" si="38"/>
        <v>#DIV/0!</v>
      </c>
      <c r="BJ18" t="s">
        <v>257</v>
      </c>
      <c r="BK18" t="s">
        <v>257</v>
      </c>
      <c r="BL18" t="s">
        <v>257</v>
      </c>
      <c r="BM18" t="s">
        <v>257</v>
      </c>
      <c r="BN18" t="s">
        <v>257</v>
      </c>
      <c r="BO18" t="s">
        <v>257</v>
      </c>
      <c r="BP18" t="s">
        <v>257</v>
      </c>
      <c r="BQ18" t="s">
        <v>257</v>
      </c>
      <c r="BR18">
        <f t="shared" si="39"/>
        <v>1699.97677419355</v>
      </c>
      <c r="BS18">
        <f t="shared" si="40"/>
        <v>1429.19932249461</v>
      </c>
      <c r="BT18">
        <f t="shared" si="41"/>
        <v>0.84071696989660705</v>
      </c>
      <c r="BU18">
        <f t="shared" si="42"/>
        <v>0.19143393979321432</v>
      </c>
      <c r="BV18">
        <v>6</v>
      </c>
      <c r="BW18">
        <v>0.5</v>
      </c>
      <c r="BX18" t="s">
        <v>258</v>
      </c>
      <c r="BY18">
        <v>1531238423.4000001</v>
      </c>
      <c r="BZ18">
        <v>258.76683870967702</v>
      </c>
      <c r="CA18">
        <v>299.97190322580599</v>
      </c>
      <c r="CB18">
        <v>27.405348387096801</v>
      </c>
      <c r="CC18">
        <v>14.474690322580599</v>
      </c>
      <c r="CD18">
        <v>400.01770967741902</v>
      </c>
      <c r="CE18">
        <v>99.478616129032304</v>
      </c>
      <c r="CF18">
        <v>0.100033390322581</v>
      </c>
      <c r="CG18">
        <v>29.7200225806452</v>
      </c>
      <c r="CH18">
        <v>28.217558064516101</v>
      </c>
      <c r="CI18">
        <v>999.9</v>
      </c>
      <c r="CJ18">
        <v>9987.2616129032194</v>
      </c>
      <c r="CK18">
        <v>0</v>
      </c>
      <c r="CL18">
        <v>2.9051800000000001</v>
      </c>
      <c r="CM18">
        <v>1699.97677419355</v>
      </c>
      <c r="CN18">
        <v>0.97602906451612903</v>
      </c>
      <c r="CO18">
        <v>2.3971251612903199E-2</v>
      </c>
      <c r="CP18">
        <v>0</v>
      </c>
      <c r="CQ18">
        <v>882.90883870967798</v>
      </c>
      <c r="CR18">
        <v>5.0001199999999999</v>
      </c>
      <c r="CS18">
        <v>15418.3870967742</v>
      </c>
      <c r="CT18">
        <v>13607.9483870968</v>
      </c>
      <c r="CU18">
        <v>50.318096774193499</v>
      </c>
      <c r="CV18">
        <v>51.717483870967698</v>
      </c>
      <c r="CW18">
        <v>51.386935483871</v>
      </c>
      <c r="CX18">
        <v>51.625</v>
      </c>
      <c r="CY18">
        <v>51.987806451612897</v>
      </c>
      <c r="CZ18">
        <v>1654.3490322580601</v>
      </c>
      <c r="DA18">
        <v>40.627741935483897</v>
      </c>
      <c r="DB18">
        <v>0</v>
      </c>
      <c r="DC18">
        <v>115.200000047684</v>
      </c>
      <c r="DD18">
        <v>882.81680769230798</v>
      </c>
      <c r="DE18">
        <v>-7.3211965860583197</v>
      </c>
      <c r="DF18">
        <v>-122.779487250383</v>
      </c>
      <c r="DG18">
        <v>15416.873076923101</v>
      </c>
      <c r="DH18">
        <v>15</v>
      </c>
      <c r="DI18">
        <v>1531238392.4000001</v>
      </c>
      <c r="DJ18" t="s">
        <v>270</v>
      </c>
      <c r="DK18">
        <v>42</v>
      </c>
      <c r="DL18">
        <v>-0.47599999999999998</v>
      </c>
      <c r="DM18">
        <v>-0.19500000000000001</v>
      </c>
      <c r="DN18">
        <v>300</v>
      </c>
      <c r="DO18">
        <v>14</v>
      </c>
      <c r="DP18">
        <v>0.04</v>
      </c>
      <c r="DQ18">
        <v>0.01</v>
      </c>
      <c r="DR18">
        <v>25.2038716308003</v>
      </c>
      <c r="DS18">
        <v>-0.188647281843385</v>
      </c>
      <c r="DT18">
        <v>5.1512925875250498E-2</v>
      </c>
      <c r="DU18">
        <v>1</v>
      </c>
      <c r="DV18">
        <v>0.93839830765294996</v>
      </c>
      <c r="DW18">
        <v>2.5846398559142999E-2</v>
      </c>
      <c r="DX18">
        <v>4.1822499855071697E-3</v>
      </c>
      <c r="DY18">
        <v>1</v>
      </c>
      <c r="DZ18">
        <v>2</v>
      </c>
      <c r="EA18">
        <v>2</v>
      </c>
      <c r="EB18" t="s">
        <v>260</v>
      </c>
      <c r="EC18">
        <v>100</v>
      </c>
      <c r="ED18">
        <v>100</v>
      </c>
      <c r="EE18">
        <v>-0.47599999999999998</v>
      </c>
      <c r="EF18">
        <v>-0.19500000000000001</v>
      </c>
      <c r="EG18">
        <v>2</v>
      </c>
      <c r="EH18">
        <v>385.089</v>
      </c>
      <c r="EI18">
        <v>550.91399999999999</v>
      </c>
      <c r="EJ18">
        <v>25.0001</v>
      </c>
      <c r="EK18">
        <v>34.584400000000002</v>
      </c>
      <c r="EL18">
        <v>29.9999</v>
      </c>
      <c r="EM18">
        <v>34.611199999999997</v>
      </c>
      <c r="EN18">
        <v>34.581099999999999</v>
      </c>
      <c r="EO18">
        <v>15.6797</v>
      </c>
      <c r="EP18">
        <v>57.4069</v>
      </c>
      <c r="EQ18">
        <v>0</v>
      </c>
      <c r="ER18">
        <v>25</v>
      </c>
      <c r="ES18">
        <v>300</v>
      </c>
      <c r="ET18">
        <v>14.4781</v>
      </c>
      <c r="EU18">
        <v>108.952</v>
      </c>
      <c r="EV18">
        <v>100.767</v>
      </c>
    </row>
    <row r="19" spans="1:152" x14ac:dyDescent="0.2">
      <c r="A19">
        <v>43</v>
      </c>
      <c r="B19">
        <v>1531238539.4000001</v>
      </c>
      <c r="C19">
        <v>7546.6000001430502</v>
      </c>
      <c r="D19" t="s">
        <v>271</v>
      </c>
      <c r="E19" t="s">
        <v>272</v>
      </c>
      <c r="F19" t="s">
        <v>564</v>
      </c>
      <c r="G19">
        <v>1531238531.4000001</v>
      </c>
      <c r="H19">
        <f t="shared" si="0"/>
        <v>8.8630307774195099E-3</v>
      </c>
      <c r="I19">
        <f t="shared" si="1"/>
        <v>20.632784568745095</v>
      </c>
      <c r="J19">
        <f t="shared" si="2"/>
        <v>216.187903225806</v>
      </c>
      <c r="K19">
        <f t="shared" si="3"/>
        <v>171.09416053435788</v>
      </c>
      <c r="L19">
        <f t="shared" si="4"/>
        <v>17.037435965208012</v>
      </c>
      <c r="M19">
        <f t="shared" si="5"/>
        <v>21.527839092571519</v>
      </c>
      <c r="N19">
        <f t="shared" si="6"/>
        <v>0.94993474035702441</v>
      </c>
      <c r="O19">
        <f t="shared" si="7"/>
        <v>2.2514389981472607</v>
      </c>
      <c r="P19">
        <f t="shared" si="8"/>
        <v>0.77186512095603854</v>
      </c>
      <c r="Q19">
        <f t="shared" si="9"/>
        <v>0.49561268726332508</v>
      </c>
      <c r="R19">
        <f t="shared" si="10"/>
        <v>273.60409010202613</v>
      </c>
      <c r="S19">
        <f t="shared" si="11"/>
        <v>28.834833213923798</v>
      </c>
      <c r="T19">
        <f t="shared" si="12"/>
        <v>28.226629032258099</v>
      </c>
      <c r="U19">
        <f t="shared" si="13"/>
        <v>3.8452658276597798</v>
      </c>
      <c r="V19">
        <f t="shared" si="14"/>
        <v>65.369305864080502</v>
      </c>
      <c r="W19">
        <f t="shared" si="15"/>
        <v>2.7396409957268886</v>
      </c>
      <c r="X19">
        <f t="shared" si="16"/>
        <v>4.1910204789741874</v>
      </c>
      <c r="Y19">
        <f t="shared" si="17"/>
        <v>1.1056248319328912</v>
      </c>
      <c r="Z19">
        <f t="shared" si="18"/>
        <v>-390.85965728420041</v>
      </c>
      <c r="AA19">
        <f t="shared" si="19"/>
        <v>180.56700294845012</v>
      </c>
      <c r="AB19">
        <f t="shared" si="20"/>
        <v>17.651651513114246</v>
      </c>
      <c r="AC19">
        <f t="shared" si="21"/>
        <v>80.963087279390095</v>
      </c>
      <c r="AD19">
        <v>-4.1222498435923099E-2</v>
      </c>
      <c r="AE19">
        <v>4.62758657835287E-2</v>
      </c>
      <c r="AF19">
        <v>3.4577937471393199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52095.386839355342</v>
      </c>
      <c r="AL19">
        <v>0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-1</v>
      </c>
      <c r="AR19" t="s">
        <v>273</v>
      </c>
      <c r="AS19">
        <v>856.99073076923105</v>
      </c>
      <c r="AT19">
        <v>1187.6400000000001</v>
      </c>
      <c r="AU19">
        <f t="shared" si="27"/>
        <v>0.27840866696201627</v>
      </c>
      <c r="AV19">
        <v>0.5</v>
      </c>
      <c r="AW19">
        <f t="shared" si="28"/>
        <v>1429.2304840162719</v>
      </c>
      <c r="AX19">
        <f t="shared" si="29"/>
        <v>20.632784568745095</v>
      </c>
      <c r="AY19">
        <f t="shared" si="30"/>
        <v>198.9550769182238</v>
      </c>
      <c r="AZ19">
        <f t="shared" si="31"/>
        <v>0.49019905021723759</v>
      </c>
      <c r="BA19">
        <f t="shared" si="32"/>
        <v>1.5135966389378246E-2</v>
      </c>
      <c r="BB19">
        <f t="shared" si="33"/>
        <v>-1</v>
      </c>
      <c r="BC19" t="s">
        <v>274</v>
      </c>
      <c r="BD19">
        <v>605.46</v>
      </c>
      <c r="BE19">
        <f t="shared" si="34"/>
        <v>582.18000000000006</v>
      </c>
      <c r="BF19">
        <f t="shared" si="35"/>
        <v>0.56795023743647843</v>
      </c>
      <c r="BG19">
        <f t="shared" si="36"/>
        <v>1.9615498959468833</v>
      </c>
      <c r="BH19">
        <f t="shared" si="37"/>
        <v>0.27840866696201627</v>
      </c>
      <c r="BI19" t="e">
        <f t="shared" si="38"/>
        <v>#DIV/0!</v>
      </c>
      <c r="BJ19" t="s">
        <v>257</v>
      </c>
      <c r="BK19" t="s">
        <v>257</v>
      </c>
      <c r="BL19" t="s">
        <v>257</v>
      </c>
      <c r="BM19" t="s">
        <v>257</v>
      </c>
      <c r="BN19" t="s">
        <v>257</v>
      </c>
      <c r="BO19" t="s">
        <v>257</v>
      </c>
      <c r="BP19" t="s">
        <v>257</v>
      </c>
      <c r="BQ19" t="s">
        <v>257</v>
      </c>
      <c r="BR19">
        <f t="shared" si="39"/>
        <v>1700.01322580645</v>
      </c>
      <c r="BS19">
        <f t="shared" si="40"/>
        <v>1429.2304840162719</v>
      </c>
      <c r="BT19">
        <f t="shared" si="41"/>
        <v>0.84071727344254954</v>
      </c>
      <c r="BU19">
        <f t="shared" si="42"/>
        <v>0.19143454688509928</v>
      </c>
      <c r="BV19">
        <v>6</v>
      </c>
      <c r="BW19">
        <v>0.5</v>
      </c>
      <c r="BX19" t="s">
        <v>258</v>
      </c>
      <c r="BY19">
        <v>1531238531.4000001</v>
      </c>
      <c r="BZ19">
        <v>216.187903225806</v>
      </c>
      <c r="CA19">
        <v>250.01</v>
      </c>
      <c r="CB19">
        <v>27.512154838709701</v>
      </c>
      <c r="CC19">
        <v>14.5838290322581</v>
      </c>
      <c r="CD19">
        <v>400.01419354838703</v>
      </c>
      <c r="CE19">
        <v>99.479293548387105</v>
      </c>
      <c r="CF19">
        <v>0.100001922580645</v>
      </c>
      <c r="CG19">
        <v>29.714251612903201</v>
      </c>
      <c r="CH19">
        <v>28.226629032258099</v>
      </c>
      <c r="CI19">
        <v>999.9</v>
      </c>
      <c r="CJ19">
        <v>9993.0403225806494</v>
      </c>
      <c r="CK19">
        <v>0</v>
      </c>
      <c r="CL19">
        <v>2.9051800000000001</v>
      </c>
      <c r="CM19">
        <v>1700.01322580645</v>
      </c>
      <c r="CN19">
        <v>0.97602074193548405</v>
      </c>
      <c r="CO19">
        <v>2.3979270967741901E-2</v>
      </c>
      <c r="CP19">
        <v>0</v>
      </c>
      <c r="CQ19">
        <v>857.04606451612904</v>
      </c>
      <c r="CR19">
        <v>5.0001199999999999</v>
      </c>
      <c r="CS19">
        <v>14933.5516129032</v>
      </c>
      <c r="CT19">
        <v>13608.2129032258</v>
      </c>
      <c r="CU19">
        <v>49.572290322580599</v>
      </c>
      <c r="CV19">
        <v>50.850612903225802</v>
      </c>
      <c r="CW19">
        <v>50.5843548387097</v>
      </c>
      <c r="CX19">
        <v>50.552096774193501</v>
      </c>
      <c r="CY19">
        <v>51.096548387096803</v>
      </c>
      <c r="CZ19">
        <v>1654.36709677419</v>
      </c>
      <c r="DA19">
        <v>40.645806451612899</v>
      </c>
      <c r="DB19">
        <v>0</v>
      </c>
      <c r="DC19">
        <v>107.39999985694899</v>
      </c>
      <c r="DD19">
        <v>856.99073076923105</v>
      </c>
      <c r="DE19">
        <v>-2.1227008515900598</v>
      </c>
      <c r="DF19">
        <v>-74.372649655122004</v>
      </c>
      <c r="DG19">
        <v>14933.061538461499</v>
      </c>
      <c r="DH19">
        <v>15</v>
      </c>
      <c r="DI19">
        <v>1531238507.4000001</v>
      </c>
      <c r="DJ19" t="s">
        <v>275</v>
      </c>
      <c r="DK19">
        <v>43</v>
      </c>
      <c r="DL19">
        <v>-0.58599999999999997</v>
      </c>
      <c r="DM19">
        <v>-0.187</v>
      </c>
      <c r="DN19">
        <v>250</v>
      </c>
      <c r="DO19">
        <v>14</v>
      </c>
      <c r="DP19">
        <v>0.06</v>
      </c>
      <c r="DQ19">
        <v>0.01</v>
      </c>
      <c r="DR19">
        <v>20.654160782528201</v>
      </c>
      <c r="DS19">
        <v>-0.137093388927365</v>
      </c>
      <c r="DT19">
        <v>7.7155615465060001E-2</v>
      </c>
      <c r="DU19">
        <v>1</v>
      </c>
      <c r="DV19">
        <v>0.93465576730389799</v>
      </c>
      <c r="DW19">
        <v>0.16365053845303501</v>
      </c>
      <c r="DX19">
        <v>2.3975027870683101E-2</v>
      </c>
      <c r="DY19">
        <v>1</v>
      </c>
      <c r="DZ19">
        <v>2</v>
      </c>
      <c r="EA19">
        <v>2</v>
      </c>
      <c r="EB19" t="s">
        <v>260</v>
      </c>
      <c r="EC19">
        <v>100</v>
      </c>
      <c r="ED19">
        <v>100</v>
      </c>
      <c r="EE19">
        <v>-0.58599999999999997</v>
      </c>
      <c r="EF19">
        <v>-0.187</v>
      </c>
      <c r="EG19">
        <v>2</v>
      </c>
      <c r="EH19">
        <v>385.23</v>
      </c>
      <c r="EI19">
        <v>551.279</v>
      </c>
      <c r="EJ19">
        <v>25.001799999999999</v>
      </c>
      <c r="EK19">
        <v>34.571800000000003</v>
      </c>
      <c r="EL19">
        <v>30.0001</v>
      </c>
      <c r="EM19">
        <v>34.610199999999999</v>
      </c>
      <c r="EN19">
        <v>34.579099999999997</v>
      </c>
      <c r="EO19">
        <v>13.6244</v>
      </c>
      <c r="EP19">
        <v>57.165199999999999</v>
      </c>
      <c r="EQ19">
        <v>0</v>
      </c>
      <c r="ER19">
        <v>25</v>
      </c>
      <c r="ES19">
        <v>250</v>
      </c>
      <c r="ET19">
        <v>14.450900000000001</v>
      </c>
      <c r="EU19">
        <v>108.95399999999999</v>
      </c>
      <c r="EV19">
        <v>100.768</v>
      </c>
    </row>
    <row r="20" spans="1:152" x14ac:dyDescent="0.2">
      <c r="A20">
        <v>44</v>
      </c>
      <c r="B20">
        <v>1531238642.4000001</v>
      </c>
      <c r="C20">
        <v>7649.6000001430502</v>
      </c>
      <c r="D20" t="s">
        <v>276</v>
      </c>
      <c r="E20" t="s">
        <v>277</v>
      </c>
      <c r="F20" t="s">
        <v>564</v>
      </c>
      <c r="G20">
        <v>1531238634.4000001</v>
      </c>
      <c r="H20">
        <f t="shared" si="0"/>
        <v>8.9660609912474223E-3</v>
      </c>
      <c r="I20">
        <f t="shared" si="1"/>
        <v>13.153406968548447</v>
      </c>
      <c r="J20">
        <f t="shared" si="2"/>
        <v>153.22054838709701</v>
      </c>
      <c r="K20">
        <f t="shared" si="3"/>
        <v>124.57038807436018</v>
      </c>
      <c r="L20">
        <f t="shared" si="4"/>
        <v>12.404714368116849</v>
      </c>
      <c r="M20">
        <f t="shared" si="5"/>
        <v>15.257696210544037</v>
      </c>
      <c r="N20">
        <f t="shared" si="6"/>
        <v>0.96575261728041617</v>
      </c>
      <c r="O20">
        <f t="shared" si="7"/>
        <v>2.2533794240040352</v>
      </c>
      <c r="P20">
        <f t="shared" si="8"/>
        <v>0.78243564496922358</v>
      </c>
      <c r="Q20">
        <f t="shared" si="9"/>
        <v>0.50257143593405484</v>
      </c>
      <c r="R20">
        <f t="shared" si="10"/>
        <v>273.60362253822802</v>
      </c>
      <c r="S20">
        <f t="shared" si="11"/>
        <v>28.768993884056034</v>
      </c>
      <c r="T20">
        <f t="shared" si="12"/>
        <v>28.2294451612903</v>
      </c>
      <c r="U20">
        <f t="shared" si="13"/>
        <v>3.8458960900427317</v>
      </c>
      <c r="V20">
        <f t="shared" si="14"/>
        <v>65.560868684127698</v>
      </c>
      <c r="W20">
        <f t="shared" si="15"/>
        <v>2.7425416598991972</v>
      </c>
      <c r="X20">
        <f t="shared" si="16"/>
        <v>4.1831990865050379</v>
      </c>
      <c r="Y20">
        <f t="shared" si="17"/>
        <v>1.1033544301435345</v>
      </c>
      <c r="Z20">
        <f t="shared" si="18"/>
        <v>-395.40328971401135</v>
      </c>
      <c r="AA20">
        <f t="shared" si="19"/>
        <v>176.43854524627272</v>
      </c>
      <c r="AB20">
        <f t="shared" si="20"/>
        <v>17.230672698778545</v>
      </c>
      <c r="AC20">
        <f t="shared" si="21"/>
        <v>71.86955076926796</v>
      </c>
      <c r="AD20">
        <v>-4.1274788152141098E-2</v>
      </c>
      <c r="AE20">
        <v>4.6334565570814099E-2</v>
      </c>
      <c r="AF20">
        <v>3.4612644040562301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52164.374832772148</v>
      </c>
      <c r="AL20">
        <v>0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-1</v>
      </c>
      <c r="AR20" t="s">
        <v>278</v>
      </c>
      <c r="AS20">
        <v>845.89396153846099</v>
      </c>
      <c r="AT20">
        <v>1124.21</v>
      </c>
      <c r="AU20">
        <f t="shared" si="27"/>
        <v>0.24756588045075123</v>
      </c>
      <c r="AV20">
        <v>0.5</v>
      </c>
      <c r="AW20">
        <f t="shared" si="28"/>
        <v>1429.2314517581647</v>
      </c>
      <c r="AX20">
        <f t="shared" si="29"/>
        <v>13.153406968548447</v>
      </c>
      <c r="AY20">
        <f t="shared" si="30"/>
        <v>176.91447136120772</v>
      </c>
      <c r="AZ20">
        <f t="shared" si="31"/>
        <v>0.45469262860141796</v>
      </c>
      <c r="BA20">
        <f t="shared" si="32"/>
        <v>9.9028096192101539E-3</v>
      </c>
      <c r="BB20">
        <f t="shared" si="33"/>
        <v>-1</v>
      </c>
      <c r="BC20" t="s">
        <v>279</v>
      </c>
      <c r="BD20">
        <v>613.04</v>
      </c>
      <c r="BE20">
        <f t="shared" si="34"/>
        <v>511.17000000000007</v>
      </c>
      <c r="BF20">
        <f t="shared" si="35"/>
        <v>0.5444686473414696</v>
      </c>
      <c r="BG20">
        <f t="shared" si="36"/>
        <v>1.8338281351950936</v>
      </c>
      <c r="BH20">
        <f t="shared" si="37"/>
        <v>0.24756588045075123</v>
      </c>
      <c r="BI20" t="e">
        <f t="shared" si="38"/>
        <v>#DIV/0!</v>
      </c>
      <c r="BJ20" t="s">
        <v>257</v>
      </c>
      <c r="BK20" t="s">
        <v>257</v>
      </c>
      <c r="BL20" t="s">
        <v>257</v>
      </c>
      <c r="BM20" t="s">
        <v>257</v>
      </c>
      <c r="BN20" t="s">
        <v>257</v>
      </c>
      <c r="BO20" t="s">
        <v>257</v>
      </c>
      <c r="BP20" t="s">
        <v>257</v>
      </c>
      <c r="BQ20" t="s">
        <v>257</v>
      </c>
      <c r="BR20">
        <f t="shared" si="39"/>
        <v>1700.0148387096799</v>
      </c>
      <c r="BS20">
        <f t="shared" si="40"/>
        <v>1429.2314517581647</v>
      </c>
      <c r="BT20">
        <f t="shared" si="41"/>
        <v>0.84071704506000589</v>
      </c>
      <c r="BU20">
        <f t="shared" si="42"/>
        <v>0.19143409012001197</v>
      </c>
      <c r="BV20">
        <v>6</v>
      </c>
      <c r="BW20">
        <v>0.5</v>
      </c>
      <c r="BX20" t="s">
        <v>258</v>
      </c>
      <c r="BY20">
        <v>1531238634.4000001</v>
      </c>
      <c r="BZ20">
        <v>153.22054838709701</v>
      </c>
      <c r="CA20">
        <v>175.011290322581</v>
      </c>
      <c r="CB20">
        <v>27.5411</v>
      </c>
      <c r="CC20">
        <v>14.4624387096774</v>
      </c>
      <c r="CD20">
        <v>400.000838709677</v>
      </c>
      <c r="CE20">
        <v>99.480051612903196</v>
      </c>
      <c r="CF20">
        <v>9.9909241935483895E-2</v>
      </c>
      <c r="CG20">
        <v>29.681803225806402</v>
      </c>
      <c r="CH20">
        <v>28.2294451612903</v>
      </c>
      <c r="CI20">
        <v>999.9</v>
      </c>
      <c r="CJ20">
        <v>10005.64</v>
      </c>
      <c r="CK20">
        <v>0</v>
      </c>
      <c r="CL20">
        <v>2.95801548387097</v>
      </c>
      <c r="CM20">
        <v>1700.0148387096799</v>
      </c>
      <c r="CN20">
        <v>0.976029387096774</v>
      </c>
      <c r="CO20">
        <v>2.3970261290322599E-2</v>
      </c>
      <c r="CP20">
        <v>0</v>
      </c>
      <c r="CQ20">
        <v>845.94735483871</v>
      </c>
      <c r="CR20">
        <v>5.0001199999999999</v>
      </c>
      <c r="CS20">
        <v>14719.183870967699</v>
      </c>
      <c r="CT20">
        <v>13608.251612903199</v>
      </c>
      <c r="CU20">
        <v>48.912999999999997</v>
      </c>
      <c r="CV20">
        <v>50.308129032258101</v>
      </c>
      <c r="CW20">
        <v>49.925064516128998</v>
      </c>
      <c r="CX20">
        <v>49.983741935483799</v>
      </c>
      <c r="CY20">
        <v>50.514000000000003</v>
      </c>
      <c r="CZ20">
        <v>1654.38161290323</v>
      </c>
      <c r="DA20">
        <v>40.632903225806501</v>
      </c>
      <c r="DB20">
        <v>0</v>
      </c>
      <c r="DC20">
        <v>102.59999990463299</v>
      </c>
      <c r="DD20">
        <v>845.89396153846099</v>
      </c>
      <c r="DE20">
        <v>-4.5970940117856198</v>
      </c>
      <c r="DF20">
        <v>-91.976068498036398</v>
      </c>
      <c r="DG20">
        <v>14718.25</v>
      </c>
      <c r="DH20">
        <v>15</v>
      </c>
      <c r="DI20">
        <v>1531238610.4000001</v>
      </c>
      <c r="DJ20" t="s">
        <v>280</v>
      </c>
      <c r="DK20">
        <v>44</v>
      </c>
      <c r="DL20">
        <v>-0.504</v>
      </c>
      <c r="DM20">
        <v>-0.19</v>
      </c>
      <c r="DN20">
        <v>175</v>
      </c>
      <c r="DO20">
        <v>14</v>
      </c>
      <c r="DP20">
        <v>0.06</v>
      </c>
      <c r="DQ20">
        <v>0.01</v>
      </c>
      <c r="DR20">
        <v>13.1591803538332</v>
      </c>
      <c r="DS20">
        <v>-5.1326430041305798E-2</v>
      </c>
      <c r="DT20">
        <v>4.6511699001563198E-2</v>
      </c>
      <c r="DU20">
        <v>1</v>
      </c>
      <c r="DV20">
        <v>0.95038851408968905</v>
      </c>
      <c r="DW20">
        <v>0.171313309819693</v>
      </c>
      <c r="DX20">
        <v>2.4943869907364E-2</v>
      </c>
      <c r="DY20">
        <v>1</v>
      </c>
      <c r="DZ20">
        <v>2</v>
      </c>
      <c r="EA20">
        <v>2</v>
      </c>
      <c r="EB20" t="s">
        <v>260</v>
      </c>
      <c r="EC20">
        <v>100</v>
      </c>
      <c r="ED20">
        <v>100</v>
      </c>
      <c r="EE20">
        <v>-0.504</v>
      </c>
      <c r="EF20">
        <v>-0.19</v>
      </c>
      <c r="EG20">
        <v>2</v>
      </c>
      <c r="EH20">
        <v>385.30500000000001</v>
      </c>
      <c r="EI20">
        <v>550.96</v>
      </c>
      <c r="EJ20">
        <v>25.0002</v>
      </c>
      <c r="EK20">
        <v>34.590699999999998</v>
      </c>
      <c r="EL20">
        <v>30.0002</v>
      </c>
      <c r="EM20">
        <v>34.623699999999999</v>
      </c>
      <c r="EN20">
        <v>34.590899999999998</v>
      </c>
      <c r="EO20">
        <v>10.4392</v>
      </c>
      <c r="EP20">
        <v>57.917900000000003</v>
      </c>
      <c r="EQ20">
        <v>0</v>
      </c>
      <c r="ER20">
        <v>25</v>
      </c>
      <c r="ES20">
        <v>175</v>
      </c>
      <c r="ET20">
        <v>14.2692</v>
      </c>
      <c r="EU20">
        <v>108.947</v>
      </c>
      <c r="EV20">
        <v>100.762</v>
      </c>
    </row>
    <row r="21" spans="1:152" x14ac:dyDescent="0.2">
      <c r="A21">
        <v>45</v>
      </c>
      <c r="B21">
        <v>1531238750.5</v>
      </c>
      <c r="C21">
        <v>7757.7000000476801</v>
      </c>
      <c r="D21" t="s">
        <v>281</v>
      </c>
      <c r="E21" t="s">
        <v>282</v>
      </c>
      <c r="F21" t="s">
        <v>564</v>
      </c>
      <c r="G21">
        <v>1531238742.5</v>
      </c>
      <c r="H21">
        <f t="shared" si="0"/>
        <v>9.115152509992553E-3</v>
      </c>
      <c r="I21">
        <f t="shared" si="1"/>
        <v>5.1455723818703083</v>
      </c>
      <c r="J21">
        <f t="shared" si="2"/>
        <v>91.040622580645206</v>
      </c>
      <c r="K21">
        <f t="shared" si="3"/>
        <v>79.466537681478897</v>
      </c>
      <c r="L21">
        <f t="shared" si="4"/>
        <v>7.913509484197693</v>
      </c>
      <c r="M21">
        <f t="shared" si="5"/>
        <v>9.0660905993783167</v>
      </c>
      <c r="N21">
        <f t="shared" si="6"/>
        <v>0.98698940474133179</v>
      </c>
      <c r="O21">
        <f t="shared" si="7"/>
        <v>2.2522152796919368</v>
      </c>
      <c r="P21">
        <f t="shared" si="8"/>
        <v>0.79628508376607499</v>
      </c>
      <c r="Q21">
        <f t="shared" si="9"/>
        <v>0.51171836204643961</v>
      </c>
      <c r="R21">
        <f t="shared" si="10"/>
        <v>273.59962950942759</v>
      </c>
      <c r="S21">
        <f t="shared" si="11"/>
        <v>28.675653959125608</v>
      </c>
      <c r="T21">
        <f t="shared" si="12"/>
        <v>28.2174935483871</v>
      </c>
      <c r="U21">
        <f t="shared" si="13"/>
        <v>3.8432218853428779</v>
      </c>
      <c r="V21">
        <f t="shared" si="14"/>
        <v>65.687840148425309</v>
      </c>
      <c r="W21">
        <f t="shared" si="15"/>
        <v>2.7409715559536112</v>
      </c>
      <c r="X21">
        <f t="shared" si="16"/>
        <v>4.1727229115164004</v>
      </c>
      <c r="Y21">
        <f t="shared" si="17"/>
        <v>1.1022503293892667</v>
      </c>
      <c r="Z21">
        <f t="shared" si="18"/>
        <v>-401.97822569067159</v>
      </c>
      <c r="AA21">
        <f t="shared" si="19"/>
        <v>172.51125946719014</v>
      </c>
      <c r="AB21">
        <f t="shared" si="20"/>
        <v>16.851198405576252</v>
      </c>
      <c r="AC21">
        <f t="shared" si="21"/>
        <v>60.983861691522407</v>
      </c>
      <c r="AD21">
        <v>-4.1243412416685298E-2</v>
      </c>
      <c r="AE21">
        <v>4.62993435590996E-2</v>
      </c>
      <c r="AF21">
        <v>3.4591820653380099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52133.905836429309</v>
      </c>
      <c r="AL21">
        <v>0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-1</v>
      </c>
      <c r="AR21" t="s">
        <v>283</v>
      </c>
      <c r="AS21">
        <v>855.36592307692297</v>
      </c>
      <c r="AT21">
        <v>1085.73</v>
      </c>
      <c r="AU21">
        <f t="shared" si="27"/>
        <v>0.21217436832645042</v>
      </c>
      <c r="AV21">
        <v>0.5</v>
      </c>
      <c r="AW21">
        <f t="shared" si="28"/>
        <v>1429.2083805590951</v>
      </c>
      <c r="AX21">
        <f t="shared" si="29"/>
        <v>5.1455723818703083</v>
      </c>
      <c r="AY21">
        <f t="shared" si="30"/>
        <v>151.62069267599759</v>
      </c>
      <c r="AZ21">
        <f t="shared" si="31"/>
        <v>0.41814263214611369</v>
      </c>
      <c r="BA21">
        <f t="shared" si="32"/>
        <v>4.2999834492057822E-3</v>
      </c>
      <c r="BB21">
        <f t="shared" si="33"/>
        <v>-1</v>
      </c>
      <c r="BC21" t="s">
        <v>284</v>
      </c>
      <c r="BD21">
        <v>631.74</v>
      </c>
      <c r="BE21">
        <f t="shared" si="34"/>
        <v>453.99</v>
      </c>
      <c r="BF21">
        <f t="shared" si="35"/>
        <v>0.50742103773888647</v>
      </c>
      <c r="BG21">
        <f t="shared" si="36"/>
        <v>1.7186342482666921</v>
      </c>
      <c r="BH21">
        <f t="shared" si="37"/>
        <v>0.21217436832645045</v>
      </c>
      <c r="BI21" t="e">
        <f t="shared" si="38"/>
        <v>#DIV/0!</v>
      </c>
      <c r="BJ21" t="s">
        <v>257</v>
      </c>
      <c r="BK21" t="s">
        <v>257</v>
      </c>
      <c r="BL21" t="s">
        <v>257</v>
      </c>
      <c r="BM21" t="s">
        <v>257</v>
      </c>
      <c r="BN21" t="s">
        <v>257</v>
      </c>
      <c r="BO21" t="s">
        <v>257</v>
      </c>
      <c r="BP21" t="s">
        <v>257</v>
      </c>
      <c r="BQ21" t="s">
        <v>257</v>
      </c>
      <c r="BR21">
        <f t="shared" si="39"/>
        <v>1699.9870967741899</v>
      </c>
      <c r="BS21">
        <f t="shared" si="40"/>
        <v>1429.2083805590951</v>
      </c>
      <c r="BT21">
        <f t="shared" si="41"/>
        <v>0.84071719324875416</v>
      </c>
      <c r="BU21">
        <f t="shared" si="42"/>
        <v>0.19143438649750821</v>
      </c>
      <c r="BV21">
        <v>6</v>
      </c>
      <c r="BW21">
        <v>0.5</v>
      </c>
      <c r="BX21" t="s">
        <v>258</v>
      </c>
      <c r="BY21">
        <v>1531238742.5</v>
      </c>
      <c r="BZ21">
        <v>91.040622580645206</v>
      </c>
      <c r="CA21">
        <v>100.003748387097</v>
      </c>
      <c r="CB21">
        <v>27.5245161290323</v>
      </c>
      <c r="CC21">
        <v>14.2281322580645</v>
      </c>
      <c r="CD21">
        <v>400.00029032258101</v>
      </c>
      <c r="CE21">
        <v>99.482974193548401</v>
      </c>
      <c r="CF21">
        <v>9.9941019354838706E-2</v>
      </c>
      <c r="CG21">
        <v>29.638258064516101</v>
      </c>
      <c r="CH21">
        <v>28.2174935483871</v>
      </c>
      <c r="CI21">
        <v>999.9</v>
      </c>
      <c r="CJ21">
        <v>9997.7403225806393</v>
      </c>
      <c r="CK21">
        <v>0</v>
      </c>
      <c r="CL21">
        <v>2.8841887096774199</v>
      </c>
      <c r="CM21">
        <v>1699.9870967741899</v>
      </c>
      <c r="CN21">
        <v>0.97602351612903204</v>
      </c>
      <c r="CO21">
        <v>2.3976545161290299E-2</v>
      </c>
      <c r="CP21">
        <v>0</v>
      </c>
      <c r="CQ21">
        <v>855.40038709677401</v>
      </c>
      <c r="CR21">
        <v>5.0001199999999999</v>
      </c>
      <c r="CS21">
        <v>14839.461290322601</v>
      </c>
      <c r="CT21">
        <v>13608.0193548387</v>
      </c>
      <c r="CU21">
        <v>48.376903225806402</v>
      </c>
      <c r="CV21">
        <v>49.820129032258102</v>
      </c>
      <c r="CW21">
        <v>49.356709677419403</v>
      </c>
      <c r="CX21">
        <v>49.552</v>
      </c>
      <c r="CY21">
        <v>50.012</v>
      </c>
      <c r="CZ21">
        <v>1654.3464516129</v>
      </c>
      <c r="DA21">
        <v>40.640645161290301</v>
      </c>
      <c r="DB21">
        <v>0</v>
      </c>
      <c r="DC21">
        <v>107.39999985694899</v>
      </c>
      <c r="DD21">
        <v>855.36592307692297</v>
      </c>
      <c r="DE21">
        <v>-2.8415726444915599</v>
      </c>
      <c r="DF21">
        <v>-70.676923145717296</v>
      </c>
      <c r="DG21">
        <v>14839.319230769201</v>
      </c>
      <c r="DH21">
        <v>15</v>
      </c>
      <c r="DI21">
        <v>1531238719.5</v>
      </c>
      <c r="DJ21" t="s">
        <v>285</v>
      </c>
      <c r="DK21">
        <v>45</v>
      </c>
      <c r="DL21">
        <v>-0.57499999999999996</v>
      </c>
      <c r="DM21">
        <v>-0.192</v>
      </c>
      <c r="DN21">
        <v>100</v>
      </c>
      <c r="DO21">
        <v>14</v>
      </c>
      <c r="DP21">
        <v>0.23</v>
      </c>
      <c r="DQ21">
        <v>0.01</v>
      </c>
      <c r="DR21">
        <v>5.1500073844234597</v>
      </c>
      <c r="DS21">
        <v>4.6992690037437397E-2</v>
      </c>
      <c r="DT21">
        <v>8.1804199473230504E-2</v>
      </c>
      <c r="DU21">
        <v>1</v>
      </c>
      <c r="DV21">
        <v>0.96905326007965897</v>
      </c>
      <c r="DW21">
        <v>0.20357461493484399</v>
      </c>
      <c r="DX21">
        <v>3.1867097528917102E-2</v>
      </c>
      <c r="DY21">
        <v>1</v>
      </c>
      <c r="DZ21">
        <v>2</v>
      </c>
      <c r="EA21">
        <v>2</v>
      </c>
      <c r="EB21" t="s">
        <v>260</v>
      </c>
      <c r="EC21">
        <v>100</v>
      </c>
      <c r="ED21">
        <v>100</v>
      </c>
      <c r="EE21">
        <v>-0.57499999999999996</v>
      </c>
      <c r="EF21">
        <v>-0.192</v>
      </c>
      <c r="EG21">
        <v>2</v>
      </c>
      <c r="EH21">
        <v>385.267</v>
      </c>
      <c r="EI21">
        <v>550.12300000000005</v>
      </c>
      <c r="EJ21">
        <v>24.999400000000001</v>
      </c>
      <c r="EK21">
        <v>34.625100000000003</v>
      </c>
      <c r="EL21">
        <v>30.0001</v>
      </c>
      <c r="EM21">
        <v>34.651000000000003</v>
      </c>
      <c r="EN21">
        <v>34.615600000000001</v>
      </c>
      <c r="EO21">
        <v>7.2030000000000003</v>
      </c>
      <c r="EP21">
        <v>58.9985</v>
      </c>
      <c r="EQ21">
        <v>0</v>
      </c>
      <c r="ER21">
        <v>25</v>
      </c>
      <c r="ES21">
        <v>100</v>
      </c>
      <c r="ET21">
        <v>13.9656</v>
      </c>
      <c r="EU21">
        <v>108.938</v>
      </c>
      <c r="EV21">
        <v>100.756</v>
      </c>
    </row>
    <row r="22" spans="1:152" x14ac:dyDescent="0.2">
      <c r="A22">
        <v>46</v>
      </c>
      <c r="B22">
        <v>1531238857.5</v>
      </c>
      <c r="C22">
        <v>7864.7000000476801</v>
      </c>
      <c r="D22" t="s">
        <v>286</v>
      </c>
      <c r="E22" t="s">
        <v>287</v>
      </c>
      <c r="F22" t="s">
        <v>564</v>
      </c>
      <c r="G22">
        <v>1531238849.5</v>
      </c>
      <c r="H22">
        <f t="shared" si="0"/>
        <v>9.329979166377414E-3</v>
      </c>
      <c r="I22">
        <f t="shared" si="1"/>
        <v>-0.56502174844162534</v>
      </c>
      <c r="J22">
        <f t="shared" si="2"/>
        <v>50.155070967741899</v>
      </c>
      <c r="K22">
        <f t="shared" si="3"/>
        <v>50.337990269165985</v>
      </c>
      <c r="L22">
        <f t="shared" si="4"/>
        <v>5.0126436721672043</v>
      </c>
      <c r="M22">
        <f t="shared" si="5"/>
        <v>4.9944286168203815</v>
      </c>
      <c r="N22">
        <f t="shared" si="6"/>
        <v>1.0202807671198699</v>
      </c>
      <c r="O22">
        <f t="shared" si="7"/>
        <v>2.2533479553664852</v>
      </c>
      <c r="P22">
        <f t="shared" si="8"/>
        <v>0.81796994090750519</v>
      </c>
      <c r="Q22">
        <f t="shared" si="9"/>
        <v>0.52603888075002925</v>
      </c>
      <c r="R22">
        <f t="shared" si="10"/>
        <v>273.60258062755042</v>
      </c>
      <c r="S22">
        <f t="shared" si="11"/>
        <v>28.556794143150654</v>
      </c>
      <c r="T22">
        <f t="shared" si="12"/>
        <v>28.1711967741936</v>
      </c>
      <c r="U22">
        <f t="shared" si="13"/>
        <v>3.8328781666887131</v>
      </c>
      <c r="V22">
        <f t="shared" si="14"/>
        <v>65.715238538940753</v>
      </c>
      <c r="W22">
        <f t="shared" si="15"/>
        <v>2.7345002863364321</v>
      </c>
      <c r="X22">
        <f t="shared" si="16"/>
        <v>4.1611357534920224</v>
      </c>
      <c r="Y22">
        <f t="shared" si="17"/>
        <v>1.098377880352281</v>
      </c>
      <c r="Z22">
        <f t="shared" si="18"/>
        <v>-411.45208123724393</v>
      </c>
      <c r="AA22">
        <f t="shared" si="19"/>
        <v>172.35779634696033</v>
      </c>
      <c r="AB22">
        <f t="shared" si="20"/>
        <v>16.819839651261169</v>
      </c>
      <c r="AC22">
        <f t="shared" si="21"/>
        <v>51.328135388528011</v>
      </c>
      <c r="AD22">
        <v>-4.1273939823539503E-2</v>
      </c>
      <c r="AE22">
        <v>4.6333613247641202E-2</v>
      </c>
      <c r="AF22">
        <v>3.46120810952806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52179.169242919204</v>
      </c>
      <c r="AL22">
        <v>0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-1</v>
      </c>
      <c r="AR22" t="s">
        <v>288</v>
      </c>
      <c r="AS22">
        <v>869.90269230769195</v>
      </c>
      <c r="AT22">
        <v>1064.75</v>
      </c>
      <c r="AU22">
        <f t="shared" si="27"/>
        <v>0.18299817580869504</v>
      </c>
      <c r="AV22">
        <v>0.5</v>
      </c>
      <c r="AW22">
        <f t="shared" si="28"/>
        <v>1429.2209128171428</v>
      </c>
      <c r="AX22">
        <f t="shared" si="29"/>
        <v>-0.56502174844162534</v>
      </c>
      <c r="AY22">
        <f t="shared" si="30"/>
        <v>130.77240993658756</v>
      </c>
      <c r="AZ22">
        <f t="shared" si="31"/>
        <v>0.40203803709791036</v>
      </c>
      <c r="BA22">
        <f t="shared" si="32"/>
        <v>3.0434640835263696E-4</v>
      </c>
      <c r="BB22">
        <f t="shared" si="33"/>
        <v>-1</v>
      </c>
      <c r="BC22" t="s">
        <v>289</v>
      </c>
      <c r="BD22">
        <v>636.67999999999995</v>
      </c>
      <c r="BE22">
        <f t="shared" si="34"/>
        <v>428.07000000000005</v>
      </c>
      <c r="BF22">
        <f t="shared" si="35"/>
        <v>0.45517627418952045</v>
      </c>
      <c r="BG22">
        <f t="shared" si="36"/>
        <v>1.6723471759753723</v>
      </c>
      <c r="BH22">
        <f t="shared" si="37"/>
        <v>0.18299817580869504</v>
      </c>
      <c r="BI22" t="e">
        <f t="shared" si="38"/>
        <v>#DIV/0!</v>
      </c>
      <c r="BJ22" t="s">
        <v>257</v>
      </c>
      <c r="BK22" t="s">
        <v>257</v>
      </c>
      <c r="BL22" t="s">
        <v>257</v>
      </c>
      <c r="BM22" t="s">
        <v>257</v>
      </c>
      <c r="BN22" t="s">
        <v>257</v>
      </c>
      <c r="BO22" t="s">
        <v>257</v>
      </c>
      <c r="BP22" t="s">
        <v>257</v>
      </c>
      <c r="BQ22" t="s">
        <v>257</v>
      </c>
      <c r="BR22">
        <f t="shared" si="39"/>
        <v>1700.0016129032299</v>
      </c>
      <c r="BS22">
        <f t="shared" si="40"/>
        <v>1429.2209128171428</v>
      </c>
      <c r="BT22">
        <f t="shared" si="41"/>
        <v>0.84071738636550286</v>
      </c>
      <c r="BU22">
        <f t="shared" si="42"/>
        <v>0.19143477273100584</v>
      </c>
      <c r="BV22">
        <v>6</v>
      </c>
      <c r="BW22">
        <v>0.5</v>
      </c>
      <c r="BX22" t="s">
        <v>258</v>
      </c>
      <c r="BY22">
        <v>1531238849.5</v>
      </c>
      <c r="BZ22">
        <v>50.155070967741899</v>
      </c>
      <c r="CA22">
        <v>50.009458064516103</v>
      </c>
      <c r="CB22">
        <v>27.4604096774193</v>
      </c>
      <c r="CC22">
        <v>13.849848387096801</v>
      </c>
      <c r="CD22">
        <v>400.002935483871</v>
      </c>
      <c r="CE22">
        <v>99.479767741935504</v>
      </c>
      <c r="CF22">
        <v>9.9966080645161298E-2</v>
      </c>
      <c r="CG22">
        <v>29.5899838709677</v>
      </c>
      <c r="CH22">
        <v>28.1711967741936</v>
      </c>
      <c r="CI22">
        <v>999.9</v>
      </c>
      <c r="CJ22">
        <v>10005.4629032258</v>
      </c>
      <c r="CK22">
        <v>0</v>
      </c>
      <c r="CL22">
        <v>2.9621499999999998</v>
      </c>
      <c r="CM22">
        <v>1700.0016129032299</v>
      </c>
      <c r="CN22">
        <v>0.97601609677419399</v>
      </c>
      <c r="CO22">
        <v>2.39837967741936E-2</v>
      </c>
      <c r="CP22">
        <v>0</v>
      </c>
      <c r="CQ22">
        <v>869.85780645161299</v>
      </c>
      <c r="CR22">
        <v>5.0001199999999999</v>
      </c>
      <c r="CS22">
        <v>15060.0451612903</v>
      </c>
      <c r="CT22">
        <v>13608.0935483871</v>
      </c>
      <c r="CU22">
        <v>47.901000000000003</v>
      </c>
      <c r="CV22">
        <v>49.389000000000003</v>
      </c>
      <c r="CW22">
        <v>48.872870967741903</v>
      </c>
      <c r="CX22">
        <v>49.146999999999998</v>
      </c>
      <c r="CY22">
        <v>49.5843548387097</v>
      </c>
      <c r="CZ22">
        <v>1654.34967741935</v>
      </c>
      <c r="DA22">
        <v>40.651935483871</v>
      </c>
      <c r="DB22">
        <v>0</v>
      </c>
      <c r="DC22">
        <v>106.700000047684</v>
      </c>
      <c r="DD22">
        <v>869.90269230769195</v>
      </c>
      <c r="DE22">
        <v>1.9436581155619601</v>
      </c>
      <c r="DF22">
        <v>23.514529993027701</v>
      </c>
      <c r="DG22">
        <v>15060.4692307692</v>
      </c>
      <c r="DH22">
        <v>15</v>
      </c>
      <c r="DI22">
        <v>1531238827</v>
      </c>
      <c r="DJ22" t="s">
        <v>290</v>
      </c>
      <c r="DK22">
        <v>46</v>
      </c>
      <c r="DL22">
        <v>-0.56100000000000005</v>
      </c>
      <c r="DM22">
        <v>-0.192</v>
      </c>
      <c r="DN22">
        <v>50</v>
      </c>
      <c r="DO22">
        <v>14</v>
      </c>
      <c r="DP22">
        <v>0.35</v>
      </c>
      <c r="DQ22">
        <v>0.01</v>
      </c>
      <c r="DR22">
        <v>-0.56135502718026897</v>
      </c>
      <c r="DS22">
        <v>1.9099652955516799E-2</v>
      </c>
      <c r="DT22">
        <v>4.3741745571106098E-2</v>
      </c>
      <c r="DU22">
        <v>1</v>
      </c>
      <c r="DV22">
        <v>0.996676173977042</v>
      </c>
      <c r="DW22">
        <v>0.26101184350261802</v>
      </c>
      <c r="DX22">
        <v>4.6344287721258502E-2</v>
      </c>
      <c r="DY22">
        <v>1</v>
      </c>
      <c r="DZ22">
        <v>2</v>
      </c>
      <c r="EA22">
        <v>2</v>
      </c>
      <c r="EB22" t="s">
        <v>260</v>
      </c>
      <c r="EC22">
        <v>100</v>
      </c>
      <c r="ED22">
        <v>100</v>
      </c>
      <c r="EE22">
        <v>-0.56100000000000005</v>
      </c>
      <c r="EF22">
        <v>-0.192</v>
      </c>
      <c r="EG22">
        <v>2</v>
      </c>
      <c r="EH22">
        <v>385.44499999999999</v>
      </c>
      <c r="EI22">
        <v>549.67899999999997</v>
      </c>
      <c r="EJ22">
        <v>24.999400000000001</v>
      </c>
      <c r="EK22">
        <v>34.656799999999997</v>
      </c>
      <c r="EL22">
        <v>30.0001</v>
      </c>
      <c r="EM22">
        <v>34.681100000000001</v>
      </c>
      <c r="EN22">
        <v>34.643799999999999</v>
      </c>
      <c r="EO22">
        <v>5.0716200000000002</v>
      </c>
      <c r="EP22">
        <v>59.706299999999999</v>
      </c>
      <c r="EQ22">
        <v>0</v>
      </c>
      <c r="ER22">
        <v>25</v>
      </c>
      <c r="ES22">
        <v>50</v>
      </c>
      <c r="ET22">
        <v>13.652799999999999</v>
      </c>
      <c r="EU22">
        <v>108.93300000000001</v>
      </c>
      <c r="EV22">
        <v>100.75</v>
      </c>
    </row>
    <row r="23" spans="1:152" x14ac:dyDescent="0.2">
      <c r="A23">
        <v>47</v>
      </c>
      <c r="B23">
        <v>1531238972</v>
      </c>
      <c r="C23">
        <v>7979.2000000476801</v>
      </c>
      <c r="D23" t="s">
        <v>291</v>
      </c>
      <c r="E23" t="s">
        <v>292</v>
      </c>
      <c r="F23" t="s">
        <v>564</v>
      </c>
      <c r="G23">
        <v>1531238964</v>
      </c>
      <c r="H23">
        <f t="shared" si="0"/>
        <v>9.3648436479425359E-3</v>
      </c>
      <c r="I23">
        <f t="shared" si="1"/>
        <v>31.443859055258581</v>
      </c>
      <c r="J23">
        <f t="shared" si="2"/>
        <v>347.91406451612897</v>
      </c>
      <c r="K23">
        <f t="shared" si="3"/>
        <v>283.36163957110728</v>
      </c>
      <c r="L23">
        <f t="shared" si="4"/>
        <v>28.216823033525337</v>
      </c>
      <c r="M23">
        <f t="shared" si="5"/>
        <v>34.644878552315916</v>
      </c>
      <c r="N23">
        <f t="shared" si="6"/>
        <v>1.0366100622827228</v>
      </c>
      <c r="O23">
        <f t="shared" si="7"/>
        <v>2.2512384467928275</v>
      </c>
      <c r="P23">
        <f t="shared" si="8"/>
        <v>0.82831628588124429</v>
      </c>
      <c r="Q23">
        <f t="shared" si="9"/>
        <v>0.53289645150150777</v>
      </c>
      <c r="R23">
        <f t="shared" si="10"/>
        <v>273.60417975381836</v>
      </c>
      <c r="S23">
        <f t="shared" si="11"/>
        <v>28.463131816095448</v>
      </c>
      <c r="T23">
        <f t="shared" si="12"/>
        <v>28.014500000000002</v>
      </c>
      <c r="U23">
        <f t="shared" si="13"/>
        <v>3.7980486413686174</v>
      </c>
      <c r="V23">
        <f t="shared" si="14"/>
        <v>65.407878343631197</v>
      </c>
      <c r="W23">
        <f t="shared" si="15"/>
        <v>2.70900633312199</v>
      </c>
      <c r="X23">
        <f t="shared" si="16"/>
        <v>4.1417125913942252</v>
      </c>
      <c r="Y23">
        <f t="shared" si="17"/>
        <v>1.0890423082466274</v>
      </c>
      <c r="Z23">
        <f t="shared" si="18"/>
        <v>-412.98960487426581</v>
      </c>
      <c r="AA23">
        <f t="shared" si="19"/>
        <v>181.36134874252437</v>
      </c>
      <c r="AB23">
        <f t="shared" si="20"/>
        <v>17.694131364307982</v>
      </c>
      <c r="AC23">
        <f t="shared" si="21"/>
        <v>59.670054986384883</v>
      </c>
      <c r="AD23">
        <v>-4.1217096397282903E-2</v>
      </c>
      <c r="AE23">
        <v>4.6269801521910403E-2</v>
      </c>
      <c r="AF23">
        <v>3.4574351079635499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52124.20504573737</v>
      </c>
      <c r="AL23">
        <v>0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-1</v>
      </c>
      <c r="AR23" t="s">
        <v>293</v>
      </c>
      <c r="AS23">
        <v>848.11115384615402</v>
      </c>
      <c r="AT23">
        <v>1187</v>
      </c>
      <c r="AU23">
        <f t="shared" si="27"/>
        <v>0.28550029162076329</v>
      </c>
      <c r="AV23">
        <v>0.5</v>
      </c>
      <c r="AW23">
        <f t="shared" si="28"/>
        <v>1429.2351579784772</v>
      </c>
      <c r="AX23">
        <f t="shared" si="29"/>
        <v>31.443859055258581</v>
      </c>
      <c r="AY23">
        <f t="shared" si="30"/>
        <v>204.02352719875148</v>
      </c>
      <c r="AZ23">
        <f t="shared" si="31"/>
        <v>0.50877843302443126</v>
      </c>
      <c r="BA23">
        <f t="shared" si="32"/>
        <v>2.2700154606571158E-2</v>
      </c>
      <c r="BB23">
        <f t="shared" si="33"/>
        <v>-1</v>
      </c>
      <c r="BC23" t="s">
        <v>294</v>
      </c>
      <c r="BD23">
        <v>583.08000000000004</v>
      </c>
      <c r="BE23">
        <f t="shared" si="34"/>
        <v>603.91999999999996</v>
      </c>
      <c r="BF23">
        <f t="shared" si="35"/>
        <v>0.56114857291337594</v>
      </c>
      <c r="BG23">
        <f t="shared" si="36"/>
        <v>2.0357412361940042</v>
      </c>
      <c r="BH23">
        <f t="shared" si="37"/>
        <v>0.28550029162076324</v>
      </c>
      <c r="BI23" t="e">
        <f t="shared" si="38"/>
        <v>#DIV/0!</v>
      </c>
      <c r="BJ23" t="s">
        <v>257</v>
      </c>
      <c r="BK23" t="s">
        <v>257</v>
      </c>
      <c r="BL23" t="s">
        <v>257</v>
      </c>
      <c r="BM23" t="s">
        <v>257</v>
      </c>
      <c r="BN23" t="s">
        <v>257</v>
      </c>
      <c r="BO23" t="s">
        <v>257</v>
      </c>
      <c r="BP23" t="s">
        <v>257</v>
      </c>
      <c r="BQ23" t="s">
        <v>257</v>
      </c>
      <c r="BR23">
        <f t="shared" si="39"/>
        <v>1700.0193548387099</v>
      </c>
      <c r="BS23">
        <f t="shared" si="40"/>
        <v>1429.2351579784772</v>
      </c>
      <c r="BT23">
        <f t="shared" si="41"/>
        <v>0.84071699178629444</v>
      </c>
      <c r="BU23">
        <f t="shared" si="42"/>
        <v>0.19143398357258895</v>
      </c>
      <c r="BV23">
        <v>6</v>
      </c>
      <c r="BW23">
        <v>0.5</v>
      </c>
      <c r="BX23" t="s">
        <v>258</v>
      </c>
      <c r="BY23">
        <v>1531238964</v>
      </c>
      <c r="BZ23">
        <v>347.91406451612897</v>
      </c>
      <c r="CA23">
        <v>399.96664516128999</v>
      </c>
      <c r="CB23">
        <v>27.2046387096774</v>
      </c>
      <c r="CC23">
        <v>13.5396419354839</v>
      </c>
      <c r="CD23">
        <v>400.00345161290301</v>
      </c>
      <c r="CE23">
        <v>99.478858064516103</v>
      </c>
      <c r="CF23">
        <v>9.9980751612903193E-2</v>
      </c>
      <c r="CG23">
        <v>29.508800000000001</v>
      </c>
      <c r="CH23">
        <v>28.014500000000002</v>
      </c>
      <c r="CI23">
        <v>999.9</v>
      </c>
      <c r="CJ23">
        <v>9991.7745161290295</v>
      </c>
      <c r="CK23">
        <v>0</v>
      </c>
      <c r="CL23">
        <v>2.9621499999999998</v>
      </c>
      <c r="CM23">
        <v>1700.0193548387099</v>
      </c>
      <c r="CN23">
        <v>0.97603183870967802</v>
      </c>
      <c r="CO23">
        <v>2.3967919354838701E-2</v>
      </c>
      <c r="CP23">
        <v>0</v>
      </c>
      <c r="CQ23">
        <v>848.09619354838696</v>
      </c>
      <c r="CR23">
        <v>5.0001199999999999</v>
      </c>
      <c r="CS23">
        <v>14702.0935483871</v>
      </c>
      <c r="CT23">
        <v>13608.2870967742</v>
      </c>
      <c r="CU23">
        <v>47.477645161290297</v>
      </c>
      <c r="CV23">
        <v>48.977645161290297</v>
      </c>
      <c r="CW23">
        <v>48.430999999999997</v>
      </c>
      <c r="CX23">
        <v>48.795999999999999</v>
      </c>
      <c r="CY23">
        <v>49.186999999999998</v>
      </c>
      <c r="CZ23">
        <v>1654.38935483871</v>
      </c>
      <c r="DA23">
        <v>40.630000000000003</v>
      </c>
      <c r="DB23">
        <v>0</v>
      </c>
      <c r="DC23">
        <v>114</v>
      </c>
      <c r="DD23">
        <v>848.11115384615402</v>
      </c>
      <c r="DE23">
        <v>0.56246154484581801</v>
      </c>
      <c r="DF23">
        <v>-4.3897435435808099</v>
      </c>
      <c r="DG23">
        <v>14701.992307692301</v>
      </c>
      <c r="DH23">
        <v>15</v>
      </c>
      <c r="DI23">
        <v>1531238934.5</v>
      </c>
      <c r="DJ23" t="s">
        <v>295</v>
      </c>
      <c r="DK23">
        <v>47</v>
      </c>
      <c r="DL23">
        <v>-0.191</v>
      </c>
      <c r="DM23">
        <v>-0.20200000000000001</v>
      </c>
      <c r="DN23">
        <v>400</v>
      </c>
      <c r="DO23">
        <v>14</v>
      </c>
      <c r="DP23">
        <v>0.02</v>
      </c>
      <c r="DQ23">
        <v>0.01</v>
      </c>
      <c r="DR23">
        <v>31.473331108344698</v>
      </c>
      <c r="DS23">
        <v>-3.7143626298226699E-2</v>
      </c>
      <c r="DT23">
        <v>0.118234861014003</v>
      </c>
      <c r="DU23">
        <v>1</v>
      </c>
      <c r="DV23">
        <v>1.0328808185493601</v>
      </c>
      <c r="DW23">
        <v>3.3779771795603902E-2</v>
      </c>
      <c r="DX23">
        <v>1.2955811797513501E-2</v>
      </c>
      <c r="DY23">
        <v>1</v>
      </c>
      <c r="DZ23">
        <v>2</v>
      </c>
      <c r="EA23">
        <v>2</v>
      </c>
      <c r="EB23" t="s">
        <v>260</v>
      </c>
      <c r="EC23">
        <v>100</v>
      </c>
      <c r="ED23">
        <v>100</v>
      </c>
      <c r="EE23">
        <v>-0.191</v>
      </c>
      <c r="EF23">
        <v>-0.20200000000000001</v>
      </c>
      <c r="EG23">
        <v>2</v>
      </c>
      <c r="EH23">
        <v>385.577</v>
      </c>
      <c r="EI23">
        <v>551.02099999999996</v>
      </c>
      <c r="EJ23">
        <v>24.999600000000001</v>
      </c>
      <c r="EK23">
        <v>34.6599</v>
      </c>
      <c r="EL23">
        <v>30</v>
      </c>
      <c r="EM23">
        <v>34.685699999999997</v>
      </c>
      <c r="EN23">
        <v>34.653199999999998</v>
      </c>
      <c r="EO23">
        <v>19.665800000000001</v>
      </c>
      <c r="EP23">
        <v>59.417700000000004</v>
      </c>
      <c r="EQ23">
        <v>0</v>
      </c>
      <c r="ER23">
        <v>25</v>
      </c>
      <c r="ES23">
        <v>400</v>
      </c>
      <c r="ET23">
        <v>13.565899999999999</v>
      </c>
      <c r="EU23">
        <v>108.934</v>
      </c>
      <c r="EV23">
        <v>100.756</v>
      </c>
    </row>
    <row r="24" spans="1:152" x14ac:dyDescent="0.2">
      <c r="A24">
        <v>48</v>
      </c>
      <c r="B24">
        <v>1531239092.5</v>
      </c>
      <c r="C24">
        <v>8099.7000000476801</v>
      </c>
      <c r="D24" t="s">
        <v>296</v>
      </c>
      <c r="E24" t="s">
        <v>297</v>
      </c>
      <c r="F24" t="s">
        <v>564</v>
      </c>
      <c r="G24">
        <v>1531239084.5</v>
      </c>
      <c r="H24">
        <f t="shared" si="0"/>
        <v>9.4289794593383977E-3</v>
      </c>
      <c r="I24">
        <f t="shared" si="1"/>
        <v>37.94232007704889</v>
      </c>
      <c r="J24">
        <f t="shared" si="2"/>
        <v>535.58267741935504</v>
      </c>
      <c r="K24">
        <f t="shared" si="3"/>
        <v>457.11415057832517</v>
      </c>
      <c r="L24">
        <f t="shared" si="4"/>
        <v>45.517278598455583</v>
      </c>
      <c r="M24">
        <f t="shared" si="5"/>
        <v>53.330805685540469</v>
      </c>
      <c r="N24">
        <f t="shared" si="6"/>
        <v>1.06107561115213</v>
      </c>
      <c r="O24">
        <f t="shared" si="7"/>
        <v>2.2500773832204599</v>
      </c>
      <c r="P24">
        <f t="shared" si="8"/>
        <v>0.84383427682734802</v>
      </c>
      <c r="Q24">
        <f t="shared" si="9"/>
        <v>0.5431780204523039</v>
      </c>
      <c r="R24">
        <f t="shared" si="10"/>
        <v>273.60789243100839</v>
      </c>
      <c r="S24">
        <f t="shared" si="11"/>
        <v>28.384253500779259</v>
      </c>
      <c r="T24">
        <f t="shared" si="12"/>
        <v>27.920390322580602</v>
      </c>
      <c r="U24">
        <f t="shared" si="13"/>
        <v>3.7772635539334893</v>
      </c>
      <c r="V24">
        <f t="shared" si="14"/>
        <v>65.425031350481277</v>
      </c>
      <c r="W24">
        <f t="shared" si="15"/>
        <v>2.7008049479736971</v>
      </c>
      <c r="X24">
        <f t="shared" si="16"/>
        <v>4.1280911789029346</v>
      </c>
      <c r="Y24">
        <f t="shared" si="17"/>
        <v>1.0764586059597923</v>
      </c>
      <c r="Z24">
        <f t="shared" si="18"/>
        <v>-415.81799415682332</v>
      </c>
      <c r="AA24">
        <f t="shared" si="19"/>
        <v>185.75340183463089</v>
      </c>
      <c r="AB24">
        <f t="shared" si="20"/>
        <v>18.118361585833686</v>
      </c>
      <c r="AC24">
        <f t="shared" si="21"/>
        <v>61.661661694649638</v>
      </c>
      <c r="AD24">
        <v>-4.1185830623402697E-2</v>
      </c>
      <c r="AE24">
        <v>4.6234702951697799E-2</v>
      </c>
      <c r="AF24">
        <v>3.4553590679527701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52096.032126719903</v>
      </c>
      <c r="AL24">
        <v>0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-1</v>
      </c>
      <c r="AR24" t="s">
        <v>298</v>
      </c>
      <c r="AS24">
        <v>854.25411538461503</v>
      </c>
      <c r="AT24">
        <v>1189.4000000000001</v>
      </c>
      <c r="AU24">
        <f t="shared" si="27"/>
        <v>0.28177726972875827</v>
      </c>
      <c r="AV24">
        <v>0.5</v>
      </c>
      <c r="AW24">
        <f t="shared" si="28"/>
        <v>1429.2527229572459</v>
      </c>
      <c r="AX24">
        <f t="shared" si="29"/>
        <v>37.94232007704889</v>
      </c>
      <c r="AY24">
        <f t="shared" si="30"/>
        <v>201.36546501364305</v>
      </c>
      <c r="AZ24">
        <f t="shared" si="31"/>
        <v>0.51388935597780405</v>
      </c>
      <c r="BA24">
        <f t="shared" si="32"/>
        <v>2.7246629970712182E-2</v>
      </c>
      <c r="BB24">
        <f t="shared" si="33"/>
        <v>-1</v>
      </c>
      <c r="BC24" t="s">
        <v>299</v>
      </c>
      <c r="BD24">
        <v>578.17999999999995</v>
      </c>
      <c r="BE24">
        <f t="shared" si="34"/>
        <v>611.22000000000014</v>
      </c>
      <c r="BF24">
        <f t="shared" si="35"/>
        <v>0.54832283730143805</v>
      </c>
      <c r="BG24">
        <f t="shared" si="36"/>
        <v>2.0571448337887857</v>
      </c>
      <c r="BH24">
        <f t="shared" si="37"/>
        <v>0.28177726972875822</v>
      </c>
      <c r="BI24" t="e">
        <f t="shared" si="38"/>
        <v>#DIV/0!</v>
      </c>
      <c r="BJ24" t="s">
        <v>257</v>
      </c>
      <c r="BK24" t="s">
        <v>257</v>
      </c>
      <c r="BL24" t="s">
        <v>257</v>
      </c>
      <c r="BM24" t="s">
        <v>257</v>
      </c>
      <c r="BN24" t="s">
        <v>257</v>
      </c>
      <c r="BO24" t="s">
        <v>257</v>
      </c>
      <c r="BP24" t="s">
        <v>257</v>
      </c>
      <c r="BQ24" t="s">
        <v>257</v>
      </c>
      <c r="BR24">
        <f t="shared" si="39"/>
        <v>1700.04</v>
      </c>
      <c r="BS24">
        <f t="shared" si="40"/>
        <v>1429.2527229572459</v>
      </c>
      <c r="BT24">
        <f t="shared" si="41"/>
        <v>0.84071711427804396</v>
      </c>
      <c r="BU24">
        <f t="shared" si="42"/>
        <v>0.19143422855608791</v>
      </c>
      <c r="BV24">
        <v>6</v>
      </c>
      <c r="BW24">
        <v>0.5</v>
      </c>
      <c r="BX24" t="s">
        <v>258</v>
      </c>
      <c r="BY24">
        <v>1531239084.5</v>
      </c>
      <c r="BZ24">
        <v>535.58267741935504</v>
      </c>
      <c r="CA24">
        <v>600.06809677419301</v>
      </c>
      <c r="CB24">
        <v>27.1232419354839</v>
      </c>
      <c r="CC24">
        <v>13.3640419354839</v>
      </c>
      <c r="CD24">
        <v>400.018967741935</v>
      </c>
      <c r="CE24">
        <v>99.475254838709702</v>
      </c>
      <c r="CF24">
        <v>0.10004498709677399</v>
      </c>
      <c r="CG24">
        <v>29.451667741935498</v>
      </c>
      <c r="CH24">
        <v>27.920390322580602</v>
      </c>
      <c r="CI24">
        <v>999.9</v>
      </c>
      <c r="CJ24">
        <v>9984.5567741935502</v>
      </c>
      <c r="CK24">
        <v>0</v>
      </c>
      <c r="CL24">
        <v>2.51029161290323</v>
      </c>
      <c r="CM24">
        <v>1700.04</v>
      </c>
      <c r="CN24">
        <v>0.97602629032258104</v>
      </c>
      <c r="CO24">
        <v>2.39738129032258E-2</v>
      </c>
      <c r="CP24">
        <v>0</v>
      </c>
      <c r="CQ24">
        <v>854.28374193548404</v>
      </c>
      <c r="CR24">
        <v>5.0001199999999999</v>
      </c>
      <c r="CS24">
        <v>14778.3387096774</v>
      </c>
      <c r="CT24">
        <v>13608.435483871001</v>
      </c>
      <c r="CU24">
        <v>47.128999999999998</v>
      </c>
      <c r="CV24">
        <v>48.637</v>
      </c>
      <c r="CW24">
        <v>48.078258064516099</v>
      </c>
      <c r="CX24">
        <v>48.477645161290297</v>
      </c>
      <c r="CY24">
        <v>48.870935483871001</v>
      </c>
      <c r="CZ24">
        <v>1654.4019354838699</v>
      </c>
      <c r="DA24">
        <v>40.637419354838698</v>
      </c>
      <c r="DB24">
        <v>0</v>
      </c>
      <c r="DC24">
        <v>120</v>
      </c>
      <c r="DD24">
        <v>854.25411538461503</v>
      </c>
      <c r="DE24">
        <v>-4.0337435933806898</v>
      </c>
      <c r="DF24">
        <v>-217.08717944481299</v>
      </c>
      <c r="DG24">
        <v>14776.169230769199</v>
      </c>
      <c r="DH24">
        <v>15</v>
      </c>
      <c r="DI24">
        <v>1531239064</v>
      </c>
      <c r="DJ24" t="s">
        <v>300</v>
      </c>
      <c r="DK24">
        <v>48</v>
      </c>
      <c r="DL24">
        <v>0.30599999999999999</v>
      </c>
      <c r="DM24">
        <v>-0.21</v>
      </c>
      <c r="DN24">
        <v>600</v>
      </c>
      <c r="DO24">
        <v>13</v>
      </c>
      <c r="DP24">
        <v>0.02</v>
      </c>
      <c r="DQ24">
        <v>0.01</v>
      </c>
      <c r="DR24">
        <v>36.469199581576603</v>
      </c>
      <c r="DS24">
        <v>19.851929845157098</v>
      </c>
      <c r="DT24">
        <v>5.2700937838847004</v>
      </c>
      <c r="DU24">
        <v>0</v>
      </c>
      <c r="DV24">
        <v>0.96700053962709498</v>
      </c>
      <c r="DW24">
        <v>1.0957736314550699</v>
      </c>
      <c r="DX24">
        <v>0.209739274708444</v>
      </c>
      <c r="DY24">
        <v>0</v>
      </c>
      <c r="DZ24">
        <v>0</v>
      </c>
      <c r="EA24">
        <v>2</v>
      </c>
      <c r="EB24" t="s">
        <v>301</v>
      </c>
      <c r="EC24">
        <v>100</v>
      </c>
      <c r="ED24">
        <v>100</v>
      </c>
      <c r="EE24">
        <v>0.30599999999999999</v>
      </c>
      <c r="EF24">
        <v>-0.21</v>
      </c>
      <c r="EG24">
        <v>2</v>
      </c>
      <c r="EH24">
        <v>385.952</v>
      </c>
      <c r="EI24">
        <v>551.30100000000004</v>
      </c>
      <c r="EJ24">
        <v>24.999300000000002</v>
      </c>
      <c r="EK24">
        <v>34.647300000000001</v>
      </c>
      <c r="EL24">
        <v>30</v>
      </c>
      <c r="EM24">
        <v>34.6858</v>
      </c>
      <c r="EN24">
        <v>34.650100000000002</v>
      </c>
      <c r="EO24">
        <v>27.176100000000002</v>
      </c>
      <c r="EP24">
        <v>59.698700000000002</v>
      </c>
      <c r="EQ24">
        <v>0</v>
      </c>
      <c r="ER24">
        <v>25</v>
      </c>
      <c r="ES24">
        <v>600</v>
      </c>
      <c r="ET24">
        <v>13.361700000000001</v>
      </c>
      <c r="EU24">
        <v>108.937</v>
      </c>
      <c r="EV24">
        <v>100.758</v>
      </c>
    </row>
    <row r="25" spans="1:152" x14ac:dyDescent="0.2">
      <c r="A25">
        <v>49</v>
      </c>
      <c r="B25">
        <v>1531239209.5</v>
      </c>
      <c r="C25">
        <v>8216.7000000476801</v>
      </c>
      <c r="D25" t="s">
        <v>302</v>
      </c>
      <c r="E25" t="s">
        <v>303</v>
      </c>
      <c r="F25" t="s">
        <v>564</v>
      </c>
      <c r="G25">
        <v>1531239201.5</v>
      </c>
      <c r="H25">
        <f t="shared" si="0"/>
        <v>9.3343153994073016E-3</v>
      </c>
      <c r="I25">
        <f t="shared" si="1"/>
        <v>38.561294041649752</v>
      </c>
      <c r="J25">
        <f t="shared" si="2"/>
        <v>731.91700000000003</v>
      </c>
      <c r="K25">
        <f t="shared" si="3"/>
        <v>647.9122187347092</v>
      </c>
      <c r="L25">
        <f t="shared" si="4"/>
        <v>64.516220489802478</v>
      </c>
      <c r="M25">
        <f t="shared" si="5"/>
        <v>72.88104342969558</v>
      </c>
      <c r="N25">
        <f t="shared" si="6"/>
        <v>1.0430225840983181</v>
      </c>
      <c r="O25">
        <f t="shared" si="7"/>
        <v>2.2532746754347026</v>
      </c>
      <c r="P25">
        <f t="shared" si="8"/>
        <v>0.83257023447070011</v>
      </c>
      <c r="Q25">
        <f t="shared" si="9"/>
        <v>0.53569777727326973</v>
      </c>
      <c r="R25">
        <f t="shared" si="10"/>
        <v>273.60217032738223</v>
      </c>
      <c r="S25">
        <f t="shared" si="11"/>
        <v>28.364436054657173</v>
      </c>
      <c r="T25">
        <f t="shared" si="12"/>
        <v>27.8662548387097</v>
      </c>
      <c r="U25">
        <f t="shared" si="13"/>
        <v>3.7653521983669811</v>
      </c>
      <c r="V25">
        <f t="shared" si="14"/>
        <v>65.242122056325996</v>
      </c>
      <c r="W25">
        <f t="shared" si="15"/>
        <v>2.6851258998120033</v>
      </c>
      <c r="X25">
        <f t="shared" si="16"/>
        <v>4.1156323785633955</v>
      </c>
      <c r="Y25">
        <f t="shared" si="17"/>
        <v>1.0802262985549778</v>
      </c>
      <c r="Z25">
        <f t="shared" si="18"/>
        <v>-411.64330911386202</v>
      </c>
      <c r="AA25">
        <f t="shared" si="19"/>
        <v>186.22817588010764</v>
      </c>
      <c r="AB25">
        <f t="shared" si="20"/>
        <v>18.129289977512624</v>
      </c>
      <c r="AC25">
        <f t="shared" si="21"/>
        <v>66.316327071140449</v>
      </c>
      <c r="AD25">
        <v>-4.1271964391650498E-2</v>
      </c>
      <c r="AE25">
        <v>4.6331395652288401E-2</v>
      </c>
      <c r="AF25">
        <v>3.4610770196203902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52209.590552841189</v>
      </c>
      <c r="AL25">
        <v>0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-1</v>
      </c>
      <c r="AR25" t="s">
        <v>304</v>
      </c>
      <c r="AS25">
        <v>852.67650000000003</v>
      </c>
      <c r="AT25">
        <v>1158.56</v>
      </c>
      <c r="AU25">
        <f t="shared" si="27"/>
        <v>0.26402042190305197</v>
      </c>
      <c r="AV25">
        <v>0.5</v>
      </c>
      <c r="AW25">
        <f t="shared" si="28"/>
        <v>1429.2216676558753</v>
      </c>
      <c r="AX25">
        <f t="shared" si="29"/>
        <v>38.561294041649752</v>
      </c>
      <c r="AY25">
        <f t="shared" si="30"/>
        <v>188.67185384374386</v>
      </c>
      <c r="AZ25">
        <f t="shared" si="31"/>
        <v>0.50595566910647694</v>
      </c>
      <c r="BA25">
        <f t="shared" si="32"/>
        <v>2.7680306657074296E-2</v>
      </c>
      <c r="BB25">
        <f t="shared" si="33"/>
        <v>-1</v>
      </c>
      <c r="BC25" t="s">
        <v>305</v>
      </c>
      <c r="BD25">
        <v>572.38</v>
      </c>
      <c r="BE25">
        <f t="shared" si="34"/>
        <v>586.17999999999995</v>
      </c>
      <c r="BF25">
        <f t="shared" si="35"/>
        <v>0.521825207274216</v>
      </c>
      <c r="BG25">
        <f t="shared" si="36"/>
        <v>2.0241098570879483</v>
      </c>
      <c r="BH25">
        <f t="shared" si="37"/>
        <v>0.26402042190305203</v>
      </c>
      <c r="BI25" t="e">
        <f t="shared" si="38"/>
        <v>#DIV/0!</v>
      </c>
      <c r="BJ25" t="s">
        <v>257</v>
      </c>
      <c r="BK25" t="s">
        <v>257</v>
      </c>
      <c r="BL25" t="s">
        <v>257</v>
      </c>
      <c r="BM25" t="s">
        <v>257</v>
      </c>
      <c r="BN25" t="s">
        <v>257</v>
      </c>
      <c r="BO25" t="s">
        <v>257</v>
      </c>
      <c r="BP25" t="s">
        <v>257</v>
      </c>
      <c r="BQ25" t="s">
        <v>257</v>
      </c>
      <c r="BR25">
        <f t="shared" si="39"/>
        <v>1700.0029032258101</v>
      </c>
      <c r="BS25">
        <f t="shared" si="40"/>
        <v>1429.2216676558753</v>
      </c>
      <c r="BT25">
        <f t="shared" si="41"/>
        <v>0.84071719227295516</v>
      </c>
      <c r="BU25">
        <f t="shared" si="42"/>
        <v>0.19143438454591041</v>
      </c>
      <c r="BV25">
        <v>6</v>
      </c>
      <c r="BW25">
        <v>0.5</v>
      </c>
      <c r="BX25" t="s">
        <v>258</v>
      </c>
      <c r="BY25">
        <v>1531239201.5</v>
      </c>
      <c r="BZ25">
        <v>731.91700000000003</v>
      </c>
      <c r="CA25">
        <v>800.006741935484</v>
      </c>
      <c r="CB25">
        <v>26.9657129032258</v>
      </c>
      <c r="CC25">
        <v>13.3418225806452</v>
      </c>
      <c r="CD25">
        <v>400.00067741935499</v>
      </c>
      <c r="CE25">
        <v>99.475567741935507</v>
      </c>
      <c r="CF25">
        <v>9.9989909677419303E-2</v>
      </c>
      <c r="CG25">
        <v>29.3992677419355</v>
      </c>
      <c r="CH25">
        <v>27.8662548387097</v>
      </c>
      <c r="CI25">
        <v>999.9</v>
      </c>
      <c r="CJ25">
        <v>10005.4064516129</v>
      </c>
      <c r="CK25">
        <v>0</v>
      </c>
      <c r="CL25">
        <v>1.9937499999999999</v>
      </c>
      <c r="CM25">
        <v>1700.0029032258101</v>
      </c>
      <c r="CN25">
        <v>0.97602306451612897</v>
      </c>
      <c r="CO25">
        <v>2.3977232258064501E-2</v>
      </c>
      <c r="CP25">
        <v>0</v>
      </c>
      <c r="CQ25">
        <v>852.73203225806401</v>
      </c>
      <c r="CR25">
        <v>5.0001199999999999</v>
      </c>
      <c r="CS25">
        <v>14727.1161290323</v>
      </c>
      <c r="CT25">
        <v>13608.132258064499</v>
      </c>
      <c r="CU25">
        <v>46.875</v>
      </c>
      <c r="CV25">
        <v>48.375</v>
      </c>
      <c r="CW25">
        <v>47.804000000000002</v>
      </c>
      <c r="CX25">
        <v>48.203258064516099</v>
      </c>
      <c r="CY25">
        <v>48.616870967741903</v>
      </c>
      <c r="CZ25">
        <v>1654.36193548387</v>
      </c>
      <c r="DA25">
        <v>40.640967741935498</v>
      </c>
      <c r="DB25">
        <v>0</v>
      </c>
      <c r="DC25">
        <v>116.40000009536701</v>
      </c>
      <c r="DD25">
        <v>852.67650000000003</v>
      </c>
      <c r="DE25">
        <v>-6.7471794854331097</v>
      </c>
      <c r="DF25">
        <v>-127.582906097641</v>
      </c>
      <c r="DG25">
        <v>14725.938461538501</v>
      </c>
      <c r="DH25">
        <v>15</v>
      </c>
      <c r="DI25">
        <v>1531239170</v>
      </c>
      <c r="DJ25" t="s">
        <v>306</v>
      </c>
      <c r="DK25">
        <v>49</v>
      </c>
      <c r="DL25">
        <v>0.99099999999999999</v>
      </c>
      <c r="DM25">
        <v>-0.20499999999999999</v>
      </c>
      <c r="DN25">
        <v>800</v>
      </c>
      <c r="DO25">
        <v>13</v>
      </c>
      <c r="DP25">
        <v>0.02</v>
      </c>
      <c r="DQ25">
        <v>0.01</v>
      </c>
      <c r="DR25">
        <v>38.554817205170998</v>
      </c>
      <c r="DS25">
        <v>-0.16851141581978099</v>
      </c>
      <c r="DT25">
        <v>0.23064633904468701</v>
      </c>
      <c r="DU25">
        <v>1</v>
      </c>
      <c r="DV25">
        <v>1.0496572091952301</v>
      </c>
      <c r="DW25">
        <v>-4.4118423394386298E-2</v>
      </c>
      <c r="DX25">
        <v>1.07890428684246E-2</v>
      </c>
      <c r="DY25">
        <v>1</v>
      </c>
      <c r="DZ25">
        <v>2</v>
      </c>
      <c r="EA25">
        <v>2</v>
      </c>
      <c r="EB25" t="s">
        <v>260</v>
      </c>
      <c r="EC25">
        <v>100</v>
      </c>
      <c r="ED25">
        <v>100</v>
      </c>
      <c r="EE25">
        <v>0.99099999999999999</v>
      </c>
      <c r="EF25">
        <v>-0.20499999999999999</v>
      </c>
      <c r="EG25">
        <v>2</v>
      </c>
      <c r="EH25">
        <v>385.84899999999999</v>
      </c>
      <c r="EI25">
        <v>552.02800000000002</v>
      </c>
      <c r="EJ25">
        <v>25.000299999999999</v>
      </c>
      <c r="EK25">
        <v>34.637900000000002</v>
      </c>
      <c r="EL25">
        <v>30.0001</v>
      </c>
      <c r="EM25">
        <v>34.679400000000001</v>
      </c>
      <c r="EN25">
        <v>34.650100000000002</v>
      </c>
      <c r="EO25">
        <v>34.244700000000002</v>
      </c>
      <c r="EP25">
        <v>59.868000000000002</v>
      </c>
      <c r="EQ25">
        <v>0</v>
      </c>
      <c r="ER25">
        <v>25</v>
      </c>
      <c r="ES25">
        <v>800</v>
      </c>
      <c r="ET25">
        <v>13.329499999999999</v>
      </c>
      <c r="EU25">
        <v>108.941</v>
      </c>
      <c r="EV25">
        <v>100.761</v>
      </c>
    </row>
    <row r="26" spans="1:152" x14ac:dyDescent="0.2">
      <c r="A26">
        <v>50</v>
      </c>
      <c r="B26">
        <v>1531239313</v>
      </c>
      <c r="C26">
        <v>8320.2000000476801</v>
      </c>
      <c r="D26" t="s">
        <v>307</v>
      </c>
      <c r="E26" t="s">
        <v>308</v>
      </c>
      <c r="F26" t="s">
        <v>564</v>
      </c>
      <c r="G26">
        <v>1531239305</v>
      </c>
      <c r="H26">
        <f t="shared" si="0"/>
        <v>9.0722859665080431E-3</v>
      </c>
      <c r="I26">
        <f t="shared" si="1"/>
        <v>38.350759940624791</v>
      </c>
      <c r="J26">
        <f t="shared" si="2"/>
        <v>929.845483870968</v>
      </c>
      <c r="K26">
        <f t="shared" si="3"/>
        <v>839.49353161945703</v>
      </c>
      <c r="L26">
        <f t="shared" si="4"/>
        <v>83.589922062007489</v>
      </c>
      <c r="M26">
        <f t="shared" si="5"/>
        <v>92.586432889535331</v>
      </c>
      <c r="N26">
        <f t="shared" si="6"/>
        <v>0.99056721951869176</v>
      </c>
      <c r="O26">
        <f t="shared" si="7"/>
        <v>2.2529862167917942</v>
      </c>
      <c r="P26">
        <f t="shared" si="8"/>
        <v>0.79867224016714355</v>
      </c>
      <c r="Q26">
        <f t="shared" si="9"/>
        <v>0.51328979114520101</v>
      </c>
      <c r="R26">
        <f t="shared" si="10"/>
        <v>273.60058913884865</v>
      </c>
      <c r="S26">
        <f t="shared" si="11"/>
        <v>28.424269176611805</v>
      </c>
      <c r="T26">
        <f t="shared" si="12"/>
        <v>27.859148387096798</v>
      </c>
      <c r="U26">
        <f t="shared" si="13"/>
        <v>3.7637910117361688</v>
      </c>
      <c r="V26">
        <f t="shared" si="14"/>
        <v>64.956680840679198</v>
      </c>
      <c r="W26">
        <f t="shared" si="15"/>
        <v>2.6692707007878238</v>
      </c>
      <c r="X26">
        <f t="shared" si="16"/>
        <v>4.1093089521227357</v>
      </c>
      <c r="Y26">
        <f t="shared" si="17"/>
        <v>1.094520310948345</v>
      </c>
      <c r="Z26">
        <f t="shared" si="18"/>
        <v>-400.08781112300471</v>
      </c>
      <c r="AA26">
        <f t="shared" si="19"/>
        <v>183.83071343897475</v>
      </c>
      <c r="AB26">
        <f t="shared" si="20"/>
        <v>17.895181438545638</v>
      </c>
      <c r="AC26">
        <f t="shared" si="21"/>
        <v>75.238672893364338</v>
      </c>
      <c r="AD26">
        <v>-4.1264188881155899E-2</v>
      </c>
      <c r="AE26">
        <v>4.6322666960586102E-2</v>
      </c>
      <c r="AF26">
        <v>3.46056101474989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52204.67880313153</v>
      </c>
      <c r="AL26">
        <v>0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-1</v>
      </c>
      <c r="AR26" t="s">
        <v>309</v>
      </c>
      <c r="AS26">
        <v>849.53915384615402</v>
      </c>
      <c r="AT26">
        <v>1137.1099999999999</v>
      </c>
      <c r="AU26">
        <f t="shared" si="27"/>
        <v>0.25289624236340014</v>
      </c>
      <c r="AV26">
        <v>0.5</v>
      </c>
      <c r="AW26">
        <f t="shared" si="28"/>
        <v>1429.2135190374252</v>
      </c>
      <c r="AX26">
        <f t="shared" si="29"/>
        <v>38.350759940624791</v>
      </c>
      <c r="AY26">
        <f t="shared" si="30"/>
        <v>180.72136424976833</v>
      </c>
      <c r="AZ26">
        <f t="shared" si="31"/>
        <v>0.4983071118889113</v>
      </c>
      <c r="BA26">
        <f t="shared" si="32"/>
        <v>2.7533156814194926E-2</v>
      </c>
      <c r="BB26">
        <f t="shared" si="33"/>
        <v>-1</v>
      </c>
      <c r="BC26" t="s">
        <v>310</v>
      </c>
      <c r="BD26">
        <v>570.48</v>
      </c>
      <c r="BE26">
        <f t="shared" si="34"/>
        <v>566.62999999999988</v>
      </c>
      <c r="BF26">
        <f t="shared" si="35"/>
        <v>0.50751080273519922</v>
      </c>
      <c r="BG26">
        <f t="shared" si="36"/>
        <v>1.9932512971532741</v>
      </c>
      <c r="BH26">
        <f t="shared" si="37"/>
        <v>0.25289624236340014</v>
      </c>
      <c r="BI26" t="e">
        <f t="shared" si="38"/>
        <v>#DIV/0!</v>
      </c>
      <c r="BJ26" t="s">
        <v>257</v>
      </c>
      <c r="BK26" t="s">
        <v>257</v>
      </c>
      <c r="BL26" t="s">
        <v>257</v>
      </c>
      <c r="BM26" t="s">
        <v>257</v>
      </c>
      <c r="BN26" t="s">
        <v>257</v>
      </c>
      <c r="BO26" t="s">
        <v>257</v>
      </c>
      <c r="BP26" t="s">
        <v>257</v>
      </c>
      <c r="BQ26" t="s">
        <v>257</v>
      </c>
      <c r="BR26">
        <f t="shared" si="39"/>
        <v>1699.99322580645</v>
      </c>
      <c r="BS26">
        <f t="shared" si="40"/>
        <v>1429.2135190374252</v>
      </c>
      <c r="BT26">
        <f t="shared" si="41"/>
        <v>0.840717184834327</v>
      </c>
      <c r="BU26">
        <f t="shared" si="42"/>
        <v>0.19143436966865424</v>
      </c>
      <c r="BV26">
        <v>6</v>
      </c>
      <c r="BW26">
        <v>0.5</v>
      </c>
      <c r="BX26" t="s">
        <v>258</v>
      </c>
      <c r="BY26">
        <v>1531239305</v>
      </c>
      <c r="BZ26">
        <v>929.845483870968</v>
      </c>
      <c r="CA26">
        <v>1000.02429032258</v>
      </c>
      <c r="CB26">
        <v>26.807483870967701</v>
      </c>
      <c r="CC26">
        <v>13.564064516128999</v>
      </c>
      <c r="CD26">
        <v>400.00609677419402</v>
      </c>
      <c r="CE26">
        <v>99.471887096774196</v>
      </c>
      <c r="CF26">
        <v>9.9960587096774203E-2</v>
      </c>
      <c r="CG26">
        <v>29.372619354838701</v>
      </c>
      <c r="CH26">
        <v>27.859148387096798</v>
      </c>
      <c r="CI26">
        <v>999.9</v>
      </c>
      <c r="CJ26">
        <v>10003.8916129032</v>
      </c>
      <c r="CK26">
        <v>0</v>
      </c>
      <c r="CL26">
        <v>2.8347109677419402</v>
      </c>
      <c r="CM26">
        <v>1699.99322580645</v>
      </c>
      <c r="CN26">
        <v>0.97602112903225802</v>
      </c>
      <c r="CO26">
        <v>2.3979264516129001E-2</v>
      </c>
      <c r="CP26">
        <v>0</v>
      </c>
      <c r="CQ26">
        <v>849.57703225806495</v>
      </c>
      <c r="CR26">
        <v>5.0001199999999999</v>
      </c>
      <c r="CS26">
        <v>14674.4483870968</v>
      </c>
      <c r="CT26">
        <v>13608.0483870968</v>
      </c>
      <c r="CU26">
        <v>46.686999999999998</v>
      </c>
      <c r="CV26">
        <v>48.1991935483871</v>
      </c>
      <c r="CW26">
        <v>47.590451612903202</v>
      </c>
      <c r="CX26">
        <v>48.061999999999998</v>
      </c>
      <c r="CY26">
        <v>48.436999999999998</v>
      </c>
      <c r="CZ26">
        <v>1654.3532258064499</v>
      </c>
      <c r="DA26">
        <v>40.640322580645197</v>
      </c>
      <c r="DB26">
        <v>0</v>
      </c>
      <c r="DC26">
        <v>102.60000014305101</v>
      </c>
      <c r="DD26">
        <v>849.53915384615402</v>
      </c>
      <c r="DE26">
        <v>-7.8690598240731502</v>
      </c>
      <c r="DF26">
        <v>-200.817093772889</v>
      </c>
      <c r="DG26">
        <v>14673.580769230801</v>
      </c>
      <c r="DH26">
        <v>15</v>
      </c>
      <c r="DI26">
        <v>1531239282</v>
      </c>
      <c r="DJ26" t="s">
        <v>311</v>
      </c>
      <c r="DK26">
        <v>50</v>
      </c>
      <c r="DL26">
        <v>1.4359999999999999</v>
      </c>
      <c r="DM26">
        <v>-0.20499999999999999</v>
      </c>
      <c r="DN26">
        <v>1000</v>
      </c>
      <c r="DO26">
        <v>13</v>
      </c>
      <c r="DP26">
        <v>0.03</v>
      </c>
      <c r="DQ26">
        <v>0.01</v>
      </c>
      <c r="DR26">
        <v>38.4266355099222</v>
      </c>
      <c r="DS26">
        <v>0.116302606325313</v>
      </c>
      <c r="DT26">
        <v>0.64337803060486998</v>
      </c>
      <c r="DU26">
        <v>1</v>
      </c>
      <c r="DV26">
        <v>0.97182756984745</v>
      </c>
      <c r="DW26">
        <v>0.19596659602441899</v>
      </c>
      <c r="DX26">
        <v>3.7517785910313302E-2</v>
      </c>
      <c r="DY26">
        <v>1</v>
      </c>
      <c r="DZ26">
        <v>2</v>
      </c>
      <c r="EA26">
        <v>2</v>
      </c>
      <c r="EB26" t="s">
        <v>260</v>
      </c>
      <c r="EC26">
        <v>100</v>
      </c>
      <c r="ED26">
        <v>100</v>
      </c>
      <c r="EE26">
        <v>1.4359999999999999</v>
      </c>
      <c r="EF26">
        <v>-0.20499999999999999</v>
      </c>
      <c r="EG26">
        <v>2</v>
      </c>
      <c r="EH26">
        <v>385.71899999999999</v>
      </c>
      <c r="EI26">
        <v>552.61</v>
      </c>
      <c r="EJ26">
        <v>24.9998</v>
      </c>
      <c r="EK26">
        <v>34.640999999999998</v>
      </c>
      <c r="EL26">
        <v>30.0001</v>
      </c>
      <c r="EM26">
        <v>34.684600000000003</v>
      </c>
      <c r="EN26">
        <v>34.653199999999998</v>
      </c>
      <c r="EO26">
        <v>41.022599999999997</v>
      </c>
      <c r="EP26">
        <v>59.527000000000001</v>
      </c>
      <c r="EQ26">
        <v>0</v>
      </c>
      <c r="ER26">
        <v>25</v>
      </c>
      <c r="ES26">
        <v>1000</v>
      </c>
      <c r="ET26">
        <v>13.586399999999999</v>
      </c>
      <c r="EU26">
        <v>108.94199999999999</v>
      </c>
      <c r="EV26">
        <v>100.761</v>
      </c>
    </row>
    <row r="27" spans="1:152" x14ac:dyDescent="0.2">
      <c r="A27">
        <v>51</v>
      </c>
      <c r="B27">
        <v>1531239831.5999999</v>
      </c>
      <c r="C27">
        <v>8838.7999999523199</v>
      </c>
      <c r="D27" t="s">
        <v>312</v>
      </c>
      <c r="E27" t="s">
        <v>313</v>
      </c>
      <c r="F27" t="s">
        <v>565</v>
      </c>
      <c r="G27">
        <v>1531239823.50968</v>
      </c>
      <c r="H27">
        <f t="shared" si="0"/>
        <v>6.9484630629134672E-3</v>
      </c>
      <c r="I27">
        <f t="shared" si="1"/>
        <v>29.207539805228809</v>
      </c>
      <c r="J27">
        <f t="shared" si="2"/>
        <v>352.53090322580601</v>
      </c>
      <c r="K27">
        <f t="shared" si="3"/>
        <v>264.20207339576564</v>
      </c>
      <c r="L27">
        <f t="shared" si="4"/>
        <v>26.31225226899765</v>
      </c>
      <c r="M27">
        <f t="shared" si="5"/>
        <v>35.109043388921677</v>
      </c>
      <c r="N27">
        <f t="shared" si="6"/>
        <v>0.6445504334624379</v>
      </c>
      <c r="O27">
        <f t="shared" si="7"/>
        <v>2.2487084959607273</v>
      </c>
      <c r="P27">
        <f t="shared" si="8"/>
        <v>0.55687574813869112</v>
      </c>
      <c r="Q27">
        <f t="shared" si="9"/>
        <v>0.35492616645572828</v>
      </c>
      <c r="R27">
        <f t="shared" si="10"/>
        <v>273.59930694211022</v>
      </c>
      <c r="S27">
        <f t="shared" si="11"/>
        <v>29.187317914683092</v>
      </c>
      <c r="T27">
        <f t="shared" si="12"/>
        <v>28.465067741935499</v>
      </c>
      <c r="U27">
        <f t="shared" si="13"/>
        <v>3.8989497407112901</v>
      </c>
      <c r="V27">
        <f t="shared" si="14"/>
        <v>65.410744482961775</v>
      </c>
      <c r="W27">
        <f t="shared" si="15"/>
        <v>2.6974434550327659</v>
      </c>
      <c r="X27">
        <f t="shared" si="16"/>
        <v>4.1238537741080101</v>
      </c>
      <c r="Y27">
        <f t="shared" si="17"/>
        <v>1.2015062856785241</v>
      </c>
      <c r="Z27">
        <f t="shared" si="18"/>
        <v>-306.4272210744839</v>
      </c>
      <c r="AA27">
        <f t="shared" si="19"/>
        <v>117.44914026994881</v>
      </c>
      <c r="AB27">
        <f t="shared" si="20"/>
        <v>11.492957431115254</v>
      </c>
      <c r="AC27">
        <f t="shared" si="21"/>
        <v>96.114183568690393</v>
      </c>
      <c r="AD27">
        <v>-4.1148987190319501E-2</v>
      </c>
      <c r="AE27">
        <v>4.6193342970399898E-2</v>
      </c>
      <c r="AF27">
        <v>3.4529119769898302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52054.714271760698</v>
      </c>
      <c r="AL27">
        <v>0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-1</v>
      </c>
      <c r="AR27" t="s">
        <v>314</v>
      </c>
      <c r="AS27">
        <v>969.24249999999995</v>
      </c>
      <c r="AT27">
        <v>1363.51</v>
      </c>
      <c r="AU27">
        <f t="shared" si="27"/>
        <v>0.28915629515001728</v>
      </c>
      <c r="AV27">
        <v>0.5</v>
      </c>
      <c r="AW27">
        <f t="shared" si="28"/>
        <v>1429.209425720411</v>
      </c>
      <c r="AX27">
        <f t="shared" si="29"/>
        <v>29.207539805228809</v>
      </c>
      <c r="AY27">
        <f t="shared" si="30"/>
        <v>206.63245126739892</v>
      </c>
      <c r="AZ27">
        <f t="shared" si="31"/>
        <v>0.52554803411782824</v>
      </c>
      <c r="BA27">
        <f t="shared" si="32"/>
        <v>2.1135838640304459E-2</v>
      </c>
      <c r="BB27">
        <f t="shared" si="33"/>
        <v>-1</v>
      </c>
      <c r="BC27" t="s">
        <v>315</v>
      </c>
      <c r="BD27">
        <v>646.91999999999996</v>
      </c>
      <c r="BE27">
        <f t="shared" si="34"/>
        <v>716.59</v>
      </c>
      <c r="BF27">
        <f t="shared" si="35"/>
        <v>0.55019955623159689</v>
      </c>
      <c r="BG27">
        <f t="shared" si="36"/>
        <v>2.1076949236381624</v>
      </c>
      <c r="BH27">
        <f t="shared" si="37"/>
        <v>0.28915629515001728</v>
      </c>
      <c r="BI27" t="e">
        <f t="shared" si="38"/>
        <v>#DIV/0!</v>
      </c>
      <c r="BJ27" t="s">
        <v>257</v>
      </c>
      <c r="BK27" t="s">
        <v>257</v>
      </c>
      <c r="BL27" t="s">
        <v>257</v>
      </c>
      <c r="BM27" t="s">
        <v>257</v>
      </c>
      <c r="BN27" t="s">
        <v>257</v>
      </c>
      <c r="BO27" t="s">
        <v>257</v>
      </c>
      <c r="BP27" t="s">
        <v>257</v>
      </c>
      <c r="BQ27" t="s">
        <v>257</v>
      </c>
      <c r="BR27">
        <f t="shared" si="39"/>
        <v>1699.98870967742</v>
      </c>
      <c r="BS27">
        <f t="shared" si="40"/>
        <v>1429.209425720411</v>
      </c>
      <c r="BT27">
        <f t="shared" si="41"/>
        <v>0.84071701040391578</v>
      </c>
      <c r="BU27">
        <f t="shared" si="42"/>
        <v>0.19143402080783162</v>
      </c>
      <c r="BV27">
        <v>6</v>
      </c>
      <c r="BW27">
        <v>0.5</v>
      </c>
      <c r="BX27" t="s">
        <v>258</v>
      </c>
      <c r="BY27">
        <v>1531239823.50968</v>
      </c>
      <c r="BZ27">
        <v>352.53090322580601</v>
      </c>
      <c r="CA27">
        <v>400.015290322581</v>
      </c>
      <c r="CB27">
        <v>27.085106451612901</v>
      </c>
      <c r="CC27">
        <v>16.9449774193548</v>
      </c>
      <c r="CD27">
        <v>400.01048387096802</v>
      </c>
      <c r="CE27">
        <v>99.491354838709697</v>
      </c>
      <c r="CF27">
        <v>0.10003720000000001</v>
      </c>
      <c r="CG27">
        <v>29.4338612903226</v>
      </c>
      <c r="CH27">
        <v>28.465067741935499</v>
      </c>
      <c r="CI27">
        <v>999.9</v>
      </c>
      <c r="CJ27">
        <v>9974.0106451612901</v>
      </c>
      <c r="CK27">
        <v>0</v>
      </c>
      <c r="CL27">
        <v>2.9619661290322599</v>
      </c>
      <c r="CM27">
        <v>1699.98870967742</v>
      </c>
      <c r="CN27">
        <v>0.97602838709677497</v>
      </c>
      <c r="CO27">
        <v>2.39718548387097E-2</v>
      </c>
      <c r="CP27">
        <v>0</v>
      </c>
      <c r="CQ27">
        <v>969.29412903225796</v>
      </c>
      <c r="CR27">
        <v>5.0001199999999999</v>
      </c>
      <c r="CS27">
        <v>16678.3</v>
      </c>
      <c r="CT27">
        <v>13608.035483871001</v>
      </c>
      <c r="CU27">
        <v>46.856677419354803</v>
      </c>
      <c r="CV27">
        <v>48.505806451612898</v>
      </c>
      <c r="CW27">
        <v>47.767935483871</v>
      </c>
      <c r="CX27">
        <v>48.5562258064516</v>
      </c>
      <c r="CY27">
        <v>48.731548387096801</v>
      </c>
      <c r="CZ27">
        <v>1654.35838709677</v>
      </c>
      <c r="DA27">
        <v>40.630322580645199</v>
      </c>
      <c r="DB27">
        <v>0</v>
      </c>
      <c r="DC27">
        <v>517.90000009536698</v>
      </c>
      <c r="DD27">
        <v>969.24249999999995</v>
      </c>
      <c r="DE27">
        <v>-7.7023931737975904</v>
      </c>
      <c r="DF27">
        <v>-120.65299155235201</v>
      </c>
      <c r="DG27">
        <v>16677.4115384615</v>
      </c>
      <c r="DH27">
        <v>15</v>
      </c>
      <c r="DI27">
        <v>1531239800</v>
      </c>
      <c r="DJ27" t="s">
        <v>316</v>
      </c>
      <c r="DK27">
        <v>51</v>
      </c>
      <c r="DL27">
        <v>-0.27600000000000002</v>
      </c>
      <c r="DM27">
        <v>-0.11700000000000001</v>
      </c>
      <c r="DN27">
        <v>400</v>
      </c>
      <c r="DO27">
        <v>17</v>
      </c>
      <c r="DP27">
        <v>0.03</v>
      </c>
      <c r="DQ27">
        <v>0.01</v>
      </c>
      <c r="DR27">
        <v>29.216771148674599</v>
      </c>
      <c r="DS27">
        <v>2.4582357384821101E-2</v>
      </c>
      <c r="DT27">
        <v>0.10588918369792601</v>
      </c>
      <c r="DU27">
        <v>1</v>
      </c>
      <c r="DV27">
        <v>0.63420393067440095</v>
      </c>
      <c r="DW27">
        <v>0.109602820530663</v>
      </c>
      <c r="DX27">
        <v>1.5742775017742801E-2</v>
      </c>
      <c r="DY27">
        <v>1</v>
      </c>
      <c r="DZ27">
        <v>2</v>
      </c>
      <c r="EA27">
        <v>2</v>
      </c>
      <c r="EB27" t="s">
        <v>260</v>
      </c>
      <c r="EC27">
        <v>100</v>
      </c>
      <c r="ED27">
        <v>100</v>
      </c>
      <c r="EE27">
        <v>-0.27600000000000002</v>
      </c>
      <c r="EF27">
        <v>-0.11700000000000001</v>
      </c>
      <c r="EG27">
        <v>2</v>
      </c>
      <c r="EH27">
        <v>386.40800000000002</v>
      </c>
      <c r="EI27">
        <v>555.72900000000004</v>
      </c>
      <c r="EJ27">
        <v>25.000800000000002</v>
      </c>
      <c r="EK27">
        <v>34.719900000000003</v>
      </c>
      <c r="EL27">
        <v>30.0002</v>
      </c>
      <c r="EM27">
        <v>34.751899999999999</v>
      </c>
      <c r="EN27">
        <v>34.7224</v>
      </c>
      <c r="EO27">
        <v>19.7012</v>
      </c>
      <c r="EP27">
        <v>50.377800000000001</v>
      </c>
      <c r="EQ27">
        <v>0</v>
      </c>
      <c r="ER27">
        <v>25</v>
      </c>
      <c r="ES27">
        <v>400</v>
      </c>
      <c r="ET27">
        <v>16.770900000000001</v>
      </c>
      <c r="EU27">
        <v>108.92</v>
      </c>
      <c r="EV27">
        <v>100.74299999999999</v>
      </c>
    </row>
    <row r="28" spans="1:152" x14ac:dyDescent="0.2">
      <c r="A28">
        <v>52</v>
      </c>
      <c r="B28">
        <v>1531239930.0999999</v>
      </c>
      <c r="C28">
        <v>8937.2999999523199</v>
      </c>
      <c r="D28" t="s">
        <v>317</v>
      </c>
      <c r="E28" t="s">
        <v>318</v>
      </c>
      <c r="F28" t="s">
        <v>565</v>
      </c>
      <c r="G28">
        <v>1531239922.0806401</v>
      </c>
      <c r="H28">
        <f t="shared" si="0"/>
        <v>7.0382010052719738E-3</v>
      </c>
      <c r="I28">
        <f t="shared" si="1"/>
        <v>22.055712036656825</v>
      </c>
      <c r="J28">
        <f t="shared" si="2"/>
        <v>264.13435483871001</v>
      </c>
      <c r="K28">
        <f t="shared" si="3"/>
        <v>198.07235570946574</v>
      </c>
      <c r="L28">
        <f t="shared" si="4"/>
        <v>19.726336336241477</v>
      </c>
      <c r="M28">
        <f t="shared" si="5"/>
        <v>26.305554365936914</v>
      </c>
      <c r="N28">
        <f t="shared" si="6"/>
        <v>0.65171064563097469</v>
      </c>
      <c r="O28">
        <f t="shared" si="7"/>
        <v>2.2532364674678571</v>
      </c>
      <c r="P28">
        <f t="shared" si="8"/>
        <v>0.56237473142805161</v>
      </c>
      <c r="Q28">
        <f t="shared" si="9"/>
        <v>0.3584854260576712</v>
      </c>
      <c r="R28">
        <f t="shared" si="10"/>
        <v>273.5983017136391</v>
      </c>
      <c r="S28">
        <f t="shared" si="11"/>
        <v>29.206519582270424</v>
      </c>
      <c r="T28">
        <f t="shared" si="12"/>
        <v>28.508319354838701</v>
      </c>
      <c r="U28">
        <f t="shared" si="13"/>
        <v>3.9087574663716849</v>
      </c>
      <c r="V28">
        <f t="shared" si="14"/>
        <v>65.380460325656358</v>
      </c>
      <c r="W28">
        <f t="shared" si="15"/>
        <v>2.7037327501123269</v>
      </c>
      <c r="X28">
        <f t="shared" si="16"/>
        <v>4.1353834718281091</v>
      </c>
      <c r="Y28">
        <f t="shared" si="17"/>
        <v>1.2050247162593579</v>
      </c>
      <c r="Z28">
        <f t="shared" si="18"/>
        <v>-310.38466433249403</v>
      </c>
      <c r="AA28">
        <f t="shared" si="19"/>
        <v>118.31260980406144</v>
      </c>
      <c r="AB28">
        <f t="shared" si="20"/>
        <v>11.559449130889163</v>
      </c>
      <c r="AC28">
        <f t="shared" si="21"/>
        <v>93.085696316095678</v>
      </c>
      <c r="AD28">
        <v>-4.12709344297085E-2</v>
      </c>
      <c r="AE28">
        <v>4.6330239429778902E-2</v>
      </c>
      <c r="AF28">
        <v>3.46100867035869</v>
      </c>
      <c r="AG28">
        <v>0</v>
      </c>
      <c r="AH28">
        <v>0</v>
      </c>
      <c r="AI28">
        <f t="shared" si="22"/>
        <v>1</v>
      </c>
      <c r="AJ28">
        <f t="shared" si="23"/>
        <v>0</v>
      </c>
      <c r="AK28">
        <f t="shared" si="24"/>
        <v>52194.358706336461</v>
      </c>
      <c r="AL28">
        <v>0</v>
      </c>
      <c r="AM28">
        <v>0</v>
      </c>
      <c r="AN28">
        <v>0</v>
      </c>
      <c r="AO28">
        <f t="shared" si="25"/>
        <v>0</v>
      </c>
      <c r="AP28" t="e">
        <f t="shared" si="26"/>
        <v>#DIV/0!</v>
      </c>
      <c r="AQ28">
        <v>-1</v>
      </c>
      <c r="AR28" t="s">
        <v>319</v>
      </c>
      <c r="AS28">
        <v>914.89549999999997</v>
      </c>
      <c r="AT28">
        <v>1245.9000000000001</v>
      </c>
      <c r="AU28">
        <f t="shared" si="27"/>
        <v>0.26567501404607119</v>
      </c>
      <c r="AV28">
        <v>0.5</v>
      </c>
      <c r="AW28">
        <f t="shared" si="28"/>
        <v>1429.198906365531</v>
      </c>
      <c r="AX28">
        <f t="shared" si="29"/>
        <v>22.055712036656825</v>
      </c>
      <c r="AY28">
        <f t="shared" si="30"/>
        <v>189.85121976164601</v>
      </c>
      <c r="AZ28">
        <f t="shared" si="31"/>
        <v>0.4871337988602617</v>
      </c>
      <c r="BA28">
        <f t="shared" si="32"/>
        <v>1.6131912733748002E-2</v>
      </c>
      <c r="BB28">
        <f t="shared" si="33"/>
        <v>-1</v>
      </c>
      <c r="BC28" t="s">
        <v>320</v>
      </c>
      <c r="BD28">
        <v>638.98</v>
      </c>
      <c r="BE28">
        <f t="shared" si="34"/>
        <v>606.92000000000007</v>
      </c>
      <c r="BF28">
        <f t="shared" si="35"/>
        <v>0.5453840703881897</v>
      </c>
      <c r="BG28">
        <f t="shared" si="36"/>
        <v>1.9498262856427433</v>
      </c>
      <c r="BH28">
        <f t="shared" si="37"/>
        <v>0.26567501404607119</v>
      </c>
      <c r="BI28" t="e">
        <f t="shared" si="38"/>
        <v>#DIV/0!</v>
      </c>
      <c r="BJ28" t="s">
        <v>257</v>
      </c>
      <c r="BK28" t="s">
        <v>257</v>
      </c>
      <c r="BL28" t="s">
        <v>257</v>
      </c>
      <c r="BM28" t="s">
        <v>257</v>
      </c>
      <c r="BN28" t="s">
        <v>257</v>
      </c>
      <c r="BO28" t="s">
        <v>257</v>
      </c>
      <c r="BP28" t="s">
        <v>257</v>
      </c>
      <c r="BQ28" t="s">
        <v>257</v>
      </c>
      <c r="BR28">
        <f t="shared" si="39"/>
        <v>1699.97548387097</v>
      </c>
      <c r="BS28">
        <f t="shared" si="40"/>
        <v>1429.198906365531</v>
      </c>
      <c r="BT28">
        <f t="shared" si="41"/>
        <v>0.84071736323581525</v>
      </c>
      <c r="BU28">
        <f t="shared" si="42"/>
        <v>0.19143472647163065</v>
      </c>
      <c r="BV28">
        <v>6</v>
      </c>
      <c r="BW28">
        <v>0.5</v>
      </c>
      <c r="BX28" t="s">
        <v>258</v>
      </c>
      <c r="BY28">
        <v>1531239922.0806401</v>
      </c>
      <c r="BZ28">
        <v>264.13435483871001</v>
      </c>
      <c r="CA28">
        <v>300.00580645161301</v>
      </c>
      <c r="CB28">
        <v>27.148209677419398</v>
      </c>
      <c r="CC28">
        <v>16.8777096774194</v>
      </c>
      <c r="CD28">
        <v>400.00738709677398</v>
      </c>
      <c r="CE28">
        <v>99.491593548387101</v>
      </c>
      <c r="CF28">
        <v>9.9973712903225806E-2</v>
      </c>
      <c r="CG28">
        <v>29.482274193548399</v>
      </c>
      <c r="CH28">
        <v>28.508319354838701</v>
      </c>
      <c r="CI28">
        <v>999.9</v>
      </c>
      <c r="CJ28">
        <v>10003.5451612903</v>
      </c>
      <c r="CK28">
        <v>0</v>
      </c>
      <c r="CL28">
        <v>2.2794432258064501</v>
      </c>
      <c r="CM28">
        <v>1699.97548387097</v>
      </c>
      <c r="CN28">
        <v>0.97601758064516098</v>
      </c>
      <c r="CO28">
        <v>2.39823903225806E-2</v>
      </c>
      <c r="CP28">
        <v>0</v>
      </c>
      <c r="CQ28">
        <v>915.08683870967695</v>
      </c>
      <c r="CR28">
        <v>5.0001199999999999</v>
      </c>
      <c r="CS28">
        <v>15764.9774193548</v>
      </c>
      <c r="CT28">
        <v>13607.8838709677</v>
      </c>
      <c r="CU28">
        <v>47.501903225806402</v>
      </c>
      <c r="CV28">
        <v>49.134967741935498</v>
      </c>
      <c r="CW28">
        <v>48.435129032258097</v>
      </c>
      <c r="CX28">
        <v>49.185064516129003</v>
      </c>
      <c r="CY28">
        <v>49.344516129032201</v>
      </c>
      <c r="CZ28">
        <v>1654.3254838709699</v>
      </c>
      <c r="DA28">
        <v>40.65</v>
      </c>
      <c r="DB28">
        <v>0</v>
      </c>
      <c r="DC28">
        <v>98.200000047683702</v>
      </c>
      <c r="DD28">
        <v>914.89549999999997</v>
      </c>
      <c r="DE28">
        <v>-14.7572307454681</v>
      </c>
      <c r="DF28">
        <v>-197.75726459437101</v>
      </c>
      <c r="DG28">
        <v>15762.538461538499</v>
      </c>
      <c r="DH28">
        <v>15</v>
      </c>
      <c r="DI28">
        <v>1531239898.5999999</v>
      </c>
      <c r="DJ28" t="s">
        <v>321</v>
      </c>
      <c r="DK28">
        <v>52</v>
      </c>
      <c r="DL28">
        <v>-0.46600000000000003</v>
      </c>
      <c r="DM28">
        <v>-0.123</v>
      </c>
      <c r="DN28">
        <v>300</v>
      </c>
      <c r="DO28">
        <v>17</v>
      </c>
      <c r="DP28">
        <v>0.05</v>
      </c>
      <c r="DQ28">
        <v>0.01</v>
      </c>
      <c r="DR28">
        <v>22.0618243461637</v>
      </c>
      <c r="DS28">
        <v>7.0458359021963596E-2</v>
      </c>
      <c r="DT28">
        <v>9.5699969271220403E-2</v>
      </c>
      <c r="DU28">
        <v>1</v>
      </c>
      <c r="DV28">
        <v>0.64075338586894104</v>
      </c>
      <c r="DW28">
        <v>0.120144802737029</v>
      </c>
      <c r="DX28">
        <v>1.6151894387935701E-2</v>
      </c>
      <c r="DY28">
        <v>1</v>
      </c>
      <c r="DZ28">
        <v>2</v>
      </c>
      <c r="EA28">
        <v>2</v>
      </c>
      <c r="EB28" t="s">
        <v>260</v>
      </c>
      <c r="EC28">
        <v>100</v>
      </c>
      <c r="ED28">
        <v>100</v>
      </c>
      <c r="EE28">
        <v>-0.46600000000000003</v>
      </c>
      <c r="EF28">
        <v>-0.123</v>
      </c>
      <c r="EG28">
        <v>2</v>
      </c>
      <c r="EH28">
        <v>386.64400000000001</v>
      </c>
      <c r="EI28">
        <v>555.654</v>
      </c>
      <c r="EJ28">
        <v>24.999300000000002</v>
      </c>
      <c r="EK28">
        <v>34.742100000000001</v>
      </c>
      <c r="EL28">
        <v>30.000299999999999</v>
      </c>
      <c r="EM28">
        <v>34.770400000000002</v>
      </c>
      <c r="EN28">
        <v>34.738100000000003</v>
      </c>
      <c r="EO28">
        <v>15.7064</v>
      </c>
      <c r="EP28">
        <v>50.397100000000002</v>
      </c>
      <c r="EQ28">
        <v>0</v>
      </c>
      <c r="ER28">
        <v>25</v>
      </c>
      <c r="ES28">
        <v>300</v>
      </c>
      <c r="ET28">
        <v>16.706800000000001</v>
      </c>
      <c r="EU28">
        <v>108.91500000000001</v>
      </c>
      <c r="EV28">
        <v>100.742</v>
      </c>
    </row>
    <row r="29" spans="1:152" x14ac:dyDescent="0.2">
      <c r="A29">
        <v>53</v>
      </c>
      <c r="B29">
        <v>1531240028.5</v>
      </c>
      <c r="C29">
        <v>9035.7000000476801</v>
      </c>
      <c r="D29" t="s">
        <v>322</v>
      </c>
      <c r="E29" t="s">
        <v>323</v>
      </c>
      <c r="F29" t="s">
        <v>565</v>
      </c>
      <c r="G29">
        <v>1531240020.54194</v>
      </c>
      <c r="H29">
        <f t="shared" si="0"/>
        <v>7.213151445609107E-3</v>
      </c>
      <c r="I29">
        <f t="shared" si="1"/>
        <v>18.069954481841517</v>
      </c>
      <c r="J29">
        <f t="shared" si="2"/>
        <v>220.53964516129</v>
      </c>
      <c r="K29">
        <f t="shared" si="3"/>
        <v>167.60892924337185</v>
      </c>
      <c r="L29">
        <f t="shared" si="4"/>
        <v>16.692606769785357</v>
      </c>
      <c r="M29">
        <f t="shared" si="5"/>
        <v>21.964113668908194</v>
      </c>
      <c r="N29">
        <f t="shared" si="6"/>
        <v>0.67112436257475006</v>
      </c>
      <c r="O29">
        <f t="shared" si="7"/>
        <v>2.2519139035678899</v>
      </c>
      <c r="P29">
        <f t="shared" si="8"/>
        <v>0.57674949212937743</v>
      </c>
      <c r="Q29">
        <f t="shared" si="9"/>
        <v>0.36783635682017335</v>
      </c>
      <c r="R29">
        <f t="shared" si="10"/>
        <v>273.59876822386946</v>
      </c>
      <c r="S29">
        <f t="shared" si="11"/>
        <v>29.228933652993295</v>
      </c>
      <c r="T29">
        <f t="shared" si="12"/>
        <v>28.560522580645198</v>
      </c>
      <c r="U29">
        <f t="shared" si="13"/>
        <v>3.9206237117094047</v>
      </c>
      <c r="V29">
        <f t="shared" si="14"/>
        <v>65.387086521313563</v>
      </c>
      <c r="W29">
        <f t="shared" si="15"/>
        <v>2.7165673824218799</v>
      </c>
      <c r="X29">
        <f t="shared" si="16"/>
        <v>4.15459309620163</v>
      </c>
      <c r="Y29">
        <f t="shared" si="17"/>
        <v>1.2040563292875248</v>
      </c>
      <c r="Z29">
        <f t="shared" si="18"/>
        <v>-318.09997875136162</v>
      </c>
      <c r="AA29">
        <f t="shared" si="19"/>
        <v>121.66639932605308</v>
      </c>
      <c r="AB29">
        <f t="shared" si="20"/>
        <v>11.901941863416857</v>
      </c>
      <c r="AC29">
        <f t="shared" si="21"/>
        <v>89.067130661977799</v>
      </c>
      <c r="AD29">
        <v>-4.1235292196818402E-2</v>
      </c>
      <c r="AE29">
        <v>4.6290227900928703E-2</v>
      </c>
      <c r="AF29">
        <v>3.45864305524778</v>
      </c>
      <c r="AG29">
        <v>0</v>
      </c>
      <c r="AH29">
        <v>0</v>
      </c>
      <c r="AI29">
        <f t="shared" si="22"/>
        <v>1</v>
      </c>
      <c r="AJ29">
        <f t="shared" si="23"/>
        <v>0</v>
      </c>
      <c r="AK29">
        <f t="shared" si="24"/>
        <v>52137.286763412994</v>
      </c>
      <c r="AL29">
        <v>0</v>
      </c>
      <c r="AM29">
        <v>0</v>
      </c>
      <c r="AN29">
        <v>0</v>
      </c>
      <c r="AO29">
        <f t="shared" si="25"/>
        <v>0</v>
      </c>
      <c r="AP29" t="e">
        <f t="shared" si="26"/>
        <v>#DIV/0!</v>
      </c>
      <c r="AQ29">
        <v>-1</v>
      </c>
      <c r="AR29" t="s">
        <v>324</v>
      </c>
      <c r="AS29">
        <v>881.55442307692294</v>
      </c>
      <c r="AT29">
        <v>1174.53</v>
      </c>
      <c r="AU29">
        <f t="shared" si="27"/>
        <v>0.24944069280740133</v>
      </c>
      <c r="AV29">
        <v>0.5</v>
      </c>
      <c r="AW29">
        <f t="shared" si="28"/>
        <v>1429.2040250263401</v>
      </c>
      <c r="AX29">
        <f t="shared" si="29"/>
        <v>18.069954481841517</v>
      </c>
      <c r="AY29">
        <f t="shared" si="30"/>
        <v>178.2508210828484</v>
      </c>
      <c r="AZ29">
        <f t="shared" si="31"/>
        <v>0.45947740798447034</v>
      </c>
      <c r="BA29">
        <f t="shared" si="32"/>
        <v>1.3343059596750058E-2</v>
      </c>
      <c r="BB29">
        <f t="shared" si="33"/>
        <v>-1</v>
      </c>
      <c r="BC29" t="s">
        <v>325</v>
      </c>
      <c r="BD29">
        <v>634.86</v>
      </c>
      <c r="BE29">
        <f t="shared" si="34"/>
        <v>539.66999999999996</v>
      </c>
      <c r="BF29">
        <f t="shared" si="35"/>
        <v>0.54287912413711537</v>
      </c>
      <c r="BG29">
        <f t="shared" si="36"/>
        <v>1.8500614308666476</v>
      </c>
      <c r="BH29">
        <f t="shared" si="37"/>
        <v>0.24944069280740128</v>
      </c>
      <c r="BI29" t="e">
        <f t="shared" si="38"/>
        <v>#DIV/0!</v>
      </c>
      <c r="BJ29" t="s">
        <v>257</v>
      </c>
      <c r="BK29" t="s">
        <v>257</v>
      </c>
      <c r="BL29" t="s">
        <v>257</v>
      </c>
      <c r="BM29" t="s">
        <v>257</v>
      </c>
      <c r="BN29" t="s">
        <v>257</v>
      </c>
      <c r="BO29" t="s">
        <v>257</v>
      </c>
      <c r="BP29" t="s">
        <v>257</v>
      </c>
      <c r="BQ29" t="s">
        <v>257</v>
      </c>
      <c r="BR29">
        <f t="shared" si="39"/>
        <v>1699.9819354838701</v>
      </c>
      <c r="BS29">
        <f t="shared" si="40"/>
        <v>1429.2040250263401</v>
      </c>
      <c r="BT29">
        <f t="shared" si="41"/>
        <v>0.84071718363262615</v>
      </c>
      <c r="BU29">
        <f t="shared" si="42"/>
        <v>0.19143436726525245</v>
      </c>
      <c r="BV29">
        <v>6</v>
      </c>
      <c r="BW29">
        <v>0.5</v>
      </c>
      <c r="BX29" t="s">
        <v>258</v>
      </c>
      <c r="BY29">
        <v>1531240020.54194</v>
      </c>
      <c r="BZ29">
        <v>220.53964516129</v>
      </c>
      <c r="CA29">
        <v>250.029870967742</v>
      </c>
      <c r="CB29">
        <v>27.2768032258065</v>
      </c>
      <c r="CC29">
        <v>16.7525193548387</v>
      </c>
      <c r="CD29">
        <v>400.012</v>
      </c>
      <c r="CE29">
        <v>99.492590322580597</v>
      </c>
      <c r="CF29">
        <v>9.9996093548387094E-2</v>
      </c>
      <c r="CG29">
        <v>29.5626741935484</v>
      </c>
      <c r="CH29">
        <v>28.560522580645198</v>
      </c>
      <c r="CI29">
        <v>999.9</v>
      </c>
      <c r="CJ29">
        <v>9994.8058064516099</v>
      </c>
      <c r="CK29">
        <v>0</v>
      </c>
      <c r="CL29">
        <v>3.0119899999999999</v>
      </c>
      <c r="CM29">
        <v>1699.9819354838701</v>
      </c>
      <c r="CN29">
        <v>0.97602509677419402</v>
      </c>
      <c r="CO29">
        <v>2.3974838709677398E-2</v>
      </c>
      <c r="CP29">
        <v>0</v>
      </c>
      <c r="CQ29">
        <v>881.62870967741901</v>
      </c>
      <c r="CR29">
        <v>5.0001199999999999</v>
      </c>
      <c r="CS29">
        <v>15262.935483871001</v>
      </c>
      <c r="CT29">
        <v>13607.9774193548</v>
      </c>
      <c r="CU29">
        <v>48.052</v>
      </c>
      <c r="CV29">
        <v>49.606709677419403</v>
      </c>
      <c r="CW29">
        <v>48.989774193548399</v>
      </c>
      <c r="CX29">
        <v>49.652999999999999</v>
      </c>
      <c r="CY29">
        <v>49.840451612903202</v>
      </c>
      <c r="CZ29">
        <v>1654.34290322581</v>
      </c>
      <c r="DA29">
        <v>40.64</v>
      </c>
      <c r="DB29">
        <v>0</v>
      </c>
      <c r="DC29">
        <v>97.799999952316298</v>
      </c>
      <c r="DD29">
        <v>881.55442307692294</v>
      </c>
      <c r="DE29">
        <v>-11.076068375233501</v>
      </c>
      <c r="DF29">
        <v>-176.63247873407099</v>
      </c>
      <c r="DG29">
        <v>15261.603846153799</v>
      </c>
      <c r="DH29">
        <v>15</v>
      </c>
      <c r="DI29">
        <v>1531239997.0999999</v>
      </c>
      <c r="DJ29" t="s">
        <v>326</v>
      </c>
      <c r="DK29">
        <v>53</v>
      </c>
      <c r="DL29">
        <v>-0.53300000000000003</v>
      </c>
      <c r="DM29">
        <v>-0.128</v>
      </c>
      <c r="DN29">
        <v>250</v>
      </c>
      <c r="DO29">
        <v>17</v>
      </c>
      <c r="DP29">
        <v>0.06</v>
      </c>
      <c r="DQ29">
        <v>0.01</v>
      </c>
      <c r="DR29">
        <v>18.0919919138673</v>
      </c>
      <c r="DS29">
        <v>-0.16359996233349</v>
      </c>
      <c r="DT29">
        <v>8.3054824813271103E-2</v>
      </c>
      <c r="DU29">
        <v>1</v>
      </c>
      <c r="DV29">
        <v>0.65909360594028898</v>
      </c>
      <c r="DW29">
        <v>0.127584536785502</v>
      </c>
      <c r="DX29">
        <v>1.7411186587572201E-2</v>
      </c>
      <c r="DY29">
        <v>1</v>
      </c>
      <c r="DZ29">
        <v>2</v>
      </c>
      <c r="EA29">
        <v>2</v>
      </c>
      <c r="EB29" t="s">
        <v>260</v>
      </c>
      <c r="EC29">
        <v>100</v>
      </c>
      <c r="ED29">
        <v>100</v>
      </c>
      <c r="EE29">
        <v>-0.53300000000000003</v>
      </c>
      <c r="EF29">
        <v>-0.128</v>
      </c>
      <c r="EG29">
        <v>2</v>
      </c>
      <c r="EH29">
        <v>386.702</v>
      </c>
      <c r="EI29">
        <v>555.28800000000001</v>
      </c>
      <c r="EJ29">
        <v>25.000299999999999</v>
      </c>
      <c r="EK29">
        <v>34.7547</v>
      </c>
      <c r="EL29">
        <v>30.000299999999999</v>
      </c>
      <c r="EM29">
        <v>34.783499999999997</v>
      </c>
      <c r="EN29">
        <v>34.7515</v>
      </c>
      <c r="EO29">
        <v>13.642200000000001</v>
      </c>
      <c r="EP29">
        <v>50.8187</v>
      </c>
      <c r="EQ29">
        <v>0</v>
      </c>
      <c r="ER29">
        <v>25</v>
      </c>
      <c r="ES29">
        <v>250</v>
      </c>
      <c r="ET29">
        <v>16.564499999999999</v>
      </c>
      <c r="EU29">
        <v>108.91</v>
      </c>
      <c r="EV29">
        <v>100.739</v>
      </c>
    </row>
    <row r="30" spans="1:152" x14ac:dyDescent="0.2">
      <c r="A30">
        <v>54</v>
      </c>
      <c r="B30">
        <v>1531240135.0999999</v>
      </c>
      <c r="C30">
        <v>9142.2999999523199</v>
      </c>
      <c r="D30" t="s">
        <v>327</v>
      </c>
      <c r="E30" t="s">
        <v>328</v>
      </c>
      <c r="F30" t="s">
        <v>565</v>
      </c>
      <c r="G30">
        <v>1531240127.04194</v>
      </c>
      <c r="H30">
        <f t="shared" si="0"/>
        <v>7.3853046113465538E-3</v>
      </c>
      <c r="I30">
        <f t="shared" si="1"/>
        <v>11.498153590231219</v>
      </c>
      <c r="J30">
        <f t="shared" si="2"/>
        <v>156.04374193548401</v>
      </c>
      <c r="K30">
        <f t="shared" si="3"/>
        <v>123.08973271422805</v>
      </c>
      <c r="L30">
        <f t="shared" si="4"/>
        <v>12.258945726721157</v>
      </c>
      <c r="M30">
        <f t="shared" si="5"/>
        <v>15.540953101447943</v>
      </c>
      <c r="N30">
        <f t="shared" si="6"/>
        <v>0.69687287260826236</v>
      </c>
      <c r="O30">
        <f t="shared" si="7"/>
        <v>2.2529608800675582</v>
      </c>
      <c r="P30">
        <f t="shared" si="8"/>
        <v>0.59573780264804177</v>
      </c>
      <c r="Q30">
        <f t="shared" si="9"/>
        <v>0.38019338936476654</v>
      </c>
      <c r="R30">
        <f t="shared" si="10"/>
        <v>273.60131690597143</v>
      </c>
      <c r="S30">
        <f t="shared" si="11"/>
        <v>29.209239565933764</v>
      </c>
      <c r="T30">
        <f t="shared" si="12"/>
        <v>28.555983870967701</v>
      </c>
      <c r="U30">
        <f t="shared" si="13"/>
        <v>3.919590778088879</v>
      </c>
      <c r="V30">
        <f t="shared" si="14"/>
        <v>65.477398353959614</v>
      </c>
      <c r="W30">
        <f t="shared" si="15"/>
        <v>2.7261320216969134</v>
      </c>
      <c r="X30">
        <f t="shared" si="16"/>
        <v>4.1634702816992055</v>
      </c>
      <c r="Y30">
        <f t="shared" si="17"/>
        <v>1.1934587563919656</v>
      </c>
      <c r="Z30">
        <f t="shared" si="18"/>
        <v>-325.69193336038302</v>
      </c>
      <c r="AA30">
        <f t="shared" si="19"/>
        <v>126.77380999332794</v>
      </c>
      <c r="AB30">
        <f t="shared" si="20"/>
        <v>12.397812030962054</v>
      </c>
      <c r="AC30">
        <f t="shared" si="21"/>
        <v>87.081005569878386</v>
      </c>
      <c r="AD30">
        <v>-4.1263505963455398E-2</v>
      </c>
      <c r="AE30">
        <v>4.6321900325640403E-2</v>
      </c>
      <c r="AF30">
        <v>3.46051569279811</v>
      </c>
      <c r="AG30">
        <v>0</v>
      </c>
      <c r="AH30">
        <v>0</v>
      </c>
      <c r="AI30">
        <f t="shared" si="22"/>
        <v>1</v>
      </c>
      <c r="AJ30">
        <f t="shared" si="23"/>
        <v>0</v>
      </c>
      <c r="AK30">
        <f t="shared" si="24"/>
        <v>52165.13714076372</v>
      </c>
      <c r="AL30">
        <v>0</v>
      </c>
      <c r="AM30">
        <v>0</v>
      </c>
      <c r="AN30">
        <v>0</v>
      </c>
      <c r="AO30">
        <f t="shared" si="25"/>
        <v>0</v>
      </c>
      <c r="AP30" t="e">
        <f t="shared" si="26"/>
        <v>#DIV/0!</v>
      </c>
      <c r="AQ30">
        <v>-1</v>
      </c>
      <c r="AR30" t="s">
        <v>329</v>
      </c>
      <c r="AS30">
        <v>856.13969230769203</v>
      </c>
      <c r="AT30">
        <v>1101.08</v>
      </c>
      <c r="AU30">
        <f t="shared" si="27"/>
        <v>0.22245459702501902</v>
      </c>
      <c r="AV30">
        <v>0.5</v>
      </c>
      <c r="AW30">
        <f t="shared" si="28"/>
        <v>1429.2182902365223</v>
      </c>
      <c r="AX30">
        <f t="shared" si="29"/>
        <v>11.498153590231219</v>
      </c>
      <c r="AY30">
        <f t="shared" si="30"/>
        <v>158.96808940767613</v>
      </c>
      <c r="AZ30">
        <f t="shared" si="31"/>
        <v>0.42167689904457439</v>
      </c>
      <c r="BA30">
        <f t="shared" si="32"/>
        <v>8.7447478636471215E-3</v>
      </c>
      <c r="BB30">
        <f t="shared" si="33"/>
        <v>-1</v>
      </c>
      <c r="BC30" t="s">
        <v>330</v>
      </c>
      <c r="BD30">
        <v>636.78</v>
      </c>
      <c r="BE30">
        <f t="shared" si="34"/>
        <v>464.29999999999995</v>
      </c>
      <c r="BF30">
        <f t="shared" si="35"/>
        <v>0.5275475074139736</v>
      </c>
      <c r="BG30">
        <f t="shared" si="36"/>
        <v>1.7291372216464085</v>
      </c>
      <c r="BH30">
        <f t="shared" si="37"/>
        <v>0.22245459702501899</v>
      </c>
      <c r="BI30" t="e">
        <f t="shared" si="38"/>
        <v>#DIV/0!</v>
      </c>
      <c r="BJ30" t="s">
        <v>257</v>
      </c>
      <c r="BK30" t="s">
        <v>257</v>
      </c>
      <c r="BL30" t="s">
        <v>257</v>
      </c>
      <c r="BM30" t="s">
        <v>257</v>
      </c>
      <c r="BN30" t="s">
        <v>257</v>
      </c>
      <c r="BO30" t="s">
        <v>257</v>
      </c>
      <c r="BP30" t="s">
        <v>257</v>
      </c>
      <c r="BQ30" t="s">
        <v>257</v>
      </c>
      <c r="BR30">
        <f t="shared" si="39"/>
        <v>1699.99903225806</v>
      </c>
      <c r="BS30">
        <f t="shared" si="40"/>
        <v>1429.2182902365223</v>
      </c>
      <c r="BT30">
        <f t="shared" si="41"/>
        <v>0.84071711990219933</v>
      </c>
      <c r="BU30">
        <f t="shared" si="42"/>
        <v>0.19143423980439891</v>
      </c>
      <c r="BV30">
        <v>6</v>
      </c>
      <c r="BW30">
        <v>0.5</v>
      </c>
      <c r="BX30" t="s">
        <v>258</v>
      </c>
      <c r="BY30">
        <v>1531240127.04194</v>
      </c>
      <c r="BZ30">
        <v>156.04374193548401</v>
      </c>
      <c r="CA30">
        <v>175.01938709677401</v>
      </c>
      <c r="CB30">
        <v>27.3725709677419</v>
      </c>
      <c r="CC30">
        <v>16.597977419354802</v>
      </c>
      <c r="CD30">
        <v>400.00487096774202</v>
      </c>
      <c r="CE30">
        <v>99.493583870967697</v>
      </c>
      <c r="CF30">
        <v>9.9984629032257993E-2</v>
      </c>
      <c r="CG30">
        <v>29.599719354838701</v>
      </c>
      <c r="CH30">
        <v>28.555983870967701</v>
      </c>
      <c r="CI30">
        <v>999.9</v>
      </c>
      <c r="CJ30">
        <v>10001.544516129001</v>
      </c>
      <c r="CK30">
        <v>0</v>
      </c>
      <c r="CL30">
        <v>3.01911</v>
      </c>
      <c r="CM30">
        <v>1699.99903225806</v>
      </c>
      <c r="CN30">
        <v>0.97602435483870997</v>
      </c>
      <c r="CO30">
        <v>2.3975699999999999E-2</v>
      </c>
      <c r="CP30">
        <v>0</v>
      </c>
      <c r="CQ30">
        <v>856.22993548387103</v>
      </c>
      <c r="CR30">
        <v>5.0001199999999999</v>
      </c>
      <c r="CS30">
        <v>14860.4806451613</v>
      </c>
      <c r="CT30">
        <v>13608.125806451601</v>
      </c>
      <c r="CU30">
        <v>48.508000000000003</v>
      </c>
      <c r="CV30">
        <v>50.058</v>
      </c>
      <c r="CW30">
        <v>49.477645161290297</v>
      </c>
      <c r="CX30">
        <v>50.04</v>
      </c>
      <c r="CY30">
        <v>50.277999999999999</v>
      </c>
      <c r="CZ30">
        <v>1654.3622580645199</v>
      </c>
      <c r="DA30">
        <v>40.636774193548398</v>
      </c>
      <c r="DB30">
        <v>0</v>
      </c>
      <c r="DC30">
        <v>106</v>
      </c>
      <c r="DD30">
        <v>856.13969230769203</v>
      </c>
      <c r="DE30">
        <v>-9.2611965762658599</v>
      </c>
      <c r="DF30">
        <v>-152.41709414929099</v>
      </c>
      <c r="DG30">
        <v>14858.876923076899</v>
      </c>
      <c r="DH30">
        <v>15</v>
      </c>
      <c r="DI30">
        <v>1531240103</v>
      </c>
      <c r="DJ30" t="s">
        <v>331</v>
      </c>
      <c r="DK30">
        <v>54</v>
      </c>
      <c r="DL30">
        <v>-0.52300000000000002</v>
      </c>
      <c r="DM30">
        <v>-0.129</v>
      </c>
      <c r="DN30">
        <v>175</v>
      </c>
      <c r="DO30">
        <v>16</v>
      </c>
      <c r="DP30">
        <v>0.09</v>
      </c>
      <c r="DQ30">
        <v>0.01</v>
      </c>
      <c r="DR30">
        <v>11.5135173936733</v>
      </c>
      <c r="DS30">
        <v>-0.12841636775670501</v>
      </c>
      <c r="DT30">
        <v>4.1025811376738698E-2</v>
      </c>
      <c r="DU30">
        <v>1</v>
      </c>
      <c r="DV30">
        <v>0.68567308911426605</v>
      </c>
      <c r="DW30">
        <v>0.12120247075469701</v>
      </c>
      <c r="DX30">
        <v>1.6280209450804401E-2</v>
      </c>
      <c r="DY30">
        <v>1</v>
      </c>
      <c r="DZ30">
        <v>2</v>
      </c>
      <c r="EA30">
        <v>2</v>
      </c>
      <c r="EB30" t="s">
        <v>260</v>
      </c>
      <c r="EC30">
        <v>100</v>
      </c>
      <c r="ED30">
        <v>100</v>
      </c>
      <c r="EE30">
        <v>-0.52300000000000002</v>
      </c>
      <c r="EF30">
        <v>-0.129</v>
      </c>
      <c r="EG30">
        <v>2</v>
      </c>
      <c r="EH30">
        <v>387.03</v>
      </c>
      <c r="EI30">
        <v>555.06299999999999</v>
      </c>
      <c r="EJ30">
        <v>25.000299999999999</v>
      </c>
      <c r="EK30">
        <v>34.770600000000002</v>
      </c>
      <c r="EL30">
        <v>30</v>
      </c>
      <c r="EM30">
        <v>34.799300000000002</v>
      </c>
      <c r="EN30">
        <v>34.767600000000002</v>
      </c>
      <c r="EO30">
        <v>10.4534</v>
      </c>
      <c r="EP30">
        <v>51.3232</v>
      </c>
      <c r="EQ30">
        <v>0</v>
      </c>
      <c r="ER30">
        <v>25</v>
      </c>
      <c r="ES30">
        <v>175</v>
      </c>
      <c r="ET30">
        <v>16.407699999999998</v>
      </c>
      <c r="EU30">
        <v>108.90600000000001</v>
      </c>
      <c r="EV30">
        <v>100.736</v>
      </c>
    </row>
    <row r="31" spans="1:152" x14ac:dyDescent="0.2">
      <c r="A31">
        <v>55</v>
      </c>
      <c r="B31">
        <v>1531240244.0999999</v>
      </c>
      <c r="C31">
        <v>9251.2999999523199</v>
      </c>
      <c r="D31" t="s">
        <v>332</v>
      </c>
      <c r="E31" t="s">
        <v>333</v>
      </c>
      <c r="F31" t="s">
        <v>565</v>
      </c>
      <c r="G31">
        <v>1531240236.06774</v>
      </c>
      <c r="H31">
        <f t="shared" si="0"/>
        <v>7.6414654548145949E-3</v>
      </c>
      <c r="I31">
        <f t="shared" si="1"/>
        <v>4.4276600150185796</v>
      </c>
      <c r="J31">
        <f t="shared" si="2"/>
        <v>92.301129032258103</v>
      </c>
      <c r="K31">
        <f t="shared" si="3"/>
        <v>79.453169399424823</v>
      </c>
      <c r="L31">
        <f t="shared" si="4"/>
        <v>7.9129753602304893</v>
      </c>
      <c r="M31">
        <f t="shared" si="5"/>
        <v>9.1925415345231123</v>
      </c>
      <c r="N31">
        <f t="shared" si="6"/>
        <v>0.72964558680928659</v>
      </c>
      <c r="O31">
        <f t="shared" si="7"/>
        <v>2.2514204013882817</v>
      </c>
      <c r="P31">
        <f t="shared" si="8"/>
        <v>0.61950979799256767</v>
      </c>
      <c r="Q31">
        <f t="shared" si="9"/>
        <v>0.39569608166555825</v>
      </c>
      <c r="R31">
        <f t="shared" si="10"/>
        <v>273.59692978262837</v>
      </c>
      <c r="S31">
        <f t="shared" si="11"/>
        <v>29.172152249335653</v>
      </c>
      <c r="T31">
        <f t="shared" si="12"/>
        <v>28.5684096774194</v>
      </c>
      <c r="U31">
        <f t="shared" si="13"/>
        <v>3.9224192464082499</v>
      </c>
      <c r="V31">
        <f t="shared" si="14"/>
        <v>65.510091880183779</v>
      </c>
      <c r="W31">
        <f t="shared" si="15"/>
        <v>2.735029245562981</v>
      </c>
      <c r="X31">
        <f t="shared" si="16"/>
        <v>4.1749739117528293</v>
      </c>
      <c r="Y31">
        <f t="shared" si="17"/>
        <v>1.1873900008452689</v>
      </c>
      <c r="Z31">
        <f t="shared" si="18"/>
        <v>-336.98862655732364</v>
      </c>
      <c r="AA31">
        <f t="shared" si="19"/>
        <v>130.99332612785534</v>
      </c>
      <c r="AB31">
        <f t="shared" si="20"/>
        <v>12.823067041332152</v>
      </c>
      <c r="AC31">
        <f t="shared" si="21"/>
        <v>80.424696394492202</v>
      </c>
      <c r="AD31">
        <v>-4.1221997496461299E-2</v>
      </c>
      <c r="AE31">
        <v>4.62753034350981E-2</v>
      </c>
      <c r="AF31">
        <v>3.4577604906502999</v>
      </c>
      <c r="AG31">
        <v>0</v>
      </c>
      <c r="AH31">
        <v>0</v>
      </c>
      <c r="AI31">
        <f t="shared" si="22"/>
        <v>1</v>
      </c>
      <c r="AJ31">
        <f t="shared" si="23"/>
        <v>0</v>
      </c>
      <c r="AK31">
        <f t="shared" si="24"/>
        <v>52106.539173768164</v>
      </c>
      <c r="AL31">
        <v>0</v>
      </c>
      <c r="AM31">
        <v>0</v>
      </c>
      <c r="AN31">
        <v>0</v>
      </c>
      <c r="AO31">
        <f t="shared" si="25"/>
        <v>0</v>
      </c>
      <c r="AP31" t="e">
        <f t="shared" si="26"/>
        <v>#DIV/0!</v>
      </c>
      <c r="AQ31">
        <v>-1</v>
      </c>
      <c r="AR31" t="s">
        <v>334</v>
      </c>
      <c r="AS31">
        <v>853.489423076923</v>
      </c>
      <c r="AT31">
        <v>1056.1099999999999</v>
      </c>
      <c r="AU31">
        <f t="shared" si="27"/>
        <v>0.19185556137436144</v>
      </c>
      <c r="AV31">
        <v>0.5</v>
      </c>
      <c r="AW31">
        <f t="shared" si="28"/>
        <v>1429.1915999139164</v>
      </c>
      <c r="AX31">
        <f t="shared" si="29"/>
        <v>4.4276600150185796</v>
      </c>
      <c r="AY31">
        <f t="shared" si="30"/>
        <v>137.0991783565031</v>
      </c>
      <c r="AZ31">
        <f t="shared" si="31"/>
        <v>0.38106825993504462</v>
      </c>
      <c r="BA31">
        <f t="shared" si="32"/>
        <v>3.7977133474234666E-3</v>
      </c>
      <c r="BB31">
        <f t="shared" si="33"/>
        <v>-1</v>
      </c>
      <c r="BC31" t="s">
        <v>335</v>
      </c>
      <c r="BD31">
        <v>653.66</v>
      </c>
      <c r="BE31">
        <f t="shared" si="34"/>
        <v>402.44999999999993</v>
      </c>
      <c r="BF31">
        <f t="shared" si="35"/>
        <v>0.50346770262908913</v>
      </c>
      <c r="BG31">
        <f t="shared" si="36"/>
        <v>1.6156870544319677</v>
      </c>
      <c r="BH31">
        <f t="shared" si="37"/>
        <v>0.19185556137436149</v>
      </c>
      <c r="BI31" t="e">
        <f t="shared" si="38"/>
        <v>#DIV/0!</v>
      </c>
      <c r="BJ31" t="s">
        <v>257</v>
      </c>
      <c r="BK31" t="s">
        <v>257</v>
      </c>
      <c r="BL31" t="s">
        <v>257</v>
      </c>
      <c r="BM31" t="s">
        <v>257</v>
      </c>
      <c r="BN31" t="s">
        <v>257</v>
      </c>
      <c r="BO31" t="s">
        <v>257</v>
      </c>
      <c r="BP31" t="s">
        <v>257</v>
      </c>
      <c r="BQ31" t="s">
        <v>257</v>
      </c>
      <c r="BR31">
        <f t="shared" si="39"/>
        <v>1699.96677419355</v>
      </c>
      <c r="BS31">
        <f t="shared" si="40"/>
        <v>1429.1915999139164</v>
      </c>
      <c r="BT31">
        <f t="shared" si="41"/>
        <v>0.84071737260389279</v>
      </c>
      <c r="BU31">
        <f t="shared" si="42"/>
        <v>0.19143474520778581</v>
      </c>
      <c r="BV31">
        <v>6</v>
      </c>
      <c r="BW31">
        <v>0.5</v>
      </c>
      <c r="BX31" t="s">
        <v>258</v>
      </c>
      <c r="BY31">
        <v>1531240236.06774</v>
      </c>
      <c r="BZ31">
        <v>92.301129032258103</v>
      </c>
      <c r="CA31">
        <v>100.000361290323</v>
      </c>
      <c r="CB31">
        <v>27.462077419354799</v>
      </c>
      <c r="CC31">
        <v>16.314990322580599</v>
      </c>
      <c r="CD31">
        <v>400.01203225806398</v>
      </c>
      <c r="CE31">
        <v>99.492938709677404</v>
      </c>
      <c r="CF31">
        <v>0.100009187096774</v>
      </c>
      <c r="CG31">
        <v>29.647622580645201</v>
      </c>
      <c r="CH31">
        <v>28.5684096774194</v>
      </c>
      <c r="CI31">
        <v>999.9</v>
      </c>
      <c r="CJ31">
        <v>9991.5483870967691</v>
      </c>
      <c r="CK31">
        <v>0</v>
      </c>
      <c r="CL31">
        <v>3.01911</v>
      </c>
      <c r="CM31">
        <v>1699.96677419355</v>
      </c>
      <c r="CN31">
        <v>0.97601748387096798</v>
      </c>
      <c r="CO31">
        <v>2.3982293548387101E-2</v>
      </c>
      <c r="CP31">
        <v>0</v>
      </c>
      <c r="CQ31">
        <v>853.55493548387096</v>
      </c>
      <c r="CR31">
        <v>5.0001199999999999</v>
      </c>
      <c r="CS31">
        <v>14832.7838709677</v>
      </c>
      <c r="CT31">
        <v>13607.8290322581</v>
      </c>
      <c r="CU31">
        <v>48.884999999999998</v>
      </c>
      <c r="CV31">
        <v>50.420999999999999</v>
      </c>
      <c r="CW31">
        <v>49.881</v>
      </c>
      <c r="CX31">
        <v>50.375</v>
      </c>
      <c r="CY31">
        <v>50.628999999999998</v>
      </c>
      <c r="CZ31">
        <v>1654.3164516129</v>
      </c>
      <c r="DA31">
        <v>40.650322580645202</v>
      </c>
      <c r="DB31">
        <v>0</v>
      </c>
      <c r="DC31">
        <v>108.60000014305101</v>
      </c>
      <c r="DD31">
        <v>853.489423076923</v>
      </c>
      <c r="DE31">
        <v>-5.9633162531563002</v>
      </c>
      <c r="DF31">
        <v>-88.023931643749904</v>
      </c>
      <c r="DG31">
        <v>14831.7730769231</v>
      </c>
      <c r="DH31">
        <v>15</v>
      </c>
      <c r="DI31">
        <v>1531240212.5</v>
      </c>
      <c r="DJ31" t="s">
        <v>336</v>
      </c>
      <c r="DK31">
        <v>55</v>
      </c>
      <c r="DL31">
        <v>-0.54300000000000004</v>
      </c>
      <c r="DM31">
        <v>-0.13500000000000001</v>
      </c>
      <c r="DN31">
        <v>100</v>
      </c>
      <c r="DO31">
        <v>16</v>
      </c>
      <c r="DP31">
        <v>0.14000000000000001</v>
      </c>
      <c r="DQ31">
        <v>0.01</v>
      </c>
      <c r="DR31">
        <v>4.43709762344354</v>
      </c>
      <c r="DS31">
        <v>-5.4484636639161803E-2</v>
      </c>
      <c r="DT31">
        <v>3.2318781149615797E-2</v>
      </c>
      <c r="DU31">
        <v>1</v>
      </c>
      <c r="DV31">
        <v>0.71725331552451999</v>
      </c>
      <c r="DW31">
        <v>0.13591959741086199</v>
      </c>
      <c r="DX31">
        <v>1.8562755359667199E-2</v>
      </c>
      <c r="DY31">
        <v>1</v>
      </c>
      <c r="DZ31">
        <v>2</v>
      </c>
      <c r="EA31">
        <v>2</v>
      </c>
      <c r="EB31" t="s">
        <v>260</v>
      </c>
      <c r="EC31">
        <v>100</v>
      </c>
      <c r="ED31">
        <v>100</v>
      </c>
      <c r="EE31">
        <v>-0.54300000000000004</v>
      </c>
      <c r="EF31">
        <v>-0.13500000000000001</v>
      </c>
      <c r="EG31">
        <v>2</v>
      </c>
      <c r="EH31">
        <v>387.12200000000001</v>
      </c>
      <c r="EI31">
        <v>554.78599999999994</v>
      </c>
      <c r="EJ31">
        <v>24.9999</v>
      </c>
      <c r="EK31">
        <v>34.795900000000003</v>
      </c>
      <c r="EL31">
        <v>30</v>
      </c>
      <c r="EM31">
        <v>34.823399999999999</v>
      </c>
      <c r="EN31">
        <v>34.788899999999998</v>
      </c>
      <c r="EO31">
        <v>7.2088400000000004</v>
      </c>
      <c r="EP31">
        <v>52.094700000000003</v>
      </c>
      <c r="EQ31">
        <v>0</v>
      </c>
      <c r="ER31">
        <v>25</v>
      </c>
      <c r="ES31">
        <v>100</v>
      </c>
      <c r="ET31">
        <v>16.120100000000001</v>
      </c>
      <c r="EU31">
        <v>108.899</v>
      </c>
      <c r="EV31">
        <v>100.732</v>
      </c>
    </row>
    <row r="32" spans="1:152" x14ac:dyDescent="0.2">
      <c r="A32">
        <v>56</v>
      </c>
      <c r="B32">
        <v>1531240352.5999999</v>
      </c>
      <c r="C32">
        <v>9359.7999999523199</v>
      </c>
      <c r="D32" t="s">
        <v>337</v>
      </c>
      <c r="E32" t="s">
        <v>338</v>
      </c>
      <c r="F32" t="s">
        <v>565</v>
      </c>
      <c r="G32">
        <v>1531240344.5999999</v>
      </c>
      <c r="H32">
        <f t="shared" si="0"/>
        <v>7.8056782671769871E-3</v>
      </c>
      <c r="I32">
        <f t="shared" si="1"/>
        <v>-0.57602816837597448</v>
      </c>
      <c r="J32">
        <f t="shared" si="2"/>
        <v>50.297312903225802</v>
      </c>
      <c r="K32">
        <f t="shared" si="3"/>
        <v>50.743269621469686</v>
      </c>
      <c r="L32">
        <f t="shared" si="4"/>
        <v>5.0535447688011166</v>
      </c>
      <c r="M32">
        <f t="shared" si="5"/>
        <v>5.0091317410753753</v>
      </c>
      <c r="N32">
        <f t="shared" si="6"/>
        <v>0.7545624208074545</v>
      </c>
      <c r="O32">
        <f t="shared" si="7"/>
        <v>2.2519780145894988</v>
      </c>
      <c r="P32">
        <f t="shared" si="8"/>
        <v>0.63744186063089747</v>
      </c>
      <c r="Q32">
        <f t="shared" si="9"/>
        <v>0.40740058706471827</v>
      </c>
      <c r="R32">
        <f t="shared" si="10"/>
        <v>273.60295781493846</v>
      </c>
      <c r="S32">
        <f t="shared" si="11"/>
        <v>29.145922573485322</v>
      </c>
      <c r="T32">
        <f t="shared" si="12"/>
        <v>28.553229032258098</v>
      </c>
      <c r="U32">
        <f t="shared" si="13"/>
        <v>3.9189639391156379</v>
      </c>
      <c r="V32">
        <f t="shared" si="14"/>
        <v>65.529004987050271</v>
      </c>
      <c r="W32">
        <f t="shared" si="15"/>
        <v>2.7402191893781773</v>
      </c>
      <c r="X32">
        <f t="shared" si="16"/>
        <v>4.1816889939343573</v>
      </c>
      <c r="Y32">
        <f t="shared" si="17"/>
        <v>1.1787447497374606</v>
      </c>
      <c r="Z32">
        <f t="shared" si="18"/>
        <v>-344.23041158250516</v>
      </c>
      <c r="AA32">
        <f t="shared" si="19"/>
        <v>136.2573068790808</v>
      </c>
      <c r="AB32">
        <f t="shared" si="20"/>
        <v>13.335906908566329</v>
      </c>
      <c r="AC32">
        <f t="shared" si="21"/>
        <v>78.965760020080467</v>
      </c>
      <c r="AD32">
        <v>-4.1237019509270702E-2</v>
      </c>
      <c r="AE32">
        <v>4.6292166960477298E-2</v>
      </c>
      <c r="AF32">
        <v>3.4587577151603801</v>
      </c>
      <c r="AG32">
        <v>0</v>
      </c>
      <c r="AH32">
        <v>0</v>
      </c>
      <c r="AI32">
        <f t="shared" si="22"/>
        <v>1</v>
      </c>
      <c r="AJ32">
        <f t="shared" si="23"/>
        <v>0</v>
      </c>
      <c r="AK32">
        <f t="shared" si="24"/>
        <v>52119.894482098287</v>
      </c>
      <c r="AL32">
        <v>0</v>
      </c>
      <c r="AM32">
        <v>0</v>
      </c>
      <c r="AN32">
        <v>0</v>
      </c>
      <c r="AO32">
        <f t="shared" si="25"/>
        <v>0</v>
      </c>
      <c r="AP32" t="e">
        <f t="shared" si="26"/>
        <v>#DIV/0!</v>
      </c>
      <c r="AQ32">
        <v>-1</v>
      </c>
      <c r="AR32" t="s">
        <v>339</v>
      </c>
      <c r="AS32">
        <v>860.08857692307697</v>
      </c>
      <c r="AT32">
        <v>1031.1199999999999</v>
      </c>
      <c r="AU32">
        <f t="shared" si="27"/>
        <v>0.16586956229820282</v>
      </c>
      <c r="AV32">
        <v>0.5</v>
      </c>
      <c r="AW32">
        <f t="shared" si="28"/>
        <v>1429.2259837849072</v>
      </c>
      <c r="AX32">
        <f t="shared" si="29"/>
        <v>-0.57602816837597448</v>
      </c>
      <c r="AY32">
        <f t="shared" si="30"/>
        <v>118.53254417781044</v>
      </c>
      <c r="AZ32">
        <f t="shared" si="31"/>
        <v>0.36465202886182008</v>
      </c>
      <c r="BA32">
        <f t="shared" si="32"/>
        <v>2.9664436305674638E-4</v>
      </c>
      <c r="BB32">
        <f t="shared" si="33"/>
        <v>-1</v>
      </c>
      <c r="BC32" t="s">
        <v>340</v>
      </c>
      <c r="BD32">
        <v>655.12</v>
      </c>
      <c r="BE32">
        <f t="shared" si="34"/>
        <v>375.99999999999989</v>
      </c>
      <c r="BF32">
        <f t="shared" si="35"/>
        <v>0.45487080605564623</v>
      </c>
      <c r="BG32">
        <f t="shared" si="36"/>
        <v>1.5739406520942727</v>
      </c>
      <c r="BH32">
        <f t="shared" si="37"/>
        <v>0.16586956229820288</v>
      </c>
      <c r="BI32" t="e">
        <f t="shared" si="38"/>
        <v>#DIV/0!</v>
      </c>
      <c r="BJ32" t="s">
        <v>257</v>
      </c>
      <c r="BK32" t="s">
        <v>257</v>
      </c>
      <c r="BL32" t="s">
        <v>257</v>
      </c>
      <c r="BM32" t="s">
        <v>257</v>
      </c>
      <c r="BN32" t="s">
        <v>257</v>
      </c>
      <c r="BO32" t="s">
        <v>257</v>
      </c>
      <c r="BP32" t="s">
        <v>257</v>
      </c>
      <c r="BQ32" t="s">
        <v>257</v>
      </c>
      <c r="BR32">
        <f t="shared" si="39"/>
        <v>1700.0080645161299</v>
      </c>
      <c r="BS32">
        <f t="shared" si="40"/>
        <v>1429.2259837849072</v>
      </c>
      <c r="BT32">
        <f t="shared" si="41"/>
        <v>0.84071717871038742</v>
      </c>
      <c r="BU32">
        <f t="shared" si="42"/>
        <v>0.19143435742077486</v>
      </c>
      <c r="BV32">
        <v>6</v>
      </c>
      <c r="BW32">
        <v>0.5</v>
      </c>
      <c r="BX32" t="s">
        <v>258</v>
      </c>
      <c r="BY32">
        <v>1531240344.5999999</v>
      </c>
      <c r="BZ32">
        <v>50.297312903225802</v>
      </c>
      <c r="CA32">
        <v>50.022183870967702</v>
      </c>
      <c r="CB32">
        <v>27.514880645161298</v>
      </c>
      <c r="CC32">
        <v>16.128780645161299</v>
      </c>
      <c r="CD32">
        <v>400.00909677419401</v>
      </c>
      <c r="CE32">
        <v>99.490429032258106</v>
      </c>
      <c r="CF32">
        <v>0.100015306451613</v>
      </c>
      <c r="CG32">
        <v>29.6755322580645</v>
      </c>
      <c r="CH32">
        <v>28.553229032258098</v>
      </c>
      <c r="CI32">
        <v>999.9</v>
      </c>
      <c r="CJ32">
        <v>9995.4416129032306</v>
      </c>
      <c r="CK32">
        <v>0</v>
      </c>
      <c r="CL32">
        <v>3.01911</v>
      </c>
      <c r="CM32">
        <v>1700.0080645161299</v>
      </c>
      <c r="CN32">
        <v>0.97602264516129</v>
      </c>
      <c r="CO32">
        <v>2.3977822580645201E-2</v>
      </c>
      <c r="CP32">
        <v>0</v>
      </c>
      <c r="CQ32">
        <v>860.07383870967703</v>
      </c>
      <c r="CR32">
        <v>5.0001199999999999</v>
      </c>
      <c r="CS32">
        <v>14957.083870967699</v>
      </c>
      <c r="CT32">
        <v>13608.1677419355</v>
      </c>
      <c r="CU32">
        <v>49.197161290322597</v>
      </c>
      <c r="CV32">
        <v>50.686999999999998</v>
      </c>
      <c r="CW32">
        <v>50.225612903225802</v>
      </c>
      <c r="CX32">
        <v>50.655000000000001</v>
      </c>
      <c r="CY32">
        <v>50.933</v>
      </c>
      <c r="CZ32">
        <v>1654.3677419354799</v>
      </c>
      <c r="DA32">
        <v>40.640322580645197</v>
      </c>
      <c r="DB32">
        <v>0</v>
      </c>
      <c r="DC32">
        <v>108</v>
      </c>
      <c r="DD32">
        <v>860.08857692307697</v>
      </c>
      <c r="DE32">
        <v>-0.22211966221139101</v>
      </c>
      <c r="DF32">
        <v>4.2461539022533303</v>
      </c>
      <c r="DG32">
        <v>14956.961538461501</v>
      </c>
      <c r="DH32">
        <v>15</v>
      </c>
      <c r="DI32">
        <v>1531240322.5999999</v>
      </c>
      <c r="DJ32" t="s">
        <v>341</v>
      </c>
      <c r="DK32">
        <v>56</v>
      </c>
      <c r="DL32">
        <v>-0.53700000000000003</v>
      </c>
      <c r="DM32">
        <v>-0.14299999999999999</v>
      </c>
      <c r="DN32">
        <v>50</v>
      </c>
      <c r="DO32">
        <v>16</v>
      </c>
      <c r="DP32">
        <v>0.22</v>
      </c>
      <c r="DQ32">
        <v>0.01</v>
      </c>
      <c r="DR32">
        <v>-0.57249354470297598</v>
      </c>
      <c r="DS32">
        <v>1.9931489735303901E-2</v>
      </c>
      <c r="DT32">
        <v>4.5952453421792501E-2</v>
      </c>
      <c r="DU32">
        <v>1</v>
      </c>
      <c r="DV32">
        <v>0.72588098622206099</v>
      </c>
      <c r="DW32">
        <v>0.33611586079061501</v>
      </c>
      <c r="DX32">
        <v>6.6209126408804705E-2</v>
      </c>
      <c r="DY32">
        <v>1</v>
      </c>
      <c r="DZ32">
        <v>2</v>
      </c>
      <c r="EA32">
        <v>2</v>
      </c>
      <c r="EB32" t="s">
        <v>260</v>
      </c>
      <c r="EC32">
        <v>100</v>
      </c>
      <c r="ED32">
        <v>100</v>
      </c>
      <c r="EE32">
        <v>-0.53700000000000003</v>
      </c>
      <c r="EF32">
        <v>-0.14299999999999999</v>
      </c>
      <c r="EG32">
        <v>2</v>
      </c>
      <c r="EH32">
        <v>387.24</v>
      </c>
      <c r="EI32">
        <v>554.17999999999995</v>
      </c>
      <c r="EJ32">
        <v>25.0001</v>
      </c>
      <c r="EK32">
        <v>34.814999999999998</v>
      </c>
      <c r="EL32">
        <v>30.0001</v>
      </c>
      <c r="EM32">
        <v>34.842300000000002</v>
      </c>
      <c r="EN32">
        <v>34.807600000000001</v>
      </c>
      <c r="EO32">
        <v>5.0699399999999999</v>
      </c>
      <c r="EP32">
        <v>52.7348</v>
      </c>
      <c r="EQ32">
        <v>0</v>
      </c>
      <c r="ER32">
        <v>25</v>
      </c>
      <c r="ES32">
        <v>50</v>
      </c>
      <c r="ET32">
        <v>15.940300000000001</v>
      </c>
      <c r="EU32">
        <v>108.896</v>
      </c>
      <c r="EV32">
        <v>100.732</v>
      </c>
    </row>
    <row r="33" spans="1:152" x14ac:dyDescent="0.2">
      <c r="A33">
        <v>57</v>
      </c>
      <c r="B33">
        <v>1531240469.5999999</v>
      </c>
      <c r="C33">
        <v>9476.7999999523199</v>
      </c>
      <c r="D33" t="s">
        <v>342</v>
      </c>
      <c r="E33" t="s">
        <v>343</v>
      </c>
      <c r="F33" t="s">
        <v>565</v>
      </c>
      <c r="G33">
        <v>1531240461.5999999</v>
      </c>
      <c r="H33">
        <f t="shared" si="0"/>
        <v>7.9146910785513093E-3</v>
      </c>
      <c r="I33">
        <f t="shared" si="1"/>
        <v>27.915784559213648</v>
      </c>
      <c r="J33">
        <f t="shared" si="2"/>
        <v>353.96180645161297</v>
      </c>
      <c r="K33">
        <f t="shared" si="3"/>
        <v>281.22080326277484</v>
      </c>
      <c r="L33">
        <f t="shared" si="4"/>
        <v>28.006142960637636</v>
      </c>
      <c r="M33">
        <f t="shared" si="5"/>
        <v>35.250254743161882</v>
      </c>
      <c r="N33">
        <f t="shared" si="6"/>
        <v>0.77800076952283093</v>
      </c>
      <c r="O33">
        <f t="shared" si="7"/>
        <v>2.2527821101990564</v>
      </c>
      <c r="P33">
        <f t="shared" si="8"/>
        <v>0.65416217442677194</v>
      </c>
      <c r="Q33">
        <f t="shared" si="9"/>
        <v>0.41832557006942206</v>
      </c>
      <c r="R33">
        <f t="shared" si="10"/>
        <v>273.60093918088552</v>
      </c>
      <c r="S33">
        <f t="shared" si="11"/>
        <v>29.131588118038238</v>
      </c>
      <c r="T33">
        <f t="shared" si="12"/>
        <v>28.450203225806501</v>
      </c>
      <c r="U33">
        <f t="shared" si="13"/>
        <v>3.8955840262033878</v>
      </c>
      <c r="V33">
        <f t="shared" si="14"/>
        <v>65.221898817170683</v>
      </c>
      <c r="W33">
        <f t="shared" si="15"/>
        <v>2.7307605989135548</v>
      </c>
      <c r="X33">
        <f t="shared" si="16"/>
        <v>4.1868768748490339</v>
      </c>
      <c r="Y33">
        <f t="shared" si="17"/>
        <v>1.164823427289833</v>
      </c>
      <c r="Z33">
        <f t="shared" si="18"/>
        <v>-349.03787656411276</v>
      </c>
      <c r="AA33">
        <f t="shared" si="19"/>
        <v>151.43417565331166</v>
      </c>
      <c r="AB33">
        <f t="shared" si="20"/>
        <v>14.810040082685862</v>
      </c>
      <c r="AC33">
        <f t="shared" si="21"/>
        <v>90.807278352770282</v>
      </c>
      <c r="AD33">
        <v>-4.1258687657510097E-2</v>
      </c>
      <c r="AE33">
        <v>4.6316491355109998E-2</v>
      </c>
      <c r="AF33">
        <v>3.4601959177387598</v>
      </c>
      <c r="AG33">
        <v>0</v>
      </c>
      <c r="AH33">
        <v>0</v>
      </c>
      <c r="AI33">
        <f t="shared" si="22"/>
        <v>1</v>
      </c>
      <c r="AJ33">
        <f t="shared" si="23"/>
        <v>0</v>
      </c>
      <c r="AK33">
        <f t="shared" si="24"/>
        <v>52142.39502239367</v>
      </c>
      <c r="AL33">
        <v>0</v>
      </c>
      <c r="AM33">
        <v>0</v>
      </c>
      <c r="AN33">
        <v>0</v>
      </c>
      <c r="AO33">
        <f t="shared" si="25"/>
        <v>0</v>
      </c>
      <c r="AP33" t="e">
        <f t="shared" si="26"/>
        <v>#DIV/0!</v>
      </c>
      <c r="AQ33">
        <v>-1</v>
      </c>
      <c r="AR33" t="s">
        <v>344</v>
      </c>
      <c r="AS33">
        <v>828.40442307692297</v>
      </c>
      <c r="AT33">
        <v>1097.94</v>
      </c>
      <c r="AU33">
        <f t="shared" si="27"/>
        <v>0.24549208237524556</v>
      </c>
      <c r="AV33">
        <v>0.5</v>
      </c>
      <c r="AW33">
        <f t="shared" si="28"/>
        <v>1429.2178450752485</v>
      </c>
      <c r="AX33">
        <f t="shared" si="29"/>
        <v>27.915784559213648</v>
      </c>
      <c r="AY33">
        <f t="shared" si="30"/>
        <v>175.43083247769192</v>
      </c>
      <c r="AZ33">
        <f t="shared" si="31"/>
        <v>0.46581780425159847</v>
      </c>
      <c r="BA33">
        <f t="shared" si="32"/>
        <v>2.0231894430125331E-2</v>
      </c>
      <c r="BB33">
        <f t="shared" si="33"/>
        <v>-1</v>
      </c>
      <c r="BC33" t="s">
        <v>345</v>
      </c>
      <c r="BD33">
        <v>586.5</v>
      </c>
      <c r="BE33">
        <f t="shared" si="34"/>
        <v>511.44000000000005</v>
      </c>
      <c r="BF33">
        <f t="shared" si="35"/>
        <v>0.52701309424972054</v>
      </c>
      <c r="BG33">
        <f t="shared" si="36"/>
        <v>1.8720204603580564</v>
      </c>
      <c r="BH33">
        <f t="shared" si="37"/>
        <v>0.24549208237524553</v>
      </c>
      <c r="BI33" t="e">
        <f t="shared" si="38"/>
        <v>#DIV/0!</v>
      </c>
      <c r="BJ33" t="s">
        <v>257</v>
      </c>
      <c r="BK33" t="s">
        <v>257</v>
      </c>
      <c r="BL33" t="s">
        <v>257</v>
      </c>
      <c r="BM33" t="s">
        <v>257</v>
      </c>
      <c r="BN33" t="s">
        <v>257</v>
      </c>
      <c r="BO33" t="s">
        <v>257</v>
      </c>
      <c r="BP33" t="s">
        <v>257</v>
      </c>
      <c r="BQ33" t="s">
        <v>257</v>
      </c>
      <c r="BR33">
        <f t="shared" si="39"/>
        <v>1699.99870967742</v>
      </c>
      <c r="BS33">
        <f t="shared" si="40"/>
        <v>1429.2178450752485</v>
      </c>
      <c r="BT33">
        <f t="shared" si="41"/>
        <v>0.8407170175714116</v>
      </c>
      <c r="BU33">
        <f t="shared" si="42"/>
        <v>0.19143403514282345</v>
      </c>
      <c r="BV33">
        <v>6</v>
      </c>
      <c r="BW33">
        <v>0.5</v>
      </c>
      <c r="BX33" t="s">
        <v>258</v>
      </c>
      <c r="BY33">
        <v>1531240461.5999999</v>
      </c>
      <c r="BZ33">
        <v>353.96180645161297</v>
      </c>
      <c r="CA33">
        <v>400.03703225806402</v>
      </c>
      <c r="CB33">
        <v>27.4206516129032</v>
      </c>
      <c r="CC33">
        <v>15.8743290322581</v>
      </c>
      <c r="CD33">
        <v>400.00606451612902</v>
      </c>
      <c r="CE33">
        <v>99.487735483871006</v>
      </c>
      <c r="CF33">
        <v>9.9999974193548405E-2</v>
      </c>
      <c r="CG33">
        <v>29.697067741935498</v>
      </c>
      <c r="CH33">
        <v>28.450203225806501</v>
      </c>
      <c r="CI33">
        <v>999.9</v>
      </c>
      <c r="CJ33">
        <v>10000.964516128999</v>
      </c>
      <c r="CK33">
        <v>0</v>
      </c>
      <c r="CL33">
        <v>2.8886890322580601</v>
      </c>
      <c r="CM33">
        <v>1699.99870967742</v>
      </c>
      <c r="CN33">
        <v>0.97602664516129001</v>
      </c>
      <c r="CO33">
        <v>2.3973606451612901E-2</v>
      </c>
      <c r="CP33">
        <v>0</v>
      </c>
      <c r="CQ33">
        <v>828.38306451612902</v>
      </c>
      <c r="CR33">
        <v>5.0001199999999999</v>
      </c>
      <c r="CS33">
        <v>14466.1161290323</v>
      </c>
      <c r="CT33">
        <v>13608.106451612901</v>
      </c>
      <c r="CU33">
        <v>49.5</v>
      </c>
      <c r="CV33">
        <v>50.936999999999998</v>
      </c>
      <c r="CW33">
        <v>50.512</v>
      </c>
      <c r="CX33">
        <v>50.902999999999999</v>
      </c>
      <c r="CY33">
        <v>51.186999999999998</v>
      </c>
      <c r="CZ33">
        <v>1654.3677419354799</v>
      </c>
      <c r="DA33">
        <v>40.6309677419355</v>
      </c>
      <c r="DB33">
        <v>0</v>
      </c>
      <c r="DC33">
        <v>116.40000009536701</v>
      </c>
      <c r="DD33">
        <v>828.40442307692297</v>
      </c>
      <c r="DE33">
        <v>3.2284786363898799</v>
      </c>
      <c r="DF33">
        <v>62.844444312629001</v>
      </c>
      <c r="DG33">
        <v>14467.169230769199</v>
      </c>
      <c r="DH33">
        <v>15</v>
      </c>
      <c r="DI33">
        <v>1531240424.0999999</v>
      </c>
      <c r="DJ33" t="s">
        <v>346</v>
      </c>
      <c r="DK33">
        <v>57</v>
      </c>
      <c r="DL33">
        <v>-0.17699999999999999</v>
      </c>
      <c r="DM33">
        <v>-0.154</v>
      </c>
      <c r="DN33">
        <v>400</v>
      </c>
      <c r="DO33">
        <v>16</v>
      </c>
      <c r="DP33">
        <v>0.03</v>
      </c>
      <c r="DQ33">
        <v>0.01</v>
      </c>
      <c r="DR33">
        <v>27.926122640867899</v>
      </c>
      <c r="DS33">
        <v>-0.18938630179702401</v>
      </c>
      <c r="DT33">
        <v>4.6112594225320602E-2</v>
      </c>
      <c r="DU33">
        <v>1</v>
      </c>
      <c r="DV33">
        <v>0.77575654766673396</v>
      </c>
      <c r="DW33">
        <v>2.0425326120624102E-2</v>
      </c>
      <c r="DX33">
        <v>3.1470695323247001E-3</v>
      </c>
      <c r="DY33">
        <v>1</v>
      </c>
      <c r="DZ33">
        <v>2</v>
      </c>
      <c r="EA33">
        <v>2</v>
      </c>
      <c r="EB33" t="s">
        <v>260</v>
      </c>
      <c r="EC33">
        <v>100</v>
      </c>
      <c r="ED33">
        <v>100</v>
      </c>
      <c r="EE33">
        <v>-0.17699999999999999</v>
      </c>
      <c r="EF33">
        <v>-0.154</v>
      </c>
      <c r="EG33">
        <v>2</v>
      </c>
      <c r="EH33">
        <v>387.44200000000001</v>
      </c>
      <c r="EI33">
        <v>554.91300000000001</v>
      </c>
      <c r="EJ33">
        <v>25.0001</v>
      </c>
      <c r="EK33">
        <v>34.824399999999997</v>
      </c>
      <c r="EL33">
        <v>30.0001</v>
      </c>
      <c r="EM33">
        <v>34.85</v>
      </c>
      <c r="EN33">
        <v>34.823399999999999</v>
      </c>
      <c r="EO33">
        <v>19.692699999999999</v>
      </c>
      <c r="EP33">
        <v>52.886099999999999</v>
      </c>
      <c r="EQ33">
        <v>0</v>
      </c>
      <c r="ER33">
        <v>25</v>
      </c>
      <c r="ES33">
        <v>400</v>
      </c>
      <c r="ET33">
        <v>15.859400000000001</v>
      </c>
      <c r="EU33">
        <v>108.895</v>
      </c>
      <c r="EV33">
        <v>100.733</v>
      </c>
    </row>
    <row r="34" spans="1:152" x14ac:dyDescent="0.2">
      <c r="A34">
        <v>58</v>
      </c>
      <c r="B34">
        <v>1531240588.0999999</v>
      </c>
      <c r="C34">
        <v>9595.2999999523199</v>
      </c>
      <c r="D34" t="s">
        <v>347</v>
      </c>
      <c r="E34" t="s">
        <v>348</v>
      </c>
      <c r="F34" t="s">
        <v>565</v>
      </c>
      <c r="G34">
        <v>1531240580.0999999</v>
      </c>
      <c r="H34">
        <f t="shared" si="0"/>
        <v>7.9828444773585132E-3</v>
      </c>
      <c r="I34">
        <f t="shared" si="1"/>
        <v>32.502550259711931</v>
      </c>
      <c r="J34">
        <f t="shared" si="2"/>
        <v>544.73616129032303</v>
      </c>
      <c r="K34">
        <f t="shared" si="3"/>
        <v>458.93522675763745</v>
      </c>
      <c r="L34">
        <f t="shared" si="4"/>
        <v>45.70311865327907</v>
      </c>
      <c r="M34">
        <f t="shared" si="5"/>
        <v>54.247614832432525</v>
      </c>
      <c r="N34">
        <f t="shared" si="6"/>
        <v>0.79350714823115875</v>
      </c>
      <c r="O34">
        <f t="shared" si="7"/>
        <v>2.2532613421374967</v>
      </c>
      <c r="P34">
        <f t="shared" si="8"/>
        <v>0.66513793071705984</v>
      </c>
      <c r="Q34">
        <f t="shared" si="9"/>
        <v>0.42550383346214982</v>
      </c>
      <c r="R34">
        <f t="shared" si="10"/>
        <v>273.60052442252538</v>
      </c>
      <c r="S34">
        <f t="shared" si="11"/>
        <v>29.143783812130366</v>
      </c>
      <c r="T34">
        <f t="shared" si="12"/>
        <v>28.426506451612902</v>
      </c>
      <c r="U34">
        <f t="shared" si="13"/>
        <v>3.8902236980379326</v>
      </c>
      <c r="V34">
        <f t="shared" si="14"/>
        <v>65.187957679286583</v>
      </c>
      <c r="W34">
        <f t="shared" si="15"/>
        <v>2.7347801651912169</v>
      </c>
      <c r="X34">
        <f t="shared" si="16"/>
        <v>4.1952229561261296</v>
      </c>
      <c r="Y34">
        <f t="shared" si="17"/>
        <v>1.1554435328467156</v>
      </c>
      <c r="Z34">
        <f t="shared" si="18"/>
        <v>-352.04344145151043</v>
      </c>
      <c r="AA34">
        <f t="shared" si="19"/>
        <v>158.54776358159924</v>
      </c>
      <c r="AB34">
        <f t="shared" si="20"/>
        <v>15.503286136655031</v>
      </c>
      <c r="AC34">
        <f t="shared" si="21"/>
        <v>95.60813268926924</v>
      </c>
      <c r="AD34">
        <v>-4.1271604967723002E-2</v>
      </c>
      <c r="AE34">
        <v>4.6330992167442499E-2</v>
      </c>
      <c r="AF34">
        <v>3.4610531679708698</v>
      </c>
      <c r="AG34">
        <v>0</v>
      </c>
      <c r="AH34">
        <v>0</v>
      </c>
      <c r="AI34">
        <f t="shared" si="22"/>
        <v>1</v>
      </c>
      <c r="AJ34">
        <f t="shared" si="23"/>
        <v>0</v>
      </c>
      <c r="AK34">
        <f t="shared" si="24"/>
        <v>52152.034285772374</v>
      </c>
      <c r="AL34">
        <v>0</v>
      </c>
      <c r="AM34">
        <v>0</v>
      </c>
      <c r="AN34">
        <v>0</v>
      </c>
      <c r="AO34">
        <f t="shared" si="25"/>
        <v>0</v>
      </c>
      <c r="AP34" t="e">
        <f t="shared" si="26"/>
        <v>#DIV/0!</v>
      </c>
      <c r="AQ34">
        <v>-1</v>
      </c>
      <c r="AR34" t="s">
        <v>349</v>
      </c>
      <c r="AS34">
        <v>832.95996153846204</v>
      </c>
      <c r="AT34">
        <v>1087.49</v>
      </c>
      <c r="AU34">
        <f t="shared" si="27"/>
        <v>0.2340527622888835</v>
      </c>
      <c r="AV34">
        <v>0.5</v>
      </c>
      <c r="AW34">
        <f t="shared" si="28"/>
        <v>1429.2159192687959</v>
      </c>
      <c r="AX34">
        <f t="shared" si="29"/>
        <v>32.502550259711931</v>
      </c>
      <c r="AY34">
        <f t="shared" si="30"/>
        <v>167.2559669060538</v>
      </c>
      <c r="AZ34">
        <f t="shared" si="31"/>
        <v>0.46476749211487006</v>
      </c>
      <c r="BA34">
        <f t="shared" si="32"/>
        <v>2.3441209832627836E-2</v>
      </c>
      <c r="BB34">
        <f t="shared" si="33"/>
        <v>-1</v>
      </c>
      <c r="BC34" t="s">
        <v>350</v>
      </c>
      <c r="BD34">
        <v>582.05999999999995</v>
      </c>
      <c r="BE34">
        <f t="shared" si="34"/>
        <v>505.43000000000006</v>
      </c>
      <c r="BF34">
        <f t="shared" si="35"/>
        <v>0.50359107781797274</v>
      </c>
      <c r="BG34">
        <f t="shared" si="36"/>
        <v>1.8683469058172699</v>
      </c>
      <c r="BH34">
        <f t="shared" si="37"/>
        <v>0.23405276228888355</v>
      </c>
      <c r="BI34" t="e">
        <f t="shared" si="38"/>
        <v>#DIV/0!</v>
      </c>
      <c r="BJ34" t="s">
        <v>257</v>
      </c>
      <c r="BK34" t="s">
        <v>257</v>
      </c>
      <c r="BL34" t="s">
        <v>257</v>
      </c>
      <c r="BM34" t="s">
        <v>257</v>
      </c>
      <c r="BN34" t="s">
        <v>257</v>
      </c>
      <c r="BO34" t="s">
        <v>257</v>
      </c>
      <c r="BP34" t="s">
        <v>257</v>
      </c>
      <c r="BQ34" t="s">
        <v>257</v>
      </c>
      <c r="BR34">
        <f t="shared" si="39"/>
        <v>1699.9964516129</v>
      </c>
      <c r="BS34">
        <f t="shared" si="40"/>
        <v>1429.2159192687959</v>
      </c>
      <c r="BT34">
        <f t="shared" si="41"/>
        <v>0.84071700144597561</v>
      </c>
      <c r="BU34">
        <f t="shared" si="42"/>
        <v>0.1914340028919512</v>
      </c>
      <c r="BV34">
        <v>6</v>
      </c>
      <c r="BW34">
        <v>0.5</v>
      </c>
      <c r="BX34" t="s">
        <v>258</v>
      </c>
      <c r="BY34">
        <v>1531240580.0999999</v>
      </c>
      <c r="BZ34">
        <v>544.73616129032303</v>
      </c>
      <c r="CA34">
        <v>600.01119354838704</v>
      </c>
      <c r="CB34">
        <v>27.461735483870999</v>
      </c>
      <c r="CC34">
        <v>15.816641935483901</v>
      </c>
      <c r="CD34">
        <v>400.01164516129001</v>
      </c>
      <c r="CE34">
        <v>99.485106451612893</v>
      </c>
      <c r="CF34">
        <v>0.10001142258064501</v>
      </c>
      <c r="CG34">
        <v>29.731664516129001</v>
      </c>
      <c r="CH34">
        <v>28.426506451612902</v>
      </c>
      <c r="CI34">
        <v>999.9</v>
      </c>
      <c r="CJ34">
        <v>10004.36</v>
      </c>
      <c r="CK34">
        <v>0</v>
      </c>
      <c r="CL34">
        <v>2.9843803225806398</v>
      </c>
      <c r="CM34">
        <v>1699.9964516129</v>
      </c>
      <c r="CN34">
        <v>0.97602987096774196</v>
      </c>
      <c r="CO34">
        <v>2.3970138709677399E-2</v>
      </c>
      <c r="CP34">
        <v>0</v>
      </c>
      <c r="CQ34">
        <v>832.99438709677395</v>
      </c>
      <c r="CR34">
        <v>5.0001199999999999</v>
      </c>
      <c r="CS34">
        <v>14560.270967741901</v>
      </c>
      <c r="CT34">
        <v>13608.106451612901</v>
      </c>
      <c r="CU34">
        <v>49.75</v>
      </c>
      <c r="CV34">
        <v>51.186999999999998</v>
      </c>
      <c r="CW34">
        <v>50.764000000000003</v>
      </c>
      <c r="CX34">
        <v>51.125</v>
      </c>
      <c r="CY34">
        <v>51.436999999999998</v>
      </c>
      <c r="CZ34">
        <v>1654.3664516128999</v>
      </c>
      <c r="DA34">
        <v>40.630000000000003</v>
      </c>
      <c r="DB34">
        <v>0</v>
      </c>
      <c r="DC34">
        <v>118.200000047684</v>
      </c>
      <c r="DD34">
        <v>832.95996153846204</v>
      </c>
      <c r="DE34">
        <v>-3.7866324664750501</v>
      </c>
      <c r="DF34">
        <v>-76.680341729623805</v>
      </c>
      <c r="DG34">
        <v>14559.5346153846</v>
      </c>
      <c r="DH34">
        <v>15</v>
      </c>
      <c r="DI34">
        <v>1531240536.5999999</v>
      </c>
      <c r="DJ34" t="s">
        <v>351</v>
      </c>
      <c r="DK34">
        <v>58</v>
      </c>
      <c r="DL34">
        <v>0.36599999999999999</v>
      </c>
      <c r="DM34">
        <v>-0.152</v>
      </c>
      <c r="DN34">
        <v>600</v>
      </c>
      <c r="DO34">
        <v>16</v>
      </c>
      <c r="DP34">
        <v>0.02</v>
      </c>
      <c r="DQ34">
        <v>0.01</v>
      </c>
      <c r="DR34">
        <v>32.511344779063698</v>
      </c>
      <c r="DS34">
        <v>-0.162157057481187</v>
      </c>
      <c r="DT34">
        <v>4.8601153173053198E-2</v>
      </c>
      <c r="DU34">
        <v>1</v>
      </c>
      <c r="DV34">
        <v>0.79429389788798099</v>
      </c>
      <c r="DW34">
        <v>-9.0235167877449392E-3</v>
      </c>
      <c r="DX34">
        <v>1.3794643272459701E-3</v>
      </c>
      <c r="DY34">
        <v>1</v>
      </c>
      <c r="DZ34">
        <v>2</v>
      </c>
      <c r="EA34">
        <v>2</v>
      </c>
      <c r="EB34" t="s">
        <v>260</v>
      </c>
      <c r="EC34">
        <v>100</v>
      </c>
      <c r="ED34">
        <v>100</v>
      </c>
      <c r="EE34">
        <v>0.36599999999999999</v>
      </c>
      <c r="EF34">
        <v>-0.152</v>
      </c>
      <c r="EG34">
        <v>2</v>
      </c>
      <c r="EH34">
        <v>387.41699999999997</v>
      </c>
      <c r="EI34">
        <v>555.45500000000004</v>
      </c>
      <c r="EJ34">
        <v>25</v>
      </c>
      <c r="EK34">
        <v>34.843499999999999</v>
      </c>
      <c r="EL34">
        <v>30</v>
      </c>
      <c r="EM34">
        <v>34.8673</v>
      </c>
      <c r="EN34">
        <v>34.839199999999998</v>
      </c>
      <c r="EO34">
        <v>27.219799999999999</v>
      </c>
      <c r="EP34">
        <v>52.922499999999999</v>
      </c>
      <c r="EQ34">
        <v>0</v>
      </c>
      <c r="ER34">
        <v>25</v>
      </c>
      <c r="ES34">
        <v>600</v>
      </c>
      <c r="ET34">
        <v>15.7387</v>
      </c>
      <c r="EU34">
        <v>108.893</v>
      </c>
      <c r="EV34">
        <v>100.733</v>
      </c>
    </row>
    <row r="35" spans="1:152" x14ac:dyDescent="0.2">
      <c r="A35">
        <v>59</v>
      </c>
      <c r="B35">
        <v>1531240701.0999999</v>
      </c>
      <c r="C35">
        <v>9708.2999999523199</v>
      </c>
      <c r="D35" t="s">
        <v>352</v>
      </c>
      <c r="E35" t="s">
        <v>353</v>
      </c>
      <c r="F35" t="s">
        <v>565</v>
      </c>
      <c r="G35">
        <v>1531240693.0999999</v>
      </c>
      <c r="H35">
        <f t="shared" si="0"/>
        <v>7.778285985277765E-3</v>
      </c>
      <c r="I35">
        <f t="shared" si="1"/>
        <v>32.5519395456353</v>
      </c>
      <c r="J35">
        <f t="shared" si="2"/>
        <v>742.51312903225801</v>
      </c>
      <c r="K35">
        <f t="shared" si="3"/>
        <v>650.56495333480132</v>
      </c>
      <c r="L35">
        <f t="shared" si="4"/>
        <v>64.781926566972714</v>
      </c>
      <c r="M35">
        <f t="shared" si="5"/>
        <v>73.937937716153542</v>
      </c>
      <c r="N35">
        <f t="shared" si="6"/>
        <v>0.76636050129054512</v>
      </c>
      <c r="O35">
        <f t="shared" si="7"/>
        <v>2.2538695915003171</v>
      </c>
      <c r="P35">
        <f t="shared" si="8"/>
        <v>0.64594365430982248</v>
      </c>
      <c r="Q35">
        <f t="shared" si="9"/>
        <v>0.41294804513367001</v>
      </c>
      <c r="R35">
        <f t="shared" si="10"/>
        <v>273.5984403920877</v>
      </c>
      <c r="S35">
        <f t="shared" si="11"/>
        <v>29.235278501589704</v>
      </c>
      <c r="T35">
        <f t="shared" si="12"/>
        <v>28.421258064516099</v>
      </c>
      <c r="U35">
        <f t="shared" si="13"/>
        <v>3.8890373574063104</v>
      </c>
      <c r="V35">
        <f t="shared" si="14"/>
        <v>64.980238511854836</v>
      </c>
      <c r="W35">
        <f t="shared" si="15"/>
        <v>2.7297966060301362</v>
      </c>
      <c r="X35">
        <f t="shared" si="16"/>
        <v>4.2009642755191159</v>
      </c>
      <c r="Y35">
        <f t="shared" si="17"/>
        <v>1.1592407513761742</v>
      </c>
      <c r="Z35">
        <f t="shared" si="18"/>
        <v>-343.02241195074942</v>
      </c>
      <c r="AA35">
        <f t="shared" si="19"/>
        <v>162.11593803012033</v>
      </c>
      <c r="AB35">
        <f t="shared" si="20"/>
        <v>15.849375630262083</v>
      </c>
      <c r="AC35">
        <f t="shared" si="21"/>
        <v>108.54134210172072</v>
      </c>
      <c r="AD35">
        <v>-4.1288003430908903E-2</v>
      </c>
      <c r="AE35">
        <v>4.6349400878953E-2</v>
      </c>
      <c r="AF35">
        <v>3.4621413097393199</v>
      </c>
      <c r="AG35">
        <v>0</v>
      </c>
      <c r="AH35">
        <v>0</v>
      </c>
      <c r="AI35">
        <f t="shared" si="22"/>
        <v>1</v>
      </c>
      <c r="AJ35">
        <f t="shared" si="23"/>
        <v>0</v>
      </c>
      <c r="AK35">
        <f t="shared" si="24"/>
        <v>52167.657524935232</v>
      </c>
      <c r="AL35">
        <v>0</v>
      </c>
      <c r="AM35">
        <v>0</v>
      </c>
      <c r="AN35">
        <v>0</v>
      </c>
      <c r="AO35">
        <f t="shared" si="25"/>
        <v>0</v>
      </c>
      <c r="AP35" t="e">
        <f t="shared" si="26"/>
        <v>#DIV/0!</v>
      </c>
      <c r="AQ35">
        <v>-1</v>
      </c>
      <c r="AR35" t="s">
        <v>354</v>
      </c>
      <c r="AS35">
        <v>831.98934615384599</v>
      </c>
      <c r="AT35">
        <v>1063.6300000000001</v>
      </c>
      <c r="AU35">
        <f t="shared" si="27"/>
        <v>0.21778311428424746</v>
      </c>
      <c r="AV35">
        <v>0.5</v>
      </c>
      <c r="AW35">
        <f t="shared" si="28"/>
        <v>1429.2040934623428</v>
      </c>
      <c r="AX35">
        <f t="shared" si="29"/>
        <v>32.5519395456353</v>
      </c>
      <c r="AY35">
        <f t="shared" si="30"/>
        <v>155.62825921101185</v>
      </c>
      <c r="AZ35">
        <f t="shared" si="31"/>
        <v>0.45590101821122009</v>
      </c>
      <c r="BA35">
        <f t="shared" si="32"/>
        <v>2.3475960990535279E-2</v>
      </c>
      <c r="BB35">
        <f t="shared" si="33"/>
        <v>-1</v>
      </c>
      <c r="BC35" t="s">
        <v>355</v>
      </c>
      <c r="BD35">
        <v>578.72</v>
      </c>
      <c r="BE35">
        <f t="shared" si="34"/>
        <v>484.91000000000008</v>
      </c>
      <c r="BF35">
        <f t="shared" si="35"/>
        <v>0.47769824059341753</v>
      </c>
      <c r="BG35">
        <f t="shared" si="36"/>
        <v>1.8379008847110867</v>
      </c>
      <c r="BH35">
        <f t="shared" si="37"/>
        <v>0.21778311428424743</v>
      </c>
      <c r="BI35" t="e">
        <f t="shared" si="38"/>
        <v>#DIV/0!</v>
      </c>
      <c r="BJ35" t="s">
        <v>257</v>
      </c>
      <c r="BK35" t="s">
        <v>257</v>
      </c>
      <c r="BL35" t="s">
        <v>257</v>
      </c>
      <c r="BM35" t="s">
        <v>257</v>
      </c>
      <c r="BN35" t="s">
        <v>257</v>
      </c>
      <c r="BO35" t="s">
        <v>257</v>
      </c>
      <c r="BP35" t="s">
        <v>257</v>
      </c>
      <c r="BQ35" t="s">
        <v>257</v>
      </c>
      <c r="BR35">
        <f t="shared" si="39"/>
        <v>1699.98225806452</v>
      </c>
      <c r="BS35">
        <f t="shared" si="40"/>
        <v>1429.2040934623428</v>
      </c>
      <c r="BT35">
        <f t="shared" si="41"/>
        <v>0.84071706435897386</v>
      </c>
      <c r="BU35">
        <f t="shared" si="42"/>
        <v>0.19143412871794757</v>
      </c>
      <c r="BV35">
        <v>6</v>
      </c>
      <c r="BW35">
        <v>0.5</v>
      </c>
      <c r="BX35" t="s">
        <v>258</v>
      </c>
      <c r="BY35">
        <v>1531240693.0999999</v>
      </c>
      <c r="BZ35">
        <v>742.51312903225801</v>
      </c>
      <c r="CA35">
        <v>800.00358064516104</v>
      </c>
      <c r="CB35">
        <v>27.413664516129</v>
      </c>
      <c r="CC35">
        <v>16.066216129032298</v>
      </c>
      <c r="CD35">
        <v>400.00470967741899</v>
      </c>
      <c r="CE35">
        <v>99.478009677419394</v>
      </c>
      <c r="CF35">
        <v>9.9943661290322602E-2</v>
      </c>
      <c r="CG35">
        <v>29.7554290322581</v>
      </c>
      <c r="CH35">
        <v>28.421258064516099</v>
      </c>
      <c r="CI35">
        <v>999.9</v>
      </c>
      <c r="CJ35">
        <v>10009.049032258101</v>
      </c>
      <c r="CK35">
        <v>0</v>
      </c>
      <c r="CL35">
        <v>2.2669061290322601</v>
      </c>
      <c r="CM35">
        <v>1699.98225806452</v>
      </c>
      <c r="CN35">
        <v>0.97602593548387095</v>
      </c>
      <c r="CO35">
        <v>2.3973958064516101E-2</v>
      </c>
      <c r="CP35">
        <v>0</v>
      </c>
      <c r="CQ35">
        <v>832.01038709677402</v>
      </c>
      <c r="CR35">
        <v>5.0001199999999999</v>
      </c>
      <c r="CS35">
        <v>14552.419354838699</v>
      </c>
      <c r="CT35">
        <v>13607.9774193548</v>
      </c>
      <c r="CU35">
        <v>49.993903225806498</v>
      </c>
      <c r="CV35">
        <v>51.387</v>
      </c>
      <c r="CW35">
        <v>51.008000000000003</v>
      </c>
      <c r="CX35">
        <v>51.336387096774203</v>
      </c>
      <c r="CY35">
        <v>51.637</v>
      </c>
      <c r="CZ35">
        <v>1654.3490322580601</v>
      </c>
      <c r="DA35">
        <v>40.633225806451598</v>
      </c>
      <c r="DB35">
        <v>0</v>
      </c>
      <c r="DC35">
        <v>112.200000047684</v>
      </c>
      <c r="DD35">
        <v>831.98934615384599</v>
      </c>
      <c r="DE35">
        <v>-7.7165469982914203</v>
      </c>
      <c r="DF35">
        <v>-110.099145217862</v>
      </c>
      <c r="DG35">
        <v>14551.9153846154</v>
      </c>
      <c r="DH35">
        <v>15</v>
      </c>
      <c r="DI35">
        <v>1531240664.5999999</v>
      </c>
      <c r="DJ35" t="s">
        <v>356</v>
      </c>
      <c r="DK35">
        <v>59</v>
      </c>
      <c r="DL35">
        <v>1.014</v>
      </c>
      <c r="DM35">
        <v>-0.151</v>
      </c>
      <c r="DN35">
        <v>801</v>
      </c>
      <c r="DO35">
        <v>16</v>
      </c>
      <c r="DP35">
        <v>0.02</v>
      </c>
      <c r="DQ35">
        <v>0.01</v>
      </c>
      <c r="DR35">
        <v>32.574160778652498</v>
      </c>
      <c r="DS35">
        <v>-0.181431174859464</v>
      </c>
      <c r="DT35">
        <v>5.8863625938562099E-2</v>
      </c>
      <c r="DU35">
        <v>1</v>
      </c>
      <c r="DV35">
        <v>0.76596325652028996</v>
      </c>
      <c r="DW35">
        <v>8.4946531553849198E-3</v>
      </c>
      <c r="DX35">
        <v>4.5307161443681396E-3</v>
      </c>
      <c r="DY35">
        <v>1</v>
      </c>
      <c r="DZ35">
        <v>2</v>
      </c>
      <c r="EA35">
        <v>2</v>
      </c>
      <c r="EB35" t="s">
        <v>260</v>
      </c>
      <c r="EC35">
        <v>100</v>
      </c>
      <c r="ED35">
        <v>100</v>
      </c>
      <c r="EE35">
        <v>1.014</v>
      </c>
      <c r="EF35">
        <v>-0.151</v>
      </c>
      <c r="EG35">
        <v>2</v>
      </c>
      <c r="EH35">
        <v>387.39800000000002</v>
      </c>
      <c r="EI35">
        <v>555.98699999999997</v>
      </c>
      <c r="EJ35">
        <v>25.0002</v>
      </c>
      <c r="EK35">
        <v>34.849899999999998</v>
      </c>
      <c r="EL35">
        <v>30.0001</v>
      </c>
      <c r="EM35">
        <v>34.878599999999999</v>
      </c>
      <c r="EN35">
        <v>34.849499999999999</v>
      </c>
      <c r="EO35">
        <v>34.304900000000004</v>
      </c>
      <c r="EP35">
        <v>52.600999999999999</v>
      </c>
      <c r="EQ35">
        <v>0</v>
      </c>
      <c r="ER35">
        <v>25</v>
      </c>
      <c r="ES35">
        <v>800</v>
      </c>
      <c r="ET35">
        <v>16.0242</v>
      </c>
      <c r="EU35">
        <v>108.89400000000001</v>
      </c>
      <c r="EV35">
        <v>100.735</v>
      </c>
    </row>
    <row r="36" spans="1:152" x14ac:dyDescent="0.2">
      <c r="A36">
        <v>60</v>
      </c>
      <c r="B36">
        <v>1531240815.0999999</v>
      </c>
      <c r="C36">
        <v>9822.2999999523199</v>
      </c>
      <c r="D36" t="s">
        <v>357</v>
      </c>
      <c r="E36" t="s">
        <v>358</v>
      </c>
      <c r="F36" t="s">
        <v>565</v>
      </c>
      <c r="G36">
        <v>1531240807.0999999</v>
      </c>
      <c r="H36">
        <f t="shared" si="0"/>
        <v>7.125919362288213E-3</v>
      </c>
      <c r="I36">
        <f t="shared" si="1"/>
        <v>32.79138265229642</v>
      </c>
      <c r="J36">
        <f t="shared" si="2"/>
        <v>940.76022580645099</v>
      </c>
      <c r="K36">
        <f t="shared" si="3"/>
        <v>834.15349663490872</v>
      </c>
      <c r="L36">
        <f t="shared" si="4"/>
        <v>83.057889343559268</v>
      </c>
      <c r="M36">
        <f t="shared" si="5"/>
        <v>93.67287801234643</v>
      </c>
      <c r="N36">
        <f t="shared" si="6"/>
        <v>0.66913027170689032</v>
      </c>
      <c r="O36">
        <f t="shared" si="7"/>
        <v>2.2537351815663023</v>
      </c>
      <c r="P36">
        <f t="shared" si="8"/>
        <v>0.575338209257647</v>
      </c>
      <c r="Q36">
        <f t="shared" si="9"/>
        <v>0.36691237961089151</v>
      </c>
      <c r="R36">
        <f t="shared" si="10"/>
        <v>273.59698126616655</v>
      </c>
      <c r="S36">
        <f t="shared" si="11"/>
        <v>29.507594744576298</v>
      </c>
      <c r="T36">
        <f t="shared" si="12"/>
        <v>28.531174193548399</v>
      </c>
      <c r="U36">
        <f t="shared" si="13"/>
        <v>3.9139487084913456</v>
      </c>
      <c r="V36">
        <f t="shared" si="14"/>
        <v>64.578322545018807</v>
      </c>
      <c r="W36">
        <f t="shared" si="15"/>
        <v>2.7217883637316023</v>
      </c>
      <c r="X36">
        <f t="shared" si="16"/>
        <v>4.2147089866482528</v>
      </c>
      <c r="Y36">
        <f t="shared" si="17"/>
        <v>1.1921603447597433</v>
      </c>
      <c r="Z36">
        <f t="shared" si="18"/>
        <v>-314.25304387691017</v>
      </c>
      <c r="AA36">
        <f t="shared" si="19"/>
        <v>155.64973785370231</v>
      </c>
      <c r="AB36">
        <f t="shared" si="20"/>
        <v>15.230704439942123</v>
      </c>
      <c r="AC36">
        <f t="shared" si="21"/>
        <v>130.22437968290083</v>
      </c>
      <c r="AD36">
        <v>-4.1284379379721098E-2</v>
      </c>
      <c r="AE36">
        <v>4.63453325640103E-2</v>
      </c>
      <c r="AF36">
        <v>3.4619008438522001</v>
      </c>
      <c r="AG36">
        <v>0</v>
      </c>
      <c r="AH36">
        <v>0</v>
      </c>
      <c r="AI36">
        <f t="shared" si="22"/>
        <v>1</v>
      </c>
      <c r="AJ36">
        <f t="shared" si="23"/>
        <v>0</v>
      </c>
      <c r="AK36">
        <f t="shared" si="24"/>
        <v>52153.344599870601</v>
      </c>
      <c r="AL36">
        <v>0</v>
      </c>
      <c r="AM36">
        <v>0</v>
      </c>
      <c r="AN36">
        <v>0</v>
      </c>
      <c r="AO36">
        <f t="shared" si="25"/>
        <v>0</v>
      </c>
      <c r="AP36" t="e">
        <f t="shared" si="26"/>
        <v>#DIV/0!</v>
      </c>
      <c r="AQ36">
        <v>-1</v>
      </c>
      <c r="AR36" t="s">
        <v>359</v>
      </c>
      <c r="AS36">
        <v>826.88126923076902</v>
      </c>
      <c r="AT36">
        <v>1046.8900000000001</v>
      </c>
      <c r="AU36">
        <f t="shared" si="27"/>
        <v>0.21015458240047291</v>
      </c>
      <c r="AV36">
        <v>0.5</v>
      </c>
      <c r="AW36">
        <f t="shared" si="28"/>
        <v>1429.1918708816543</v>
      </c>
      <c r="AX36">
        <f t="shared" si="29"/>
        <v>32.79138265229642</v>
      </c>
      <c r="AY36">
        <f t="shared" si="30"/>
        <v>150.17561039764232</v>
      </c>
      <c r="AZ36">
        <f t="shared" si="31"/>
        <v>0.44788850786615603</v>
      </c>
      <c r="BA36">
        <f t="shared" si="32"/>
        <v>2.364369917067248E-2</v>
      </c>
      <c r="BB36">
        <f t="shared" si="33"/>
        <v>-1</v>
      </c>
      <c r="BC36" t="s">
        <v>360</v>
      </c>
      <c r="BD36">
        <v>578</v>
      </c>
      <c r="BE36">
        <f t="shared" si="34"/>
        <v>468.8900000000001</v>
      </c>
      <c r="BF36">
        <f t="shared" si="35"/>
        <v>0.46921182104380776</v>
      </c>
      <c r="BG36">
        <f t="shared" si="36"/>
        <v>1.8112283737024224</v>
      </c>
      <c r="BH36">
        <f t="shared" si="37"/>
        <v>0.21015458240047288</v>
      </c>
      <c r="BI36" t="e">
        <f t="shared" si="38"/>
        <v>#DIV/0!</v>
      </c>
      <c r="BJ36" t="s">
        <v>257</v>
      </c>
      <c r="BK36" t="s">
        <v>257</v>
      </c>
      <c r="BL36" t="s">
        <v>257</v>
      </c>
      <c r="BM36" t="s">
        <v>257</v>
      </c>
      <c r="BN36" t="s">
        <v>257</v>
      </c>
      <c r="BO36" t="s">
        <v>257</v>
      </c>
      <c r="BP36" t="s">
        <v>257</v>
      </c>
      <c r="BQ36" t="s">
        <v>257</v>
      </c>
      <c r="BR36">
        <f t="shared" si="39"/>
        <v>1699.9670967741899</v>
      </c>
      <c r="BS36">
        <f t="shared" si="40"/>
        <v>1429.1918708816543</v>
      </c>
      <c r="BT36">
        <f t="shared" si="41"/>
        <v>0.84071737246776646</v>
      </c>
      <c r="BU36">
        <f t="shared" si="42"/>
        <v>0.19143474493553289</v>
      </c>
      <c r="BV36">
        <v>6</v>
      </c>
      <c r="BW36">
        <v>0.5</v>
      </c>
      <c r="BX36" t="s">
        <v>258</v>
      </c>
      <c r="BY36">
        <v>1531240807.0999999</v>
      </c>
      <c r="BZ36">
        <v>940.76022580645099</v>
      </c>
      <c r="CA36">
        <v>1000.00141935484</v>
      </c>
      <c r="CB36">
        <v>27.335022580645202</v>
      </c>
      <c r="CC36">
        <v>16.938596774193599</v>
      </c>
      <c r="CD36">
        <v>400.01048387096802</v>
      </c>
      <c r="CE36">
        <v>99.471445161290305</v>
      </c>
      <c r="CF36">
        <v>0.100024212903226</v>
      </c>
      <c r="CG36">
        <v>29.812206451612902</v>
      </c>
      <c r="CH36">
        <v>28.531174193548399</v>
      </c>
      <c r="CI36">
        <v>999.9</v>
      </c>
      <c r="CJ36">
        <v>10008.8309677419</v>
      </c>
      <c r="CK36">
        <v>0</v>
      </c>
      <c r="CL36">
        <v>3.0367058064516099</v>
      </c>
      <c r="CM36">
        <v>1699.9670967741899</v>
      </c>
      <c r="CN36">
        <v>0.97601629032258097</v>
      </c>
      <c r="CO36">
        <v>2.3983516129032299E-2</v>
      </c>
      <c r="CP36">
        <v>0</v>
      </c>
      <c r="CQ36">
        <v>826.88990322580605</v>
      </c>
      <c r="CR36">
        <v>5.0001199999999999</v>
      </c>
      <c r="CS36">
        <v>14491.348387096799</v>
      </c>
      <c r="CT36">
        <v>13607.819354838701</v>
      </c>
      <c r="CU36">
        <v>50.186999999999998</v>
      </c>
      <c r="CV36">
        <v>51.610774193548401</v>
      </c>
      <c r="CW36">
        <v>51.241870967741903</v>
      </c>
      <c r="CX36">
        <v>51.524000000000001</v>
      </c>
      <c r="CY36">
        <v>51.8546774193548</v>
      </c>
      <c r="CZ36">
        <v>1654.3167741935499</v>
      </c>
      <c r="DA36">
        <v>40.650322580645202</v>
      </c>
      <c r="DB36">
        <v>0</v>
      </c>
      <c r="DC36">
        <v>113.299999952316</v>
      </c>
      <c r="DD36">
        <v>826.88126923076902</v>
      </c>
      <c r="DE36">
        <v>-6.4027008417651299</v>
      </c>
      <c r="DF36">
        <v>-272.24957326925198</v>
      </c>
      <c r="DG36">
        <v>14490.526923076901</v>
      </c>
      <c r="DH36">
        <v>15</v>
      </c>
      <c r="DI36">
        <v>1531240784.0999999</v>
      </c>
      <c r="DJ36" t="s">
        <v>361</v>
      </c>
      <c r="DK36">
        <v>60</v>
      </c>
      <c r="DL36">
        <v>1.427</v>
      </c>
      <c r="DM36">
        <v>-0.13500000000000001</v>
      </c>
      <c r="DN36">
        <v>1000</v>
      </c>
      <c r="DO36">
        <v>16</v>
      </c>
      <c r="DP36">
        <v>0.03</v>
      </c>
      <c r="DQ36">
        <v>0.01</v>
      </c>
      <c r="DR36">
        <v>32.797177394601299</v>
      </c>
      <c r="DS36">
        <v>0.19146008701207401</v>
      </c>
      <c r="DT36">
        <v>0.41064151719907499</v>
      </c>
      <c r="DU36">
        <v>1</v>
      </c>
      <c r="DV36">
        <v>0.66211992085916005</v>
      </c>
      <c r="DW36">
        <v>7.5424942006246401E-2</v>
      </c>
      <c r="DX36">
        <v>1.44531163172188E-2</v>
      </c>
      <c r="DY36">
        <v>1</v>
      </c>
      <c r="DZ36">
        <v>2</v>
      </c>
      <c r="EA36">
        <v>2</v>
      </c>
      <c r="EB36" t="s">
        <v>260</v>
      </c>
      <c r="EC36">
        <v>100</v>
      </c>
      <c r="ED36">
        <v>100</v>
      </c>
      <c r="EE36">
        <v>1.427</v>
      </c>
      <c r="EF36">
        <v>-0.13500000000000001</v>
      </c>
      <c r="EG36">
        <v>2</v>
      </c>
      <c r="EH36">
        <v>387.14400000000001</v>
      </c>
      <c r="EI36">
        <v>557.31200000000001</v>
      </c>
      <c r="EJ36">
        <v>25.0002</v>
      </c>
      <c r="EK36">
        <v>34.872100000000003</v>
      </c>
      <c r="EL36">
        <v>30.0002</v>
      </c>
      <c r="EM36">
        <v>34.900799999999997</v>
      </c>
      <c r="EN36">
        <v>34.870899999999999</v>
      </c>
      <c r="EO36">
        <v>41.1235</v>
      </c>
      <c r="EP36">
        <v>49.740900000000003</v>
      </c>
      <c r="EQ36">
        <v>0</v>
      </c>
      <c r="ER36">
        <v>25</v>
      </c>
      <c r="ES36">
        <v>1000</v>
      </c>
      <c r="ET36">
        <v>16.976700000000001</v>
      </c>
      <c r="EU36">
        <v>108.88800000000001</v>
      </c>
      <c r="EV36">
        <v>100.729</v>
      </c>
    </row>
    <row r="37" spans="1:152" x14ac:dyDescent="0.2">
      <c r="A37">
        <v>61</v>
      </c>
      <c r="B37">
        <v>1531241355.0999999</v>
      </c>
      <c r="C37">
        <v>10362.2999999523</v>
      </c>
      <c r="D37" t="s">
        <v>364</v>
      </c>
      <c r="E37" t="s">
        <v>365</v>
      </c>
      <c r="F37" t="s">
        <v>566</v>
      </c>
      <c r="G37">
        <v>1531241347.0999999</v>
      </c>
      <c r="H37">
        <f t="shared" si="0"/>
        <v>6.8297011357045384E-3</v>
      </c>
      <c r="I37">
        <f t="shared" si="1"/>
        <v>33.590207823299153</v>
      </c>
      <c r="J37">
        <f t="shared" si="2"/>
        <v>346.09393548387101</v>
      </c>
      <c r="K37">
        <f t="shared" si="3"/>
        <v>242.25245137786365</v>
      </c>
      <c r="L37">
        <f t="shared" si="4"/>
        <v>24.117674094875039</v>
      </c>
      <c r="M37">
        <f t="shared" si="5"/>
        <v>34.455712190887787</v>
      </c>
      <c r="N37">
        <f t="shared" si="6"/>
        <v>0.6195850245479636</v>
      </c>
      <c r="O37">
        <f t="shared" si="7"/>
        <v>2.2532931044692193</v>
      </c>
      <c r="P37">
        <f t="shared" si="8"/>
        <v>0.53825622198594281</v>
      </c>
      <c r="Q37">
        <f t="shared" si="9"/>
        <v>0.34282370984052912</v>
      </c>
      <c r="R37">
        <f t="shared" si="10"/>
        <v>273.60193260261502</v>
      </c>
      <c r="S37">
        <f t="shared" si="11"/>
        <v>29.645422392889724</v>
      </c>
      <c r="T37">
        <f t="shared" si="12"/>
        <v>28.854551612903201</v>
      </c>
      <c r="U37">
        <f t="shared" si="13"/>
        <v>3.9880477047046896</v>
      </c>
      <c r="V37">
        <f t="shared" si="14"/>
        <v>65.516613778733586</v>
      </c>
      <c r="W37">
        <f t="shared" si="15"/>
        <v>2.7676854096883705</v>
      </c>
      <c r="X37">
        <f t="shared" si="16"/>
        <v>4.224402407358161</v>
      </c>
      <c r="Y37">
        <f t="shared" si="17"/>
        <v>1.2203622950163191</v>
      </c>
      <c r="Z37">
        <f t="shared" si="18"/>
        <v>-301.18982008457016</v>
      </c>
      <c r="AA37">
        <f t="shared" si="19"/>
        <v>121.18798695730881</v>
      </c>
      <c r="AB37">
        <f t="shared" si="20"/>
        <v>11.882248618239679</v>
      </c>
      <c r="AC37">
        <f t="shared" si="21"/>
        <v>105.48234809359333</v>
      </c>
      <c r="AD37">
        <v>-4.1272461183872997E-2</v>
      </c>
      <c r="AE37">
        <v>4.6331953345079599E-2</v>
      </c>
      <c r="AF37">
        <v>3.4611099870181699</v>
      </c>
      <c r="AG37">
        <v>0</v>
      </c>
      <c r="AH37">
        <v>0</v>
      </c>
      <c r="AI37">
        <f t="shared" si="22"/>
        <v>1</v>
      </c>
      <c r="AJ37">
        <f t="shared" si="23"/>
        <v>0</v>
      </c>
      <c r="AK37">
        <f t="shared" si="24"/>
        <v>52131.696421325891</v>
      </c>
      <c r="AL37">
        <v>0</v>
      </c>
      <c r="AM37">
        <v>0</v>
      </c>
      <c r="AN37">
        <v>0</v>
      </c>
      <c r="AO37">
        <f t="shared" si="25"/>
        <v>0</v>
      </c>
      <c r="AP37" t="e">
        <f t="shared" si="26"/>
        <v>#DIV/0!</v>
      </c>
      <c r="AQ37">
        <v>-1</v>
      </c>
      <c r="AR37" t="s">
        <v>366</v>
      </c>
      <c r="AS37">
        <v>1003.99884615385</v>
      </c>
      <c r="AT37">
        <v>1559.2</v>
      </c>
      <c r="AU37">
        <f t="shared" si="27"/>
        <v>0.35608078107115837</v>
      </c>
      <c r="AV37">
        <v>0.5</v>
      </c>
      <c r="AW37">
        <f t="shared" si="28"/>
        <v>1429.2232450752476</v>
      </c>
      <c r="AX37">
        <f t="shared" si="29"/>
        <v>33.590207823299153</v>
      </c>
      <c r="AY37">
        <f t="shared" si="30"/>
        <v>254.45946471572489</v>
      </c>
      <c r="AZ37">
        <f t="shared" si="31"/>
        <v>0.58973832734735765</v>
      </c>
      <c r="BA37">
        <f t="shared" si="32"/>
        <v>2.4202102745311843E-2</v>
      </c>
      <c r="BB37">
        <f t="shared" si="33"/>
        <v>-1</v>
      </c>
      <c r="BC37" t="s">
        <v>367</v>
      </c>
      <c r="BD37">
        <v>639.67999999999995</v>
      </c>
      <c r="BE37">
        <f t="shared" si="34"/>
        <v>919.5200000000001</v>
      </c>
      <c r="BF37">
        <f t="shared" si="35"/>
        <v>0.60379453828753049</v>
      </c>
      <c r="BG37">
        <f t="shared" si="36"/>
        <v>2.4374687343671839</v>
      </c>
      <c r="BH37">
        <f t="shared" si="37"/>
        <v>0.35608078107115831</v>
      </c>
      <c r="BI37" t="e">
        <f t="shared" si="38"/>
        <v>#DIV/0!</v>
      </c>
      <c r="BJ37" t="s">
        <v>257</v>
      </c>
      <c r="BK37" t="s">
        <v>257</v>
      </c>
      <c r="BL37" t="s">
        <v>257</v>
      </c>
      <c r="BM37" t="s">
        <v>257</v>
      </c>
      <c r="BN37" t="s">
        <v>257</v>
      </c>
      <c r="BO37" t="s">
        <v>257</v>
      </c>
      <c r="BP37" t="s">
        <v>257</v>
      </c>
      <c r="BQ37" t="s">
        <v>257</v>
      </c>
      <c r="BR37">
        <f t="shared" si="39"/>
        <v>1700.0051612903201</v>
      </c>
      <c r="BS37">
        <f t="shared" si="40"/>
        <v>1429.2232450752476</v>
      </c>
      <c r="BT37">
        <f t="shared" si="41"/>
        <v>0.8407170034651269</v>
      </c>
      <c r="BU37">
        <f t="shared" si="42"/>
        <v>0.19143400693025397</v>
      </c>
      <c r="BV37">
        <v>6</v>
      </c>
      <c r="BW37">
        <v>0.5</v>
      </c>
      <c r="BX37" t="s">
        <v>258</v>
      </c>
      <c r="BY37">
        <v>1531241347.0999999</v>
      </c>
      <c r="BZ37">
        <v>346.09393548387101</v>
      </c>
      <c r="CA37">
        <v>400.02280645161301</v>
      </c>
      <c r="CB37">
        <v>27.8003</v>
      </c>
      <c r="CC37">
        <v>17.840922580645199</v>
      </c>
      <c r="CD37">
        <v>400.01496774193498</v>
      </c>
      <c r="CE37">
        <v>99.455948387096797</v>
      </c>
      <c r="CF37">
        <v>0.100006393548387</v>
      </c>
      <c r="CG37">
        <v>29.852151612903199</v>
      </c>
      <c r="CH37">
        <v>28.854551612903201</v>
      </c>
      <c r="CI37">
        <v>999.9</v>
      </c>
      <c r="CJ37">
        <v>10007.500645161301</v>
      </c>
      <c r="CK37">
        <v>0</v>
      </c>
      <c r="CL37">
        <v>2.9242480645161302</v>
      </c>
      <c r="CM37">
        <v>1700.0051612903201</v>
      </c>
      <c r="CN37">
        <v>0.97602858064516096</v>
      </c>
      <c r="CO37">
        <v>2.3971216129032299E-2</v>
      </c>
      <c r="CP37">
        <v>0</v>
      </c>
      <c r="CQ37">
        <v>1004.05838709677</v>
      </c>
      <c r="CR37">
        <v>5.0001199999999999</v>
      </c>
      <c r="CS37">
        <v>17403.558064516099</v>
      </c>
      <c r="CT37">
        <v>13608.1709677419</v>
      </c>
      <c r="CU37">
        <v>48.245935483871001</v>
      </c>
      <c r="CV37">
        <v>49.7296774193548</v>
      </c>
      <c r="CW37">
        <v>49.183129032258002</v>
      </c>
      <c r="CX37">
        <v>49.5</v>
      </c>
      <c r="CY37">
        <v>49.881</v>
      </c>
      <c r="CZ37">
        <v>1654.37483870968</v>
      </c>
      <c r="DA37">
        <v>40.6303225806451</v>
      </c>
      <c r="DB37">
        <v>0</v>
      </c>
      <c r="DC37">
        <v>539.29999995231606</v>
      </c>
      <c r="DD37">
        <v>1003.99884615385</v>
      </c>
      <c r="DE37">
        <v>-14.3654700786911</v>
      </c>
      <c r="DF37">
        <v>-302.95384626560201</v>
      </c>
      <c r="DG37">
        <v>17402.469230769198</v>
      </c>
      <c r="DH37">
        <v>15</v>
      </c>
      <c r="DI37">
        <v>1531241323.0999999</v>
      </c>
      <c r="DJ37" t="s">
        <v>368</v>
      </c>
      <c r="DK37">
        <v>61</v>
      </c>
      <c r="DL37">
        <v>-0.19700000000000001</v>
      </c>
      <c r="DM37">
        <v>-9.8000000000000004E-2</v>
      </c>
      <c r="DN37">
        <v>400</v>
      </c>
      <c r="DO37">
        <v>18</v>
      </c>
      <c r="DP37">
        <v>0.04</v>
      </c>
      <c r="DQ37">
        <v>0.01</v>
      </c>
      <c r="DR37">
        <v>33.6078699981787</v>
      </c>
      <c r="DS37">
        <v>-0.151613476502545</v>
      </c>
      <c r="DT37">
        <v>6.2250555204756398E-2</v>
      </c>
      <c r="DU37">
        <v>1</v>
      </c>
      <c r="DV37">
        <v>0.609974123895618</v>
      </c>
      <c r="DW37">
        <v>0.103235802270692</v>
      </c>
      <c r="DX37">
        <v>1.5070029250595401E-2</v>
      </c>
      <c r="DY37">
        <v>1</v>
      </c>
      <c r="DZ37">
        <v>2</v>
      </c>
      <c r="EA37">
        <v>2</v>
      </c>
      <c r="EB37" t="s">
        <v>260</v>
      </c>
      <c r="EC37">
        <v>100</v>
      </c>
      <c r="ED37">
        <v>100</v>
      </c>
      <c r="EE37">
        <v>-0.19700000000000001</v>
      </c>
      <c r="EF37">
        <v>-9.8000000000000004E-2</v>
      </c>
      <c r="EG37">
        <v>2</v>
      </c>
      <c r="EH37">
        <v>385.38200000000001</v>
      </c>
      <c r="EI37">
        <v>556.40899999999999</v>
      </c>
      <c r="EJ37">
        <v>25.000699999999998</v>
      </c>
      <c r="EK37">
        <v>35.072699999999998</v>
      </c>
      <c r="EL37">
        <v>30.000299999999999</v>
      </c>
      <c r="EM37">
        <v>35.0764</v>
      </c>
      <c r="EN37">
        <v>35.042400000000001</v>
      </c>
      <c r="EO37">
        <v>19.704599999999999</v>
      </c>
      <c r="EP37">
        <v>47.345599999999997</v>
      </c>
      <c r="EQ37">
        <v>0</v>
      </c>
      <c r="ER37">
        <v>25</v>
      </c>
      <c r="ES37">
        <v>400</v>
      </c>
      <c r="ET37">
        <v>17.681999999999999</v>
      </c>
      <c r="EU37">
        <v>108.84399999999999</v>
      </c>
      <c r="EV37">
        <v>100.69799999999999</v>
      </c>
    </row>
    <row r="38" spans="1:152" x14ac:dyDescent="0.2">
      <c r="A38">
        <v>62</v>
      </c>
      <c r="B38">
        <v>1531241456.5999999</v>
      </c>
      <c r="C38">
        <v>10463.7999999523</v>
      </c>
      <c r="D38" t="s">
        <v>369</v>
      </c>
      <c r="E38" t="s">
        <v>370</v>
      </c>
      <c r="F38" t="s">
        <v>566</v>
      </c>
      <c r="G38">
        <v>1531241448.5999999</v>
      </c>
      <c r="H38">
        <f t="shared" si="0"/>
        <v>6.9436281562895909E-3</v>
      </c>
      <c r="I38">
        <f t="shared" si="1"/>
        <v>25.012092890549905</v>
      </c>
      <c r="J38">
        <f t="shared" si="2"/>
        <v>259.79964516129002</v>
      </c>
      <c r="K38">
        <f t="shared" si="3"/>
        <v>183.49604128297511</v>
      </c>
      <c r="L38">
        <f t="shared" si="4"/>
        <v>18.268282781865697</v>
      </c>
      <c r="M38">
        <f t="shared" si="5"/>
        <v>25.864827116982376</v>
      </c>
      <c r="N38">
        <f t="shared" si="6"/>
        <v>0.63014184626369352</v>
      </c>
      <c r="O38">
        <f t="shared" si="7"/>
        <v>2.2519554432455147</v>
      </c>
      <c r="P38">
        <f t="shared" si="8"/>
        <v>0.5461750731541376</v>
      </c>
      <c r="Q38">
        <f t="shared" si="9"/>
        <v>0.34796696022209339</v>
      </c>
      <c r="R38">
        <f t="shared" si="10"/>
        <v>273.6009877743798</v>
      </c>
      <c r="S38">
        <f t="shared" si="11"/>
        <v>29.580977177149137</v>
      </c>
      <c r="T38">
        <f t="shared" si="12"/>
        <v>28.839735483870999</v>
      </c>
      <c r="U38">
        <f t="shared" si="13"/>
        <v>3.9846261750693177</v>
      </c>
      <c r="V38">
        <f t="shared" si="14"/>
        <v>65.478182824881799</v>
      </c>
      <c r="W38">
        <f t="shared" si="15"/>
        <v>2.7618257198626139</v>
      </c>
      <c r="X38">
        <f t="shared" si="16"/>
        <v>4.2179327536455649</v>
      </c>
      <c r="Y38">
        <f t="shared" si="17"/>
        <v>1.2228004552067038</v>
      </c>
      <c r="Z38">
        <f t="shared" si="18"/>
        <v>-306.21400169237097</v>
      </c>
      <c r="AA38">
        <f t="shared" si="19"/>
        <v>119.67912846059811</v>
      </c>
      <c r="AB38">
        <f t="shared" si="20"/>
        <v>11.738862070270983</v>
      </c>
      <c r="AC38">
        <f t="shared" si="21"/>
        <v>98.804976612877894</v>
      </c>
      <c r="AD38">
        <v>-4.12364113753107E-2</v>
      </c>
      <c r="AE38">
        <v>4.62914842768316E-2</v>
      </c>
      <c r="AF38">
        <v>3.45871734709571</v>
      </c>
      <c r="AG38">
        <v>0</v>
      </c>
      <c r="AH38">
        <v>0</v>
      </c>
      <c r="AI38">
        <f t="shared" si="22"/>
        <v>1</v>
      </c>
      <c r="AJ38">
        <f t="shared" si="23"/>
        <v>0</v>
      </c>
      <c r="AK38">
        <f t="shared" si="24"/>
        <v>52092.628394200801</v>
      </c>
      <c r="AL38">
        <v>0</v>
      </c>
      <c r="AM38">
        <v>0</v>
      </c>
      <c r="AN38">
        <v>0</v>
      </c>
      <c r="AO38">
        <f t="shared" si="25"/>
        <v>0</v>
      </c>
      <c r="AP38" t="e">
        <f t="shared" si="26"/>
        <v>#DIV/0!</v>
      </c>
      <c r="AQ38">
        <v>-1</v>
      </c>
      <c r="AR38" t="s">
        <v>371</v>
      </c>
      <c r="AS38">
        <v>928.33050000000003</v>
      </c>
      <c r="AT38">
        <v>1389.76</v>
      </c>
      <c r="AU38">
        <f t="shared" si="27"/>
        <v>0.33202099643103844</v>
      </c>
      <c r="AV38">
        <v>0.5</v>
      </c>
      <c r="AW38">
        <f t="shared" si="28"/>
        <v>1429.218357978476</v>
      </c>
      <c r="AX38">
        <f t="shared" si="29"/>
        <v>25.012092890549905</v>
      </c>
      <c r="AY38">
        <f t="shared" si="30"/>
        <v>237.26525166677308</v>
      </c>
      <c r="AZ38">
        <f t="shared" si="31"/>
        <v>0.54252532811420684</v>
      </c>
      <c r="BA38">
        <f t="shared" si="32"/>
        <v>1.8200223041734569E-2</v>
      </c>
      <c r="BB38">
        <f t="shared" si="33"/>
        <v>-1</v>
      </c>
      <c r="BC38" t="s">
        <v>372</v>
      </c>
      <c r="BD38">
        <v>635.78</v>
      </c>
      <c r="BE38">
        <f t="shared" si="34"/>
        <v>753.98</v>
      </c>
      <c r="BF38">
        <f t="shared" si="35"/>
        <v>0.6119916973925037</v>
      </c>
      <c r="BG38">
        <f t="shared" si="36"/>
        <v>2.1859133662587689</v>
      </c>
      <c r="BH38">
        <f t="shared" si="37"/>
        <v>0.33202099643103844</v>
      </c>
      <c r="BI38" t="e">
        <f t="shared" si="38"/>
        <v>#DIV/0!</v>
      </c>
      <c r="BJ38" t="s">
        <v>257</v>
      </c>
      <c r="BK38" t="s">
        <v>257</v>
      </c>
      <c r="BL38" t="s">
        <v>257</v>
      </c>
      <c r="BM38" t="s">
        <v>257</v>
      </c>
      <c r="BN38" t="s">
        <v>257</v>
      </c>
      <c r="BO38" t="s">
        <v>257</v>
      </c>
      <c r="BP38" t="s">
        <v>257</v>
      </c>
      <c r="BQ38" t="s">
        <v>257</v>
      </c>
      <c r="BR38">
        <f t="shared" si="39"/>
        <v>1699.9993548387099</v>
      </c>
      <c r="BS38">
        <f t="shared" si="40"/>
        <v>1429.218357978476</v>
      </c>
      <c r="BT38">
        <f t="shared" si="41"/>
        <v>0.84071700022149443</v>
      </c>
      <c r="BU38">
        <f t="shared" si="42"/>
        <v>0.19143400044298914</v>
      </c>
      <c r="BV38">
        <v>6</v>
      </c>
      <c r="BW38">
        <v>0.5</v>
      </c>
      <c r="BX38" t="s">
        <v>258</v>
      </c>
      <c r="BY38">
        <v>1531241448.5999999</v>
      </c>
      <c r="BZ38">
        <v>259.79964516129002</v>
      </c>
      <c r="CA38">
        <v>300.02199999999999</v>
      </c>
      <c r="CB38">
        <v>27.741199999999999</v>
      </c>
      <c r="CC38">
        <v>17.615125806451601</v>
      </c>
      <c r="CD38">
        <v>400.01703225806398</v>
      </c>
      <c r="CE38">
        <v>99.456829032258099</v>
      </c>
      <c r="CF38">
        <v>9.9993306451612904E-2</v>
      </c>
      <c r="CG38">
        <v>29.825500000000002</v>
      </c>
      <c r="CH38">
        <v>28.839735483870999</v>
      </c>
      <c r="CI38">
        <v>999.9</v>
      </c>
      <c r="CJ38">
        <v>9998.6709677419403</v>
      </c>
      <c r="CK38">
        <v>0</v>
      </c>
      <c r="CL38">
        <v>2.7601070967741901</v>
      </c>
      <c r="CM38">
        <v>1699.9993548387099</v>
      </c>
      <c r="CN38">
        <v>0.97603116129032297</v>
      </c>
      <c r="CO38">
        <v>2.3968780645161301E-2</v>
      </c>
      <c r="CP38">
        <v>0</v>
      </c>
      <c r="CQ38">
        <v>928.394580645161</v>
      </c>
      <c r="CR38">
        <v>5.0001199999999999</v>
      </c>
      <c r="CS38">
        <v>16093.0774193548</v>
      </c>
      <c r="CT38">
        <v>13608.1225806452</v>
      </c>
      <c r="CU38">
        <v>48</v>
      </c>
      <c r="CV38">
        <v>49.487806451612897</v>
      </c>
      <c r="CW38">
        <v>48.921129032258101</v>
      </c>
      <c r="CX38">
        <v>49.268000000000001</v>
      </c>
      <c r="CY38">
        <v>49.679000000000002</v>
      </c>
      <c r="CZ38">
        <v>1654.36935483871</v>
      </c>
      <c r="DA38">
        <v>40.630000000000003</v>
      </c>
      <c r="DB38">
        <v>0</v>
      </c>
      <c r="DC38">
        <v>100.700000047684</v>
      </c>
      <c r="DD38">
        <v>928.33050000000003</v>
      </c>
      <c r="DE38">
        <v>-15.6796239122852</v>
      </c>
      <c r="DF38">
        <v>-325.83247828731601</v>
      </c>
      <c r="DG38">
        <v>16091.776923076901</v>
      </c>
      <c r="DH38">
        <v>15</v>
      </c>
      <c r="DI38">
        <v>1531241425.0999999</v>
      </c>
      <c r="DJ38" t="s">
        <v>373</v>
      </c>
      <c r="DK38">
        <v>62</v>
      </c>
      <c r="DL38">
        <v>-0.41799999999999998</v>
      </c>
      <c r="DM38">
        <v>-0.105</v>
      </c>
      <c r="DN38">
        <v>300</v>
      </c>
      <c r="DO38">
        <v>18</v>
      </c>
      <c r="DP38">
        <v>0.05</v>
      </c>
      <c r="DQ38">
        <v>0.01</v>
      </c>
      <c r="DR38">
        <v>25.007254664587698</v>
      </c>
      <c r="DS38">
        <v>0.25176991867057602</v>
      </c>
      <c r="DT38">
        <v>0.16268414479767601</v>
      </c>
      <c r="DU38">
        <v>1</v>
      </c>
      <c r="DV38">
        <v>0.61881914476311495</v>
      </c>
      <c r="DW38">
        <v>0.118365355378078</v>
      </c>
      <c r="DX38">
        <v>1.6973286871693E-2</v>
      </c>
      <c r="DY38">
        <v>1</v>
      </c>
      <c r="DZ38">
        <v>2</v>
      </c>
      <c r="EA38">
        <v>2</v>
      </c>
      <c r="EB38" t="s">
        <v>260</v>
      </c>
      <c r="EC38">
        <v>100</v>
      </c>
      <c r="ED38">
        <v>100</v>
      </c>
      <c r="EE38">
        <v>-0.41799999999999998</v>
      </c>
      <c r="EF38">
        <v>-0.105</v>
      </c>
      <c r="EG38">
        <v>2</v>
      </c>
      <c r="EH38">
        <v>385.41699999999997</v>
      </c>
      <c r="EI38">
        <v>555.88699999999994</v>
      </c>
      <c r="EJ38">
        <v>25.0002</v>
      </c>
      <c r="EK38">
        <v>35.112000000000002</v>
      </c>
      <c r="EL38">
        <v>30.000299999999999</v>
      </c>
      <c r="EM38">
        <v>35.114800000000002</v>
      </c>
      <c r="EN38">
        <v>35.0779</v>
      </c>
      <c r="EO38">
        <v>15.706899999999999</v>
      </c>
      <c r="EP38">
        <v>47.995899999999999</v>
      </c>
      <c r="EQ38">
        <v>0</v>
      </c>
      <c r="ER38">
        <v>25</v>
      </c>
      <c r="ES38">
        <v>300</v>
      </c>
      <c r="ET38">
        <v>17.441099999999999</v>
      </c>
      <c r="EU38">
        <v>108.837</v>
      </c>
      <c r="EV38">
        <v>100.69199999999999</v>
      </c>
    </row>
    <row r="39" spans="1:152" x14ac:dyDescent="0.2">
      <c r="A39">
        <v>63</v>
      </c>
      <c r="B39">
        <v>1531241565.0999999</v>
      </c>
      <c r="C39">
        <v>10572.2999999523</v>
      </c>
      <c r="D39" t="s">
        <v>374</v>
      </c>
      <c r="E39" t="s">
        <v>375</v>
      </c>
      <c r="F39" t="s">
        <v>566</v>
      </c>
      <c r="G39">
        <v>1531241557.0999999</v>
      </c>
      <c r="H39">
        <f t="shared" si="0"/>
        <v>7.0799968713009523E-3</v>
      </c>
      <c r="I39">
        <f t="shared" si="1"/>
        <v>20.311729955959311</v>
      </c>
      <c r="J39">
        <f t="shared" si="2"/>
        <v>217.21654838709699</v>
      </c>
      <c r="K39">
        <f t="shared" si="3"/>
        <v>156.43166534474315</v>
      </c>
      <c r="L39">
        <f t="shared" si="4"/>
        <v>15.573614866388183</v>
      </c>
      <c r="M39">
        <f t="shared" si="5"/>
        <v>21.625077376320991</v>
      </c>
      <c r="N39">
        <f t="shared" si="6"/>
        <v>0.6464104704151884</v>
      </c>
      <c r="O39">
        <f t="shared" si="7"/>
        <v>2.2534660202153671</v>
      </c>
      <c r="P39">
        <f t="shared" si="8"/>
        <v>0.55842499212569907</v>
      </c>
      <c r="Q39">
        <f t="shared" si="9"/>
        <v>0.35591816526123954</v>
      </c>
      <c r="R39">
        <f t="shared" si="10"/>
        <v>273.60411303579514</v>
      </c>
      <c r="S39">
        <f t="shared" si="11"/>
        <v>29.492101664539565</v>
      </c>
      <c r="T39">
        <f t="shared" si="12"/>
        <v>28.783532258064501</v>
      </c>
      <c r="U39">
        <f t="shared" si="13"/>
        <v>3.9716702710999523</v>
      </c>
      <c r="V39">
        <f t="shared" si="14"/>
        <v>65.412377497356474</v>
      </c>
      <c r="W39">
        <f t="shared" si="15"/>
        <v>2.7520798733948708</v>
      </c>
      <c r="X39">
        <f t="shared" si="16"/>
        <v>4.2072769385367339</v>
      </c>
      <c r="Y39">
        <f t="shared" si="17"/>
        <v>1.2195903977050815</v>
      </c>
      <c r="Z39">
        <f t="shared" si="18"/>
        <v>-312.22786202437197</v>
      </c>
      <c r="AA39">
        <f t="shared" si="19"/>
        <v>121.24509856259031</v>
      </c>
      <c r="AB39">
        <f t="shared" si="20"/>
        <v>11.878584996226436</v>
      </c>
      <c r="AC39">
        <f t="shared" si="21"/>
        <v>94.499934570239915</v>
      </c>
      <c r="AD39">
        <v>-4.12771226602772E-2</v>
      </c>
      <c r="AE39">
        <v>4.6337186260711101E-2</v>
      </c>
      <c r="AF39">
        <v>3.46141931842108</v>
      </c>
      <c r="AG39">
        <v>0</v>
      </c>
      <c r="AH39">
        <v>0</v>
      </c>
      <c r="AI39">
        <f t="shared" si="22"/>
        <v>1</v>
      </c>
      <c r="AJ39">
        <f t="shared" si="23"/>
        <v>0</v>
      </c>
      <c r="AK39">
        <f t="shared" si="24"/>
        <v>52149.491792125773</v>
      </c>
      <c r="AL39">
        <v>0</v>
      </c>
      <c r="AM39">
        <v>0</v>
      </c>
      <c r="AN39">
        <v>0</v>
      </c>
      <c r="AO39">
        <f t="shared" si="25"/>
        <v>0</v>
      </c>
      <c r="AP39" t="e">
        <f t="shared" si="26"/>
        <v>#DIV/0!</v>
      </c>
      <c r="AQ39">
        <v>-1</v>
      </c>
      <c r="AR39" t="s">
        <v>376</v>
      </c>
      <c r="AS39">
        <v>887.90196153846102</v>
      </c>
      <c r="AT39">
        <v>1301.28</v>
      </c>
      <c r="AU39">
        <f t="shared" si="27"/>
        <v>0.31767032342119983</v>
      </c>
      <c r="AV39">
        <v>0.5</v>
      </c>
      <c r="AW39">
        <f t="shared" si="28"/>
        <v>1429.234635397831</v>
      </c>
      <c r="AX39">
        <f t="shared" si="29"/>
        <v>20.311729955959311</v>
      </c>
      <c r="AY39">
        <f t="shared" si="30"/>
        <v>227.01271443580478</v>
      </c>
      <c r="AZ39">
        <f t="shared" si="31"/>
        <v>0.51249538915529325</v>
      </c>
      <c r="BA39">
        <f t="shared" si="32"/>
        <v>1.4911288481353615E-2</v>
      </c>
      <c r="BB39">
        <f t="shared" si="33"/>
        <v>-1</v>
      </c>
      <c r="BC39" t="s">
        <v>377</v>
      </c>
      <c r="BD39">
        <v>634.38</v>
      </c>
      <c r="BE39">
        <f t="shared" si="34"/>
        <v>666.9</v>
      </c>
      <c r="BF39">
        <f t="shared" si="35"/>
        <v>0.61985011015375469</v>
      </c>
      <c r="BG39">
        <f t="shared" si="36"/>
        <v>2.0512626501465996</v>
      </c>
      <c r="BH39">
        <f t="shared" si="37"/>
        <v>0.31767032342119988</v>
      </c>
      <c r="BI39" t="e">
        <f t="shared" si="38"/>
        <v>#DIV/0!</v>
      </c>
      <c r="BJ39" t="s">
        <v>257</v>
      </c>
      <c r="BK39" t="s">
        <v>257</v>
      </c>
      <c r="BL39" t="s">
        <v>257</v>
      </c>
      <c r="BM39" t="s">
        <v>257</v>
      </c>
      <c r="BN39" t="s">
        <v>257</v>
      </c>
      <c r="BO39" t="s">
        <v>257</v>
      </c>
      <c r="BP39" t="s">
        <v>257</v>
      </c>
      <c r="BQ39" t="s">
        <v>257</v>
      </c>
      <c r="BR39">
        <f t="shared" si="39"/>
        <v>1700.01870967742</v>
      </c>
      <c r="BS39">
        <f t="shared" si="40"/>
        <v>1429.234635397831</v>
      </c>
      <c r="BT39">
        <f t="shared" si="41"/>
        <v>0.84071700344346767</v>
      </c>
      <c r="BU39">
        <f t="shared" si="42"/>
        <v>0.19143400688693551</v>
      </c>
      <c r="BV39">
        <v>6</v>
      </c>
      <c r="BW39">
        <v>0.5</v>
      </c>
      <c r="BX39" t="s">
        <v>258</v>
      </c>
      <c r="BY39">
        <v>1531241557.0999999</v>
      </c>
      <c r="BZ39">
        <v>217.21654838709699</v>
      </c>
      <c r="CA39">
        <v>249.98977419354799</v>
      </c>
      <c r="CB39">
        <v>27.6437064516129</v>
      </c>
      <c r="CC39">
        <v>17.317667741935502</v>
      </c>
      <c r="CD39">
        <v>400.01474193548398</v>
      </c>
      <c r="CE39">
        <v>99.455383870967694</v>
      </c>
      <c r="CF39">
        <v>0.100002387096774</v>
      </c>
      <c r="CG39">
        <v>29.781525806451601</v>
      </c>
      <c r="CH39">
        <v>28.783532258064501</v>
      </c>
      <c r="CI39">
        <v>999.9</v>
      </c>
      <c r="CJ39">
        <v>10008.687741935501</v>
      </c>
      <c r="CK39">
        <v>0</v>
      </c>
      <c r="CL39">
        <v>2.1629919354838698</v>
      </c>
      <c r="CM39">
        <v>1700.01870967742</v>
      </c>
      <c r="CN39">
        <v>0.97602922580645202</v>
      </c>
      <c r="CO39">
        <v>2.3970832258064501E-2</v>
      </c>
      <c r="CP39">
        <v>0</v>
      </c>
      <c r="CQ39">
        <v>887.99103225806505</v>
      </c>
      <c r="CR39">
        <v>5.0001199999999999</v>
      </c>
      <c r="CS39">
        <v>15343.3387096774</v>
      </c>
      <c r="CT39">
        <v>13608.2870967742</v>
      </c>
      <c r="CU39">
        <v>47.745935483871001</v>
      </c>
      <c r="CV39">
        <v>49.225612903225802</v>
      </c>
      <c r="CW39">
        <v>48.646999999999998</v>
      </c>
      <c r="CX39">
        <v>49.058</v>
      </c>
      <c r="CY39">
        <v>49.429000000000002</v>
      </c>
      <c r="CZ39">
        <v>1654.38806451613</v>
      </c>
      <c r="DA39">
        <v>40.630645161290303</v>
      </c>
      <c r="DB39">
        <v>0</v>
      </c>
      <c r="DC39">
        <v>108</v>
      </c>
      <c r="DD39">
        <v>887.90196153846102</v>
      </c>
      <c r="DE39">
        <v>-10.0038632612413</v>
      </c>
      <c r="DF39">
        <v>-187.87350442938799</v>
      </c>
      <c r="DG39">
        <v>15341.9807692308</v>
      </c>
      <c r="DH39">
        <v>15</v>
      </c>
      <c r="DI39">
        <v>1531241533.0999999</v>
      </c>
      <c r="DJ39" t="s">
        <v>378</v>
      </c>
      <c r="DK39">
        <v>63</v>
      </c>
      <c r="DL39">
        <v>-0.47499999999999998</v>
      </c>
      <c r="DM39">
        <v>-0.111</v>
      </c>
      <c r="DN39">
        <v>250</v>
      </c>
      <c r="DO39">
        <v>17</v>
      </c>
      <c r="DP39">
        <v>0.04</v>
      </c>
      <c r="DQ39">
        <v>0.01</v>
      </c>
      <c r="DR39">
        <v>20.330863596438199</v>
      </c>
      <c r="DS39">
        <v>-0.14714549202448801</v>
      </c>
      <c r="DT39">
        <v>5.3036436877328001E-2</v>
      </c>
      <c r="DU39">
        <v>1</v>
      </c>
      <c r="DV39">
        <v>0.63849883086322001</v>
      </c>
      <c r="DW39">
        <v>8.5072781644511597E-2</v>
      </c>
      <c r="DX39">
        <v>1.19934504436263E-2</v>
      </c>
      <c r="DY39">
        <v>1</v>
      </c>
      <c r="DZ39">
        <v>2</v>
      </c>
      <c r="EA39">
        <v>2</v>
      </c>
      <c r="EB39" t="s">
        <v>260</v>
      </c>
      <c r="EC39">
        <v>100</v>
      </c>
      <c r="ED39">
        <v>100</v>
      </c>
      <c r="EE39">
        <v>-0.47499999999999998</v>
      </c>
      <c r="EF39">
        <v>-0.111</v>
      </c>
      <c r="EG39">
        <v>2</v>
      </c>
      <c r="EH39">
        <v>385.66300000000001</v>
      </c>
      <c r="EI39">
        <v>555.61199999999997</v>
      </c>
      <c r="EJ39">
        <v>24.999700000000001</v>
      </c>
      <c r="EK39">
        <v>35.141800000000003</v>
      </c>
      <c r="EL39">
        <v>30</v>
      </c>
      <c r="EM39">
        <v>35.150100000000002</v>
      </c>
      <c r="EN39">
        <v>35.112900000000003</v>
      </c>
      <c r="EO39">
        <v>13.6439</v>
      </c>
      <c r="EP39">
        <v>48.947299999999998</v>
      </c>
      <c r="EQ39">
        <v>0</v>
      </c>
      <c r="ER39">
        <v>25</v>
      </c>
      <c r="ES39">
        <v>250</v>
      </c>
      <c r="ET39">
        <v>17.156300000000002</v>
      </c>
      <c r="EU39">
        <v>108.831</v>
      </c>
      <c r="EV39">
        <v>100.69</v>
      </c>
    </row>
    <row r="40" spans="1:152" x14ac:dyDescent="0.2">
      <c r="A40">
        <v>64</v>
      </c>
      <c r="B40">
        <v>1531241666.5999999</v>
      </c>
      <c r="C40">
        <v>10673.7999999523</v>
      </c>
      <c r="D40" t="s">
        <v>379</v>
      </c>
      <c r="E40" t="s">
        <v>380</v>
      </c>
      <c r="F40" t="s">
        <v>566</v>
      </c>
      <c r="G40">
        <v>1531241658.60323</v>
      </c>
      <c r="H40">
        <f t="shared" si="0"/>
        <v>7.1539857520153951E-3</v>
      </c>
      <c r="I40">
        <f t="shared" si="1"/>
        <v>12.869338805980153</v>
      </c>
      <c r="J40">
        <f t="shared" si="2"/>
        <v>154.056064516129</v>
      </c>
      <c r="K40">
        <f t="shared" si="3"/>
        <v>115.76060414693103</v>
      </c>
      <c r="L40">
        <f t="shared" si="4"/>
        <v>11.524651035542441</v>
      </c>
      <c r="M40">
        <f t="shared" si="5"/>
        <v>15.337190027134705</v>
      </c>
      <c r="N40">
        <f t="shared" si="6"/>
        <v>0.65745971210702292</v>
      </c>
      <c r="O40">
        <f t="shared" si="7"/>
        <v>2.2525576552727991</v>
      </c>
      <c r="P40">
        <f t="shared" si="8"/>
        <v>0.56663420364754946</v>
      </c>
      <c r="Q40">
        <f t="shared" si="9"/>
        <v>0.36125616389621673</v>
      </c>
      <c r="R40">
        <f t="shared" si="10"/>
        <v>273.60614552245272</v>
      </c>
      <c r="S40">
        <f t="shared" si="11"/>
        <v>29.423397063047744</v>
      </c>
      <c r="T40">
        <f t="shared" si="12"/>
        <v>28.742512903225801</v>
      </c>
      <c r="U40">
        <f t="shared" si="13"/>
        <v>3.9622377408304947</v>
      </c>
      <c r="V40">
        <f t="shared" si="14"/>
        <v>65.473459838557346</v>
      </c>
      <c r="W40">
        <f t="shared" si="15"/>
        <v>2.7476618880742154</v>
      </c>
      <c r="X40">
        <f t="shared" si="16"/>
        <v>4.1966040817902774</v>
      </c>
      <c r="Y40">
        <f t="shared" si="17"/>
        <v>1.2145758527562793</v>
      </c>
      <c r="Z40">
        <f t="shared" si="18"/>
        <v>-315.49077166387895</v>
      </c>
      <c r="AA40">
        <f t="shared" si="19"/>
        <v>120.81701920649957</v>
      </c>
      <c r="AB40">
        <f t="shared" si="20"/>
        <v>11.836415017143748</v>
      </c>
      <c r="AC40">
        <f t="shared" si="21"/>
        <v>90.768808082217078</v>
      </c>
      <c r="AD40">
        <v>-4.1252638513438099E-2</v>
      </c>
      <c r="AE40">
        <v>4.6309700660955098E-2</v>
      </c>
      <c r="AF40">
        <v>3.4597944377908401</v>
      </c>
      <c r="AG40">
        <v>0</v>
      </c>
      <c r="AH40">
        <v>0</v>
      </c>
      <c r="AI40">
        <f t="shared" si="22"/>
        <v>1</v>
      </c>
      <c r="AJ40">
        <f t="shared" si="23"/>
        <v>0</v>
      </c>
      <c r="AK40">
        <f t="shared" si="24"/>
        <v>52127.43725237537</v>
      </c>
      <c r="AL40">
        <v>0</v>
      </c>
      <c r="AM40">
        <v>0</v>
      </c>
      <c r="AN40">
        <v>0</v>
      </c>
      <c r="AO40">
        <f t="shared" si="25"/>
        <v>0</v>
      </c>
      <c r="AP40" t="e">
        <f t="shared" si="26"/>
        <v>#DIV/0!</v>
      </c>
      <c r="AQ40">
        <v>-1</v>
      </c>
      <c r="AR40" t="s">
        <v>381</v>
      </c>
      <c r="AS40">
        <v>851.11142307692296</v>
      </c>
      <c r="AT40">
        <v>1197.8</v>
      </c>
      <c r="AU40">
        <f t="shared" si="27"/>
        <v>0.2894377833720797</v>
      </c>
      <c r="AV40">
        <v>0.5</v>
      </c>
      <c r="AW40">
        <f t="shared" si="28"/>
        <v>1429.2444858541917</v>
      </c>
      <c r="AX40">
        <f t="shared" si="29"/>
        <v>12.869338805980153</v>
      </c>
      <c r="AY40">
        <f t="shared" si="30"/>
        <v>206.83867794120249</v>
      </c>
      <c r="AZ40">
        <f t="shared" si="31"/>
        <v>0.46221405910836533</v>
      </c>
      <c r="BA40">
        <f t="shared" si="32"/>
        <v>9.7039652370539721E-3</v>
      </c>
      <c r="BB40">
        <f t="shared" si="33"/>
        <v>-1</v>
      </c>
      <c r="BC40" t="s">
        <v>382</v>
      </c>
      <c r="BD40">
        <v>644.16</v>
      </c>
      <c r="BE40">
        <f t="shared" si="34"/>
        <v>553.64</v>
      </c>
      <c r="BF40">
        <f t="shared" si="35"/>
        <v>0.62619857113481148</v>
      </c>
      <c r="BG40">
        <f t="shared" si="36"/>
        <v>1.8594759066070541</v>
      </c>
      <c r="BH40">
        <f t="shared" si="37"/>
        <v>0.28943778337207965</v>
      </c>
      <c r="BI40" t="e">
        <f t="shared" si="38"/>
        <v>#DIV/0!</v>
      </c>
      <c r="BJ40" t="s">
        <v>257</v>
      </c>
      <c r="BK40" t="s">
        <v>257</v>
      </c>
      <c r="BL40" t="s">
        <v>257</v>
      </c>
      <c r="BM40" t="s">
        <v>257</v>
      </c>
      <c r="BN40" t="s">
        <v>257</v>
      </c>
      <c r="BO40" t="s">
        <v>257</v>
      </c>
      <c r="BP40" t="s">
        <v>257</v>
      </c>
      <c r="BQ40" t="s">
        <v>257</v>
      </c>
      <c r="BR40">
        <f t="shared" si="39"/>
        <v>1700.0303225806499</v>
      </c>
      <c r="BS40">
        <f t="shared" si="40"/>
        <v>1429.2444858541917</v>
      </c>
      <c r="BT40">
        <f t="shared" si="41"/>
        <v>0.84071705479029057</v>
      </c>
      <c r="BU40">
        <f t="shared" si="42"/>
        <v>0.19143410958058119</v>
      </c>
      <c r="BV40">
        <v>6</v>
      </c>
      <c r="BW40">
        <v>0.5</v>
      </c>
      <c r="BX40" t="s">
        <v>258</v>
      </c>
      <c r="BY40">
        <v>1531241658.60323</v>
      </c>
      <c r="BZ40">
        <v>154.056064516129</v>
      </c>
      <c r="CA40">
        <v>175.01300000000001</v>
      </c>
      <c r="CB40">
        <v>27.599187096774202</v>
      </c>
      <c r="CC40">
        <v>17.164496774193601</v>
      </c>
      <c r="CD40">
        <v>400.004677419355</v>
      </c>
      <c r="CE40">
        <v>99.455893548387095</v>
      </c>
      <c r="CF40">
        <v>0.100005632258065</v>
      </c>
      <c r="CG40">
        <v>29.737383870967701</v>
      </c>
      <c r="CH40">
        <v>28.742512903225801</v>
      </c>
      <c r="CI40">
        <v>999.9</v>
      </c>
      <c r="CJ40">
        <v>10002.699677419399</v>
      </c>
      <c r="CK40">
        <v>0</v>
      </c>
      <c r="CL40">
        <v>3.01911</v>
      </c>
      <c r="CM40">
        <v>1700.0303225806499</v>
      </c>
      <c r="CN40">
        <v>0.97602690322580699</v>
      </c>
      <c r="CO40">
        <v>2.3973329032258101E-2</v>
      </c>
      <c r="CP40">
        <v>0</v>
      </c>
      <c r="CQ40">
        <v>851.22151612903201</v>
      </c>
      <c r="CR40">
        <v>5.0001199999999999</v>
      </c>
      <c r="CS40">
        <v>14764.819354838701</v>
      </c>
      <c r="CT40">
        <v>13608.3548387097</v>
      </c>
      <c r="CU40">
        <v>47.521999999999998</v>
      </c>
      <c r="CV40">
        <v>49.014000000000003</v>
      </c>
      <c r="CW40">
        <v>48.445129032258002</v>
      </c>
      <c r="CX40">
        <v>48.846548387096803</v>
      </c>
      <c r="CY40">
        <v>49.2296774193548</v>
      </c>
      <c r="CZ40">
        <v>1654.39806451613</v>
      </c>
      <c r="DA40">
        <v>40.633870967741998</v>
      </c>
      <c r="DB40">
        <v>0</v>
      </c>
      <c r="DC40">
        <v>100.799999952316</v>
      </c>
      <c r="DD40">
        <v>851.11142307692296</v>
      </c>
      <c r="DE40">
        <v>-13.6632136781855</v>
      </c>
      <c r="DF40">
        <v>-250.27692300717499</v>
      </c>
      <c r="DG40">
        <v>14762.8153846154</v>
      </c>
      <c r="DH40">
        <v>15</v>
      </c>
      <c r="DI40">
        <v>1531241635.2</v>
      </c>
      <c r="DJ40" t="s">
        <v>383</v>
      </c>
      <c r="DK40">
        <v>64</v>
      </c>
      <c r="DL40">
        <v>-0.44400000000000001</v>
      </c>
      <c r="DM40">
        <v>-0.12</v>
      </c>
      <c r="DN40">
        <v>175</v>
      </c>
      <c r="DO40">
        <v>17</v>
      </c>
      <c r="DP40">
        <v>7.0000000000000007E-2</v>
      </c>
      <c r="DQ40">
        <v>0.01</v>
      </c>
      <c r="DR40">
        <v>12.8786904619437</v>
      </c>
      <c r="DS40">
        <v>-1.35985194487852E-2</v>
      </c>
      <c r="DT40">
        <v>0.10192206311659301</v>
      </c>
      <c r="DU40">
        <v>1</v>
      </c>
      <c r="DV40">
        <v>0.64647482410201096</v>
      </c>
      <c r="DW40">
        <v>0.117401916743719</v>
      </c>
      <c r="DX40">
        <v>1.6335606272696101E-2</v>
      </c>
      <c r="DY40">
        <v>1</v>
      </c>
      <c r="DZ40">
        <v>2</v>
      </c>
      <c r="EA40">
        <v>2</v>
      </c>
      <c r="EB40" t="s">
        <v>260</v>
      </c>
      <c r="EC40">
        <v>100</v>
      </c>
      <c r="ED40">
        <v>100</v>
      </c>
      <c r="EE40">
        <v>-0.44400000000000001</v>
      </c>
      <c r="EF40">
        <v>-0.12</v>
      </c>
      <c r="EG40">
        <v>2</v>
      </c>
      <c r="EH40">
        <v>385.69600000000003</v>
      </c>
      <c r="EI40">
        <v>555.404</v>
      </c>
      <c r="EJ40">
        <v>24.9998</v>
      </c>
      <c r="EK40">
        <v>35.150599999999997</v>
      </c>
      <c r="EL40">
        <v>30.0001</v>
      </c>
      <c r="EM40">
        <v>35.166200000000003</v>
      </c>
      <c r="EN40">
        <v>35.128900000000002</v>
      </c>
      <c r="EO40">
        <v>10.4497</v>
      </c>
      <c r="EP40">
        <v>49.341799999999999</v>
      </c>
      <c r="EQ40">
        <v>0</v>
      </c>
      <c r="ER40">
        <v>25</v>
      </c>
      <c r="ES40">
        <v>175</v>
      </c>
      <c r="ET40">
        <v>16.989000000000001</v>
      </c>
      <c r="EU40">
        <v>108.83</v>
      </c>
      <c r="EV40">
        <v>100.68899999999999</v>
      </c>
    </row>
    <row r="41" spans="1:152" x14ac:dyDescent="0.2">
      <c r="A41">
        <v>65</v>
      </c>
      <c r="B41">
        <v>1531241771.0999999</v>
      </c>
      <c r="C41">
        <v>10778.2999999523</v>
      </c>
      <c r="D41" t="s">
        <v>384</v>
      </c>
      <c r="E41" t="s">
        <v>385</v>
      </c>
      <c r="F41" t="s">
        <v>566</v>
      </c>
      <c r="G41">
        <v>1531241763.1419301</v>
      </c>
      <c r="H41">
        <f t="shared" ref="H41:H72" si="43">CD41*AI41*(CB41-CC41)/(100*BV41*(1000-AI41*CB41))</f>
        <v>7.2785055654227011E-3</v>
      </c>
      <c r="I41">
        <f t="shared" ref="I41:I72" si="44">CD41*AI41*(CA41-BZ41*(1000-AI41*CC41)/(1000-AI41*CB41))/(100*BV41)</f>
        <v>5.0395140389421362</v>
      </c>
      <c r="J41">
        <f t="shared" ref="J41:J72" si="45">BZ41 - IF(AI41&gt;1, I41*BV41*100/(AK41*CJ41), 0)</f>
        <v>91.459287096774204</v>
      </c>
      <c r="K41">
        <f t="shared" ref="K41:K72" si="46">((Q41-H41/2)*J41-I41)/(Q41+H41/2)</f>
        <v>76.103658544588328</v>
      </c>
      <c r="L41">
        <f t="shared" ref="L41:L72" si="47">K41*(CE41+CF41)/1000</f>
        <v>7.5762922565404978</v>
      </c>
      <c r="M41">
        <f t="shared" ref="M41:M72" si="48">(BZ41 - IF(AI41&gt;1, I41*BV41*100/(AK41*CJ41), 0))*(CE41+CF41)/1000</f>
        <v>9.1049799953313517</v>
      </c>
      <c r="N41">
        <f t="shared" ref="N41:N72" si="49">2/((1/P41-1/O41)+SIGN(P41)*SQRT((1/P41-1/O41)*(1/P41-1/O41) + 4*BW41/((BW41+1)*(BW41+1))*(2*1/P41*1/O41-1/O41*1/O41)))</f>
        <v>0.67130635374440795</v>
      </c>
      <c r="O41">
        <f t="shared" ref="O41:O72" si="50">AF41+AE41*BV41+AD41*BV41*BV41</f>
        <v>2.2506547974874893</v>
      </c>
      <c r="P41">
        <f t="shared" ref="P41:P72" si="51">H41*(1000-(1000*0.61365*EXP(17.502*T41/(240.97+T41))/(CE41+CF41)+CB41)/2)/(1000*0.61365*EXP(17.502*T41/(240.97+T41))/(CE41+CF41)-CB41)</f>
        <v>0.57683920749636164</v>
      </c>
      <c r="Q41">
        <f t="shared" ref="Q41:Q72" si="52">1/((BW41+1)/(N41/1.6)+1/(O41/1.37)) + BW41/((BW41+1)/(N41/1.6) + BW41/(O41/1.37))</f>
        <v>0.3678988415190988</v>
      </c>
      <c r="R41">
        <f t="shared" ref="R41:R72" si="53">(BS41*BU41)</f>
        <v>273.60112166548191</v>
      </c>
      <c r="S41">
        <f t="shared" ref="S41:S72" si="54">(CG41+(R41+2*0.95*0.0000000567*(((CG41+$B$7)+273)^4-(CG41+273)^4)-44100*H41)/(1.84*29.3*O41+8*0.95*0.0000000567*(CG41+273)^3))</f>
        <v>29.344037564827197</v>
      </c>
      <c r="T41">
        <f t="shared" ref="T41:T72" si="55">($C$7*CH41+$D$7*CI41+$E$7*S41)</f>
        <v>28.713303225806499</v>
      </c>
      <c r="U41">
        <f t="shared" ref="U41:U72" si="56">0.61365*EXP(17.502*T41/(240.97+T41))</f>
        <v>3.955532798054914</v>
      </c>
      <c r="V41">
        <f t="shared" ref="V41:V72" si="57">(W41/X41*100)</f>
        <v>65.472605963646458</v>
      </c>
      <c r="W41">
        <f t="shared" ref="W41:W72" si="58">CB41*(CE41+CF41)/1000</f>
        <v>2.7416432886913071</v>
      </c>
      <c r="X41">
        <f t="shared" ref="X41:X72" si="59">0.61365*EXP(17.502*CG41/(240.97+CG41))</f>
        <v>4.1874662667522342</v>
      </c>
      <c r="Y41">
        <f t="shared" ref="Y41:Y72" si="60">(U41-CB41*(CE41+CF41)/1000)</f>
        <v>1.2138895093636068</v>
      </c>
      <c r="Z41">
        <f t="shared" ref="Z41:Z72" si="61">(-H41*44100)</f>
        <v>-320.9820954351411</v>
      </c>
      <c r="AA41">
        <f t="shared" ref="AA41:AA72" si="62">2*29.3*O41*0.92*(CG41-T41)</f>
        <v>119.66402091418669</v>
      </c>
      <c r="AB41">
        <f t="shared" ref="AB41:AB72" si="63">2*0.95*0.0000000567*(((CG41+$B$7)+273)^4-(T41+273)^4)</f>
        <v>11.729461504210851</v>
      </c>
      <c r="AC41">
        <f t="shared" ref="AC41:AC72" si="64">R41+AB41+Z41+AA41</f>
        <v>84.012508648738361</v>
      </c>
      <c r="AD41">
        <v>-4.1201377735578699E-2</v>
      </c>
      <c r="AE41">
        <v>4.6252155947117103E-2</v>
      </c>
      <c r="AF41">
        <v>3.4563914602856198</v>
      </c>
      <c r="AG41">
        <v>0</v>
      </c>
      <c r="AH41">
        <v>0</v>
      </c>
      <c r="AI41">
        <f t="shared" ref="AI41:AI72" si="65">IF(AG41*$H$13&gt;=AK41,1,(AK41/(AK41-AG41*$H$13)))</f>
        <v>1</v>
      </c>
      <c r="AJ41">
        <f t="shared" ref="AJ41:AJ72" si="66">(AI41-1)*100</f>
        <v>0</v>
      </c>
      <c r="AK41">
        <f t="shared" ref="AK41:AK72" si="67">MAX(0,($B$13+$C$13*CJ41)/(1+$D$13*CJ41)*CE41/(CG41+273)*$E$13)</f>
        <v>52071.739139075507</v>
      </c>
      <c r="AL41">
        <v>0</v>
      </c>
      <c r="AM41">
        <v>0</v>
      </c>
      <c r="AN41">
        <v>0</v>
      </c>
      <c r="AO41">
        <f t="shared" ref="AO41:AO72" si="68">AN41-AM41</f>
        <v>0</v>
      </c>
      <c r="AP41" t="e">
        <f t="shared" ref="AP41:AP72" si="69">AO41/AN41</f>
        <v>#DIV/0!</v>
      </c>
      <c r="AQ41">
        <v>-1</v>
      </c>
      <c r="AR41" t="s">
        <v>386</v>
      </c>
      <c r="AS41">
        <v>828.56630769230799</v>
      </c>
      <c r="AT41">
        <v>1113.7</v>
      </c>
      <c r="AU41">
        <f t="shared" ref="AU41:AU72" si="70">1-AS41/AT41</f>
        <v>0.25602378765169442</v>
      </c>
      <c r="AV41">
        <v>0.5</v>
      </c>
      <c r="AW41">
        <f t="shared" ref="AW41:AW72" si="71">BS41</f>
        <v>1429.2162381609096</v>
      </c>
      <c r="AX41">
        <f t="shared" ref="AX41:AX72" si="72">I41</f>
        <v>5.0395140389421362</v>
      </c>
      <c r="AY41">
        <f t="shared" ref="AY41:AY72" si="73">AU41*AV41*AW41</f>
        <v>182.95667733363112</v>
      </c>
      <c r="AZ41">
        <f t="shared" ref="AZ41:AZ72" si="74">BE41/AT41</f>
        <v>0.4136841160096974</v>
      </c>
      <c r="BA41">
        <f t="shared" ref="BA41:BA72" si="75">(AX41-AQ41)/AW41</f>
        <v>4.2257524632617364E-3</v>
      </c>
      <c r="BB41">
        <f t="shared" ref="BB41:BB72" si="76">(AN41-AT41)/AT41</f>
        <v>-1</v>
      </c>
      <c r="BC41" t="s">
        <v>387</v>
      </c>
      <c r="BD41">
        <v>652.98</v>
      </c>
      <c r="BE41">
        <f t="shared" ref="BE41:BE72" si="77">AT41-BD41</f>
        <v>460.72</v>
      </c>
      <c r="BF41">
        <f t="shared" ref="BF41:BF72" si="78">(AT41-AS41)/(AT41-BD41)</f>
        <v>0.61888715989688325</v>
      </c>
      <c r="BG41">
        <f t="shared" ref="BG41:BG72" si="79">(AN41-AT41)/(AN41-BD41)</f>
        <v>1.7055652546785507</v>
      </c>
      <c r="BH41">
        <f t="shared" ref="BH41:BH72" si="80">(AT41-AS41)/(AT41-AM41)</f>
        <v>0.25602378765169437</v>
      </c>
      <c r="BI41" t="e">
        <f t="shared" ref="BI41:BI72" si="81">(AN41-AT41)/(AN41-AM41)</f>
        <v>#DIV/0!</v>
      </c>
      <c r="BJ41" t="s">
        <v>257</v>
      </c>
      <c r="BK41" t="s">
        <v>257</v>
      </c>
      <c r="BL41" t="s">
        <v>257</v>
      </c>
      <c r="BM41" t="s">
        <v>257</v>
      </c>
      <c r="BN41" t="s">
        <v>257</v>
      </c>
      <c r="BO41" t="s">
        <v>257</v>
      </c>
      <c r="BP41" t="s">
        <v>257</v>
      </c>
      <c r="BQ41" t="s">
        <v>257</v>
      </c>
      <c r="BR41">
        <f t="shared" ref="BR41:BR72" si="82">$B$11*CK41+$C$11*CL41+$F$11*CM41</f>
        <v>1699.9964516129</v>
      </c>
      <c r="BS41">
        <f t="shared" ref="BS41:BS72" si="83">BR41*BT41</f>
        <v>1429.2162381609096</v>
      </c>
      <c r="BT41">
        <f t="shared" ref="BT41:BT72" si="84">($B$11*$D$9+$C$11*$D$9+$F$11*((CZ41+CR41)/MAX(CZ41+CR41+DA41, 0.1)*$I$9+DA41/MAX(CZ41+CR41+DA41, 0.1)*$J$9))/($B$11+$C$11+$F$11)</f>
        <v>0.8407171890299634</v>
      </c>
      <c r="BU41">
        <f t="shared" ref="BU41:BU72" si="85">($B$11*$K$9+$C$11*$K$9+$F$11*((CZ41+CR41)/MAX(CZ41+CR41+DA41, 0.1)*$P$9+DA41/MAX(CZ41+CR41+DA41, 0.1)*$Q$9))/($B$11+$C$11+$F$11)</f>
        <v>0.19143437805992677</v>
      </c>
      <c r="BV41">
        <v>6</v>
      </c>
      <c r="BW41">
        <v>0.5</v>
      </c>
      <c r="BX41" t="s">
        <v>258</v>
      </c>
      <c r="BY41">
        <v>1531241763.1419301</v>
      </c>
      <c r="BZ41">
        <v>91.459287096774204</v>
      </c>
      <c r="CA41">
        <v>100.016709677419</v>
      </c>
      <c r="CB41">
        <v>27.539735483870999</v>
      </c>
      <c r="CC41">
        <v>16.9231193548387</v>
      </c>
      <c r="CD41">
        <v>400.01770967741902</v>
      </c>
      <c r="CE41">
        <v>99.452200000000005</v>
      </c>
      <c r="CF41">
        <v>0.100073851612903</v>
      </c>
      <c r="CG41">
        <v>29.699512903225799</v>
      </c>
      <c r="CH41">
        <v>28.713303225806499</v>
      </c>
      <c r="CI41">
        <v>999.9</v>
      </c>
      <c r="CJ41">
        <v>9990.6412903225792</v>
      </c>
      <c r="CK41">
        <v>0</v>
      </c>
      <c r="CL41">
        <v>3.01911</v>
      </c>
      <c r="CM41">
        <v>1699.9964516129</v>
      </c>
      <c r="CN41">
        <v>0.97602483870967705</v>
      </c>
      <c r="CO41">
        <v>2.3975519354838701E-2</v>
      </c>
      <c r="CP41">
        <v>0</v>
      </c>
      <c r="CQ41">
        <v>828.63238709677398</v>
      </c>
      <c r="CR41">
        <v>5.0001199999999999</v>
      </c>
      <c r="CS41">
        <v>14379.819354838701</v>
      </c>
      <c r="CT41">
        <v>13608.0741935484</v>
      </c>
      <c r="CU41">
        <v>47.322161290322597</v>
      </c>
      <c r="CV41">
        <v>48.836387096774203</v>
      </c>
      <c r="CW41">
        <v>48.25</v>
      </c>
      <c r="CX41">
        <v>48.655000000000001</v>
      </c>
      <c r="CY41">
        <v>49.058</v>
      </c>
      <c r="CZ41">
        <v>1654.3564516128999</v>
      </c>
      <c r="DA41">
        <v>40.640645161290301</v>
      </c>
      <c r="DB41">
        <v>0</v>
      </c>
      <c r="DC41">
        <v>103.60000014305101</v>
      </c>
      <c r="DD41">
        <v>828.56630769230799</v>
      </c>
      <c r="DE41">
        <v>-12.963623923410299</v>
      </c>
      <c r="DF41">
        <v>-230.488888842525</v>
      </c>
      <c r="DG41">
        <v>14378.884615384601</v>
      </c>
      <c r="DH41">
        <v>15</v>
      </c>
      <c r="DI41">
        <v>1531241740.2</v>
      </c>
      <c r="DJ41" t="s">
        <v>388</v>
      </c>
      <c r="DK41">
        <v>65</v>
      </c>
      <c r="DL41">
        <v>-0.46300000000000002</v>
      </c>
      <c r="DM41">
        <v>-0.127</v>
      </c>
      <c r="DN41">
        <v>100</v>
      </c>
      <c r="DO41">
        <v>17</v>
      </c>
      <c r="DP41">
        <v>0.16</v>
      </c>
      <c r="DQ41">
        <v>0.01</v>
      </c>
      <c r="DR41">
        <v>5.0326725348570198</v>
      </c>
      <c r="DS41">
        <v>0.100343325073213</v>
      </c>
      <c r="DT41">
        <v>7.9558297971598094E-2</v>
      </c>
      <c r="DU41">
        <v>1</v>
      </c>
      <c r="DV41">
        <v>0.66093460822444505</v>
      </c>
      <c r="DW41">
        <v>0.11730110117708099</v>
      </c>
      <c r="DX41">
        <v>1.8485589188397499E-2</v>
      </c>
      <c r="DY41">
        <v>1</v>
      </c>
      <c r="DZ41">
        <v>2</v>
      </c>
      <c r="EA41">
        <v>2</v>
      </c>
      <c r="EB41" t="s">
        <v>260</v>
      </c>
      <c r="EC41">
        <v>100</v>
      </c>
      <c r="ED41">
        <v>100</v>
      </c>
      <c r="EE41">
        <v>-0.46300000000000002</v>
      </c>
      <c r="EF41">
        <v>-0.127</v>
      </c>
      <c r="EG41">
        <v>2</v>
      </c>
      <c r="EH41">
        <v>385.81700000000001</v>
      </c>
      <c r="EI41">
        <v>555.12</v>
      </c>
      <c r="EJ41">
        <v>25.000399999999999</v>
      </c>
      <c r="EK41">
        <v>35.144100000000002</v>
      </c>
      <c r="EL41">
        <v>30.0001</v>
      </c>
      <c r="EM41">
        <v>35.171100000000003</v>
      </c>
      <c r="EN41">
        <v>35.138500000000001</v>
      </c>
      <c r="EO41">
        <v>7.2025899999999998</v>
      </c>
      <c r="EP41">
        <v>50.3157</v>
      </c>
      <c r="EQ41">
        <v>0</v>
      </c>
      <c r="ER41">
        <v>25</v>
      </c>
      <c r="ES41">
        <v>100</v>
      </c>
      <c r="ET41">
        <v>16.7347</v>
      </c>
      <c r="EU41">
        <v>108.83</v>
      </c>
      <c r="EV41">
        <v>100.691</v>
      </c>
    </row>
    <row r="42" spans="1:152" x14ac:dyDescent="0.2">
      <c r="A42">
        <v>66</v>
      </c>
      <c r="B42">
        <v>1531241862.2</v>
      </c>
      <c r="C42">
        <v>10869.4000000954</v>
      </c>
      <c r="D42" t="s">
        <v>389</v>
      </c>
      <c r="E42" t="s">
        <v>390</v>
      </c>
      <c r="F42" t="s">
        <v>566</v>
      </c>
      <c r="G42">
        <v>1531241832.2354801</v>
      </c>
      <c r="H42">
        <f t="shared" si="43"/>
        <v>5.6840405230703982E-3</v>
      </c>
      <c r="I42">
        <f t="shared" si="44"/>
        <v>-0.40514074432901465</v>
      </c>
      <c r="J42">
        <f t="shared" si="45"/>
        <v>50.170235483870997</v>
      </c>
      <c r="K42">
        <f t="shared" si="46"/>
        <v>50.669710949282802</v>
      </c>
      <c r="L42">
        <f t="shared" si="47"/>
        <v>5.044305309301973</v>
      </c>
      <c r="M42">
        <f t="shared" si="48"/>
        <v>4.9945811902012203</v>
      </c>
      <c r="N42">
        <f t="shared" si="49"/>
        <v>0.41265351923788929</v>
      </c>
      <c r="O42">
        <f t="shared" si="50"/>
        <v>2.2517552207030662</v>
      </c>
      <c r="P42">
        <f t="shared" si="51"/>
        <v>0.37478400851273858</v>
      </c>
      <c r="Q42">
        <f t="shared" si="52"/>
        <v>0.23735214560763718</v>
      </c>
      <c r="R42">
        <f t="shared" si="53"/>
        <v>273.604061140704</v>
      </c>
      <c r="S42">
        <f t="shared" si="54"/>
        <v>29.872343543268311</v>
      </c>
      <c r="T42">
        <f t="shared" si="55"/>
        <v>28.7053677419355</v>
      </c>
      <c r="U42">
        <f t="shared" si="56"/>
        <v>3.9537129555746562</v>
      </c>
      <c r="V42">
        <f t="shared" si="57"/>
        <v>59.52636767680989</v>
      </c>
      <c r="W42">
        <f t="shared" si="58"/>
        <v>2.4927636780197955</v>
      </c>
      <c r="X42">
        <f t="shared" si="59"/>
        <v>4.1876630060041764</v>
      </c>
      <c r="Y42">
        <f t="shared" si="60"/>
        <v>1.4609492775548607</v>
      </c>
      <c r="Z42">
        <f t="shared" si="61"/>
        <v>-250.66618706740456</v>
      </c>
      <c r="AA42">
        <f t="shared" si="62"/>
        <v>120.78494509696461</v>
      </c>
      <c r="AB42">
        <f t="shared" si="63"/>
        <v>11.833131012149089</v>
      </c>
      <c r="AC42">
        <f t="shared" si="64"/>
        <v>155.55595018241311</v>
      </c>
      <c r="AD42">
        <v>-4.1231017072308702E-2</v>
      </c>
      <c r="AE42">
        <v>4.6285428699145002E-2</v>
      </c>
      <c r="AF42">
        <v>3.4583592631113098</v>
      </c>
      <c r="AG42">
        <v>0</v>
      </c>
      <c r="AH42">
        <v>0</v>
      </c>
      <c r="AI42">
        <f t="shared" si="65"/>
        <v>1</v>
      </c>
      <c r="AJ42">
        <f t="shared" si="66"/>
        <v>0</v>
      </c>
      <c r="AK42">
        <f t="shared" si="67"/>
        <v>52107.555362507374</v>
      </c>
      <c r="AL42">
        <v>0</v>
      </c>
      <c r="AM42">
        <v>0</v>
      </c>
      <c r="AN42">
        <v>0</v>
      </c>
      <c r="AO42">
        <f t="shared" si="68"/>
        <v>0</v>
      </c>
      <c r="AP42" t="e">
        <f t="shared" si="69"/>
        <v>#DIV/0!</v>
      </c>
      <c r="AQ42">
        <v>-1</v>
      </c>
      <c r="AR42" t="s">
        <v>391</v>
      </c>
      <c r="AS42">
        <v>821.27476923076904</v>
      </c>
      <c r="AT42">
        <v>1066.0999999999999</v>
      </c>
      <c r="AU42">
        <f t="shared" si="70"/>
        <v>0.22964565309936302</v>
      </c>
      <c r="AV42">
        <v>0.5</v>
      </c>
      <c r="AW42">
        <f t="shared" si="71"/>
        <v>1429.2311989884972</v>
      </c>
      <c r="AX42">
        <f t="shared" si="72"/>
        <v>-0.40514074432901465</v>
      </c>
      <c r="AY42">
        <f t="shared" si="73"/>
        <v>164.10836606084956</v>
      </c>
      <c r="AZ42">
        <f t="shared" si="74"/>
        <v>0.38491698714942307</v>
      </c>
      <c r="BA42">
        <f t="shared" si="75"/>
        <v>4.1620925718105099E-4</v>
      </c>
      <c r="BB42">
        <f t="shared" si="76"/>
        <v>-1</v>
      </c>
      <c r="BC42" t="s">
        <v>392</v>
      </c>
      <c r="BD42">
        <v>655.74</v>
      </c>
      <c r="BE42">
        <f t="shared" si="77"/>
        <v>410.3599999999999</v>
      </c>
      <c r="BF42">
        <f t="shared" si="78"/>
        <v>0.59661085575892125</v>
      </c>
      <c r="BG42">
        <f t="shared" si="79"/>
        <v>1.6257968097111659</v>
      </c>
      <c r="BH42">
        <f t="shared" si="80"/>
        <v>0.229645653099363</v>
      </c>
      <c r="BI42" t="e">
        <f t="shared" si="81"/>
        <v>#DIV/0!</v>
      </c>
      <c r="BJ42" t="s">
        <v>257</v>
      </c>
      <c r="BK42" t="s">
        <v>257</v>
      </c>
      <c r="BL42" t="s">
        <v>257</v>
      </c>
      <c r="BM42" t="s">
        <v>257</v>
      </c>
      <c r="BN42" t="s">
        <v>257</v>
      </c>
      <c r="BO42" t="s">
        <v>257</v>
      </c>
      <c r="BP42" t="s">
        <v>257</v>
      </c>
      <c r="BQ42" t="s">
        <v>257</v>
      </c>
      <c r="BR42">
        <f t="shared" si="82"/>
        <v>1700.01419354839</v>
      </c>
      <c r="BS42">
        <f t="shared" si="83"/>
        <v>1429.2311989884972</v>
      </c>
      <c r="BT42">
        <f t="shared" si="84"/>
        <v>0.84071721542824573</v>
      </c>
      <c r="BU42">
        <f t="shared" si="85"/>
        <v>0.19143443085649156</v>
      </c>
      <c r="BV42">
        <v>6</v>
      </c>
      <c r="BW42">
        <v>0.5</v>
      </c>
      <c r="BX42" t="s">
        <v>258</v>
      </c>
      <c r="BY42">
        <v>1531241832.2354801</v>
      </c>
      <c r="BZ42">
        <v>50.170235483870997</v>
      </c>
      <c r="CA42">
        <v>49.990319354838697</v>
      </c>
      <c r="CB42">
        <v>25.039645161290299</v>
      </c>
      <c r="CC42">
        <v>16.728945161290302</v>
      </c>
      <c r="CD42">
        <v>400.09006451612902</v>
      </c>
      <c r="CE42">
        <v>99.453316129032302</v>
      </c>
      <c r="CF42">
        <v>9.9359716129032202E-2</v>
      </c>
      <c r="CG42">
        <v>29.7003290322581</v>
      </c>
      <c r="CH42">
        <v>28.7053677419355</v>
      </c>
      <c r="CI42">
        <v>999.9</v>
      </c>
      <c r="CJ42">
        <v>9997.7161290322601</v>
      </c>
      <c r="CK42">
        <v>0</v>
      </c>
      <c r="CL42">
        <v>3.02783870967742</v>
      </c>
      <c r="CM42">
        <v>1700.01419354839</v>
      </c>
      <c r="CN42">
        <v>0.97602354838709704</v>
      </c>
      <c r="CO42">
        <v>2.3976874193548402E-2</v>
      </c>
      <c r="CP42">
        <v>0</v>
      </c>
      <c r="CQ42">
        <v>826.54883870967706</v>
      </c>
      <c r="CR42">
        <v>5.0001199999999999</v>
      </c>
      <c r="CS42">
        <v>14342.254838709699</v>
      </c>
      <c r="CT42">
        <v>13608.2129032258</v>
      </c>
      <c r="CU42">
        <v>47.29</v>
      </c>
      <c r="CV42">
        <v>48.786000000000001</v>
      </c>
      <c r="CW42">
        <v>48.164999999999999</v>
      </c>
      <c r="CX42">
        <v>48.598580645161299</v>
      </c>
      <c r="CY42">
        <v>48.977645161290297</v>
      </c>
      <c r="CZ42">
        <v>1654.37290322581</v>
      </c>
      <c r="DA42">
        <v>40.642580645161303</v>
      </c>
      <c r="DB42">
        <v>0</v>
      </c>
      <c r="DC42">
        <v>90.600000143051105</v>
      </c>
      <c r="DD42">
        <v>821.27476923076904</v>
      </c>
      <c r="DE42">
        <v>-7.9539145254284396</v>
      </c>
      <c r="DF42">
        <v>-126.714529907135</v>
      </c>
      <c r="DG42">
        <v>14255.8692307692</v>
      </c>
      <c r="DH42">
        <v>15</v>
      </c>
      <c r="DI42">
        <v>1531241856.5999999</v>
      </c>
      <c r="DJ42" t="s">
        <v>393</v>
      </c>
      <c r="DK42">
        <v>66</v>
      </c>
      <c r="DL42">
        <v>-0.47399999999999998</v>
      </c>
      <c r="DM42">
        <v>-0.13</v>
      </c>
      <c r="DN42">
        <v>50</v>
      </c>
      <c r="DO42">
        <v>17</v>
      </c>
      <c r="DP42">
        <v>0.36</v>
      </c>
      <c r="DQ42">
        <v>0.01</v>
      </c>
      <c r="DR42">
        <v>-6.6124644002994198E-2</v>
      </c>
      <c r="DS42">
        <v>-0.78253159118957605</v>
      </c>
      <c r="DT42">
        <v>0.16573049025061001</v>
      </c>
      <c r="DU42">
        <v>0</v>
      </c>
      <c r="DV42">
        <v>3.9768689370628302E-2</v>
      </c>
      <c r="DW42">
        <v>0.50329092647525997</v>
      </c>
      <c r="DX42">
        <v>0.11612038029807201</v>
      </c>
      <c r="DY42">
        <v>0</v>
      </c>
      <c r="DZ42">
        <v>0</v>
      </c>
      <c r="EA42">
        <v>2</v>
      </c>
      <c r="EB42" t="s">
        <v>301</v>
      </c>
      <c r="EC42">
        <v>100</v>
      </c>
      <c r="ED42">
        <v>100</v>
      </c>
      <c r="EE42">
        <v>-0.47399999999999998</v>
      </c>
      <c r="EF42">
        <v>-0.13</v>
      </c>
      <c r="EG42">
        <v>2</v>
      </c>
      <c r="EH42">
        <v>383.61399999999998</v>
      </c>
      <c r="EI42">
        <v>553.57600000000002</v>
      </c>
      <c r="EJ42">
        <v>24.999400000000001</v>
      </c>
      <c r="EK42">
        <v>35.160200000000003</v>
      </c>
      <c r="EL42">
        <v>30.0002</v>
      </c>
      <c r="EM42">
        <v>35.209099999999999</v>
      </c>
      <c r="EN42">
        <v>35.164099999999998</v>
      </c>
      <c r="EO42">
        <v>5.0690400000000002</v>
      </c>
      <c r="EP42">
        <v>49.469799999999999</v>
      </c>
      <c r="EQ42">
        <v>0</v>
      </c>
      <c r="ER42">
        <v>25</v>
      </c>
      <c r="ES42">
        <v>50</v>
      </c>
      <c r="ET42">
        <v>16.799700000000001</v>
      </c>
      <c r="EU42">
        <v>108.827</v>
      </c>
      <c r="EV42">
        <v>100.684</v>
      </c>
    </row>
    <row r="43" spans="1:152" x14ac:dyDescent="0.2">
      <c r="A43">
        <v>67</v>
      </c>
      <c r="B43">
        <v>1531241976.7</v>
      </c>
      <c r="C43">
        <v>10983.9000000954</v>
      </c>
      <c r="D43" t="s">
        <v>394</v>
      </c>
      <c r="E43" t="s">
        <v>395</v>
      </c>
      <c r="F43" t="s">
        <v>566</v>
      </c>
      <c r="G43">
        <v>1531241968.67419</v>
      </c>
      <c r="H43">
        <f t="shared" si="43"/>
        <v>7.3785835146628386E-3</v>
      </c>
      <c r="I43">
        <f t="shared" si="44"/>
        <v>33.603888759954835</v>
      </c>
      <c r="J43">
        <f t="shared" si="45"/>
        <v>345.812935483871</v>
      </c>
      <c r="K43">
        <f t="shared" si="46"/>
        <v>251.3791902345074</v>
      </c>
      <c r="L43">
        <f t="shared" si="47"/>
        <v>25.025558957479582</v>
      </c>
      <c r="M43">
        <f t="shared" si="48"/>
        <v>34.426724014574852</v>
      </c>
      <c r="N43">
        <f t="shared" si="49"/>
        <v>0.69476390659322662</v>
      </c>
      <c r="O43">
        <f t="shared" si="50"/>
        <v>2.2524760473235976</v>
      </c>
      <c r="P43">
        <f t="shared" si="51"/>
        <v>0.59417476150423731</v>
      </c>
      <c r="Q43">
        <f t="shared" si="52"/>
        <v>0.37917700555408373</v>
      </c>
      <c r="R43">
        <f t="shared" si="53"/>
        <v>273.60149815130632</v>
      </c>
      <c r="S43">
        <f t="shared" si="54"/>
        <v>29.264734116174743</v>
      </c>
      <c r="T43">
        <f t="shared" si="55"/>
        <v>28.581464516129</v>
      </c>
      <c r="U43">
        <f t="shared" si="56"/>
        <v>3.9253928179250686</v>
      </c>
      <c r="V43">
        <f t="shared" si="57"/>
        <v>65.379972664012513</v>
      </c>
      <c r="W43">
        <f t="shared" si="58"/>
        <v>2.7304498246634807</v>
      </c>
      <c r="X43">
        <f t="shared" si="59"/>
        <v>4.1762786269355816</v>
      </c>
      <c r="Y43">
        <f t="shared" si="60"/>
        <v>1.1949429932615878</v>
      </c>
      <c r="Z43">
        <f t="shared" si="61"/>
        <v>-325.39553299663118</v>
      </c>
      <c r="AA43">
        <f t="shared" si="62"/>
        <v>130.12831101469587</v>
      </c>
      <c r="AB43">
        <f t="shared" si="63"/>
        <v>12.733587642754518</v>
      </c>
      <c r="AC43">
        <f t="shared" si="64"/>
        <v>91.067863812125523</v>
      </c>
      <c r="AD43">
        <v>-4.12504392842723E-2</v>
      </c>
      <c r="AE43">
        <v>4.6307231833553397E-2</v>
      </c>
      <c r="AF43">
        <v>3.4596484705560799</v>
      </c>
      <c r="AG43">
        <v>0</v>
      </c>
      <c r="AH43">
        <v>0</v>
      </c>
      <c r="AI43">
        <f t="shared" si="65"/>
        <v>1</v>
      </c>
      <c r="AJ43">
        <f t="shared" si="66"/>
        <v>0</v>
      </c>
      <c r="AK43">
        <f t="shared" si="67"/>
        <v>52139.23512395766</v>
      </c>
      <c r="AL43">
        <v>0</v>
      </c>
      <c r="AM43">
        <v>0</v>
      </c>
      <c r="AN43">
        <v>0</v>
      </c>
      <c r="AO43">
        <f t="shared" si="68"/>
        <v>0</v>
      </c>
      <c r="AP43" t="e">
        <f t="shared" si="69"/>
        <v>#DIV/0!</v>
      </c>
      <c r="AQ43">
        <v>-1</v>
      </c>
      <c r="AR43" t="s">
        <v>396</v>
      </c>
      <c r="AS43">
        <v>820.23088461538498</v>
      </c>
      <c r="AT43">
        <v>1209.95</v>
      </c>
      <c r="AU43">
        <f t="shared" si="70"/>
        <v>0.32209522326097362</v>
      </c>
      <c r="AV43">
        <v>0.5</v>
      </c>
      <c r="AW43">
        <f t="shared" si="71"/>
        <v>1429.218387010709</v>
      </c>
      <c r="AX43">
        <f t="shared" si="72"/>
        <v>33.603888759954835</v>
      </c>
      <c r="AY43">
        <f t="shared" si="73"/>
        <v>230.17220772645146</v>
      </c>
      <c r="AZ43">
        <f t="shared" si="74"/>
        <v>0.53379891731063267</v>
      </c>
      <c r="BA43">
        <f t="shared" si="75"/>
        <v>2.4211757331453608E-2</v>
      </c>
      <c r="BB43">
        <f t="shared" si="76"/>
        <v>-1</v>
      </c>
      <c r="BC43" t="s">
        <v>397</v>
      </c>
      <c r="BD43">
        <v>564.08000000000004</v>
      </c>
      <c r="BE43">
        <f t="shared" si="77"/>
        <v>645.87</v>
      </c>
      <c r="BF43">
        <f t="shared" si="78"/>
        <v>0.60340179197766586</v>
      </c>
      <c r="BG43">
        <f t="shared" si="79"/>
        <v>2.1449971635229046</v>
      </c>
      <c r="BH43">
        <f t="shared" si="80"/>
        <v>0.32209522326097362</v>
      </c>
      <c r="BI43" t="e">
        <f t="shared" si="81"/>
        <v>#DIV/0!</v>
      </c>
      <c r="BJ43" t="s">
        <v>257</v>
      </c>
      <c r="BK43" t="s">
        <v>257</v>
      </c>
      <c r="BL43" t="s">
        <v>257</v>
      </c>
      <c r="BM43" t="s">
        <v>257</v>
      </c>
      <c r="BN43" t="s">
        <v>257</v>
      </c>
      <c r="BO43" t="s">
        <v>257</v>
      </c>
      <c r="BP43" t="s">
        <v>257</v>
      </c>
      <c r="BQ43" t="s">
        <v>257</v>
      </c>
      <c r="BR43">
        <f t="shared" si="82"/>
        <v>1699.99903225806</v>
      </c>
      <c r="BS43">
        <f t="shared" si="83"/>
        <v>1429.218387010709</v>
      </c>
      <c r="BT43">
        <f t="shared" si="84"/>
        <v>0.840717176828224</v>
      </c>
      <c r="BU43">
        <f t="shared" si="85"/>
        <v>0.19143435365644806</v>
      </c>
      <c r="BV43">
        <v>6</v>
      </c>
      <c r="BW43">
        <v>0.5</v>
      </c>
      <c r="BX43" t="s">
        <v>258</v>
      </c>
      <c r="BY43">
        <v>1531241968.67419</v>
      </c>
      <c r="BZ43">
        <v>345.812935483871</v>
      </c>
      <c r="CA43">
        <v>400.04512903225799</v>
      </c>
      <c r="CB43">
        <v>27.4270903225806</v>
      </c>
      <c r="CC43">
        <v>16.6629838709677</v>
      </c>
      <c r="CD43">
        <v>400.00777419354802</v>
      </c>
      <c r="CE43">
        <v>99.453019354838702</v>
      </c>
      <c r="CF43">
        <v>0.100006232258065</v>
      </c>
      <c r="CG43">
        <v>29.653048387096799</v>
      </c>
      <c r="CH43">
        <v>28.581464516129</v>
      </c>
      <c r="CI43">
        <v>999.9</v>
      </c>
      <c r="CJ43">
        <v>10002.455483870999</v>
      </c>
      <c r="CK43">
        <v>0</v>
      </c>
      <c r="CL43">
        <v>3.0691412903225799</v>
      </c>
      <c r="CM43">
        <v>1699.99903225806</v>
      </c>
      <c r="CN43">
        <v>0.97602199999999995</v>
      </c>
      <c r="CO43">
        <v>2.39785E-2</v>
      </c>
      <c r="CP43">
        <v>0</v>
      </c>
      <c r="CQ43">
        <v>820.17145161290296</v>
      </c>
      <c r="CR43">
        <v>5.0001199999999999</v>
      </c>
      <c r="CS43">
        <v>14270.135483870999</v>
      </c>
      <c r="CT43">
        <v>13608.0967741935</v>
      </c>
      <c r="CU43">
        <v>47.110774193548401</v>
      </c>
      <c r="CV43">
        <v>48.616870967741903</v>
      </c>
      <c r="CW43">
        <v>48</v>
      </c>
      <c r="CX43">
        <v>48.435000000000002</v>
      </c>
      <c r="CY43">
        <v>48.816064516129003</v>
      </c>
      <c r="CZ43">
        <v>1654.3590322580601</v>
      </c>
      <c r="DA43">
        <v>40.64</v>
      </c>
      <c r="DB43">
        <v>0</v>
      </c>
      <c r="DC43">
        <v>114</v>
      </c>
      <c r="DD43">
        <v>820.23088461538498</v>
      </c>
      <c r="DE43">
        <v>5.5328205100285297</v>
      </c>
      <c r="DF43">
        <v>55.569230748074098</v>
      </c>
      <c r="DG43">
        <v>14270.615384615399</v>
      </c>
      <c r="DH43">
        <v>15</v>
      </c>
      <c r="DI43">
        <v>1531241945.0999999</v>
      </c>
      <c r="DJ43" t="s">
        <v>398</v>
      </c>
      <c r="DK43">
        <v>67</v>
      </c>
      <c r="DL43">
        <v>-0.08</v>
      </c>
      <c r="DM43">
        <v>-0.13600000000000001</v>
      </c>
      <c r="DN43">
        <v>400</v>
      </c>
      <c r="DO43">
        <v>16</v>
      </c>
      <c r="DP43">
        <v>0.01</v>
      </c>
      <c r="DQ43">
        <v>0.01</v>
      </c>
      <c r="DR43">
        <v>33.648937096221097</v>
      </c>
      <c r="DS43">
        <v>-0.388199212133366</v>
      </c>
      <c r="DT43">
        <v>9.9941851217673405E-2</v>
      </c>
      <c r="DU43">
        <v>1</v>
      </c>
      <c r="DV43">
        <v>0.684869279946831</v>
      </c>
      <c r="DW43">
        <v>0.105657384590974</v>
      </c>
      <c r="DX43">
        <v>1.42928568211016E-2</v>
      </c>
      <c r="DY43">
        <v>1</v>
      </c>
      <c r="DZ43">
        <v>2</v>
      </c>
      <c r="EA43">
        <v>2</v>
      </c>
      <c r="EB43" t="s">
        <v>260</v>
      </c>
      <c r="EC43">
        <v>100</v>
      </c>
      <c r="ED43">
        <v>100</v>
      </c>
      <c r="EE43">
        <v>-0.08</v>
      </c>
      <c r="EF43">
        <v>-0.13600000000000001</v>
      </c>
      <c r="EG43">
        <v>2</v>
      </c>
      <c r="EH43">
        <v>386.01900000000001</v>
      </c>
      <c r="EI43">
        <v>555.61199999999997</v>
      </c>
      <c r="EJ43">
        <v>24.999400000000001</v>
      </c>
      <c r="EK43">
        <v>35.173099999999998</v>
      </c>
      <c r="EL43">
        <v>30.0001</v>
      </c>
      <c r="EM43">
        <v>35.198399999999999</v>
      </c>
      <c r="EN43">
        <v>35.164200000000001</v>
      </c>
      <c r="EO43">
        <v>19.6983</v>
      </c>
      <c r="EP43">
        <v>50.858800000000002</v>
      </c>
      <c r="EQ43">
        <v>0</v>
      </c>
      <c r="ER43">
        <v>25</v>
      </c>
      <c r="ES43">
        <v>400</v>
      </c>
      <c r="ET43">
        <v>16.523099999999999</v>
      </c>
      <c r="EU43">
        <v>108.82599999999999</v>
      </c>
      <c r="EV43">
        <v>100.68600000000001</v>
      </c>
    </row>
    <row r="44" spans="1:152" x14ac:dyDescent="0.2">
      <c r="A44">
        <v>68</v>
      </c>
      <c r="B44">
        <v>1531242097.7</v>
      </c>
      <c r="C44">
        <v>11104.9000000954</v>
      </c>
      <c r="D44" t="s">
        <v>399</v>
      </c>
      <c r="E44" t="s">
        <v>400</v>
      </c>
      <c r="F44" t="s">
        <v>566</v>
      </c>
      <c r="G44">
        <v>1531242089.69677</v>
      </c>
      <c r="H44">
        <f t="shared" si="43"/>
        <v>7.4612093697097558E-3</v>
      </c>
      <c r="I44">
        <f t="shared" si="44"/>
        <v>41.944595047492413</v>
      </c>
      <c r="J44">
        <f t="shared" si="45"/>
        <v>531.14077419354805</v>
      </c>
      <c r="K44">
        <f t="shared" si="46"/>
        <v>413.34791738844041</v>
      </c>
      <c r="L44">
        <f t="shared" si="47"/>
        <v>41.150590447714229</v>
      </c>
      <c r="M44">
        <f t="shared" si="48"/>
        <v>52.877383795745239</v>
      </c>
      <c r="N44">
        <f t="shared" si="49"/>
        <v>0.70909092655039252</v>
      </c>
      <c r="O44">
        <f t="shared" si="50"/>
        <v>2.2526473176963524</v>
      </c>
      <c r="P44">
        <f t="shared" si="51"/>
        <v>0.6046486892056242</v>
      </c>
      <c r="Q44">
        <f t="shared" si="52"/>
        <v>0.38600056249870196</v>
      </c>
      <c r="R44">
        <f t="shared" si="53"/>
        <v>273.59938026759556</v>
      </c>
      <c r="S44">
        <f t="shared" si="54"/>
        <v>29.202734987198845</v>
      </c>
      <c r="T44">
        <f t="shared" si="55"/>
        <v>28.512899999999998</v>
      </c>
      <c r="U44">
        <f t="shared" si="56"/>
        <v>3.9097974314520778</v>
      </c>
      <c r="V44">
        <f t="shared" si="57"/>
        <v>65.313740403101534</v>
      </c>
      <c r="W44">
        <f t="shared" si="58"/>
        <v>2.722240956979979</v>
      </c>
      <c r="X44">
        <f t="shared" si="59"/>
        <v>4.1679452748823254</v>
      </c>
      <c r="Y44">
        <f t="shared" si="60"/>
        <v>1.1875564744720988</v>
      </c>
      <c r="Z44">
        <f t="shared" si="61"/>
        <v>-329.0393332042002</v>
      </c>
      <c r="AA44">
        <f t="shared" si="62"/>
        <v>134.25322281118304</v>
      </c>
      <c r="AB44">
        <f t="shared" si="63"/>
        <v>13.129498387847647</v>
      </c>
      <c r="AC44">
        <f t="shared" si="64"/>
        <v>91.942768262426057</v>
      </c>
      <c r="AD44">
        <v>-4.1255054883644497E-2</v>
      </c>
      <c r="AE44">
        <v>4.6312413248197397E-2</v>
      </c>
      <c r="AF44">
        <v>3.4599548140183698</v>
      </c>
      <c r="AG44">
        <v>0</v>
      </c>
      <c r="AH44">
        <v>0</v>
      </c>
      <c r="AI44">
        <f t="shared" si="65"/>
        <v>1</v>
      </c>
      <c r="AJ44">
        <f t="shared" si="66"/>
        <v>0</v>
      </c>
      <c r="AK44">
        <f t="shared" si="67"/>
        <v>52150.835826000526</v>
      </c>
      <c r="AL44">
        <v>0</v>
      </c>
      <c r="AM44">
        <v>0</v>
      </c>
      <c r="AN44">
        <v>0</v>
      </c>
      <c r="AO44">
        <f t="shared" si="68"/>
        <v>0</v>
      </c>
      <c r="AP44" t="e">
        <f t="shared" si="69"/>
        <v>#DIV/0!</v>
      </c>
      <c r="AQ44">
        <v>-1</v>
      </c>
      <c r="AR44" t="s">
        <v>401</v>
      </c>
      <c r="AS44">
        <v>822.08042307692301</v>
      </c>
      <c r="AT44">
        <v>1204.6099999999999</v>
      </c>
      <c r="AU44">
        <f t="shared" si="70"/>
        <v>0.31755470809895059</v>
      </c>
      <c r="AV44">
        <v>0.5</v>
      </c>
      <c r="AW44">
        <f t="shared" si="71"/>
        <v>1429.2045952996755</v>
      </c>
      <c r="AX44">
        <f t="shared" si="72"/>
        <v>41.944595047492413</v>
      </c>
      <c r="AY44">
        <f t="shared" si="73"/>
        <v>226.92532403703362</v>
      </c>
      <c r="AZ44">
        <f t="shared" si="74"/>
        <v>0.54597753629805501</v>
      </c>
      <c r="BA44">
        <f t="shared" si="75"/>
        <v>3.0047898802401902E-2</v>
      </c>
      <c r="BB44">
        <f t="shared" si="76"/>
        <v>-1</v>
      </c>
      <c r="BC44" t="s">
        <v>402</v>
      </c>
      <c r="BD44">
        <v>546.91999999999996</v>
      </c>
      <c r="BE44">
        <f t="shared" si="77"/>
        <v>657.68999999999994</v>
      </c>
      <c r="BF44">
        <f t="shared" si="78"/>
        <v>0.58162595892149327</v>
      </c>
      <c r="BG44">
        <f t="shared" si="79"/>
        <v>2.2025341914722447</v>
      </c>
      <c r="BH44">
        <f t="shared" si="80"/>
        <v>0.31755470809895064</v>
      </c>
      <c r="BI44" t="e">
        <f t="shared" si="81"/>
        <v>#DIV/0!</v>
      </c>
      <c r="BJ44" t="s">
        <v>257</v>
      </c>
      <c r="BK44" t="s">
        <v>257</v>
      </c>
      <c r="BL44" t="s">
        <v>257</v>
      </c>
      <c r="BM44" t="s">
        <v>257</v>
      </c>
      <c r="BN44" t="s">
        <v>257</v>
      </c>
      <c r="BO44" t="s">
        <v>257</v>
      </c>
      <c r="BP44" t="s">
        <v>257</v>
      </c>
      <c r="BQ44" t="s">
        <v>257</v>
      </c>
      <c r="BR44">
        <f t="shared" si="82"/>
        <v>1699.98225806452</v>
      </c>
      <c r="BS44">
        <f t="shared" si="83"/>
        <v>1429.2045952996755</v>
      </c>
      <c r="BT44">
        <f t="shared" si="84"/>
        <v>0.84071735956048577</v>
      </c>
      <c r="BU44">
        <f t="shared" si="85"/>
        <v>0.19143471912097182</v>
      </c>
      <c r="BV44">
        <v>6</v>
      </c>
      <c r="BW44">
        <v>0.5</v>
      </c>
      <c r="BX44" t="s">
        <v>258</v>
      </c>
      <c r="BY44">
        <v>1531242089.69677</v>
      </c>
      <c r="BZ44">
        <v>531.14077419354805</v>
      </c>
      <c r="CA44">
        <v>600.00129032258099</v>
      </c>
      <c r="CB44">
        <v>27.344264516129002</v>
      </c>
      <c r="CC44">
        <v>16.4586096774193</v>
      </c>
      <c r="CD44">
        <v>400.004677419355</v>
      </c>
      <c r="CE44">
        <v>99.454403225806502</v>
      </c>
      <c r="CF44">
        <v>9.9964212903225796E-2</v>
      </c>
      <c r="CG44">
        <v>29.618367741935501</v>
      </c>
      <c r="CH44">
        <v>28.512899999999998</v>
      </c>
      <c r="CI44">
        <v>999.9</v>
      </c>
      <c r="CJ44">
        <v>10003.435483871001</v>
      </c>
      <c r="CK44">
        <v>0</v>
      </c>
      <c r="CL44">
        <v>3.0760800000000001</v>
      </c>
      <c r="CM44">
        <v>1699.98225806452</v>
      </c>
      <c r="CN44">
        <v>0.97601941935483905</v>
      </c>
      <c r="CO44">
        <v>2.39806677419355E-2</v>
      </c>
      <c r="CP44">
        <v>0</v>
      </c>
      <c r="CQ44">
        <v>822.18096774193498</v>
      </c>
      <c r="CR44">
        <v>5.0001199999999999</v>
      </c>
      <c r="CS44">
        <v>14320.748387096801</v>
      </c>
      <c r="CT44">
        <v>13607.9548387097</v>
      </c>
      <c r="CU44">
        <v>46.995935483871001</v>
      </c>
      <c r="CV44">
        <v>48.503999999999998</v>
      </c>
      <c r="CW44">
        <v>47.875</v>
      </c>
      <c r="CX44">
        <v>48.326225806451603</v>
      </c>
      <c r="CY44">
        <v>48.686999999999998</v>
      </c>
      <c r="CZ44">
        <v>1654.33419354839</v>
      </c>
      <c r="DA44">
        <v>40.65</v>
      </c>
      <c r="DB44">
        <v>0</v>
      </c>
      <c r="DC44">
        <v>120.700000047684</v>
      </c>
      <c r="DD44">
        <v>822.08042307692301</v>
      </c>
      <c r="DE44">
        <v>-8.7856752084393701</v>
      </c>
      <c r="DF44">
        <v>-144.84786299399599</v>
      </c>
      <c r="DG44">
        <v>14319.0230769231</v>
      </c>
      <c r="DH44">
        <v>15</v>
      </c>
      <c r="DI44">
        <v>1531242043.7</v>
      </c>
      <c r="DJ44" t="s">
        <v>403</v>
      </c>
      <c r="DK44">
        <v>68</v>
      </c>
      <c r="DL44">
        <v>0.40300000000000002</v>
      </c>
      <c r="DM44">
        <v>-0.13900000000000001</v>
      </c>
      <c r="DN44">
        <v>600</v>
      </c>
      <c r="DO44">
        <v>16</v>
      </c>
      <c r="DP44">
        <v>0.03</v>
      </c>
      <c r="DQ44">
        <v>0.01</v>
      </c>
      <c r="DR44">
        <v>42.087738340562197</v>
      </c>
      <c r="DS44">
        <v>-1.81854280271567</v>
      </c>
      <c r="DT44">
        <v>0.22559958492382401</v>
      </c>
      <c r="DU44">
        <v>0</v>
      </c>
      <c r="DV44">
        <v>0.70940919805927105</v>
      </c>
      <c r="DW44">
        <v>-4.2631749757364298E-3</v>
      </c>
      <c r="DX44">
        <v>1.03563292506642E-3</v>
      </c>
      <c r="DY44">
        <v>1</v>
      </c>
      <c r="DZ44">
        <v>1</v>
      </c>
      <c r="EA44">
        <v>2</v>
      </c>
      <c r="EB44" t="s">
        <v>259</v>
      </c>
      <c r="EC44">
        <v>100</v>
      </c>
      <c r="ED44">
        <v>100</v>
      </c>
      <c r="EE44">
        <v>0.40300000000000002</v>
      </c>
      <c r="EF44">
        <v>-0.13900000000000001</v>
      </c>
      <c r="EG44">
        <v>2</v>
      </c>
      <c r="EH44">
        <v>386.02699999999999</v>
      </c>
      <c r="EI44">
        <v>555.76099999999997</v>
      </c>
      <c r="EJ44">
        <v>25.000399999999999</v>
      </c>
      <c r="EK44">
        <v>35.176299999999998</v>
      </c>
      <c r="EL44">
        <v>30.0002</v>
      </c>
      <c r="EM44">
        <v>35.204799999999999</v>
      </c>
      <c r="EN44">
        <v>35.177</v>
      </c>
      <c r="EO44">
        <v>27.220199999999998</v>
      </c>
      <c r="EP44">
        <v>51.604599999999998</v>
      </c>
      <c r="EQ44">
        <v>0</v>
      </c>
      <c r="ER44">
        <v>25</v>
      </c>
      <c r="ES44">
        <v>600</v>
      </c>
      <c r="ET44">
        <v>16.338000000000001</v>
      </c>
      <c r="EU44">
        <v>108.82599999999999</v>
      </c>
      <c r="EV44">
        <v>100.688</v>
      </c>
    </row>
    <row r="45" spans="1:152" x14ac:dyDescent="0.2">
      <c r="A45">
        <v>69</v>
      </c>
      <c r="B45">
        <v>1531242218.3</v>
      </c>
      <c r="C45">
        <v>11225.5</v>
      </c>
      <c r="D45" t="s">
        <v>404</v>
      </c>
      <c r="E45" t="s">
        <v>405</v>
      </c>
      <c r="F45" t="s">
        <v>566</v>
      </c>
      <c r="G45">
        <v>1531242210.3</v>
      </c>
      <c r="H45">
        <f t="shared" si="43"/>
        <v>7.5478294045790021E-3</v>
      </c>
      <c r="I45">
        <f t="shared" si="44"/>
        <v>43.339657441736733</v>
      </c>
      <c r="J45">
        <f t="shared" si="45"/>
        <v>726.78745161290306</v>
      </c>
      <c r="K45">
        <f t="shared" si="46"/>
        <v>603.2696214401891</v>
      </c>
      <c r="L45">
        <f t="shared" si="47"/>
        <v>60.056125364495195</v>
      </c>
      <c r="M45">
        <f t="shared" si="48"/>
        <v>72.352455280617761</v>
      </c>
      <c r="N45">
        <f t="shared" si="49"/>
        <v>0.72072599297176143</v>
      </c>
      <c r="O45">
        <f t="shared" si="50"/>
        <v>2.2527494921988716</v>
      </c>
      <c r="P45">
        <f t="shared" si="51"/>
        <v>0.61310876062055508</v>
      </c>
      <c r="Q45">
        <f t="shared" si="52"/>
        <v>0.39151577806212801</v>
      </c>
      <c r="R45">
        <f t="shared" si="53"/>
        <v>273.59926466642435</v>
      </c>
      <c r="S45">
        <f t="shared" si="54"/>
        <v>29.15723999712533</v>
      </c>
      <c r="T45">
        <f t="shared" si="55"/>
        <v>28.480206451612901</v>
      </c>
      <c r="U45">
        <f t="shared" si="56"/>
        <v>3.9023801464984715</v>
      </c>
      <c r="V45">
        <f t="shared" si="57"/>
        <v>65.265303162315661</v>
      </c>
      <c r="W45">
        <f t="shared" si="58"/>
        <v>2.7175802591445395</v>
      </c>
      <c r="X45">
        <f t="shared" si="59"/>
        <v>4.1638973964249919</v>
      </c>
      <c r="Y45">
        <f t="shared" si="60"/>
        <v>1.184799887353932</v>
      </c>
      <c r="Z45">
        <f t="shared" si="61"/>
        <v>-332.85927674193397</v>
      </c>
      <c r="AA45">
        <f t="shared" si="62"/>
        <v>136.18136004817256</v>
      </c>
      <c r="AB45">
        <f t="shared" si="63"/>
        <v>13.314183435668269</v>
      </c>
      <c r="AC45">
        <f t="shared" si="64"/>
        <v>90.235531408331212</v>
      </c>
      <c r="AD45">
        <v>-4.1257808556267102E-2</v>
      </c>
      <c r="AE45">
        <v>4.6315504486951202E-2</v>
      </c>
      <c r="AF45">
        <v>3.4601375733027799</v>
      </c>
      <c r="AG45">
        <v>0</v>
      </c>
      <c r="AH45">
        <v>0</v>
      </c>
      <c r="AI45">
        <f t="shared" si="65"/>
        <v>1</v>
      </c>
      <c r="AJ45">
        <f t="shared" si="66"/>
        <v>0</v>
      </c>
      <c r="AK45">
        <f t="shared" si="67"/>
        <v>52157.00990037695</v>
      </c>
      <c r="AL45">
        <v>0</v>
      </c>
      <c r="AM45">
        <v>0</v>
      </c>
      <c r="AN45">
        <v>0</v>
      </c>
      <c r="AO45">
        <f t="shared" si="68"/>
        <v>0</v>
      </c>
      <c r="AP45" t="e">
        <f t="shared" si="69"/>
        <v>#DIV/0!</v>
      </c>
      <c r="AQ45">
        <v>-1</v>
      </c>
      <c r="AR45" t="s">
        <v>406</v>
      </c>
      <c r="AS45">
        <v>809.28757692307704</v>
      </c>
      <c r="AT45">
        <v>1147.46</v>
      </c>
      <c r="AU45">
        <f t="shared" si="70"/>
        <v>0.29471390992010438</v>
      </c>
      <c r="AV45">
        <v>0.5</v>
      </c>
      <c r="AW45">
        <f t="shared" si="71"/>
        <v>1429.203803139721</v>
      </c>
      <c r="AX45">
        <f t="shared" si="72"/>
        <v>43.339657441736733</v>
      </c>
      <c r="AY45">
        <f t="shared" si="73"/>
        <v>210.60312044799517</v>
      </c>
      <c r="AZ45">
        <f t="shared" si="74"/>
        <v>0.53054572708416858</v>
      </c>
      <c r="BA45">
        <f t="shared" si="75"/>
        <v>3.1024027045219123E-2</v>
      </c>
      <c r="BB45">
        <f t="shared" si="76"/>
        <v>-1</v>
      </c>
      <c r="BC45" t="s">
        <v>407</v>
      </c>
      <c r="BD45">
        <v>538.67999999999995</v>
      </c>
      <c r="BE45">
        <f t="shared" si="77"/>
        <v>608.78000000000009</v>
      </c>
      <c r="BF45">
        <f t="shared" si="78"/>
        <v>0.55549200544847555</v>
      </c>
      <c r="BG45">
        <f t="shared" si="79"/>
        <v>2.1301329175020425</v>
      </c>
      <c r="BH45">
        <f t="shared" si="80"/>
        <v>0.29471390992010438</v>
      </c>
      <c r="BI45" t="e">
        <f t="shared" si="81"/>
        <v>#DIV/0!</v>
      </c>
      <c r="BJ45" t="s">
        <v>257</v>
      </c>
      <c r="BK45" t="s">
        <v>257</v>
      </c>
      <c r="BL45" t="s">
        <v>257</v>
      </c>
      <c r="BM45" t="s">
        <v>257</v>
      </c>
      <c r="BN45" t="s">
        <v>257</v>
      </c>
      <c r="BO45" t="s">
        <v>257</v>
      </c>
      <c r="BP45" t="s">
        <v>257</v>
      </c>
      <c r="BQ45" t="s">
        <v>257</v>
      </c>
      <c r="BR45">
        <f t="shared" si="82"/>
        <v>1699.98129032258</v>
      </c>
      <c r="BS45">
        <f t="shared" si="83"/>
        <v>1429.203803139721</v>
      </c>
      <c r="BT45">
        <f t="shared" si="84"/>
        <v>0.84071737217091513</v>
      </c>
      <c r="BU45">
        <f t="shared" si="85"/>
        <v>0.19143474434183053</v>
      </c>
      <c r="BV45">
        <v>6</v>
      </c>
      <c r="BW45">
        <v>0.5</v>
      </c>
      <c r="BX45" t="s">
        <v>258</v>
      </c>
      <c r="BY45">
        <v>1531242210.3</v>
      </c>
      <c r="BZ45">
        <v>726.78745161290306</v>
      </c>
      <c r="CA45">
        <v>800.02467741935504</v>
      </c>
      <c r="CB45">
        <v>27.298358064516101</v>
      </c>
      <c r="CC45">
        <v>16.285793548387101</v>
      </c>
      <c r="CD45">
        <v>400.004161290323</v>
      </c>
      <c r="CE45">
        <v>99.451077419354903</v>
      </c>
      <c r="CF45">
        <v>9.9974432258064502E-2</v>
      </c>
      <c r="CG45">
        <v>29.601500000000001</v>
      </c>
      <c r="CH45">
        <v>28.480206451612901</v>
      </c>
      <c r="CI45">
        <v>999.9</v>
      </c>
      <c r="CJ45">
        <v>10004.437741935501</v>
      </c>
      <c r="CK45">
        <v>0</v>
      </c>
      <c r="CL45">
        <v>3.1133325806451602</v>
      </c>
      <c r="CM45">
        <v>1699.98129032258</v>
      </c>
      <c r="CN45">
        <v>0.97601780645161296</v>
      </c>
      <c r="CO45">
        <v>2.3982022580645201E-2</v>
      </c>
      <c r="CP45">
        <v>0</v>
      </c>
      <c r="CQ45">
        <v>809.38412903225799</v>
      </c>
      <c r="CR45">
        <v>5.0001199999999999</v>
      </c>
      <c r="CS45">
        <v>14111.6612903226</v>
      </c>
      <c r="CT45">
        <v>13607.938709677401</v>
      </c>
      <c r="CU45">
        <v>46.875</v>
      </c>
      <c r="CV45">
        <v>48.399000000000001</v>
      </c>
      <c r="CW45">
        <v>47.758000000000003</v>
      </c>
      <c r="CX45">
        <v>48.25</v>
      </c>
      <c r="CY45">
        <v>48.625</v>
      </c>
      <c r="CZ45">
        <v>1654.33064516129</v>
      </c>
      <c r="DA45">
        <v>40.650645161290299</v>
      </c>
      <c r="DB45">
        <v>0</v>
      </c>
      <c r="DC45">
        <v>120.10000014305101</v>
      </c>
      <c r="DD45">
        <v>809.28757692307704</v>
      </c>
      <c r="DE45">
        <v>-11.475726483044999</v>
      </c>
      <c r="DF45">
        <v>-195.71965810487299</v>
      </c>
      <c r="DG45">
        <v>14110.1384615385</v>
      </c>
      <c r="DH45">
        <v>15</v>
      </c>
      <c r="DI45">
        <v>1531242170.8</v>
      </c>
      <c r="DJ45" t="s">
        <v>408</v>
      </c>
      <c r="DK45">
        <v>69</v>
      </c>
      <c r="DL45">
        <v>1.0860000000000001</v>
      </c>
      <c r="DM45">
        <v>-0.14299999999999999</v>
      </c>
      <c r="DN45">
        <v>800</v>
      </c>
      <c r="DO45">
        <v>16</v>
      </c>
      <c r="DP45">
        <v>0.01</v>
      </c>
      <c r="DQ45">
        <v>0.01</v>
      </c>
      <c r="DR45">
        <v>43.409768664588498</v>
      </c>
      <c r="DS45">
        <v>-0.91872442633205198</v>
      </c>
      <c r="DT45">
        <v>0.129138967737537</v>
      </c>
      <c r="DU45">
        <v>0</v>
      </c>
      <c r="DV45">
        <v>0.720381446943269</v>
      </c>
      <c r="DW45">
        <v>3.2833456116871302E-3</v>
      </c>
      <c r="DX45">
        <v>8.4674551088903603E-4</v>
      </c>
      <c r="DY45">
        <v>1</v>
      </c>
      <c r="DZ45">
        <v>1</v>
      </c>
      <c r="EA45">
        <v>2</v>
      </c>
      <c r="EB45" t="s">
        <v>259</v>
      </c>
      <c r="EC45">
        <v>100</v>
      </c>
      <c r="ED45">
        <v>100</v>
      </c>
      <c r="EE45">
        <v>1.0860000000000001</v>
      </c>
      <c r="EF45">
        <v>-0.14299999999999999</v>
      </c>
      <c r="EG45">
        <v>2</v>
      </c>
      <c r="EH45">
        <v>386.20400000000001</v>
      </c>
      <c r="EI45">
        <v>555.93100000000004</v>
      </c>
      <c r="EJ45">
        <v>25.000399999999999</v>
      </c>
      <c r="EK45">
        <v>35.192399999999999</v>
      </c>
      <c r="EL45">
        <v>30.0001</v>
      </c>
      <c r="EM45">
        <v>35.217700000000001</v>
      </c>
      <c r="EN45">
        <v>35.189900000000002</v>
      </c>
      <c r="EO45">
        <v>34.300400000000003</v>
      </c>
      <c r="EP45">
        <v>51.984699999999997</v>
      </c>
      <c r="EQ45">
        <v>0</v>
      </c>
      <c r="ER45">
        <v>25</v>
      </c>
      <c r="ES45">
        <v>800</v>
      </c>
      <c r="ET45">
        <v>16.1934</v>
      </c>
      <c r="EU45">
        <v>108.824</v>
      </c>
      <c r="EV45">
        <v>100.687</v>
      </c>
    </row>
    <row r="46" spans="1:152" x14ac:dyDescent="0.2">
      <c r="A46">
        <v>70</v>
      </c>
      <c r="B46">
        <v>1531242338.8</v>
      </c>
      <c r="C46">
        <v>11346</v>
      </c>
      <c r="D46" t="s">
        <v>409</v>
      </c>
      <c r="E46" t="s">
        <v>410</v>
      </c>
      <c r="F46" t="s">
        <v>566</v>
      </c>
      <c r="G46">
        <v>1531242330.8</v>
      </c>
      <c r="H46">
        <f t="shared" si="43"/>
        <v>7.5606748815556591E-3</v>
      </c>
      <c r="I46">
        <f t="shared" si="44"/>
        <v>43.567731591284236</v>
      </c>
      <c r="J46">
        <f t="shared" si="45"/>
        <v>924.169806451613</v>
      </c>
      <c r="K46">
        <f t="shared" si="46"/>
        <v>796.54224317370745</v>
      </c>
      <c r="L46">
        <f t="shared" si="47"/>
        <v>79.293573356613805</v>
      </c>
      <c r="M46">
        <f t="shared" si="48"/>
        <v>91.998543667768445</v>
      </c>
      <c r="N46">
        <f t="shared" si="49"/>
        <v>0.72244862211029637</v>
      </c>
      <c r="O46">
        <f t="shared" si="50"/>
        <v>2.2529137501263725</v>
      </c>
      <c r="P46">
        <f t="shared" si="51"/>
        <v>0.61436396575129348</v>
      </c>
      <c r="Q46">
        <f t="shared" si="52"/>
        <v>0.39233377564569388</v>
      </c>
      <c r="R46">
        <f t="shared" si="53"/>
        <v>273.59855913133316</v>
      </c>
      <c r="S46">
        <f t="shared" si="54"/>
        <v>29.156812715286552</v>
      </c>
      <c r="T46">
        <f t="shared" si="55"/>
        <v>28.470045161290301</v>
      </c>
      <c r="U46">
        <f t="shared" si="56"/>
        <v>3.9000773251036325</v>
      </c>
      <c r="V46">
        <f t="shared" si="57"/>
        <v>65.206067863090283</v>
      </c>
      <c r="W46">
        <f t="shared" si="58"/>
        <v>2.7157071812493125</v>
      </c>
      <c r="X46">
        <f t="shared" si="59"/>
        <v>4.1648074638564907</v>
      </c>
      <c r="Y46">
        <f t="shared" si="60"/>
        <v>1.1843701438543199</v>
      </c>
      <c r="Z46">
        <f t="shared" si="61"/>
        <v>-333.42576227660459</v>
      </c>
      <c r="AA46">
        <f t="shared" si="62"/>
        <v>137.88623158965808</v>
      </c>
      <c r="AB46">
        <f t="shared" si="63"/>
        <v>13.479457378151183</v>
      </c>
      <c r="AC46">
        <f t="shared" si="64"/>
        <v>91.538485822537865</v>
      </c>
      <c r="AD46">
        <v>-4.1262235657120401E-2</v>
      </c>
      <c r="AE46">
        <v>4.6320474295494497E-2</v>
      </c>
      <c r="AF46">
        <v>3.4604313880097402</v>
      </c>
      <c r="AG46">
        <v>0</v>
      </c>
      <c r="AH46">
        <v>0</v>
      </c>
      <c r="AI46">
        <f t="shared" si="65"/>
        <v>1</v>
      </c>
      <c r="AJ46">
        <f t="shared" si="66"/>
        <v>0</v>
      </c>
      <c r="AK46">
        <f t="shared" si="67"/>
        <v>52161.642332358584</v>
      </c>
      <c r="AL46">
        <v>0</v>
      </c>
      <c r="AM46">
        <v>0</v>
      </c>
      <c r="AN46">
        <v>0</v>
      </c>
      <c r="AO46">
        <f t="shared" si="68"/>
        <v>0</v>
      </c>
      <c r="AP46" t="e">
        <f t="shared" si="69"/>
        <v>#DIV/0!</v>
      </c>
      <c r="AQ46">
        <v>-1</v>
      </c>
      <c r="AR46" t="s">
        <v>411</v>
      </c>
      <c r="AS46">
        <v>797.35592307692298</v>
      </c>
      <c r="AT46">
        <v>1106.69</v>
      </c>
      <c r="AU46">
        <f t="shared" si="70"/>
        <v>0.27951285086435862</v>
      </c>
      <c r="AV46">
        <v>0.5</v>
      </c>
      <c r="AW46">
        <f t="shared" si="71"/>
        <v>1429.2002612042361</v>
      </c>
      <c r="AX46">
        <f t="shared" si="72"/>
        <v>43.567731591284236</v>
      </c>
      <c r="AY46">
        <f t="shared" si="73"/>
        <v>199.739919732641</v>
      </c>
      <c r="AZ46">
        <f t="shared" si="74"/>
        <v>0.51625116337908539</v>
      </c>
      <c r="BA46">
        <f t="shared" si="75"/>
        <v>3.1183685590521596E-2</v>
      </c>
      <c r="BB46">
        <f t="shared" si="76"/>
        <v>-1</v>
      </c>
      <c r="BC46" t="s">
        <v>412</v>
      </c>
      <c r="BD46">
        <v>535.36</v>
      </c>
      <c r="BE46">
        <f t="shared" si="77"/>
        <v>571.33000000000004</v>
      </c>
      <c r="BF46">
        <f t="shared" si="78"/>
        <v>0.54142803095072389</v>
      </c>
      <c r="BG46">
        <f t="shared" si="79"/>
        <v>2.0671884339509865</v>
      </c>
      <c r="BH46">
        <f t="shared" si="80"/>
        <v>0.27951285086435862</v>
      </c>
      <c r="BI46" t="e">
        <f t="shared" si="81"/>
        <v>#DIV/0!</v>
      </c>
      <c r="BJ46" t="s">
        <v>257</v>
      </c>
      <c r="BK46" t="s">
        <v>257</v>
      </c>
      <c r="BL46" t="s">
        <v>257</v>
      </c>
      <c r="BM46" t="s">
        <v>257</v>
      </c>
      <c r="BN46" t="s">
        <v>257</v>
      </c>
      <c r="BO46" t="s">
        <v>257</v>
      </c>
      <c r="BP46" t="s">
        <v>257</v>
      </c>
      <c r="BQ46" t="s">
        <v>257</v>
      </c>
      <c r="BR46">
        <f t="shared" si="82"/>
        <v>1699.9770967741899</v>
      </c>
      <c r="BS46">
        <f t="shared" si="83"/>
        <v>1429.2002612042361</v>
      </c>
      <c r="BT46">
        <f t="shared" si="84"/>
        <v>0.84071736255519591</v>
      </c>
      <c r="BU46">
        <f t="shared" si="85"/>
        <v>0.19143472511039183</v>
      </c>
      <c r="BV46">
        <v>6</v>
      </c>
      <c r="BW46">
        <v>0.5</v>
      </c>
      <c r="BX46" t="s">
        <v>258</v>
      </c>
      <c r="BY46">
        <v>1531242330.8</v>
      </c>
      <c r="BZ46">
        <v>924.169806451613</v>
      </c>
      <c r="CA46">
        <v>1000.00264516129</v>
      </c>
      <c r="CB46">
        <v>27.280590322580601</v>
      </c>
      <c r="CC46">
        <v>16.248935483871001</v>
      </c>
      <c r="CD46">
        <v>399.99883870967699</v>
      </c>
      <c r="CE46">
        <v>99.447319354838697</v>
      </c>
      <c r="CF46">
        <v>9.9909980645161295E-2</v>
      </c>
      <c r="CG46">
        <v>29.605293548387099</v>
      </c>
      <c r="CH46">
        <v>28.470045161290301</v>
      </c>
      <c r="CI46">
        <v>999.9</v>
      </c>
      <c r="CJ46">
        <v>10005.8893548387</v>
      </c>
      <c r="CK46">
        <v>0</v>
      </c>
      <c r="CL46">
        <v>2.1484767741935502</v>
      </c>
      <c r="CM46">
        <v>1699.9770967741899</v>
      </c>
      <c r="CN46">
        <v>0.97601829032258003</v>
      </c>
      <c r="CO46">
        <v>2.3981616129032299E-2</v>
      </c>
      <c r="CP46">
        <v>0</v>
      </c>
      <c r="CQ46">
        <v>797.46025806451598</v>
      </c>
      <c r="CR46">
        <v>5.0001199999999999</v>
      </c>
      <c r="CS46">
        <v>13879.5967741935</v>
      </c>
      <c r="CT46">
        <v>13607.9064516129</v>
      </c>
      <c r="CU46">
        <v>46.875</v>
      </c>
      <c r="CV46">
        <v>48.375</v>
      </c>
      <c r="CW46">
        <v>47.75</v>
      </c>
      <c r="CX46">
        <v>48.25</v>
      </c>
      <c r="CY46">
        <v>48.616870967741903</v>
      </c>
      <c r="CZ46">
        <v>1654.3270967741901</v>
      </c>
      <c r="DA46">
        <v>40.65</v>
      </c>
      <c r="DB46">
        <v>0</v>
      </c>
      <c r="DC46">
        <v>120</v>
      </c>
      <c r="DD46">
        <v>797.35592307692298</v>
      </c>
      <c r="DE46">
        <v>-7.7749743691114501</v>
      </c>
      <c r="DF46">
        <v>-134.70085463206399</v>
      </c>
      <c r="DG46">
        <v>13878.3230769231</v>
      </c>
      <c r="DH46">
        <v>15</v>
      </c>
      <c r="DI46">
        <v>1531242287.3</v>
      </c>
      <c r="DJ46" t="s">
        <v>413</v>
      </c>
      <c r="DK46">
        <v>70</v>
      </c>
      <c r="DL46">
        <v>1.454</v>
      </c>
      <c r="DM46">
        <v>-0.14399999999999999</v>
      </c>
      <c r="DN46">
        <v>1000</v>
      </c>
      <c r="DO46">
        <v>16</v>
      </c>
      <c r="DP46">
        <v>0.03</v>
      </c>
      <c r="DQ46">
        <v>0.01</v>
      </c>
      <c r="DR46">
        <v>43.624270529893799</v>
      </c>
      <c r="DS46">
        <v>-0.807151026619364</v>
      </c>
      <c r="DT46">
        <v>0.115261430543045</v>
      </c>
      <c r="DU46">
        <v>0</v>
      </c>
      <c r="DV46">
        <v>0.72249482603378201</v>
      </c>
      <c r="DW46">
        <v>1.3523989672508401E-3</v>
      </c>
      <c r="DX46">
        <v>1.3019740273570899E-3</v>
      </c>
      <c r="DY46">
        <v>1</v>
      </c>
      <c r="DZ46">
        <v>1</v>
      </c>
      <c r="EA46">
        <v>2</v>
      </c>
      <c r="EB46" t="s">
        <v>259</v>
      </c>
      <c r="EC46">
        <v>100</v>
      </c>
      <c r="ED46">
        <v>100</v>
      </c>
      <c r="EE46">
        <v>1.454</v>
      </c>
      <c r="EF46">
        <v>-0.14399999999999999</v>
      </c>
      <c r="EG46">
        <v>2</v>
      </c>
      <c r="EH46">
        <v>386.202</v>
      </c>
      <c r="EI46">
        <v>556.23199999999997</v>
      </c>
      <c r="EJ46">
        <v>24.9999</v>
      </c>
      <c r="EK46">
        <v>35.211799999999997</v>
      </c>
      <c r="EL46">
        <v>30.0001</v>
      </c>
      <c r="EM46">
        <v>35.237000000000002</v>
      </c>
      <c r="EN46">
        <v>35.209099999999999</v>
      </c>
      <c r="EO46">
        <v>41.090200000000003</v>
      </c>
      <c r="EP46">
        <v>52.273600000000002</v>
      </c>
      <c r="EQ46">
        <v>0</v>
      </c>
      <c r="ER46">
        <v>25</v>
      </c>
      <c r="ES46">
        <v>1000</v>
      </c>
      <c r="ET46">
        <v>16.1798</v>
      </c>
      <c r="EU46">
        <v>108.818</v>
      </c>
      <c r="EV46">
        <v>100.684</v>
      </c>
    </row>
    <row r="47" spans="1:152" x14ac:dyDescent="0.2">
      <c r="A47">
        <v>71</v>
      </c>
      <c r="B47">
        <v>1531242796.8</v>
      </c>
      <c r="C47">
        <v>11804</v>
      </c>
      <c r="D47" t="s">
        <v>414</v>
      </c>
      <c r="E47" t="s">
        <v>415</v>
      </c>
      <c r="F47" t="s">
        <v>567</v>
      </c>
      <c r="G47">
        <v>1531242788.8</v>
      </c>
      <c r="H47">
        <f t="shared" si="43"/>
        <v>5.0077766564646225E-3</v>
      </c>
      <c r="I47">
        <f t="shared" si="44"/>
        <v>27.736200728229925</v>
      </c>
      <c r="J47">
        <f t="shared" si="45"/>
        <v>355.736290322581</v>
      </c>
      <c r="K47">
        <f t="shared" si="46"/>
        <v>224.2065682656015</v>
      </c>
      <c r="L47">
        <f t="shared" si="47"/>
        <v>22.317865869664644</v>
      </c>
      <c r="M47">
        <f t="shared" si="48"/>
        <v>35.410536247030691</v>
      </c>
      <c r="N47">
        <f t="shared" si="49"/>
        <v>0.38366140464048382</v>
      </c>
      <c r="O47">
        <f t="shared" si="50"/>
        <v>2.2520754662630318</v>
      </c>
      <c r="P47">
        <f t="shared" si="51"/>
        <v>0.35070311514756525</v>
      </c>
      <c r="Q47">
        <f t="shared" si="52"/>
        <v>0.22191419875612595</v>
      </c>
      <c r="R47">
        <f t="shared" si="53"/>
        <v>273.60185853608107</v>
      </c>
      <c r="S47">
        <f t="shared" si="54"/>
        <v>30.118984305505538</v>
      </c>
      <c r="T47">
        <f t="shared" si="55"/>
        <v>29.361641935483899</v>
      </c>
      <c r="U47">
        <f t="shared" si="56"/>
        <v>4.1067065718758187</v>
      </c>
      <c r="V47">
        <f t="shared" si="57"/>
        <v>65.204424503555046</v>
      </c>
      <c r="W47">
        <f t="shared" si="58"/>
        <v>2.734169624238334</v>
      </c>
      <c r="X47">
        <f t="shared" si="59"/>
        <v>4.1932271391940015</v>
      </c>
      <c r="Y47">
        <f t="shared" si="60"/>
        <v>1.3725369476374847</v>
      </c>
      <c r="Z47">
        <f t="shared" si="61"/>
        <v>-220.84295055008985</v>
      </c>
      <c r="AA47">
        <f t="shared" si="62"/>
        <v>43.922063111889663</v>
      </c>
      <c r="AB47">
        <f t="shared" si="63"/>
        <v>4.3168843342290133</v>
      </c>
      <c r="AC47">
        <f t="shared" si="64"/>
        <v>100.9978554321099</v>
      </c>
      <c r="AD47">
        <v>-4.12396451882623E-2</v>
      </c>
      <c r="AE47">
        <v>4.62951145151674E-2</v>
      </c>
      <c r="AF47">
        <v>3.4589320059494701</v>
      </c>
      <c r="AG47">
        <v>0</v>
      </c>
      <c r="AH47">
        <v>0</v>
      </c>
      <c r="AI47">
        <f t="shared" si="65"/>
        <v>1</v>
      </c>
      <c r="AJ47">
        <f t="shared" si="66"/>
        <v>0</v>
      </c>
      <c r="AK47">
        <f t="shared" si="67"/>
        <v>52113.791558083634</v>
      </c>
      <c r="AL47">
        <v>0</v>
      </c>
      <c r="AM47">
        <v>0</v>
      </c>
      <c r="AN47">
        <v>0</v>
      </c>
      <c r="AO47">
        <f t="shared" si="68"/>
        <v>0</v>
      </c>
      <c r="AP47" t="e">
        <f t="shared" si="69"/>
        <v>#DIV/0!</v>
      </c>
      <c r="AQ47">
        <v>-1</v>
      </c>
      <c r="AR47" t="s">
        <v>416</v>
      </c>
      <c r="AS47">
        <v>923.11369230769196</v>
      </c>
      <c r="AT47">
        <v>1343.3</v>
      </c>
      <c r="AU47">
        <f t="shared" si="70"/>
        <v>0.31280153926323828</v>
      </c>
      <c r="AV47">
        <v>0.5</v>
      </c>
      <c r="AW47">
        <f t="shared" si="71"/>
        <v>1429.2202837849059</v>
      </c>
      <c r="AX47">
        <f t="shared" si="72"/>
        <v>27.736200728229925</v>
      </c>
      <c r="AY47">
        <f t="shared" si="73"/>
        <v>223.5311523570804</v>
      </c>
      <c r="AZ47">
        <f t="shared" si="74"/>
        <v>0.52628601205985259</v>
      </c>
      <c r="BA47">
        <f t="shared" si="75"/>
        <v>2.0106208297107159E-2</v>
      </c>
      <c r="BB47">
        <f t="shared" si="76"/>
        <v>-1</v>
      </c>
      <c r="BC47" t="s">
        <v>417</v>
      </c>
      <c r="BD47">
        <v>636.34</v>
      </c>
      <c r="BE47">
        <f t="shared" si="77"/>
        <v>706.95999999999992</v>
      </c>
      <c r="BF47">
        <f t="shared" si="78"/>
        <v>0.59435655156205169</v>
      </c>
      <c r="BG47">
        <f t="shared" si="79"/>
        <v>2.1109784077694314</v>
      </c>
      <c r="BH47">
        <f t="shared" si="80"/>
        <v>0.31280153926323828</v>
      </c>
      <c r="BI47" t="e">
        <f t="shared" si="81"/>
        <v>#DIV/0!</v>
      </c>
      <c r="BJ47" t="s">
        <v>257</v>
      </c>
      <c r="BK47" t="s">
        <v>257</v>
      </c>
      <c r="BL47" t="s">
        <v>257</v>
      </c>
      <c r="BM47" t="s">
        <v>257</v>
      </c>
      <c r="BN47" t="s">
        <v>257</v>
      </c>
      <c r="BO47" t="s">
        <v>257</v>
      </c>
      <c r="BP47" t="s">
        <v>257</v>
      </c>
      <c r="BQ47" t="s">
        <v>257</v>
      </c>
      <c r="BR47">
        <f t="shared" si="82"/>
        <v>1700.00129032258</v>
      </c>
      <c r="BS47">
        <f t="shared" si="83"/>
        <v>1429.2202837849059</v>
      </c>
      <c r="BT47">
        <f t="shared" si="84"/>
        <v>0.84071717587561789</v>
      </c>
      <c r="BU47">
        <f t="shared" si="85"/>
        <v>0.19143435175123605</v>
      </c>
      <c r="BV47">
        <v>6</v>
      </c>
      <c r="BW47">
        <v>0.5</v>
      </c>
      <c r="BX47" t="s">
        <v>258</v>
      </c>
      <c r="BY47">
        <v>1531242788.8</v>
      </c>
      <c r="BZ47">
        <v>355.736290322581</v>
      </c>
      <c r="CA47">
        <v>400.01177419354798</v>
      </c>
      <c r="CB47">
        <v>27.467625806451601</v>
      </c>
      <c r="CC47">
        <v>20.162451612903201</v>
      </c>
      <c r="CD47">
        <v>400.00893548387103</v>
      </c>
      <c r="CE47">
        <v>99.441593548387104</v>
      </c>
      <c r="CF47">
        <v>9.9941038709677396E-2</v>
      </c>
      <c r="CG47">
        <v>29.7233967741935</v>
      </c>
      <c r="CH47">
        <v>29.361641935483899</v>
      </c>
      <c r="CI47">
        <v>999.9</v>
      </c>
      <c r="CJ47">
        <v>10000.987096774201</v>
      </c>
      <c r="CK47">
        <v>0</v>
      </c>
      <c r="CL47">
        <v>2.2617616129032299</v>
      </c>
      <c r="CM47">
        <v>1700.00129032258</v>
      </c>
      <c r="CN47">
        <v>0.97602506451612903</v>
      </c>
      <c r="CO47">
        <v>2.39748806451613E-2</v>
      </c>
      <c r="CP47">
        <v>0</v>
      </c>
      <c r="CQ47">
        <v>923.14083870967704</v>
      </c>
      <c r="CR47">
        <v>5.0001199999999999</v>
      </c>
      <c r="CS47">
        <v>15962.658064516099</v>
      </c>
      <c r="CT47">
        <v>13608.1419354839</v>
      </c>
      <c r="CU47">
        <v>46.75</v>
      </c>
      <c r="CV47">
        <v>48.25</v>
      </c>
      <c r="CW47">
        <v>47.625</v>
      </c>
      <c r="CX47">
        <v>48.128999999999998</v>
      </c>
      <c r="CY47">
        <v>48.5</v>
      </c>
      <c r="CZ47">
        <v>1654.3612903225801</v>
      </c>
      <c r="DA47">
        <v>40.64</v>
      </c>
      <c r="DB47">
        <v>0</v>
      </c>
      <c r="DC47">
        <v>457.19999980926502</v>
      </c>
      <c r="DD47">
        <v>923.11369230769196</v>
      </c>
      <c r="DE47">
        <v>-4.4690598349529296</v>
      </c>
      <c r="DF47">
        <v>180.68376097419099</v>
      </c>
      <c r="DG47">
        <v>15963.430769230799</v>
      </c>
      <c r="DH47">
        <v>15</v>
      </c>
      <c r="DI47">
        <v>1531242764.8</v>
      </c>
      <c r="DJ47" t="s">
        <v>418</v>
      </c>
      <c r="DK47">
        <v>71</v>
      </c>
      <c r="DL47">
        <v>-9.6000000000000002E-2</v>
      </c>
      <c r="DM47">
        <v>-3.3000000000000002E-2</v>
      </c>
      <c r="DN47">
        <v>400</v>
      </c>
      <c r="DO47">
        <v>20</v>
      </c>
      <c r="DP47">
        <v>0.06</v>
      </c>
      <c r="DQ47">
        <v>0.02</v>
      </c>
      <c r="DR47">
        <v>27.740008502176099</v>
      </c>
      <c r="DS47">
        <v>-5.2270892617060701E-2</v>
      </c>
      <c r="DT47">
        <v>4.1982342118047397E-2</v>
      </c>
      <c r="DU47">
        <v>1</v>
      </c>
      <c r="DV47">
        <v>0.37782813886551098</v>
      </c>
      <c r="DW47">
        <v>6.5409342655096694E-2</v>
      </c>
      <c r="DX47">
        <v>8.7351921029235405E-3</v>
      </c>
      <c r="DY47">
        <v>1</v>
      </c>
      <c r="DZ47">
        <v>2</v>
      </c>
      <c r="EA47">
        <v>2</v>
      </c>
      <c r="EB47" t="s">
        <v>260</v>
      </c>
      <c r="EC47">
        <v>100</v>
      </c>
      <c r="ED47">
        <v>100</v>
      </c>
      <c r="EE47">
        <v>-9.6000000000000002E-2</v>
      </c>
      <c r="EF47">
        <v>-3.3000000000000002E-2</v>
      </c>
      <c r="EG47">
        <v>2</v>
      </c>
      <c r="EH47">
        <v>385.83199999999999</v>
      </c>
      <c r="EI47">
        <v>558.54600000000005</v>
      </c>
      <c r="EJ47">
        <v>24.999400000000001</v>
      </c>
      <c r="EK47">
        <v>35.328200000000002</v>
      </c>
      <c r="EL47">
        <v>30.0001</v>
      </c>
      <c r="EM47">
        <v>35.346899999999998</v>
      </c>
      <c r="EN47">
        <v>35.315399999999997</v>
      </c>
      <c r="EO47">
        <v>19.729500000000002</v>
      </c>
      <c r="EP47">
        <v>41.073599999999999</v>
      </c>
      <c r="EQ47">
        <v>0</v>
      </c>
      <c r="ER47">
        <v>25</v>
      </c>
      <c r="ES47">
        <v>400</v>
      </c>
      <c r="ET47">
        <v>20.076799999999999</v>
      </c>
      <c r="EU47">
        <v>108.79600000000001</v>
      </c>
      <c r="EV47">
        <v>100.666</v>
      </c>
    </row>
    <row r="48" spans="1:152" x14ac:dyDescent="0.2">
      <c r="A48">
        <v>72</v>
      </c>
      <c r="B48">
        <v>1531242895.8</v>
      </c>
      <c r="C48">
        <v>11903</v>
      </c>
      <c r="D48" t="s">
        <v>419</v>
      </c>
      <c r="E48" t="s">
        <v>420</v>
      </c>
      <c r="F48" t="s">
        <v>567</v>
      </c>
      <c r="G48">
        <v>1531242887.8</v>
      </c>
      <c r="H48">
        <f t="shared" si="43"/>
        <v>5.1615007829698889E-3</v>
      </c>
      <c r="I48">
        <f t="shared" si="44"/>
        <v>20.393170914024221</v>
      </c>
      <c r="J48">
        <f t="shared" si="45"/>
        <v>267.37687096774198</v>
      </c>
      <c r="K48">
        <f t="shared" si="46"/>
        <v>174.53811322023026</v>
      </c>
      <c r="L48">
        <f t="shared" si="47"/>
        <v>17.373822365535684</v>
      </c>
      <c r="M48">
        <f t="shared" si="48"/>
        <v>26.615151127392117</v>
      </c>
      <c r="N48">
        <f t="shared" si="49"/>
        <v>0.40246018191318955</v>
      </c>
      <c r="O48">
        <f t="shared" si="50"/>
        <v>2.2522172630302593</v>
      </c>
      <c r="P48">
        <f t="shared" si="51"/>
        <v>0.36635760980031595</v>
      </c>
      <c r="Q48">
        <f t="shared" si="52"/>
        <v>0.23194669666987805</v>
      </c>
      <c r="R48">
        <f t="shared" si="53"/>
        <v>273.60245610159069</v>
      </c>
      <c r="S48">
        <f t="shared" si="54"/>
        <v>30.049785726960241</v>
      </c>
      <c r="T48">
        <f t="shared" si="55"/>
        <v>29.3418806451613</v>
      </c>
      <c r="U48">
        <f t="shared" si="56"/>
        <v>4.1020254497144046</v>
      </c>
      <c r="V48">
        <f t="shared" si="57"/>
        <v>65.600329601067301</v>
      </c>
      <c r="W48">
        <f t="shared" si="58"/>
        <v>2.7478656201241276</v>
      </c>
      <c r="X48">
        <f t="shared" si="59"/>
        <v>4.1887984966456946</v>
      </c>
      <c r="Y48">
        <f t="shared" si="60"/>
        <v>1.354159829590277</v>
      </c>
      <c r="Z48">
        <f t="shared" si="61"/>
        <v>-227.6221845289721</v>
      </c>
      <c r="AA48">
        <f t="shared" si="62"/>
        <v>44.09521039817222</v>
      </c>
      <c r="AB48">
        <f t="shared" si="63"/>
        <v>4.3328103048644833</v>
      </c>
      <c r="AC48">
        <f t="shared" si="64"/>
        <v>94.408292275655299</v>
      </c>
      <c r="AD48">
        <v>-4.1243465858631603E-2</v>
      </c>
      <c r="AE48">
        <v>4.62994035523661E-2</v>
      </c>
      <c r="AF48">
        <v>3.4591856126268001</v>
      </c>
      <c r="AG48">
        <v>0</v>
      </c>
      <c r="AH48">
        <v>0</v>
      </c>
      <c r="AI48">
        <f t="shared" si="65"/>
        <v>1</v>
      </c>
      <c r="AJ48">
        <f t="shared" si="66"/>
        <v>0</v>
      </c>
      <c r="AK48">
        <f t="shared" si="67"/>
        <v>52121.586493709758</v>
      </c>
      <c r="AL48">
        <v>0</v>
      </c>
      <c r="AM48">
        <v>0</v>
      </c>
      <c r="AN48">
        <v>0</v>
      </c>
      <c r="AO48">
        <f t="shared" si="68"/>
        <v>0</v>
      </c>
      <c r="AP48" t="e">
        <f t="shared" si="69"/>
        <v>#DIV/0!</v>
      </c>
      <c r="AQ48">
        <v>-1</v>
      </c>
      <c r="AR48" t="s">
        <v>421</v>
      </c>
      <c r="AS48">
        <v>870.845384615385</v>
      </c>
      <c r="AT48">
        <v>1220.17</v>
      </c>
      <c r="AU48">
        <f t="shared" si="70"/>
        <v>0.28629175884066571</v>
      </c>
      <c r="AV48">
        <v>0.5</v>
      </c>
      <c r="AW48">
        <f t="shared" si="71"/>
        <v>1429.2259593785031</v>
      </c>
      <c r="AX48">
        <f t="shared" si="72"/>
        <v>20.393170914024221</v>
      </c>
      <c r="AY48">
        <f t="shared" si="73"/>
        <v>204.58780684560475</v>
      </c>
      <c r="AZ48">
        <f t="shared" si="74"/>
        <v>0.48772711999147667</v>
      </c>
      <c r="BA48">
        <f t="shared" si="75"/>
        <v>1.4968361562175243E-2</v>
      </c>
      <c r="BB48">
        <f t="shared" si="76"/>
        <v>-1</v>
      </c>
      <c r="BC48" t="s">
        <v>422</v>
      </c>
      <c r="BD48">
        <v>625.05999999999995</v>
      </c>
      <c r="BE48">
        <f t="shared" si="77"/>
        <v>595.11000000000013</v>
      </c>
      <c r="BF48">
        <f t="shared" si="78"/>
        <v>0.58699167445449585</v>
      </c>
      <c r="BG48">
        <f t="shared" si="79"/>
        <v>1.952084599878412</v>
      </c>
      <c r="BH48">
        <f t="shared" si="80"/>
        <v>0.28629175884066571</v>
      </c>
      <c r="BI48" t="e">
        <f t="shared" si="81"/>
        <v>#DIV/0!</v>
      </c>
      <c r="BJ48" t="s">
        <v>257</v>
      </c>
      <c r="BK48" t="s">
        <v>257</v>
      </c>
      <c r="BL48" t="s">
        <v>257</v>
      </c>
      <c r="BM48" t="s">
        <v>257</v>
      </c>
      <c r="BN48" t="s">
        <v>257</v>
      </c>
      <c r="BO48" t="s">
        <v>257</v>
      </c>
      <c r="BP48" t="s">
        <v>257</v>
      </c>
      <c r="BQ48" t="s">
        <v>257</v>
      </c>
      <c r="BR48">
        <f t="shared" si="82"/>
        <v>1700.0083870967701</v>
      </c>
      <c r="BS48">
        <f t="shared" si="83"/>
        <v>1429.2259593785031</v>
      </c>
      <c r="BT48">
        <f t="shared" si="84"/>
        <v>0.84071700482566314</v>
      </c>
      <c r="BU48">
        <f t="shared" si="85"/>
        <v>0.19143400965132645</v>
      </c>
      <c r="BV48">
        <v>6</v>
      </c>
      <c r="BW48">
        <v>0.5</v>
      </c>
      <c r="BX48" t="s">
        <v>258</v>
      </c>
      <c r="BY48">
        <v>1531242887.8</v>
      </c>
      <c r="BZ48">
        <v>267.37687096774198</v>
      </c>
      <c r="CA48">
        <v>300.03622580645202</v>
      </c>
      <c r="CB48">
        <v>27.605167741935499</v>
      </c>
      <c r="CC48">
        <v>20.076758064516099</v>
      </c>
      <c r="CD48">
        <v>400.006129032258</v>
      </c>
      <c r="CE48">
        <v>99.441758064516094</v>
      </c>
      <c r="CF48">
        <v>9.9952596774193603E-2</v>
      </c>
      <c r="CG48">
        <v>29.7050387096774</v>
      </c>
      <c r="CH48">
        <v>29.3418806451613</v>
      </c>
      <c r="CI48">
        <v>999.9</v>
      </c>
      <c r="CJ48">
        <v>10001.897096774201</v>
      </c>
      <c r="CK48">
        <v>0</v>
      </c>
      <c r="CL48">
        <v>2.7933670967741899</v>
      </c>
      <c r="CM48">
        <v>1700.0083870967701</v>
      </c>
      <c r="CN48">
        <v>0.97602661290322501</v>
      </c>
      <c r="CO48">
        <v>2.3973216129032301E-2</v>
      </c>
      <c r="CP48">
        <v>0</v>
      </c>
      <c r="CQ48">
        <v>870.90654838709702</v>
      </c>
      <c r="CR48">
        <v>5.0001199999999999</v>
      </c>
      <c r="CS48">
        <v>15108.325806451599</v>
      </c>
      <c r="CT48">
        <v>13608.196774193601</v>
      </c>
      <c r="CU48">
        <v>46.686999999999998</v>
      </c>
      <c r="CV48">
        <v>48.174999999999997</v>
      </c>
      <c r="CW48">
        <v>47.554000000000002</v>
      </c>
      <c r="CX48">
        <v>48.061999999999998</v>
      </c>
      <c r="CY48">
        <v>48.436999999999998</v>
      </c>
      <c r="CZ48">
        <v>1654.37161290323</v>
      </c>
      <c r="DA48">
        <v>40.630322580645199</v>
      </c>
      <c r="DB48">
        <v>0</v>
      </c>
      <c r="DC48">
        <v>98.5</v>
      </c>
      <c r="DD48">
        <v>870.845384615385</v>
      </c>
      <c r="DE48">
        <v>-4.5098803453680798</v>
      </c>
      <c r="DF48">
        <v>-157.77777772300999</v>
      </c>
      <c r="DG48">
        <v>15107.1615384615</v>
      </c>
      <c r="DH48">
        <v>15</v>
      </c>
      <c r="DI48">
        <v>1531242863.3</v>
      </c>
      <c r="DJ48" t="s">
        <v>423</v>
      </c>
      <c r="DK48">
        <v>72</v>
      </c>
      <c r="DL48">
        <v>-0.39200000000000002</v>
      </c>
      <c r="DM48">
        <v>-3.3000000000000002E-2</v>
      </c>
      <c r="DN48">
        <v>300</v>
      </c>
      <c r="DO48">
        <v>20</v>
      </c>
      <c r="DP48">
        <v>0.04</v>
      </c>
      <c r="DQ48">
        <v>0.01</v>
      </c>
      <c r="DR48">
        <v>20.353656417977199</v>
      </c>
      <c r="DS48">
        <v>0.43385999183641299</v>
      </c>
      <c r="DT48">
        <v>6.7918031301016493E-2</v>
      </c>
      <c r="DU48">
        <v>1</v>
      </c>
      <c r="DV48">
        <v>0.39242214724514501</v>
      </c>
      <c r="DW48">
        <v>0.10795592489769899</v>
      </c>
      <c r="DX48">
        <v>1.3918497584420399E-2</v>
      </c>
      <c r="DY48">
        <v>1</v>
      </c>
      <c r="DZ48">
        <v>2</v>
      </c>
      <c r="EA48">
        <v>2</v>
      </c>
      <c r="EB48" t="s">
        <v>260</v>
      </c>
      <c r="EC48">
        <v>100</v>
      </c>
      <c r="ED48">
        <v>100</v>
      </c>
      <c r="EE48">
        <v>-0.39200000000000002</v>
      </c>
      <c r="EF48">
        <v>-3.3000000000000002E-2</v>
      </c>
      <c r="EG48">
        <v>2</v>
      </c>
      <c r="EH48">
        <v>386.01900000000001</v>
      </c>
      <c r="EI48">
        <v>558.30100000000004</v>
      </c>
      <c r="EJ48">
        <v>24.999700000000001</v>
      </c>
      <c r="EK48">
        <v>35.331499999999998</v>
      </c>
      <c r="EL48">
        <v>30</v>
      </c>
      <c r="EM48">
        <v>35.3566</v>
      </c>
      <c r="EN48">
        <v>35.325099999999999</v>
      </c>
      <c r="EO48">
        <v>15.7254</v>
      </c>
      <c r="EP48">
        <v>41.652299999999997</v>
      </c>
      <c r="EQ48">
        <v>0</v>
      </c>
      <c r="ER48">
        <v>25</v>
      </c>
      <c r="ES48">
        <v>300</v>
      </c>
      <c r="ET48">
        <v>19.837199999999999</v>
      </c>
      <c r="EU48">
        <v>108.794</v>
      </c>
      <c r="EV48">
        <v>100.666</v>
      </c>
    </row>
    <row r="49" spans="1:152" x14ac:dyDescent="0.2">
      <c r="A49">
        <v>73</v>
      </c>
      <c r="B49">
        <v>1531243016.3</v>
      </c>
      <c r="C49">
        <v>12023.5</v>
      </c>
      <c r="D49" t="s">
        <v>424</v>
      </c>
      <c r="E49" t="s">
        <v>425</v>
      </c>
      <c r="F49" t="s">
        <v>567</v>
      </c>
      <c r="G49">
        <v>1531243008.3</v>
      </c>
      <c r="H49">
        <f t="shared" si="43"/>
        <v>6.0806945612604307E-3</v>
      </c>
      <c r="I49">
        <f t="shared" si="44"/>
        <v>17.533412950253968</v>
      </c>
      <c r="J49">
        <f t="shared" si="45"/>
        <v>221.67148387096799</v>
      </c>
      <c r="K49">
        <f t="shared" si="46"/>
        <v>155.70034154919995</v>
      </c>
      <c r="L49">
        <f t="shared" si="47"/>
        <v>15.498772543043108</v>
      </c>
      <c r="M49">
        <f t="shared" si="48"/>
        <v>22.065692814869969</v>
      </c>
      <c r="N49">
        <f t="shared" si="49"/>
        <v>0.50054855301095114</v>
      </c>
      <c r="O49">
        <f t="shared" si="50"/>
        <v>2.2542032086670321</v>
      </c>
      <c r="P49">
        <f t="shared" si="51"/>
        <v>0.44602085707380862</v>
      </c>
      <c r="Q49">
        <f t="shared" si="52"/>
        <v>0.28316554323620813</v>
      </c>
      <c r="R49">
        <f t="shared" si="53"/>
        <v>273.59758540233054</v>
      </c>
      <c r="S49">
        <f t="shared" si="54"/>
        <v>29.719251217228141</v>
      </c>
      <c r="T49">
        <f t="shared" si="55"/>
        <v>29.072722580645198</v>
      </c>
      <c r="U49">
        <f t="shared" si="56"/>
        <v>4.0387279879253359</v>
      </c>
      <c r="V49">
        <f t="shared" si="57"/>
        <v>65.220177775912873</v>
      </c>
      <c r="W49">
        <f t="shared" si="58"/>
        <v>2.7277715617374154</v>
      </c>
      <c r="X49">
        <f t="shared" si="59"/>
        <v>4.1824043643512372</v>
      </c>
      <c r="Y49">
        <f t="shared" si="60"/>
        <v>1.3109564261879205</v>
      </c>
      <c r="Z49">
        <f t="shared" si="61"/>
        <v>-268.15863015158499</v>
      </c>
      <c r="AA49">
        <f t="shared" si="62"/>
        <v>73.619675764502944</v>
      </c>
      <c r="AB49">
        <f t="shared" si="63"/>
        <v>7.2169345273196051</v>
      </c>
      <c r="AC49">
        <f t="shared" si="64"/>
        <v>86.275565542568103</v>
      </c>
      <c r="AD49">
        <v>-4.12969994903606E-2</v>
      </c>
      <c r="AE49">
        <v>4.6359499743785601E-2</v>
      </c>
      <c r="AF49">
        <v>3.4627381918573001</v>
      </c>
      <c r="AG49">
        <v>0</v>
      </c>
      <c r="AH49">
        <v>0</v>
      </c>
      <c r="AI49">
        <f t="shared" si="65"/>
        <v>1</v>
      </c>
      <c r="AJ49">
        <f t="shared" si="66"/>
        <v>0</v>
      </c>
      <c r="AK49">
        <f t="shared" si="67"/>
        <v>52191.047587421635</v>
      </c>
      <c r="AL49">
        <v>0</v>
      </c>
      <c r="AM49">
        <v>0</v>
      </c>
      <c r="AN49">
        <v>0</v>
      </c>
      <c r="AO49">
        <f t="shared" si="68"/>
        <v>0</v>
      </c>
      <c r="AP49" t="e">
        <f t="shared" si="69"/>
        <v>#DIV/0!</v>
      </c>
      <c r="AQ49">
        <v>-1</v>
      </c>
      <c r="AR49" t="s">
        <v>426</v>
      </c>
      <c r="AS49">
        <v>850.81442307692305</v>
      </c>
      <c r="AT49">
        <v>1166.3399999999999</v>
      </c>
      <c r="AU49">
        <f t="shared" si="70"/>
        <v>0.27052624185321339</v>
      </c>
      <c r="AV49">
        <v>0.5</v>
      </c>
      <c r="AW49">
        <f t="shared" si="71"/>
        <v>1429.1977934623226</v>
      </c>
      <c r="AX49">
        <f t="shared" si="72"/>
        <v>17.533412950253968</v>
      </c>
      <c r="AY49">
        <f t="shared" si="73"/>
        <v>193.31775396513359</v>
      </c>
      <c r="AZ49">
        <f t="shared" si="74"/>
        <v>0.46379271910420633</v>
      </c>
      <c r="BA49">
        <f t="shared" si="75"/>
        <v>1.2967703305331585E-2</v>
      </c>
      <c r="BB49">
        <f t="shared" si="76"/>
        <v>-1</v>
      </c>
      <c r="BC49" t="s">
        <v>427</v>
      </c>
      <c r="BD49">
        <v>625.4</v>
      </c>
      <c r="BE49">
        <f t="shared" si="77"/>
        <v>540.93999999999994</v>
      </c>
      <c r="BF49">
        <f t="shared" si="78"/>
        <v>0.58329126506281082</v>
      </c>
      <c r="BG49">
        <f t="shared" si="79"/>
        <v>1.8649504317236967</v>
      </c>
      <c r="BH49">
        <f t="shared" si="80"/>
        <v>0.27052624185321339</v>
      </c>
      <c r="BI49" t="e">
        <f t="shared" si="81"/>
        <v>#DIV/0!</v>
      </c>
      <c r="BJ49" t="s">
        <v>257</v>
      </c>
      <c r="BK49" t="s">
        <v>257</v>
      </c>
      <c r="BL49" t="s">
        <v>257</v>
      </c>
      <c r="BM49" t="s">
        <v>257</v>
      </c>
      <c r="BN49" t="s">
        <v>257</v>
      </c>
      <c r="BO49" t="s">
        <v>257</v>
      </c>
      <c r="BP49" t="s">
        <v>257</v>
      </c>
      <c r="BQ49" t="s">
        <v>257</v>
      </c>
      <c r="BR49">
        <f t="shared" si="82"/>
        <v>1699.97451612903</v>
      </c>
      <c r="BS49">
        <f t="shared" si="83"/>
        <v>1429.1977934623226</v>
      </c>
      <c r="BT49">
        <f t="shared" si="84"/>
        <v>0.84071718717096633</v>
      </c>
      <c r="BU49">
        <f t="shared" si="85"/>
        <v>0.19143437434193275</v>
      </c>
      <c r="BV49">
        <v>6</v>
      </c>
      <c r="BW49">
        <v>0.5</v>
      </c>
      <c r="BX49" t="s">
        <v>258</v>
      </c>
      <c r="BY49">
        <v>1531243008.3</v>
      </c>
      <c r="BZ49">
        <v>221.67148387096799</v>
      </c>
      <c r="CA49">
        <v>249.99335483870999</v>
      </c>
      <c r="CB49">
        <v>27.403135483871001</v>
      </c>
      <c r="CC49">
        <v>18.532077419354799</v>
      </c>
      <c r="CD49">
        <v>400.00174193548401</v>
      </c>
      <c r="CE49">
        <v>99.442367741935499</v>
      </c>
      <c r="CF49">
        <v>9.9947893548387096E-2</v>
      </c>
      <c r="CG49">
        <v>29.678503225806399</v>
      </c>
      <c r="CH49">
        <v>29.072722580645198</v>
      </c>
      <c r="CI49">
        <v>999.9</v>
      </c>
      <c r="CJ49">
        <v>10014.818064516099</v>
      </c>
      <c r="CK49">
        <v>0</v>
      </c>
      <c r="CL49">
        <v>3.0752493548387099</v>
      </c>
      <c r="CM49">
        <v>1699.97451612903</v>
      </c>
      <c r="CN49">
        <v>0.97602493548387104</v>
      </c>
      <c r="CO49">
        <v>2.39750193548387E-2</v>
      </c>
      <c r="CP49">
        <v>0</v>
      </c>
      <c r="CQ49">
        <v>850.80296774193505</v>
      </c>
      <c r="CR49">
        <v>5.0001199999999999</v>
      </c>
      <c r="CS49">
        <v>14752.822580645199</v>
      </c>
      <c r="CT49">
        <v>13607.9</v>
      </c>
      <c r="CU49">
        <v>46.625</v>
      </c>
      <c r="CV49">
        <v>48.0741935483871</v>
      </c>
      <c r="CW49">
        <v>47.495935483871001</v>
      </c>
      <c r="CX49">
        <v>48</v>
      </c>
      <c r="CY49">
        <v>48.375</v>
      </c>
      <c r="CZ49">
        <v>1654.3345161290299</v>
      </c>
      <c r="DA49">
        <v>40.64</v>
      </c>
      <c r="DB49">
        <v>0</v>
      </c>
      <c r="DC49">
        <v>120</v>
      </c>
      <c r="DD49">
        <v>850.81442307692305</v>
      </c>
      <c r="DE49">
        <v>9.0598414285140306E-3</v>
      </c>
      <c r="DF49">
        <v>16.611966014185199</v>
      </c>
      <c r="DG49">
        <v>14753.242307692301</v>
      </c>
      <c r="DH49">
        <v>15</v>
      </c>
      <c r="DI49">
        <v>1531243048.3</v>
      </c>
      <c r="DJ49" t="s">
        <v>428</v>
      </c>
      <c r="DK49">
        <v>73</v>
      </c>
      <c r="DL49">
        <v>-0.41299999999999998</v>
      </c>
      <c r="DM49">
        <v>-8.8999999999999996E-2</v>
      </c>
      <c r="DN49">
        <v>250</v>
      </c>
      <c r="DO49">
        <v>18</v>
      </c>
      <c r="DP49">
        <v>0.02</v>
      </c>
      <c r="DQ49">
        <v>0.01</v>
      </c>
      <c r="DR49">
        <v>17.464186215680101</v>
      </c>
      <c r="DS49">
        <v>0.55244127942445898</v>
      </c>
      <c r="DT49">
        <v>6.9999820788409606E-2</v>
      </c>
      <c r="DU49">
        <v>0</v>
      </c>
      <c r="DV49">
        <v>0.50338381474238303</v>
      </c>
      <c r="DW49">
        <v>4.4158617438334401E-2</v>
      </c>
      <c r="DX49">
        <v>5.9066202377208998E-3</v>
      </c>
      <c r="DY49">
        <v>1</v>
      </c>
      <c r="DZ49">
        <v>1</v>
      </c>
      <c r="EA49">
        <v>2</v>
      </c>
      <c r="EB49" t="s">
        <v>259</v>
      </c>
      <c r="EC49">
        <v>100</v>
      </c>
      <c r="ED49">
        <v>100</v>
      </c>
      <c r="EE49">
        <v>-0.41299999999999998</v>
      </c>
      <c r="EF49">
        <v>-8.8999999999999996E-2</v>
      </c>
      <c r="EG49">
        <v>2</v>
      </c>
      <c r="EH49">
        <v>386.68299999999999</v>
      </c>
      <c r="EI49">
        <v>556.09400000000005</v>
      </c>
      <c r="EJ49">
        <v>24.999199999999998</v>
      </c>
      <c r="EK49">
        <v>35.331499999999998</v>
      </c>
      <c r="EL49">
        <v>29.9999</v>
      </c>
      <c r="EM49">
        <v>35.355200000000004</v>
      </c>
      <c r="EN49">
        <v>35.329500000000003</v>
      </c>
      <c r="EO49">
        <v>13.6455</v>
      </c>
      <c r="EP49">
        <v>45.749899999999997</v>
      </c>
      <c r="EQ49">
        <v>0</v>
      </c>
      <c r="ER49">
        <v>25</v>
      </c>
      <c r="ES49">
        <v>250</v>
      </c>
      <c r="ET49">
        <v>18.315300000000001</v>
      </c>
      <c r="EU49">
        <v>108.79300000000001</v>
      </c>
      <c r="EV49">
        <v>100.66500000000001</v>
      </c>
    </row>
    <row r="50" spans="1:152" x14ac:dyDescent="0.2">
      <c r="A50">
        <v>74</v>
      </c>
      <c r="B50">
        <v>1531243126.3</v>
      </c>
      <c r="C50">
        <v>12133.5</v>
      </c>
      <c r="D50" t="s">
        <v>429</v>
      </c>
      <c r="E50" t="s">
        <v>430</v>
      </c>
      <c r="F50" t="s">
        <v>567</v>
      </c>
      <c r="G50">
        <v>1531243118.30323</v>
      </c>
      <c r="H50">
        <f t="shared" si="43"/>
        <v>6.5369473686438355E-3</v>
      </c>
      <c r="I50">
        <f t="shared" si="44"/>
        <v>11.325709374043589</v>
      </c>
      <c r="J50">
        <f t="shared" si="45"/>
        <v>156.47029032258101</v>
      </c>
      <c r="K50">
        <f t="shared" si="46"/>
        <v>117.69002956298529</v>
      </c>
      <c r="L50">
        <f t="shared" si="47"/>
        <v>11.71523445120871</v>
      </c>
      <c r="M50">
        <f t="shared" si="48"/>
        <v>15.575543166948563</v>
      </c>
      <c r="N50">
        <f t="shared" si="49"/>
        <v>0.56378753287795347</v>
      </c>
      <c r="O50">
        <f t="shared" si="50"/>
        <v>2.2515839345215571</v>
      </c>
      <c r="P50">
        <f t="shared" si="51"/>
        <v>0.49554338062293346</v>
      </c>
      <c r="Q50">
        <f t="shared" si="52"/>
        <v>0.31515505376922215</v>
      </c>
      <c r="R50">
        <f t="shared" si="53"/>
        <v>273.60695829652377</v>
      </c>
      <c r="S50">
        <f t="shared" si="54"/>
        <v>29.526374835188847</v>
      </c>
      <c r="T50">
        <f t="shared" si="55"/>
        <v>28.912500000000001</v>
      </c>
      <c r="U50">
        <f t="shared" si="56"/>
        <v>4.0014545049632346</v>
      </c>
      <c r="V50">
        <f t="shared" si="57"/>
        <v>65.497767150933456</v>
      </c>
      <c r="W50">
        <f t="shared" si="58"/>
        <v>2.7327509303092921</v>
      </c>
      <c r="X50">
        <f t="shared" si="59"/>
        <v>4.1722810550349365</v>
      </c>
      <c r="Y50">
        <f t="shared" si="60"/>
        <v>1.2687035746539426</v>
      </c>
      <c r="Z50">
        <f t="shared" si="61"/>
        <v>-288.27937895719316</v>
      </c>
      <c r="AA50">
        <f t="shared" si="62"/>
        <v>87.874683282523932</v>
      </c>
      <c r="AB50">
        <f t="shared" si="63"/>
        <v>8.6157248833759628</v>
      </c>
      <c r="AC50">
        <f t="shared" si="64"/>
        <v>81.817987505230491</v>
      </c>
      <c r="AD50">
        <v>-4.12264027042979E-2</v>
      </c>
      <c r="AE50">
        <v>4.6280248666811998E-2</v>
      </c>
      <c r="AF50">
        <v>3.4580529398754098</v>
      </c>
      <c r="AG50">
        <v>0</v>
      </c>
      <c r="AH50">
        <v>0</v>
      </c>
      <c r="AI50">
        <f t="shared" si="65"/>
        <v>1</v>
      </c>
      <c r="AJ50">
        <f t="shared" si="66"/>
        <v>0</v>
      </c>
      <c r="AK50">
        <f t="shared" si="67"/>
        <v>52112.746992133776</v>
      </c>
      <c r="AL50">
        <v>0</v>
      </c>
      <c r="AM50">
        <v>0</v>
      </c>
      <c r="AN50">
        <v>0</v>
      </c>
      <c r="AO50">
        <f t="shared" si="68"/>
        <v>0</v>
      </c>
      <c r="AP50" t="e">
        <f t="shared" si="69"/>
        <v>#DIV/0!</v>
      </c>
      <c r="AQ50">
        <v>-1</v>
      </c>
      <c r="AR50" t="s">
        <v>431</v>
      </c>
      <c r="AS50">
        <v>833.54938461538495</v>
      </c>
      <c r="AT50">
        <v>1104.22</v>
      </c>
      <c r="AU50">
        <f t="shared" si="70"/>
        <v>0.24512381172648123</v>
      </c>
      <c r="AV50">
        <v>0.5</v>
      </c>
      <c r="AW50">
        <f t="shared" si="71"/>
        <v>1429.2468676558767</v>
      </c>
      <c r="AX50">
        <f t="shared" si="72"/>
        <v>11.325709374043589</v>
      </c>
      <c r="AY50">
        <f t="shared" si="73"/>
        <v>175.17122004897109</v>
      </c>
      <c r="AZ50">
        <f t="shared" si="74"/>
        <v>0.43120030428718914</v>
      </c>
      <c r="BA50">
        <f t="shared" si="75"/>
        <v>8.6239191094111805E-3</v>
      </c>
      <c r="BB50">
        <f t="shared" si="76"/>
        <v>-1</v>
      </c>
      <c r="BC50" t="s">
        <v>432</v>
      </c>
      <c r="BD50">
        <v>628.08000000000004</v>
      </c>
      <c r="BE50">
        <f t="shared" si="77"/>
        <v>476.14</v>
      </c>
      <c r="BF50">
        <f t="shared" si="78"/>
        <v>0.56846854997398888</v>
      </c>
      <c r="BG50">
        <f t="shared" si="79"/>
        <v>1.7580881416380079</v>
      </c>
      <c r="BH50">
        <f t="shared" si="80"/>
        <v>0.24512381172648121</v>
      </c>
      <c r="BI50" t="e">
        <f t="shared" si="81"/>
        <v>#DIV/0!</v>
      </c>
      <c r="BJ50" t="s">
        <v>257</v>
      </c>
      <c r="BK50" t="s">
        <v>257</v>
      </c>
      <c r="BL50" t="s">
        <v>257</v>
      </c>
      <c r="BM50" t="s">
        <v>257</v>
      </c>
      <c r="BN50" t="s">
        <v>257</v>
      </c>
      <c r="BO50" t="s">
        <v>257</v>
      </c>
      <c r="BP50" t="s">
        <v>257</v>
      </c>
      <c r="BQ50" t="s">
        <v>257</v>
      </c>
      <c r="BR50">
        <f t="shared" si="82"/>
        <v>1700.0329032258101</v>
      </c>
      <c r="BS50">
        <f t="shared" si="83"/>
        <v>1429.2468676558767</v>
      </c>
      <c r="BT50">
        <f t="shared" si="84"/>
        <v>0.84071717961686676</v>
      </c>
      <c r="BU50">
        <f t="shared" si="85"/>
        <v>0.1914343592337337</v>
      </c>
      <c r="BV50">
        <v>6</v>
      </c>
      <c r="BW50">
        <v>0.5</v>
      </c>
      <c r="BX50" t="s">
        <v>258</v>
      </c>
      <c r="BY50">
        <v>1531243118.30323</v>
      </c>
      <c r="BZ50">
        <v>156.47029032258101</v>
      </c>
      <c r="CA50">
        <v>174.99287096774199</v>
      </c>
      <c r="CB50">
        <v>27.4529322580645</v>
      </c>
      <c r="CC50">
        <v>17.916822580645199</v>
      </c>
      <c r="CD50">
        <v>400.00519354838701</v>
      </c>
      <c r="CE50">
        <v>99.443148387096798</v>
      </c>
      <c r="CF50">
        <v>9.9986190322580604E-2</v>
      </c>
      <c r="CG50">
        <v>29.636419354838701</v>
      </c>
      <c r="CH50">
        <v>28.912500000000001</v>
      </c>
      <c r="CI50">
        <v>999.9</v>
      </c>
      <c r="CJ50">
        <v>9997.6193548387091</v>
      </c>
      <c r="CK50">
        <v>0</v>
      </c>
      <c r="CL50">
        <v>3.1103935483870999</v>
      </c>
      <c r="CM50">
        <v>1700.0329032258101</v>
      </c>
      <c r="CN50">
        <v>0.97602416129032299</v>
      </c>
      <c r="CO50">
        <v>2.39758516129032E-2</v>
      </c>
      <c r="CP50">
        <v>0</v>
      </c>
      <c r="CQ50">
        <v>833.60622580645202</v>
      </c>
      <c r="CR50">
        <v>5.0001199999999999</v>
      </c>
      <c r="CS50">
        <v>14459.1225806452</v>
      </c>
      <c r="CT50">
        <v>13608.374193548399</v>
      </c>
      <c r="CU50">
        <v>46.561999999999998</v>
      </c>
      <c r="CV50">
        <v>48.043999999999997</v>
      </c>
      <c r="CW50">
        <v>47.433</v>
      </c>
      <c r="CX50">
        <v>47.936999999999998</v>
      </c>
      <c r="CY50">
        <v>48.314032258064501</v>
      </c>
      <c r="CZ50">
        <v>1654.3919354838699</v>
      </c>
      <c r="DA50">
        <v>40.640967741935498</v>
      </c>
      <c r="DB50">
        <v>0</v>
      </c>
      <c r="DC50">
        <v>109.19999980926499</v>
      </c>
      <c r="DD50">
        <v>833.54938461538495</v>
      </c>
      <c r="DE50">
        <v>-11.7526837730318</v>
      </c>
      <c r="DF50">
        <v>-190.550427201833</v>
      </c>
      <c r="DG50">
        <v>14457.9153846154</v>
      </c>
      <c r="DH50">
        <v>15</v>
      </c>
      <c r="DI50">
        <v>1531243159.8</v>
      </c>
      <c r="DJ50" t="s">
        <v>433</v>
      </c>
      <c r="DK50">
        <v>74</v>
      </c>
      <c r="DL50">
        <v>-0.41199999999999998</v>
      </c>
      <c r="DM50">
        <v>-0.105</v>
      </c>
      <c r="DN50">
        <v>175</v>
      </c>
      <c r="DO50">
        <v>18</v>
      </c>
      <c r="DP50">
        <v>0.06</v>
      </c>
      <c r="DQ50">
        <v>0.01</v>
      </c>
      <c r="DR50">
        <v>11.2767626079031</v>
      </c>
      <c r="DS50">
        <v>0.47639394701013099</v>
      </c>
      <c r="DT50">
        <v>6.2879748728110099E-2</v>
      </c>
      <c r="DU50">
        <v>1</v>
      </c>
      <c r="DV50">
        <v>0.56301389086776099</v>
      </c>
      <c r="DW50">
        <v>3.0190763150149999E-2</v>
      </c>
      <c r="DX50">
        <v>3.9092486049110003E-3</v>
      </c>
      <c r="DY50">
        <v>1</v>
      </c>
      <c r="DZ50">
        <v>2</v>
      </c>
      <c r="EA50">
        <v>2</v>
      </c>
      <c r="EB50" t="s">
        <v>260</v>
      </c>
      <c r="EC50">
        <v>100</v>
      </c>
      <c r="ED50">
        <v>100</v>
      </c>
      <c r="EE50">
        <v>-0.41199999999999998</v>
      </c>
      <c r="EF50">
        <v>-0.105</v>
      </c>
      <c r="EG50">
        <v>2</v>
      </c>
      <c r="EH50">
        <v>387.01900000000001</v>
      </c>
      <c r="EI50">
        <v>555.47699999999998</v>
      </c>
      <c r="EJ50">
        <v>24.999700000000001</v>
      </c>
      <c r="EK50">
        <v>35.319400000000002</v>
      </c>
      <c r="EL50">
        <v>30.0001</v>
      </c>
      <c r="EM50">
        <v>35.350200000000001</v>
      </c>
      <c r="EN50">
        <v>35.325099999999999</v>
      </c>
      <c r="EO50">
        <v>10.447900000000001</v>
      </c>
      <c r="EP50">
        <v>47.441000000000003</v>
      </c>
      <c r="EQ50">
        <v>0</v>
      </c>
      <c r="ER50">
        <v>25</v>
      </c>
      <c r="ES50">
        <v>175</v>
      </c>
      <c r="ET50">
        <v>17.742599999999999</v>
      </c>
      <c r="EU50">
        <v>108.795</v>
      </c>
      <c r="EV50">
        <v>100.67</v>
      </c>
    </row>
    <row r="51" spans="1:152" x14ac:dyDescent="0.2">
      <c r="A51">
        <v>75</v>
      </c>
      <c r="B51">
        <v>1531243233.3</v>
      </c>
      <c r="C51">
        <v>12240.5</v>
      </c>
      <c r="D51" t="s">
        <v>434</v>
      </c>
      <c r="E51" t="s">
        <v>435</v>
      </c>
      <c r="F51" t="s">
        <v>567</v>
      </c>
      <c r="G51">
        <v>1531243225.3</v>
      </c>
      <c r="H51">
        <f t="shared" si="43"/>
        <v>6.9420079129211441E-3</v>
      </c>
      <c r="I51">
        <f t="shared" si="44"/>
        <v>4.3638598435951019</v>
      </c>
      <c r="J51">
        <f t="shared" si="45"/>
        <v>92.497606451612896</v>
      </c>
      <c r="K51">
        <f t="shared" si="46"/>
        <v>77.981027521199081</v>
      </c>
      <c r="L51">
        <f t="shared" si="47"/>
        <v>7.7625044082769943</v>
      </c>
      <c r="M51">
        <f t="shared" si="48"/>
        <v>9.2075354821469162</v>
      </c>
      <c r="N51">
        <f t="shared" si="49"/>
        <v>0.61664640123688863</v>
      </c>
      <c r="O51">
        <f t="shared" si="50"/>
        <v>2.2528726736993097</v>
      </c>
      <c r="P51">
        <f t="shared" si="51"/>
        <v>0.53602084010224416</v>
      </c>
      <c r="Q51">
        <f t="shared" si="52"/>
        <v>0.34137463656979233</v>
      </c>
      <c r="R51">
        <f t="shared" si="53"/>
        <v>273.60422677888334</v>
      </c>
      <c r="S51">
        <f t="shared" si="54"/>
        <v>29.357356471462197</v>
      </c>
      <c r="T51">
        <f t="shared" si="55"/>
        <v>28.7869806451613</v>
      </c>
      <c r="U51">
        <f t="shared" si="56"/>
        <v>3.9724641301905566</v>
      </c>
      <c r="V51">
        <f t="shared" si="57"/>
        <v>65.484106771480853</v>
      </c>
      <c r="W51">
        <f t="shared" si="58"/>
        <v>2.7266560540292275</v>
      </c>
      <c r="X51">
        <f t="shared" si="59"/>
        <v>4.1638440049956067</v>
      </c>
      <c r="Y51">
        <f t="shared" si="60"/>
        <v>1.245808076161329</v>
      </c>
      <c r="Z51">
        <f t="shared" si="61"/>
        <v>-306.14254895982248</v>
      </c>
      <c r="AA51">
        <f t="shared" si="62"/>
        <v>98.901938734874065</v>
      </c>
      <c r="AB51">
        <f t="shared" si="63"/>
        <v>9.6836307750115722</v>
      </c>
      <c r="AC51">
        <f t="shared" si="64"/>
        <v>76.047247328946511</v>
      </c>
      <c r="AD51">
        <v>-4.1261128532493897E-2</v>
      </c>
      <c r="AE51">
        <v>4.6319231451111699E-2</v>
      </c>
      <c r="AF51">
        <v>3.4603579121624199</v>
      </c>
      <c r="AG51">
        <v>0</v>
      </c>
      <c r="AH51">
        <v>0</v>
      </c>
      <c r="AI51">
        <f t="shared" si="65"/>
        <v>1</v>
      </c>
      <c r="AJ51">
        <f t="shared" si="66"/>
        <v>0</v>
      </c>
      <c r="AK51">
        <f t="shared" si="67"/>
        <v>52160.910616363923</v>
      </c>
      <c r="AL51">
        <v>0</v>
      </c>
      <c r="AM51">
        <v>0</v>
      </c>
      <c r="AN51">
        <v>0</v>
      </c>
      <c r="AO51">
        <f t="shared" si="68"/>
        <v>0</v>
      </c>
      <c r="AP51" t="e">
        <f t="shared" si="69"/>
        <v>#DIV/0!</v>
      </c>
      <c r="AQ51">
        <v>-1</v>
      </c>
      <c r="AR51" t="s">
        <v>436</v>
      </c>
      <c r="AS51">
        <v>828.19930769230803</v>
      </c>
      <c r="AT51">
        <v>1055.06</v>
      </c>
      <c r="AU51">
        <f t="shared" si="70"/>
        <v>0.21502160285452199</v>
      </c>
      <c r="AV51">
        <v>0.5</v>
      </c>
      <c r="AW51">
        <f t="shared" si="71"/>
        <v>1429.2327483010381</v>
      </c>
      <c r="AX51">
        <f t="shared" si="72"/>
        <v>4.3638598435951019</v>
      </c>
      <c r="AY51">
        <f t="shared" si="73"/>
        <v>153.6579581959314</v>
      </c>
      <c r="AZ51">
        <f t="shared" si="74"/>
        <v>0.38985460542528383</v>
      </c>
      <c r="BA51">
        <f t="shared" si="75"/>
        <v>3.7529645538637744E-3</v>
      </c>
      <c r="BB51">
        <f t="shared" si="76"/>
        <v>-1</v>
      </c>
      <c r="BC51" t="s">
        <v>437</v>
      </c>
      <c r="BD51">
        <v>643.74</v>
      </c>
      <c r="BE51">
        <f t="shared" si="77"/>
        <v>411.31999999999994</v>
      </c>
      <c r="BF51">
        <f t="shared" si="78"/>
        <v>0.55154306211147519</v>
      </c>
      <c r="BG51">
        <f t="shared" si="79"/>
        <v>1.6389536148134338</v>
      </c>
      <c r="BH51">
        <f t="shared" si="80"/>
        <v>0.21502160285452196</v>
      </c>
      <c r="BI51" t="e">
        <f t="shared" si="81"/>
        <v>#DIV/0!</v>
      </c>
      <c r="BJ51" t="s">
        <v>257</v>
      </c>
      <c r="BK51" t="s">
        <v>257</v>
      </c>
      <c r="BL51" t="s">
        <v>257</v>
      </c>
      <c r="BM51" t="s">
        <v>257</v>
      </c>
      <c r="BN51" t="s">
        <v>257</v>
      </c>
      <c r="BO51" t="s">
        <v>257</v>
      </c>
      <c r="BP51" t="s">
        <v>257</v>
      </c>
      <c r="BQ51" t="s">
        <v>257</v>
      </c>
      <c r="BR51">
        <f t="shared" si="82"/>
        <v>1700.0161290322601</v>
      </c>
      <c r="BS51">
        <f t="shared" si="83"/>
        <v>1429.2327483010381</v>
      </c>
      <c r="BT51">
        <f t="shared" si="84"/>
        <v>0.84071716961569865</v>
      </c>
      <c r="BU51">
        <f t="shared" si="85"/>
        <v>0.19143433923139738</v>
      </c>
      <c r="BV51">
        <v>6</v>
      </c>
      <c r="BW51">
        <v>0.5</v>
      </c>
      <c r="BX51" t="s">
        <v>258</v>
      </c>
      <c r="BY51">
        <v>1531243225.3</v>
      </c>
      <c r="BZ51">
        <v>92.497606451612896</v>
      </c>
      <c r="CA51">
        <v>100.00649677419401</v>
      </c>
      <c r="CB51">
        <v>27.391603225806499</v>
      </c>
      <c r="CC51">
        <v>17.263925806451599</v>
      </c>
      <c r="CD51">
        <v>400.004161290323</v>
      </c>
      <c r="CE51">
        <v>99.443516129032204</v>
      </c>
      <c r="CF51">
        <v>9.9983809677419294E-2</v>
      </c>
      <c r="CG51">
        <v>29.601277419354801</v>
      </c>
      <c r="CH51">
        <v>28.7869806451613</v>
      </c>
      <c r="CI51">
        <v>999.9</v>
      </c>
      <c r="CJ51">
        <v>10006.0035483871</v>
      </c>
      <c r="CK51">
        <v>0</v>
      </c>
      <c r="CL51">
        <v>3.18357</v>
      </c>
      <c r="CM51">
        <v>1700.0161290322601</v>
      </c>
      <c r="CN51">
        <v>0.97602248387096802</v>
      </c>
      <c r="CO51">
        <v>2.39776419354839E-2</v>
      </c>
      <c r="CP51">
        <v>0</v>
      </c>
      <c r="CQ51">
        <v>828.27596774193501</v>
      </c>
      <c r="CR51">
        <v>5.0001199999999999</v>
      </c>
      <c r="CS51">
        <v>14367.2161290323</v>
      </c>
      <c r="CT51">
        <v>13608.245161290301</v>
      </c>
      <c r="CU51">
        <v>46.5</v>
      </c>
      <c r="CV51">
        <v>47.9491935483871</v>
      </c>
      <c r="CW51">
        <v>47.370935483871001</v>
      </c>
      <c r="CX51">
        <v>47.875</v>
      </c>
      <c r="CY51">
        <v>48.25</v>
      </c>
      <c r="CZ51">
        <v>1654.37612903226</v>
      </c>
      <c r="DA51">
        <v>40.64</v>
      </c>
      <c r="DB51">
        <v>0</v>
      </c>
      <c r="DC51">
        <v>106.69999980926499</v>
      </c>
      <c r="DD51">
        <v>828.19930769230803</v>
      </c>
      <c r="DE51">
        <v>-6.6517606767895101</v>
      </c>
      <c r="DF51">
        <v>-136.48888893331599</v>
      </c>
      <c r="DG51">
        <v>14365.5192307692</v>
      </c>
      <c r="DH51">
        <v>15</v>
      </c>
      <c r="DI51">
        <v>1531243267.3</v>
      </c>
      <c r="DJ51" t="s">
        <v>438</v>
      </c>
      <c r="DK51">
        <v>75</v>
      </c>
      <c r="DL51">
        <v>-0.46100000000000002</v>
      </c>
      <c r="DM51">
        <v>-0.121</v>
      </c>
      <c r="DN51">
        <v>100</v>
      </c>
      <c r="DO51">
        <v>17</v>
      </c>
      <c r="DP51">
        <v>0.16</v>
      </c>
      <c r="DQ51">
        <v>0.01</v>
      </c>
      <c r="DR51">
        <v>4.2821849695418104</v>
      </c>
      <c r="DS51">
        <v>0.495230610410059</v>
      </c>
      <c r="DT51">
        <v>6.7459317306766797E-2</v>
      </c>
      <c r="DU51">
        <v>1</v>
      </c>
      <c r="DV51">
        <v>0.61613772566022895</v>
      </c>
      <c r="DW51">
        <v>2.71982418751868E-2</v>
      </c>
      <c r="DX51">
        <v>3.4612872199934102E-3</v>
      </c>
      <c r="DY51">
        <v>1</v>
      </c>
      <c r="DZ51">
        <v>2</v>
      </c>
      <c r="EA51">
        <v>2</v>
      </c>
      <c r="EB51" t="s">
        <v>260</v>
      </c>
      <c r="EC51">
        <v>100</v>
      </c>
      <c r="ED51">
        <v>100</v>
      </c>
      <c r="EE51">
        <v>-0.46100000000000002</v>
      </c>
      <c r="EF51">
        <v>-0.121</v>
      </c>
      <c r="EG51">
        <v>2</v>
      </c>
      <c r="EH51">
        <v>387.37</v>
      </c>
      <c r="EI51">
        <v>555.10299999999995</v>
      </c>
      <c r="EJ51">
        <v>24.9999</v>
      </c>
      <c r="EK51">
        <v>35.289400000000001</v>
      </c>
      <c r="EL51">
        <v>30</v>
      </c>
      <c r="EM51">
        <v>35.3307</v>
      </c>
      <c r="EN51">
        <v>35.308599999999998</v>
      </c>
      <c r="EO51">
        <v>7.2001600000000003</v>
      </c>
      <c r="EP51">
        <v>49.465600000000002</v>
      </c>
      <c r="EQ51">
        <v>0</v>
      </c>
      <c r="ER51">
        <v>25</v>
      </c>
      <c r="ES51">
        <v>100</v>
      </c>
      <c r="ET51">
        <v>17.091200000000001</v>
      </c>
      <c r="EU51">
        <v>108.80200000000001</v>
      </c>
      <c r="EV51">
        <v>100.678</v>
      </c>
    </row>
    <row r="52" spans="1:152" x14ac:dyDescent="0.2">
      <c r="A52">
        <v>76</v>
      </c>
      <c r="B52">
        <v>1531243336.3</v>
      </c>
      <c r="C52">
        <v>12343.5</v>
      </c>
      <c r="D52" t="s">
        <v>439</v>
      </c>
      <c r="E52" t="s">
        <v>440</v>
      </c>
      <c r="F52" t="s">
        <v>567</v>
      </c>
      <c r="G52">
        <v>1531243328.3</v>
      </c>
      <c r="H52">
        <f t="shared" si="43"/>
        <v>7.3167599033414276E-3</v>
      </c>
      <c r="I52">
        <f t="shared" si="44"/>
        <v>-0.65766793934955781</v>
      </c>
      <c r="J52">
        <f t="shared" si="45"/>
        <v>50.427754838709703</v>
      </c>
      <c r="K52">
        <f t="shared" si="46"/>
        <v>51.209123671159475</v>
      </c>
      <c r="L52">
        <f t="shared" si="47"/>
        <v>5.0974340556701234</v>
      </c>
      <c r="M52">
        <f t="shared" si="48"/>
        <v>5.019655413681531</v>
      </c>
      <c r="N52">
        <f t="shared" si="49"/>
        <v>0.66694469330161188</v>
      </c>
      <c r="O52">
        <f t="shared" si="50"/>
        <v>2.2518289035905052</v>
      </c>
      <c r="P52">
        <f t="shared" si="51"/>
        <v>0.57365174992640877</v>
      </c>
      <c r="Q52">
        <f t="shared" si="52"/>
        <v>0.36582163094793441</v>
      </c>
      <c r="R52">
        <f t="shared" si="53"/>
        <v>273.59786383462881</v>
      </c>
      <c r="S52">
        <f t="shared" si="54"/>
        <v>29.212708365053672</v>
      </c>
      <c r="T52">
        <f t="shared" si="55"/>
        <v>28.6799580645161</v>
      </c>
      <c r="U52">
        <f t="shared" si="56"/>
        <v>3.9478906722142391</v>
      </c>
      <c r="V52">
        <f t="shared" si="57"/>
        <v>65.420780797542193</v>
      </c>
      <c r="W52">
        <f t="shared" si="58"/>
        <v>2.7207963273994364</v>
      </c>
      <c r="X52">
        <f t="shared" si="59"/>
        <v>4.1589175400084111</v>
      </c>
      <c r="Y52">
        <f t="shared" si="60"/>
        <v>1.2270943448148026</v>
      </c>
      <c r="Z52">
        <f t="shared" si="61"/>
        <v>-322.66911173735696</v>
      </c>
      <c r="AA52">
        <f t="shared" si="62"/>
        <v>109.35413581167805</v>
      </c>
      <c r="AB52">
        <f t="shared" si="63"/>
        <v>10.705206029706856</v>
      </c>
      <c r="AC52">
        <f t="shared" si="64"/>
        <v>70.98809393865676</v>
      </c>
      <c r="AD52">
        <v>-4.12330021519857E-2</v>
      </c>
      <c r="AE52">
        <v>4.6287657124985102E-2</v>
      </c>
      <c r="AF52">
        <v>3.4584910383120802</v>
      </c>
      <c r="AG52">
        <v>0</v>
      </c>
      <c r="AH52">
        <v>0</v>
      </c>
      <c r="AI52">
        <f t="shared" si="65"/>
        <v>1</v>
      </c>
      <c r="AJ52">
        <f t="shared" si="66"/>
        <v>0</v>
      </c>
      <c r="AK52">
        <f t="shared" si="67"/>
        <v>52130.306908163213</v>
      </c>
      <c r="AL52">
        <v>0</v>
      </c>
      <c r="AM52">
        <v>0</v>
      </c>
      <c r="AN52">
        <v>0</v>
      </c>
      <c r="AO52">
        <f t="shared" si="68"/>
        <v>0</v>
      </c>
      <c r="AP52" t="e">
        <f t="shared" si="69"/>
        <v>#DIV/0!</v>
      </c>
      <c r="AQ52">
        <v>-1</v>
      </c>
      <c r="AR52" t="s">
        <v>441</v>
      </c>
      <c r="AS52">
        <v>830.99069230769203</v>
      </c>
      <c r="AT52">
        <v>1025.1300000000001</v>
      </c>
      <c r="AU52">
        <f t="shared" si="70"/>
        <v>0.18938018367651721</v>
      </c>
      <c r="AV52">
        <v>0.5</v>
      </c>
      <c r="AW52">
        <f t="shared" si="71"/>
        <v>1429.1989160429646</v>
      </c>
      <c r="AX52">
        <f t="shared" si="72"/>
        <v>-0.65766793934955781</v>
      </c>
      <c r="AY52">
        <f t="shared" si="73"/>
        <v>135.33097661524798</v>
      </c>
      <c r="AZ52">
        <f t="shared" si="74"/>
        <v>0.36486104201418362</v>
      </c>
      <c r="BA52">
        <f t="shared" si="75"/>
        <v>2.3952723221919308E-4</v>
      </c>
      <c r="BB52">
        <f t="shared" si="76"/>
        <v>-1</v>
      </c>
      <c r="BC52" t="s">
        <v>442</v>
      </c>
      <c r="BD52">
        <v>651.1</v>
      </c>
      <c r="BE52">
        <f t="shared" si="77"/>
        <v>374.03000000000009</v>
      </c>
      <c r="BF52">
        <f t="shared" si="78"/>
        <v>0.51904742318078234</v>
      </c>
      <c r="BG52">
        <f t="shared" si="79"/>
        <v>1.5744586085086778</v>
      </c>
      <c r="BH52">
        <f t="shared" si="80"/>
        <v>0.18938018367651718</v>
      </c>
      <c r="BI52" t="e">
        <f t="shared" si="81"/>
        <v>#DIV/0!</v>
      </c>
      <c r="BJ52" t="s">
        <v>257</v>
      </c>
      <c r="BK52" t="s">
        <v>257</v>
      </c>
      <c r="BL52" t="s">
        <v>257</v>
      </c>
      <c r="BM52" t="s">
        <v>257</v>
      </c>
      <c r="BN52" t="s">
        <v>257</v>
      </c>
      <c r="BO52" t="s">
        <v>257</v>
      </c>
      <c r="BP52" t="s">
        <v>257</v>
      </c>
      <c r="BQ52" t="s">
        <v>257</v>
      </c>
      <c r="BR52">
        <f t="shared" si="82"/>
        <v>1699.97580645161</v>
      </c>
      <c r="BS52">
        <f t="shared" si="83"/>
        <v>1429.1989160429646</v>
      </c>
      <c r="BT52">
        <f t="shared" si="84"/>
        <v>0.84071720939732497</v>
      </c>
      <c r="BU52">
        <f t="shared" si="85"/>
        <v>0.19143441879465006</v>
      </c>
      <c r="BV52">
        <v>6</v>
      </c>
      <c r="BW52">
        <v>0.5</v>
      </c>
      <c r="BX52" t="s">
        <v>258</v>
      </c>
      <c r="BY52">
        <v>1531243328.3</v>
      </c>
      <c r="BZ52">
        <v>50.427754838709703</v>
      </c>
      <c r="CA52">
        <v>49.994712903225803</v>
      </c>
      <c r="CB52">
        <v>27.333280645161299</v>
      </c>
      <c r="CC52">
        <v>16.658332258064501</v>
      </c>
      <c r="CD52">
        <v>400.00767741935499</v>
      </c>
      <c r="CE52">
        <v>99.441541935483897</v>
      </c>
      <c r="CF52">
        <v>9.9978993548387102E-2</v>
      </c>
      <c r="CG52">
        <v>29.580729032258098</v>
      </c>
      <c r="CH52">
        <v>28.6799580645161</v>
      </c>
      <c r="CI52">
        <v>999.9</v>
      </c>
      <c r="CJ52">
        <v>9999.3812903225808</v>
      </c>
      <c r="CK52">
        <v>0</v>
      </c>
      <c r="CL52">
        <v>3.18632580645161</v>
      </c>
      <c r="CM52">
        <v>1699.97580645161</v>
      </c>
      <c r="CN52">
        <v>0.97602054838709695</v>
      </c>
      <c r="CO52">
        <v>2.3979674193548399E-2</v>
      </c>
      <c r="CP52">
        <v>0</v>
      </c>
      <c r="CQ52">
        <v>830.98519354838697</v>
      </c>
      <c r="CR52">
        <v>5.0001199999999999</v>
      </c>
      <c r="CS52">
        <v>14414.341935483901</v>
      </c>
      <c r="CT52">
        <v>13607.9064516129</v>
      </c>
      <c r="CU52">
        <v>46.5</v>
      </c>
      <c r="CV52">
        <v>47.965451612903202</v>
      </c>
      <c r="CW52">
        <v>47.375</v>
      </c>
      <c r="CX52">
        <v>47.878999999999998</v>
      </c>
      <c r="CY52">
        <v>48.258000000000003</v>
      </c>
      <c r="CZ52">
        <v>1654.3345161290299</v>
      </c>
      <c r="DA52">
        <v>40.641290322580701</v>
      </c>
      <c r="DB52">
        <v>0</v>
      </c>
      <c r="DC52">
        <v>102.69999980926499</v>
      </c>
      <c r="DD52">
        <v>830.99069230769203</v>
      </c>
      <c r="DE52">
        <v>-9.2307619201191602E-3</v>
      </c>
      <c r="DF52">
        <v>-3.41538453295487</v>
      </c>
      <c r="DG52">
        <v>14414.4346153846</v>
      </c>
      <c r="DH52">
        <v>15</v>
      </c>
      <c r="DI52">
        <v>1531243369.3</v>
      </c>
      <c r="DJ52" t="s">
        <v>443</v>
      </c>
      <c r="DK52">
        <v>76</v>
      </c>
      <c r="DL52">
        <v>-0.45</v>
      </c>
      <c r="DM52">
        <v>-0.13700000000000001</v>
      </c>
      <c r="DN52">
        <v>50</v>
      </c>
      <c r="DO52">
        <v>17</v>
      </c>
      <c r="DP52">
        <v>0.31</v>
      </c>
      <c r="DQ52">
        <v>0.01</v>
      </c>
      <c r="DR52">
        <v>-0.69620354270419404</v>
      </c>
      <c r="DS52">
        <v>0.47649929109799</v>
      </c>
      <c r="DT52">
        <v>6.7202666510506007E-2</v>
      </c>
      <c r="DU52">
        <v>1</v>
      </c>
      <c r="DV52">
        <v>0.665688667175935</v>
      </c>
      <c r="DW52">
        <v>3.1032098124149199E-2</v>
      </c>
      <c r="DX52">
        <v>4.33610580691515E-3</v>
      </c>
      <c r="DY52">
        <v>1</v>
      </c>
      <c r="DZ52">
        <v>2</v>
      </c>
      <c r="EA52">
        <v>2</v>
      </c>
      <c r="EB52" t="s">
        <v>260</v>
      </c>
      <c r="EC52">
        <v>100</v>
      </c>
      <c r="ED52">
        <v>100</v>
      </c>
      <c r="EE52">
        <v>-0.45</v>
      </c>
      <c r="EF52">
        <v>-0.13700000000000001</v>
      </c>
      <c r="EG52">
        <v>2</v>
      </c>
      <c r="EH52">
        <v>387.62799999999999</v>
      </c>
      <c r="EI52">
        <v>554.49699999999996</v>
      </c>
      <c r="EJ52">
        <v>24.9998</v>
      </c>
      <c r="EK52">
        <v>35.267499999999998</v>
      </c>
      <c r="EL52">
        <v>30</v>
      </c>
      <c r="EM52">
        <v>35.311300000000003</v>
      </c>
      <c r="EN52">
        <v>35.292000000000002</v>
      </c>
      <c r="EO52">
        <v>5.0634499999999996</v>
      </c>
      <c r="EP52">
        <v>51.146599999999999</v>
      </c>
      <c r="EQ52">
        <v>0</v>
      </c>
      <c r="ER52">
        <v>25</v>
      </c>
      <c r="ES52">
        <v>50</v>
      </c>
      <c r="ET52">
        <v>16.529900000000001</v>
      </c>
      <c r="EU52">
        <v>108.80500000000001</v>
      </c>
      <c r="EV52">
        <v>100.679</v>
      </c>
    </row>
    <row r="53" spans="1:152" x14ac:dyDescent="0.2">
      <c r="A53">
        <v>77</v>
      </c>
      <c r="B53">
        <v>1531243485.8</v>
      </c>
      <c r="C53">
        <v>12493</v>
      </c>
      <c r="D53" t="s">
        <v>444</v>
      </c>
      <c r="E53" t="s">
        <v>445</v>
      </c>
      <c r="F53" t="s">
        <v>567</v>
      </c>
      <c r="G53">
        <v>1531243477.80968</v>
      </c>
      <c r="H53">
        <f t="shared" si="43"/>
        <v>7.1646962974038549E-3</v>
      </c>
      <c r="I53">
        <f t="shared" si="44"/>
        <v>29.989402372343886</v>
      </c>
      <c r="J53">
        <f t="shared" si="45"/>
        <v>351.26774193548403</v>
      </c>
      <c r="K53">
        <f t="shared" si="46"/>
        <v>261.91959419258325</v>
      </c>
      <c r="L53">
        <f t="shared" si="47"/>
        <v>26.071206399779303</v>
      </c>
      <c r="M53">
        <f t="shared" si="48"/>
        <v>34.9648289194079</v>
      </c>
      <c r="N53">
        <f t="shared" si="49"/>
        <v>0.65538968547761078</v>
      </c>
      <c r="O53">
        <f t="shared" si="50"/>
        <v>2.2513712579133953</v>
      </c>
      <c r="P53">
        <f t="shared" si="51"/>
        <v>0.56505281038259547</v>
      </c>
      <c r="Q53">
        <f t="shared" si="52"/>
        <v>0.36023189852066201</v>
      </c>
      <c r="R53">
        <f t="shared" si="53"/>
        <v>273.59156182825103</v>
      </c>
      <c r="S53">
        <f t="shared" si="54"/>
        <v>29.259233133683278</v>
      </c>
      <c r="T53">
        <f t="shared" si="55"/>
        <v>28.5736548387097</v>
      </c>
      <c r="U53">
        <f t="shared" si="56"/>
        <v>3.923613729097355</v>
      </c>
      <c r="V53">
        <f t="shared" si="57"/>
        <v>65.018731648686511</v>
      </c>
      <c r="W53">
        <f t="shared" si="58"/>
        <v>2.703505052213155</v>
      </c>
      <c r="X53">
        <f t="shared" si="59"/>
        <v>4.1580402811007007</v>
      </c>
      <c r="Y53">
        <f t="shared" si="60"/>
        <v>1.2201086768842</v>
      </c>
      <c r="Z53">
        <f t="shared" si="61"/>
        <v>-315.96310671550998</v>
      </c>
      <c r="AA53">
        <f t="shared" si="62"/>
        <v>121.79017155029567</v>
      </c>
      <c r="AB53">
        <f t="shared" si="63"/>
        <v>11.918550511529274</v>
      </c>
      <c r="AC53">
        <f t="shared" si="64"/>
        <v>91.337177174565966</v>
      </c>
      <c r="AD53">
        <v>-4.1220673740508501E-2</v>
      </c>
      <c r="AE53">
        <v>4.6273817403073597E-2</v>
      </c>
      <c r="AF53">
        <v>3.4576726081532598</v>
      </c>
      <c r="AG53">
        <v>0</v>
      </c>
      <c r="AH53">
        <v>0</v>
      </c>
      <c r="AI53">
        <f t="shared" si="65"/>
        <v>1</v>
      </c>
      <c r="AJ53">
        <f t="shared" si="66"/>
        <v>0</v>
      </c>
      <c r="AK53">
        <f t="shared" si="67"/>
        <v>52115.931763388224</v>
      </c>
      <c r="AL53">
        <v>0</v>
      </c>
      <c r="AM53">
        <v>0</v>
      </c>
      <c r="AN53">
        <v>0</v>
      </c>
      <c r="AO53">
        <f t="shared" si="68"/>
        <v>0</v>
      </c>
      <c r="AP53" t="e">
        <f t="shared" si="69"/>
        <v>#DIV/0!</v>
      </c>
      <c r="AQ53">
        <v>-1</v>
      </c>
      <c r="AR53" t="s">
        <v>446</v>
      </c>
      <c r="AS53">
        <v>825.959269230769</v>
      </c>
      <c r="AT53">
        <v>1150.1199999999999</v>
      </c>
      <c r="AU53">
        <f t="shared" si="70"/>
        <v>0.28184948593992887</v>
      </c>
      <c r="AV53">
        <v>0.5</v>
      </c>
      <c r="AW53">
        <f t="shared" si="71"/>
        <v>1429.1660902365177</v>
      </c>
      <c r="AX53">
        <f t="shared" si="72"/>
        <v>29.989402372343886</v>
      </c>
      <c r="AY53">
        <f t="shared" si="73"/>
        <v>201.40486392797024</v>
      </c>
      <c r="AZ53">
        <f t="shared" si="74"/>
        <v>0.48600146071714256</v>
      </c>
      <c r="BA53">
        <f t="shared" si="75"/>
        <v>2.1683555595148035E-2</v>
      </c>
      <c r="BB53">
        <f t="shared" si="76"/>
        <v>-1</v>
      </c>
      <c r="BC53" t="s">
        <v>447</v>
      </c>
      <c r="BD53">
        <v>591.16</v>
      </c>
      <c r="BE53">
        <f t="shared" si="77"/>
        <v>558.95999999999992</v>
      </c>
      <c r="BF53">
        <f t="shared" si="78"/>
        <v>0.5799354708194342</v>
      </c>
      <c r="BG53">
        <f t="shared" si="79"/>
        <v>1.9455308207591853</v>
      </c>
      <c r="BH53">
        <f t="shared" si="80"/>
        <v>0.28184948593992881</v>
      </c>
      <c r="BI53" t="e">
        <f t="shared" si="81"/>
        <v>#DIV/0!</v>
      </c>
      <c r="BJ53" t="s">
        <v>257</v>
      </c>
      <c r="BK53" t="s">
        <v>257</v>
      </c>
      <c r="BL53" t="s">
        <v>257</v>
      </c>
      <c r="BM53" t="s">
        <v>257</v>
      </c>
      <c r="BN53" t="s">
        <v>257</v>
      </c>
      <c r="BO53" t="s">
        <v>257</v>
      </c>
      <c r="BP53" t="s">
        <v>257</v>
      </c>
      <c r="BQ53" t="s">
        <v>257</v>
      </c>
      <c r="BR53">
        <f t="shared" si="82"/>
        <v>1699.93677419355</v>
      </c>
      <c r="BS53">
        <f t="shared" si="83"/>
        <v>1429.1660902365177</v>
      </c>
      <c r="BT53">
        <f t="shared" si="84"/>
        <v>0.84071720309392917</v>
      </c>
      <c r="BU53">
        <f t="shared" si="85"/>
        <v>0.1914344061878584</v>
      </c>
      <c r="BV53">
        <v>6</v>
      </c>
      <c r="BW53">
        <v>0.5</v>
      </c>
      <c r="BX53" t="s">
        <v>258</v>
      </c>
      <c r="BY53">
        <v>1531243477.80968</v>
      </c>
      <c r="BZ53">
        <v>351.26774193548403</v>
      </c>
      <c r="CA53">
        <v>400.02535483870997</v>
      </c>
      <c r="CB53">
        <v>27.160267741935499</v>
      </c>
      <c r="CC53">
        <v>16.705454838709699</v>
      </c>
      <c r="CD53">
        <v>400.01296774193497</v>
      </c>
      <c r="CE53">
        <v>99.438954838709705</v>
      </c>
      <c r="CF53">
        <v>0.100014287096774</v>
      </c>
      <c r="CG53">
        <v>29.577067741935501</v>
      </c>
      <c r="CH53">
        <v>28.5736548387097</v>
      </c>
      <c r="CI53">
        <v>999.9</v>
      </c>
      <c r="CJ53">
        <v>9996.6516129032298</v>
      </c>
      <c r="CK53">
        <v>0</v>
      </c>
      <c r="CL53">
        <v>2.2327725806451602</v>
      </c>
      <c r="CM53">
        <v>1699.93677419355</v>
      </c>
      <c r="CN53">
        <v>0.97602080645161304</v>
      </c>
      <c r="CO53">
        <v>2.3979403225806401E-2</v>
      </c>
      <c r="CP53">
        <v>0</v>
      </c>
      <c r="CQ53">
        <v>825.87832258064498</v>
      </c>
      <c r="CR53">
        <v>5.0001199999999999</v>
      </c>
      <c r="CS53">
        <v>14298.316129032301</v>
      </c>
      <c r="CT53">
        <v>13607.587096774199</v>
      </c>
      <c r="CU53">
        <v>46.561999999999998</v>
      </c>
      <c r="CV53">
        <v>48.058</v>
      </c>
      <c r="CW53">
        <v>47.424999999999997</v>
      </c>
      <c r="CX53">
        <v>47.951225806451603</v>
      </c>
      <c r="CY53">
        <v>48.311999999999998</v>
      </c>
      <c r="CZ53">
        <v>1654.2967741935499</v>
      </c>
      <c r="DA53">
        <v>40.64</v>
      </c>
      <c r="DB53">
        <v>0</v>
      </c>
      <c r="DC53">
        <v>148.89999985694899</v>
      </c>
      <c r="DD53">
        <v>825.959269230769</v>
      </c>
      <c r="DE53">
        <v>13.399213682636301</v>
      </c>
      <c r="DF53">
        <v>186.748718105363</v>
      </c>
      <c r="DG53">
        <v>14299.8384615385</v>
      </c>
      <c r="DH53">
        <v>15</v>
      </c>
      <c r="DI53">
        <v>1531243454.8</v>
      </c>
      <c r="DJ53" t="s">
        <v>448</v>
      </c>
      <c r="DK53">
        <v>77</v>
      </c>
      <c r="DL53">
        <v>-4.4999999999999998E-2</v>
      </c>
      <c r="DM53">
        <v>-0.13700000000000001</v>
      </c>
      <c r="DN53">
        <v>400</v>
      </c>
      <c r="DO53">
        <v>16</v>
      </c>
      <c r="DP53">
        <v>0.04</v>
      </c>
      <c r="DQ53">
        <v>0.01</v>
      </c>
      <c r="DR53">
        <v>30.031784961141</v>
      </c>
      <c r="DS53">
        <v>-0.40712327532690101</v>
      </c>
      <c r="DT53">
        <v>0.148617492697875</v>
      </c>
      <c r="DU53">
        <v>1</v>
      </c>
      <c r="DV53">
        <v>0.65397425837069101</v>
      </c>
      <c r="DW53">
        <v>1.18524974533252E-2</v>
      </c>
      <c r="DX53">
        <v>9.2059903344499493E-3</v>
      </c>
      <c r="DY53">
        <v>1</v>
      </c>
      <c r="DZ53">
        <v>2</v>
      </c>
      <c r="EA53">
        <v>2</v>
      </c>
      <c r="EB53" t="s">
        <v>260</v>
      </c>
      <c r="EC53">
        <v>100</v>
      </c>
      <c r="ED53">
        <v>100</v>
      </c>
      <c r="EE53">
        <v>-4.4999999999999998E-2</v>
      </c>
      <c r="EF53">
        <v>-0.13700000000000001</v>
      </c>
      <c r="EG53">
        <v>2</v>
      </c>
      <c r="EH53">
        <v>387.488</v>
      </c>
      <c r="EI53">
        <v>554.91999999999996</v>
      </c>
      <c r="EJ53">
        <v>24.9998</v>
      </c>
      <c r="EK53">
        <v>35.273200000000003</v>
      </c>
      <c r="EL53">
        <v>30.0001</v>
      </c>
      <c r="EM53">
        <v>35.317599999999999</v>
      </c>
      <c r="EN53">
        <v>35.2896</v>
      </c>
      <c r="EO53">
        <v>19.690200000000001</v>
      </c>
      <c r="EP53">
        <v>51.0349</v>
      </c>
      <c r="EQ53">
        <v>0</v>
      </c>
      <c r="ER53">
        <v>25</v>
      </c>
      <c r="ES53">
        <v>400</v>
      </c>
      <c r="ET53">
        <v>16.702100000000002</v>
      </c>
      <c r="EU53">
        <v>108.80200000000001</v>
      </c>
      <c r="EV53">
        <v>100.678</v>
      </c>
    </row>
    <row r="54" spans="1:152" x14ac:dyDescent="0.2">
      <c r="A54">
        <v>78</v>
      </c>
      <c r="B54">
        <v>1531243606.3</v>
      </c>
      <c r="C54">
        <v>12613.5</v>
      </c>
      <c r="D54" t="s">
        <v>449</v>
      </c>
      <c r="E54" t="s">
        <v>450</v>
      </c>
      <c r="F54" t="s">
        <v>567</v>
      </c>
      <c r="G54">
        <v>1531243598.30323</v>
      </c>
      <c r="H54">
        <f t="shared" si="43"/>
        <v>4.4230162081614907E-3</v>
      </c>
      <c r="I54">
        <f t="shared" si="44"/>
        <v>35.211470537314831</v>
      </c>
      <c r="J54">
        <f t="shared" si="45"/>
        <v>543.50616129032301</v>
      </c>
      <c r="K54">
        <f t="shared" si="46"/>
        <v>344.41843149126026</v>
      </c>
      <c r="L54">
        <f t="shared" si="47"/>
        <v>34.282500340505841</v>
      </c>
      <c r="M54">
        <f t="shared" si="48"/>
        <v>54.099166757210355</v>
      </c>
      <c r="N54">
        <f t="shared" si="49"/>
        <v>0.31877520984759677</v>
      </c>
      <c r="O54">
        <f t="shared" si="50"/>
        <v>2.2523532140547347</v>
      </c>
      <c r="P54">
        <f t="shared" si="51"/>
        <v>0.29566530640432492</v>
      </c>
      <c r="Q54">
        <f t="shared" si="52"/>
        <v>0.1867273438075987</v>
      </c>
      <c r="R54">
        <f t="shared" si="53"/>
        <v>273.60151590283436</v>
      </c>
      <c r="S54">
        <f t="shared" si="54"/>
        <v>30.238912552527573</v>
      </c>
      <c r="T54">
        <f t="shared" si="55"/>
        <v>29.299419354838701</v>
      </c>
      <c r="U54">
        <f t="shared" si="56"/>
        <v>4.0919828076019717</v>
      </c>
      <c r="V54">
        <f t="shared" si="57"/>
        <v>63.546293196801621</v>
      </c>
      <c r="W54">
        <f t="shared" si="58"/>
        <v>2.6534039271155647</v>
      </c>
      <c r="X54">
        <f t="shared" si="59"/>
        <v>4.1755447778803161</v>
      </c>
      <c r="Y54">
        <f t="shared" si="60"/>
        <v>1.438578880486407</v>
      </c>
      <c r="Z54">
        <f t="shared" si="61"/>
        <v>-195.05501477992175</v>
      </c>
      <c r="AA54">
        <f t="shared" si="62"/>
        <v>42.570218644376247</v>
      </c>
      <c r="AB54">
        <f t="shared" si="63"/>
        <v>4.1806897105241374</v>
      </c>
      <c r="AC54">
        <f t="shared" si="64"/>
        <v>125.29740947781298</v>
      </c>
      <c r="AD54">
        <v>-4.1247129222062799E-2</v>
      </c>
      <c r="AE54">
        <v>4.6303515998745902E-2</v>
      </c>
      <c r="AF54">
        <v>3.4594287700565198</v>
      </c>
      <c r="AG54">
        <v>0</v>
      </c>
      <c r="AH54">
        <v>0</v>
      </c>
      <c r="AI54">
        <f t="shared" si="65"/>
        <v>1</v>
      </c>
      <c r="AJ54">
        <f t="shared" si="66"/>
        <v>0</v>
      </c>
      <c r="AK54">
        <f t="shared" si="67"/>
        <v>52135.41364300227</v>
      </c>
      <c r="AL54">
        <v>0</v>
      </c>
      <c r="AM54">
        <v>0</v>
      </c>
      <c r="AN54">
        <v>0</v>
      </c>
      <c r="AO54">
        <f t="shared" si="68"/>
        <v>0</v>
      </c>
      <c r="AP54" t="e">
        <f t="shared" si="69"/>
        <v>#DIV/0!</v>
      </c>
      <c r="AQ54">
        <v>-1</v>
      </c>
      <c r="AR54" t="s">
        <v>451</v>
      </c>
      <c r="AS54">
        <v>829.04826923076905</v>
      </c>
      <c r="AT54">
        <v>1184.58</v>
      </c>
      <c r="AU54">
        <f t="shared" si="70"/>
        <v>0.30013315332795665</v>
      </c>
      <c r="AV54">
        <v>0.5</v>
      </c>
      <c r="AW54">
        <f t="shared" si="71"/>
        <v>1429.2201008392005</v>
      </c>
      <c r="AX54">
        <f t="shared" si="72"/>
        <v>35.211470537314831</v>
      </c>
      <c r="AY54">
        <f t="shared" si="73"/>
        <v>214.47816783228473</v>
      </c>
      <c r="AZ54">
        <f t="shared" si="74"/>
        <v>0.50228773067247456</v>
      </c>
      <c r="BA54">
        <f t="shared" si="75"/>
        <v>2.5336524805418287E-2</v>
      </c>
      <c r="BB54">
        <f t="shared" si="76"/>
        <v>-1</v>
      </c>
      <c r="BC54" t="s">
        <v>452</v>
      </c>
      <c r="BD54">
        <v>589.58000000000004</v>
      </c>
      <c r="BE54">
        <f t="shared" si="77"/>
        <v>594.99999999999989</v>
      </c>
      <c r="BF54">
        <f t="shared" si="78"/>
        <v>0.59753232062055617</v>
      </c>
      <c r="BG54">
        <f t="shared" si="79"/>
        <v>2.009192984836663</v>
      </c>
      <c r="BH54">
        <f t="shared" si="80"/>
        <v>0.30013315332795665</v>
      </c>
      <c r="BI54" t="e">
        <f t="shared" si="81"/>
        <v>#DIV/0!</v>
      </c>
      <c r="BJ54" t="s">
        <v>257</v>
      </c>
      <c r="BK54" t="s">
        <v>257</v>
      </c>
      <c r="BL54" t="s">
        <v>257</v>
      </c>
      <c r="BM54" t="s">
        <v>257</v>
      </c>
      <c r="BN54" t="s">
        <v>257</v>
      </c>
      <c r="BO54" t="s">
        <v>257</v>
      </c>
      <c r="BP54" t="s">
        <v>257</v>
      </c>
      <c r="BQ54" t="s">
        <v>257</v>
      </c>
      <c r="BR54">
        <f t="shared" si="82"/>
        <v>1700.00129032258</v>
      </c>
      <c r="BS54">
        <f t="shared" si="83"/>
        <v>1429.2201008392005</v>
      </c>
      <c r="BT54">
        <f t="shared" si="84"/>
        <v>0.84071706826057879</v>
      </c>
      <c r="BU54">
        <f t="shared" si="85"/>
        <v>0.19143413652115773</v>
      </c>
      <c r="BV54">
        <v>6</v>
      </c>
      <c r="BW54">
        <v>0.5</v>
      </c>
      <c r="BX54" t="s">
        <v>258</v>
      </c>
      <c r="BY54">
        <v>1531243598.30323</v>
      </c>
      <c r="BZ54">
        <v>543.50616129032301</v>
      </c>
      <c r="CA54">
        <v>599.92819354838696</v>
      </c>
      <c r="CB54">
        <v>26.657367741935499</v>
      </c>
      <c r="CC54">
        <v>20.199825806451599</v>
      </c>
      <c r="CD54">
        <v>400.00764516128999</v>
      </c>
      <c r="CE54">
        <v>99.437429032258095</v>
      </c>
      <c r="CF54">
        <v>9.9927874193548399E-2</v>
      </c>
      <c r="CG54">
        <v>29.6499967741935</v>
      </c>
      <c r="CH54">
        <v>29.299419354838701</v>
      </c>
      <c r="CI54">
        <v>999.9</v>
      </c>
      <c r="CJ54">
        <v>10003.2209677419</v>
      </c>
      <c r="CK54">
        <v>0</v>
      </c>
      <c r="CL54">
        <v>3.0760800000000001</v>
      </c>
      <c r="CM54">
        <v>1700.00129032258</v>
      </c>
      <c r="CN54">
        <v>0.97602635483870903</v>
      </c>
      <c r="CO54">
        <v>2.3973493548387102E-2</v>
      </c>
      <c r="CP54">
        <v>0</v>
      </c>
      <c r="CQ54">
        <v>828.99474193548394</v>
      </c>
      <c r="CR54">
        <v>5.0001199999999999</v>
      </c>
      <c r="CS54">
        <v>14421.8612903226</v>
      </c>
      <c r="CT54">
        <v>13608.132258064499</v>
      </c>
      <c r="CU54">
        <v>46.5741935483871</v>
      </c>
      <c r="CV54">
        <v>48.061999999999998</v>
      </c>
      <c r="CW54">
        <v>47.436999999999998</v>
      </c>
      <c r="CX54">
        <v>48</v>
      </c>
      <c r="CY54">
        <v>48.366870967741903</v>
      </c>
      <c r="CZ54">
        <v>1654.36612903226</v>
      </c>
      <c r="DA54">
        <v>40.633870967741998</v>
      </c>
      <c r="DB54">
        <v>0</v>
      </c>
      <c r="DC54">
        <v>119.89999985694899</v>
      </c>
      <c r="DD54">
        <v>829.04826923076905</v>
      </c>
      <c r="DE54">
        <v>5.5050598364846497</v>
      </c>
      <c r="DF54">
        <v>108.335042792588</v>
      </c>
      <c r="DG54">
        <v>14422.6076923077</v>
      </c>
      <c r="DH54">
        <v>15</v>
      </c>
      <c r="DI54">
        <v>1531243640.8</v>
      </c>
      <c r="DJ54" t="s">
        <v>453</v>
      </c>
      <c r="DK54">
        <v>78</v>
      </c>
      <c r="DL54">
        <v>0.40200000000000002</v>
      </c>
      <c r="DM54">
        <v>-7.0000000000000001E-3</v>
      </c>
      <c r="DN54">
        <v>600</v>
      </c>
      <c r="DO54">
        <v>21</v>
      </c>
      <c r="DP54">
        <v>0.04</v>
      </c>
      <c r="DQ54">
        <v>0.02</v>
      </c>
      <c r="DR54">
        <v>35.777571535612303</v>
      </c>
      <c r="DS54">
        <v>-2.3558982872707199</v>
      </c>
      <c r="DT54">
        <v>0.29018559676359001</v>
      </c>
      <c r="DU54">
        <v>0</v>
      </c>
      <c r="DV54">
        <v>0.31923678801398903</v>
      </c>
      <c r="DW54">
        <v>-0.112041876080108</v>
      </c>
      <c r="DX54">
        <v>1.37973124713494E-2</v>
      </c>
      <c r="DY54">
        <v>1</v>
      </c>
      <c r="DZ54">
        <v>1</v>
      </c>
      <c r="EA54">
        <v>2</v>
      </c>
      <c r="EB54" t="s">
        <v>259</v>
      </c>
      <c r="EC54">
        <v>100</v>
      </c>
      <c r="ED54">
        <v>100</v>
      </c>
      <c r="EE54">
        <v>0.40200000000000002</v>
      </c>
      <c r="EF54">
        <v>-7.0000000000000001E-3</v>
      </c>
      <c r="EG54">
        <v>2</v>
      </c>
      <c r="EH54">
        <v>385.84899999999999</v>
      </c>
      <c r="EI54">
        <v>559.33699999999999</v>
      </c>
      <c r="EJ54">
        <v>24.999600000000001</v>
      </c>
      <c r="EK54">
        <v>35.286099999999998</v>
      </c>
      <c r="EL54">
        <v>30.0001</v>
      </c>
      <c r="EM54">
        <v>35.317700000000002</v>
      </c>
      <c r="EN54">
        <v>35.299300000000002</v>
      </c>
      <c r="EO54">
        <v>27.2851</v>
      </c>
      <c r="EP54">
        <v>39.098999999999997</v>
      </c>
      <c r="EQ54">
        <v>0</v>
      </c>
      <c r="ER54">
        <v>25</v>
      </c>
      <c r="ES54">
        <v>600</v>
      </c>
      <c r="ET54">
        <v>20.691700000000001</v>
      </c>
      <c r="EU54">
        <v>108.80200000000001</v>
      </c>
      <c r="EV54">
        <v>100.675</v>
      </c>
    </row>
    <row r="55" spans="1:152" x14ac:dyDescent="0.2">
      <c r="A55">
        <v>79</v>
      </c>
      <c r="B55">
        <v>1531243762.3</v>
      </c>
      <c r="C55">
        <v>12769.5</v>
      </c>
      <c r="D55" t="s">
        <v>454</v>
      </c>
      <c r="E55" t="s">
        <v>455</v>
      </c>
      <c r="F55" t="s">
        <v>567</v>
      </c>
      <c r="G55">
        <v>1531243754.35484</v>
      </c>
      <c r="H55">
        <f t="shared" si="43"/>
        <v>3.1130477660263963E-3</v>
      </c>
      <c r="I55">
        <f t="shared" si="44"/>
        <v>39.806580836930706</v>
      </c>
      <c r="J55">
        <f t="shared" si="45"/>
        <v>736.84229032258099</v>
      </c>
      <c r="K55">
        <f t="shared" si="46"/>
        <v>392.3755885293167</v>
      </c>
      <c r="L55">
        <f t="shared" si="47"/>
        <v>39.052524524630108</v>
      </c>
      <c r="M55">
        <f t="shared" si="48"/>
        <v>73.336752985735799</v>
      </c>
      <c r="N55">
        <f t="shared" si="49"/>
        <v>0.20124498913472874</v>
      </c>
      <c r="O55">
        <f t="shared" si="50"/>
        <v>2.2506162511411141</v>
      </c>
      <c r="P55">
        <f t="shared" si="51"/>
        <v>0.19175564644125512</v>
      </c>
      <c r="Q55">
        <f t="shared" si="52"/>
        <v>0.12066256395207234</v>
      </c>
      <c r="R55">
        <f t="shared" si="53"/>
        <v>273.60088769734546</v>
      </c>
      <c r="S55">
        <f t="shared" si="54"/>
        <v>30.75085366991053</v>
      </c>
      <c r="T55">
        <f t="shared" si="55"/>
        <v>30.010335483871</v>
      </c>
      <c r="U55">
        <f t="shared" si="56"/>
        <v>4.2629796927603554</v>
      </c>
      <c r="V55">
        <f t="shared" si="57"/>
        <v>64.461089469479305</v>
      </c>
      <c r="W55">
        <f t="shared" si="58"/>
        <v>2.7037407267198437</v>
      </c>
      <c r="X55">
        <f t="shared" si="59"/>
        <v>4.194376404388878</v>
      </c>
      <c r="Y55">
        <f t="shared" si="60"/>
        <v>1.5592389660405117</v>
      </c>
      <c r="Z55">
        <f t="shared" si="61"/>
        <v>-137.28540648176408</v>
      </c>
      <c r="AA55">
        <f t="shared" si="62"/>
        <v>-34.238060196538484</v>
      </c>
      <c r="AB55">
        <f t="shared" si="63"/>
        <v>-3.3781936027947697</v>
      </c>
      <c r="AC55">
        <f t="shared" si="64"/>
        <v>98.699227416248092</v>
      </c>
      <c r="AD55">
        <v>-4.1200339747224299E-2</v>
      </c>
      <c r="AE55">
        <v>4.62509907142565E-2</v>
      </c>
      <c r="AF55">
        <v>3.4563225377556499</v>
      </c>
      <c r="AG55">
        <v>0</v>
      </c>
      <c r="AH55">
        <v>0</v>
      </c>
      <c r="AI55">
        <f t="shared" si="65"/>
        <v>1</v>
      </c>
      <c r="AJ55">
        <f t="shared" si="66"/>
        <v>0</v>
      </c>
      <c r="AK55">
        <f t="shared" si="67"/>
        <v>52065.047138516733</v>
      </c>
      <c r="AL55">
        <v>0</v>
      </c>
      <c r="AM55">
        <v>0</v>
      </c>
      <c r="AN55">
        <v>0</v>
      </c>
      <c r="AO55">
        <f t="shared" si="68"/>
        <v>0</v>
      </c>
      <c r="AP55" t="e">
        <f t="shared" si="69"/>
        <v>#DIV/0!</v>
      </c>
      <c r="AQ55">
        <v>-1</v>
      </c>
      <c r="AR55" t="s">
        <v>456</v>
      </c>
      <c r="AS55">
        <v>843.31996153846205</v>
      </c>
      <c r="AT55">
        <v>1248.52</v>
      </c>
      <c r="AU55">
        <f t="shared" si="70"/>
        <v>0.32454429121002304</v>
      </c>
      <c r="AV55">
        <v>0.5</v>
      </c>
      <c r="AW55">
        <f t="shared" si="71"/>
        <v>1429.2175741075027</v>
      </c>
      <c r="AX55">
        <f t="shared" si="72"/>
        <v>39.806580836930706</v>
      </c>
      <c r="AY55">
        <f t="shared" si="73"/>
        <v>231.92220228681401</v>
      </c>
      <c r="AZ55">
        <f t="shared" si="74"/>
        <v>0.52247460993816675</v>
      </c>
      <c r="BA55">
        <f t="shared" si="75"/>
        <v>2.8551692601746108E-2</v>
      </c>
      <c r="BB55">
        <f t="shared" si="76"/>
        <v>-1</v>
      </c>
      <c r="BC55" t="s">
        <v>457</v>
      </c>
      <c r="BD55">
        <v>596.20000000000005</v>
      </c>
      <c r="BE55">
        <f t="shared" si="77"/>
        <v>652.31999999999994</v>
      </c>
      <c r="BF55">
        <f t="shared" si="78"/>
        <v>0.62116758410218598</v>
      </c>
      <c r="BG55">
        <f t="shared" si="79"/>
        <v>2.0941294867494129</v>
      </c>
      <c r="BH55">
        <f t="shared" si="80"/>
        <v>0.32454429121002304</v>
      </c>
      <c r="BI55" t="e">
        <f t="shared" si="81"/>
        <v>#DIV/0!</v>
      </c>
      <c r="BJ55" t="s">
        <v>257</v>
      </c>
      <c r="BK55" t="s">
        <v>257</v>
      </c>
      <c r="BL55" t="s">
        <v>257</v>
      </c>
      <c r="BM55" t="s">
        <v>257</v>
      </c>
      <c r="BN55" t="s">
        <v>257</v>
      </c>
      <c r="BO55" t="s">
        <v>257</v>
      </c>
      <c r="BP55" t="s">
        <v>257</v>
      </c>
      <c r="BQ55" t="s">
        <v>257</v>
      </c>
      <c r="BR55">
        <f t="shared" si="82"/>
        <v>1699.9983870967701</v>
      </c>
      <c r="BS55">
        <f t="shared" si="83"/>
        <v>1429.2175741075027</v>
      </c>
      <c r="BT55">
        <f t="shared" si="84"/>
        <v>0.84071701770746821</v>
      </c>
      <c r="BU55">
        <f t="shared" si="85"/>
        <v>0.19143403541493662</v>
      </c>
      <c r="BV55">
        <v>6</v>
      </c>
      <c r="BW55">
        <v>0.5</v>
      </c>
      <c r="BX55" t="s">
        <v>258</v>
      </c>
      <c r="BY55">
        <v>1531243754.35484</v>
      </c>
      <c r="BZ55">
        <v>736.84229032258099</v>
      </c>
      <c r="CA55">
        <v>799.99041935483899</v>
      </c>
      <c r="CB55">
        <v>27.1655129032258</v>
      </c>
      <c r="CC55">
        <v>22.6229709677419</v>
      </c>
      <c r="CD55">
        <v>400.01570967741901</v>
      </c>
      <c r="CE55">
        <v>99.428419354838695</v>
      </c>
      <c r="CF55">
        <v>0.100006129032258</v>
      </c>
      <c r="CG55">
        <v>29.728158064516101</v>
      </c>
      <c r="CH55">
        <v>30.010335483871</v>
      </c>
      <c r="CI55">
        <v>999.9</v>
      </c>
      <c r="CJ55">
        <v>9992.7790322580695</v>
      </c>
      <c r="CK55">
        <v>0</v>
      </c>
      <c r="CL55">
        <v>3.1330399999999998</v>
      </c>
      <c r="CM55">
        <v>1699.9983870967701</v>
      </c>
      <c r="CN55">
        <v>0.97602880645161305</v>
      </c>
      <c r="CO55">
        <v>2.39709032258065E-2</v>
      </c>
      <c r="CP55">
        <v>0</v>
      </c>
      <c r="CQ55">
        <v>843.34664516128998</v>
      </c>
      <c r="CR55">
        <v>5.0001199999999999</v>
      </c>
      <c r="CS55">
        <v>14670.5741935484</v>
      </c>
      <c r="CT55">
        <v>13608.1193548387</v>
      </c>
      <c r="CU55">
        <v>46.554000000000002</v>
      </c>
      <c r="CV55">
        <v>48.05</v>
      </c>
      <c r="CW55">
        <v>47.429000000000002</v>
      </c>
      <c r="CX55">
        <v>47.936999999999998</v>
      </c>
      <c r="CY55">
        <v>48.311999999999998</v>
      </c>
      <c r="CZ55">
        <v>1654.36741935484</v>
      </c>
      <c r="DA55">
        <v>40.6309677419355</v>
      </c>
      <c r="DB55">
        <v>0</v>
      </c>
      <c r="DC55">
        <v>155.19999980926499</v>
      </c>
      <c r="DD55">
        <v>843.31996153846205</v>
      </c>
      <c r="DE55">
        <v>-1.23538463192018</v>
      </c>
      <c r="DF55">
        <v>1.0290597739663501</v>
      </c>
      <c r="DG55">
        <v>14670.680769230799</v>
      </c>
      <c r="DH55">
        <v>15</v>
      </c>
      <c r="DI55">
        <v>1531243798.3</v>
      </c>
      <c r="DJ55" t="s">
        <v>458</v>
      </c>
      <c r="DK55">
        <v>79</v>
      </c>
      <c r="DL55">
        <v>0.88900000000000001</v>
      </c>
      <c r="DM55">
        <v>6.0999999999999999E-2</v>
      </c>
      <c r="DN55">
        <v>800</v>
      </c>
      <c r="DO55">
        <v>23</v>
      </c>
      <c r="DP55">
        <v>0.04</v>
      </c>
      <c r="DQ55">
        <v>0.01</v>
      </c>
      <c r="DR55">
        <v>40.327181324836502</v>
      </c>
      <c r="DS55">
        <v>-1.56690661640704</v>
      </c>
      <c r="DT55">
        <v>0.196376085927885</v>
      </c>
      <c r="DU55">
        <v>0</v>
      </c>
      <c r="DV55">
        <v>0.19979797389557699</v>
      </c>
      <c r="DW55">
        <v>-2.69877609098787E-2</v>
      </c>
      <c r="DX55">
        <v>3.4466629290128298E-3</v>
      </c>
      <c r="DY55">
        <v>1</v>
      </c>
      <c r="DZ55">
        <v>1</v>
      </c>
      <c r="EA55">
        <v>2</v>
      </c>
      <c r="EB55" t="s">
        <v>259</v>
      </c>
      <c r="EC55">
        <v>100</v>
      </c>
      <c r="ED55">
        <v>100</v>
      </c>
      <c r="EE55">
        <v>0.88900000000000001</v>
      </c>
      <c r="EF55">
        <v>6.0999999999999999E-2</v>
      </c>
      <c r="EG55">
        <v>2</v>
      </c>
      <c r="EH55">
        <v>384.93700000000001</v>
      </c>
      <c r="EI55">
        <v>562.27300000000002</v>
      </c>
      <c r="EJ55">
        <v>24.9998</v>
      </c>
      <c r="EK55">
        <v>35.286099999999998</v>
      </c>
      <c r="EL55">
        <v>30</v>
      </c>
      <c r="EM55">
        <v>35.317700000000002</v>
      </c>
      <c r="EN55">
        <v>35.299300000000002</v>
      </c>
      <c r="EO55">
        <v>34.445999999999998</v>
      </c>
      <c r="EP55">
        <v>33.096800000000002</v>
      </c>
      <c r="EQ55">
        <v>0</v>
      </c>
      <c r="ER55">
        <v>25</v>
      </c>
      <c r="ES55">
        <v>800</v>
      </c>
      <c r="ET55">
        <v>22.806899999999999</v>
      </c>
      <c r="EU55">
        <v>108.803</v>
      </c>
      <c r="EV55">
        <v>100.676</v>
      </c>
    </row>
    <row r="56" spans="1:152" x14ac:dyDescent="0.2">
      <c r="A56">
        <v>80</v>
      </c>
      <c r="B56">
        <v>1531243919.4000001</v>
      </c>
      <c r="C56">
        <v>12926.6000001431</v>
      </c>
      <c r="D56" t="s">
        <v>459</v>
      </c>
      <c r="E56" t="s">
        <v>460</v>
      </c>
      <c r="F56" t="s">
        <v>567</v>
      </c>
      <c r="G56">
        <v>1531243911.3580599</v>
      </c>
      <c r="H56">
        <f t="shared" si="43"/>
        <v>2.4891449272305194E-3</v>
      </c>
      <c r="I56">
        <f t="shared" si="44"/>
        <v>42.315970634806725</v>
      </c>
      <c r="J56">
        <f t="shared" si="45"/>
        <v>932.98416129032296</v>
      </c>
      <c r="K56">
        <f t="shared" si="46"/>
        <v>458.11766291907014</v>
      </c>
      <c r="L56">
        <f t="shared" si="47"/>
        <v>45.593123619681734</v>
      </c>
      <c r="M56">
        <f t="shared" si="48"/>
        <v>92.85313718285812</v>
      </c>
      <c r="N56">
        <f t="shared" si="49"/>
        <v>0.15320353002368764</v>
      </c>
      <c r="O56">
        <f t="shared" si="50"/>
        <v>2.2513993246746877</v>
      </c>
      <c r="P56">
        <f t="shared" si="51"/>
        <v>0.14763851151850962</v>
      </c>
      <c r="Q56">
        <f t="shared" si="52"/>
        <v>9.2757222946619228E-2</v>
      </c>
      <c r="R56">
        <f t="shared" si="53"/>
        <v>273.59928881758213</v>
      </c>
      <c r="S56">
        <f t="shared" si="54"/>
        <v>30.992890343894221</v>
      </c>
      <c r="T56">
        <f t="shared" si="55"/>
        <v>30.282009677419399</v>
      </c>
      <c r="U56">
        <f t="shared" si="56"/>
        <v>4.3299513180583773</v>
      </c>
      <c r="V56">
        <f t="shared" si="57"/>
        <v>64.509298792354969</v>
      </c>
      <c r="W56">
        <f t="shared" si="58"/>
        <v>2.7113826752468895</v>
      </c>
      <c r="X56">
        <f t="shared" si="59"/>
        <v>4.2030881221859087</v>
      </c>
      <c r="Y56">
        <f t="shared" si="60"/>
        <v>1.6185686428114878</v>
      </c>
      <c r="Z56">
        <f t="shared" si="61"/>
        <v>-109.7712912908659</v>
      </c>
      <c r="AA56">
        <f t="shared" si="62"/>
        <v>-62.848847094781846</v>
      </c>
      <c r="AB56">
        <f t="shared" si="63"/>
        <v>-6.2084554300938244</v>
      </c>
      <c r="AC56">
        <f t="shared" si="64"/>
        <v>94.770695001840565</v>
      </c>
      <c r="AD56">
        <v>-4.1221429759184497E-2</v>
      </c>
      <c r="AE56">
        <v>4.62746661002683E-2</v>
      </c>
      <c r="AF56">
        <v>3.4577227994037201</v>
      </c>
      <c r="AG56">
        <v>0</v>
      </c>
      <c r="AH56">
        <v>0</v>
      </c>
      <c r="AI56">
        <f t="shared" si="65"/>
        <v>1</v>
      </c>
      <c r="AJ56">
        <f t="shared" si="66"/>
        <v>0</v>
      </c>
      <c r="AK56">
        <f t="shared" si="67"/>
        <v>52084.286862751782</v>
      </c>
      <c r="AL56">
        <v>0</v>
      </c>
      <c r="AM56">
        <v>0</v>
      </c>
      <c r="AN56">
        <v>0</v>
      </c>
      <c r="AO56">
        <f t="shared" si="68"/>
        <v>0</v>
      </c>
      <c r="AP56" t="e">
        <f t="shared" si="69"/>
        <v>#DIV/0!</v>
      </c>
      <c r="AQ56">
        <v>-1</v>
      </c>
      <c r="AR56" t="s">
        <v>461</v>
      </c>
      <c r="AS56">
        <v>832.60696153846197</v>
      </c>
      <c r="AT56">
        <v>1249.07</v>
      </c>
      <c r="AU56">
        <f t="shared" si="70"/>
        <v>0.33341849412886226</v>
      </c>
      <c r="AV56">
        <v>0.5</v>
      </c>
      <c r="AW56">
        <f t="shared" si="71"/>
        <v>1429.2094160429922</v>
      </c>
      <c r="AX56">
        <f t="shared" si="72"/>
        <v>42.315970634806725</v>
      </c>
      <c r="AY56">
        <f t="shared" si="73"/>
        <v>238.26242564592252</v>
      </c>
      <c r="AZ56">
        <f t="shared" si="74"/>
        <v>0.5254389265613616</v>
      </c>
      <c r="BA56">
        <f t="shared" si="75"/>
        <v>3.0307644316208263E-2</v>
      </c>
      <c r="BB56">
        <f t="shared" si="76"/>
        <v>-1</v>
      </c>
      <c r="BC56" t="s">
        <v>462</v>
      </c>
      <c r="BD56">
        <v>592.76</v>
      </c>
      <c r="BE56">
        <f t="shared" si="77"/>
        <v>656.31</v>
      </c>
      <c r="BF56">
        <f t="shared" si="78"/>
        <v>0.63455232810948792</v>
      </c>
      <c r="BG56">
        <f t="shared" si="79"/>
        <v>2.1072103380794927</v>
      </c>
      <c r="BH56">
        <f t="shared" si="80"/>
        <v>0.33341849412886226</v>
      </c>
      <c r="BI56" t="e">
        <f t="shared" si="81"/>
        <v>#DIV/0!</v>
      </c>
      <c r="BJ56" t="s">
        <v>257</v>
      </c>
      <c r="BK56" t="s">
        <v>257</v>
      </c>
      <c r="BL56" t="s">
        <v>257</v>
      </c>
      <c r="BM56" t="s">
        <v>257</v>
      </c>
      <c r="BN56" t="s">
        <v>257</v>
      </c>
      <c r="BO56" t="s">
        <v>257</v>
      </c>
      <c r="BP56" t="s">
        <v>257</v>
      </c>
      <c r="BQ56" t="s">
        <v>257</v>
      </c>
      <c r="BR56">
        <f t="shared" si="82"/>
        <v>1699.98870967742</v>
      </c>
      <c r="BS56">
        <f t="shared" si="83"/>
        <v>1429.2094160429922</v>
      </c>
      <c r="BT56">
        <f t="shared" si="84"/>
        <v>0.84071700471127875</v>
      </c>
      <c r="BU56">
        <f t="shared" si="85"/>
        <v>0.19143400942255756</v>
      </c>
      <c r="BV56">
        <v>6</v>
      </c>
      <c r="BW56">
        <v>0.5</v>
      </c>
      <c r="BX56" t="s">
        <v>258</v>
      </c>
      <c r="BY56">
        <v>1531243911.3580599</v>
      </c>
      <c r="BZ56">
        <v>932.98416129032296</v>
      </c>
      <c r="CA56">
        <v>999.938290322581</v>
      </c>
      <c r="CB56">
        <v>27.2438516129032</v>
      </c>
      <c r="CC56">
        <v>23.612035483871001</v>
      </c>
      <c r="CD56">
        <v>400.01987096774201</v>
      </c>
      <c r="CE56">
        <v>99.422716129032295</v>
      </c>
      <c r="CF56">
        <v>0.100020735483871</v>
      </c>
      <c r="CG56">
        <v>29.7642129032258</v>
      </c>
      <c r="CH56">
        <v>30.282009677419399</v>
      </c>
      <c r="CI56">
        <v>999.9</v>
      </c>
      <c r="CJ56">
        <v>9998.4677419354794</v>
      </c>
      <c r="CK56">
        <v>0</v>
      </c>
      <c r="CL56">
        <v>3.1330399999999998</v>
      </c>
      <c r="CM56">
        <v>1699.98870967742</v>
      </c>
      <c r="CN56">
        <v>0.97603099999999998</v>
      </c>
      <c r="CO56">
        <v>2.39686E-2</v>
      </c>
      <c r="CP56">
        <v>0</v>
      </c>
      <c r="CQ56">
        <v>832.66548387096805</v>
      </c>
      <c r="CR56">
        <v>5.0001199999999999</v>
      </c>
      <c r="CS56">
        <v>14503.2387096774</v>
      </c>
      <c r="CT56">
        <v>13608.038709677399</v>
      </c>
      <c r="CU56">
        <v>46.561999999999998</v>
      </c>
      <c r="CV56">
        <v>48.054000000000002</v>
      </c>
      <c r="CW56">
        <v>47.424999999999997</v>
      </c>
      <c r="CX56">
        <v>47.943096774193499</v>
      </c>
      <c r="CY56">
        <v>48.316064516129003</v>
      </c>
      <c r="CZ56">
        <v>1654.3587096774199</v>
      </c>
      <c r="DA56">
        <v>40.630000000000003</v>
      </c>
      <c r="DB56">
        <v>0</v>
      </c>
      <c r="DC56">
        <v>156.5</v>
      </c>
      <c r="DD56">
        <v>832.60696153846197</v>
      </c>
      <c r="DE56">
        <v>-7.9499828904415004</v>
      </c>
      <c r="DF56">
        <v>-118.53675211435301</v>
      </c>
      <c r="DG56">
        <v>14502.1384615385</v>
      </c>
      <c r="DH56">
        <v>15</v>
      </c>
      <c r="DI56">
        <v>1531243861.3</v>
      </c>
      <c r="DJ56" t="s">
        <v>463</v>
      </c>
      <c r="DK56">
        <v>80</v>
      </c>
      <c r="DL56">
        <v>1.232</v>
      </c>
      <c r="DM56">
        <v>7.8E-2</v>
      </c>
      <c r="DN56">
        <v>1000</v>
      </c>
      <c r="DO56">
        <v>23</v>
      </c>
      <c r="DP56">
        <v>0.03</v>
      </c>
      <c r="DQ56">
        <v>0.02</v>
      </c>
      <c r="DR56">
        <v>42.447880187263401</v>
      </c>
      <c r="DS56">
        <v>-1.4241191870208501</v>
      </c>
      <c r="DT56">
        <v>0.183868170685903</v>
      </c>
      <c r="DU56">
        <v>0</v>
      </c>
      <c r="DV56">
        <v>0.15508499696431399</v>
      </c>
      <c r="DW56">
        <v>-2.6709826627829801E-2</v>
      </c>
      <c r="DX56">
        <v>3.5908576333895199E-3</v>
      </c>
      <c r="DY56">
        <v>1</v>
      </c>
      <c r="DZ56">
        <v>1</v>
      </c>
      <c r="EA56">
        <v>2</v>
      </c>
      <c r="EB56" t="s">
        <v>259</v>
      </c>
      <c r="EC56">
        <v>100</v>
      </c>
      <c r="ED56">
        <v>100</v>
      </c>
      <c r="EE56">
        <v>1.232</v>
      </c>
      <c r="EF56">
        <v>7.8E-2</v>
      </c>
      <c r="EG56">
        <v>2</v>
      </c>
      <c r="EH56">
        <v>384.91899999999998</v>
      </c>
      <c r="EI56">
        <v>563.65</v>
      </c>
      <c r="EJ56">
        <v>25.0001</v>
      </c>
      <c r="EK56">
        <v>35.282899999999998</v>
      </c>
      <c r="EL56">
        <v>30.0001</v>
      </c>
      <c r="EM56">
        <v>35.314500000000002</v>
      </c>
      <c r="EN56">
        <v>35.296100000000003</v>
      </c>
      <c r="EO56">
        <v>41.296599999999998</v>
      </c>
      <c r="EP56">
        <v>30.341999999999999</v>
      </c>
      <c r="EQ56">
        <v>0</v>
      </c>
      <c r="ER56">
        <v>25</v>
      </c>
      <c r="ES56">
        <v>1000</v>
      </c>
      <c r="ET56">
        <v>23.782800000000002</v>
      </c>
      <c r="EU56">
        <v>108.80500000000001</v>
      </c>
      <c r="EV56">
        <v>100.67700000000001</v>
      </c>
    </row>
    <row r="57" spans="1:152" x14ac:dyDescent="0.2">
      <c r="A57">
        <v>81</v>
      </c>
      <c r="B57">
        <v>1531244556.4000001</v>
      </c>
      <c r="C57">
        <v>13563.6000001431</v>
      </c>
      <c r="D57" t="s">
        <v>464</v>
      </c>
      <c r="E57" t="s">
        <v>465</v>
      </c>
      <c r="F57" t="s">
        <v>568</v>
      </c>
      <c r="G57">
        <v>1531244548.4000001</v>
      </c>
      <c r="H57">
        <f t="shared" si="43"/>
        <v>8.6088659343519381E-3</v>
      </c>
      <c r="I57">
        <f t="shared" si="44"/>
        <v>35.107057462575852</v>
      </c>
      <c r="J57">
        <f t="shared" si="45"/>
        <v>342.926806451613</v>
      </c>
      <c r="K57">
        <f t="shared" si="46"/>
        <v>257.43915508745215</v>
      </c>
      <c r="L57">
        <f t="shared" si="47"/>
        <v>25.622297247457368</v>
      </c>
      <c r="M57">
        <f t="shared" si="48"/>
        <v>34.130676687622397</v>
      </c>
      <c r="N57">
        <f t="shared" si="49"/>
        <v>0.8272168418703667</v>
      </c>
      <c r="O57">
        <f t="shared" si="50"/>
        <v>2.2514678805300044</v>
      </c>
      <c r="P57">
        <f t="shared" si="51"/>
        <v>0.68862852219782045</v>
      </c>
      <c r="Q57">
        <f t="shared" si="52"/>
        <v>0.4408975085680773</v>
      </c>
      <c r="R57">
        <f t="shared" si="53"/>
        <v>273.60108182474499</v>
      </c>
      <c r="S57">
        <f t="shared" si="54"/>
        <v>28.765496197732606</v>
      </c>
      <c r="T57">
        <f t="shared" si="55"/>
        <v>28.406180645161299</v>
      </c>
      <c r="U57">
        <f t="shared" si="56"/>
        <v>3.885631026519905</v>
      </c>
      <c r="V57">
        <f t="shared" si="57"/>
        <v>64.572121852644315</v>
      </c>
      <c r="W57">
        <f t="shared" si="58"/>
        <v>2.6824456241087549</v>
      </c>
      <c r="X57">
        <f t="shared" si="59"/>
        <v>4.15418534678198</v>
      </c>
      <c r="Y57">
        <f t="shared" si="60"/>
        <v>1.2031854024111501</v>
      </c>
      <c r="Z57">
        <f t="shared" si="61"/>
        <v>-379.65098770492045</v>
      </c>
      <c r="AA57">
        <f t="shared" si="62"/>
        <v>140.1697616298402</v>
      </c>
      <c r="AB57">
        <f t="shared" si="63"/>
        <v>13.704126048289851</v>
      </c>
      <c r="AC57">
        <f t="shared" si="64"/>
        <v>47.823981797954616</v>
      </c>
      <c r="AD57">
        <v>-4.1223276445869803E-2</v>
      </c>
      <c r="AE57">
        <v>4.62767391678513E-2</v>
      </c>
      <c r="AF57">
        <v>3.4578453975742098</v>
      </c>
      <c r="AG57">
        <v>0</v>
      </c>
      <c r="AH57">
        <v>0</v>
      </c>
      <c r="AI57">
        <f t="shared" si="65"/>
        <v>1</v>
      </c>
      <c r="AJ57">
        <f t="shared" si="66"/>
        <v>0</v>
      </c>
      <c r="AK57">
        <f t="shared" si="67"/>
        <v>52121.618137952188</v>
      </c>
      <c r="AL57">
        <v>0</v>
      </c>
      <c r="AM57">
        <v>0</v>
      </c>
      <c r="AN57">
        <v>0</v>
      </c>
      <c r="AO57">
        <f t="shared" si="68"/>
        <v>0</v>
      </c>
      <c r="AP57" t="e">
        <f t="shared" si="69"/>
        <v>#DIV/0!</v>
      </c>
      <c r="AQ57">
        <v>-1</v>
      </c>
      <c r="AR57" t="s">
        <v>466</v>
      </c>
      <c r="AS57">
        <v>864.64461538461501</v>
      </c>
      <c r="AT57">
        <v>1359.5</v>
      </c>
      <c r="AU57">
        <f t="shared" si="70"/>
        <v>0.3639980762158036</v>
      </c>
      <c r="AV57">
        <v>0.5</v>
      </c>
      <c r="AW57">
        <f t="shared" si="71"/>
        <v>1429.2135386235975</v>
      </c>
      <c r="AX57">
        <f t="shared" si="72"/>
        <v>35.107057462575852</v>
      </c>
      <c r="AY57">
        <f t="shared" si="73"/>
        <v>260.11548928028532</v>
      </c>
      <c r="AZ57">
        <f t="shared" si="74"/>
        <v>0.56810592129459359</v>
      </c>
      <c r="BA57">
        <f t="shared" si="75"/>
        <v>2.5263584822565223E-2</v>
      </c>
      <c r="BB57">
        <f t="shared" si="76"/>
        <v>-1</v>
      </c>
      <c r="BC57" t="s">
        <v>467</v>
      </c>
      <c r="BD57">
        <v>587.16</v>
      </c>
      <c r="BE57">
        <f t="shared" si="77"/>
        <v>772.34</v>
      </c>
      <c r="BF57">
        <f t="shared" si="78"/>
        <v>0.64072220086410769</v>
      </c>
      <c r="BG57">
        <f t="shared" si="79"/>
        <v>2.3153825192451802</v>
      </c>
      <c r="BH57">
        <f t="shared" si="80"/>
        <v>0.3639980762158036</v>
      </c>
      <c r="BI57" t="e">
        <f t="shared" si="81"/>
        <v>#DIV/0!</v>
      </c>
      <c r="BJ57" t="s">
        <v>257</v>
      </c>
      <c r="BK57" t="s">
        <v>257</v>
      </c>
      <c r="BL57" t="s">
        <v>257</v>
      </c>
      <c r="BM57" t="s">
        <v>257</v>
      </c>
      <c r="BN57" t="s">
        <v>257</v>
      </c>
      <c r="BO57" t="s">
        <v>257</v>
      </c>
      <c r="BP57" t="s">
        <v>257</v>
      </c>
      <c r="BQ57" t="s">
        <v>257</v>
      </c>
      <c r="BR57">
        <f t="shared" si="82"/>
        <v>1699.9929032258101</v>
      </c>
      <c r="BS57">
        <f t="shared" si="83"/>
        <v>1429.2135386235975</v>
      </c>
      <c r="BT57">
        <f t="shared" si="84"/>
        <v>0.84071735588519403</v>
      </c>
      <c r="BU57">
        <f t="shared" si="85"/>
        <v>0.19143471177038823</v>
      </c>
      <c r="BV57">
        <v>6</v>
      </c>
      <c r="BW57">
        <v>0.5</v>
      </c>
      <c r="BX57" t="s">
        <v>258</v>
      </c>
      <c r="BY57">
        <v>1531244548.4000001</v>
      </c>
      <c r="BZ57">
        <v>342.926806451613</v>
      </c>
      <c r="CA57">
        <v>400.01499999999999</v>
      </c>
      <c r="CB57">
        <v>26.9517806451613</v>
      </c>
      <c r="CC57">
        <v>14.3866741935484</v>
      </c>
      <c r="CD57">
        <v>400.00496774193601</v>
      </c>
      <c r="CE57">
        <v>99.427606451612903</v>
      </c>
      <c r="CF57">
        <v>9.9977993548387101E-2</v>
      </c>
      <c r="CG57">
        <v>29.560970967741898</v>
      </c>
      <c r="CH57">
        <v>28.406180645161299</v>
      </c>
      <c r="CI57">
        <v>999.9</v>
      </c>
      <c r="CJ57">
        <v>9998.4238709677393</v>
      </c>
      <c r="CK57">
        <v>0</v>
      </c>
      <c r="CL57">
        <v>3.3039299999999998</v>
      </c>
      <c r="CM57">
        <v>1699.9929032258101</v>
      </c>
      <c r="CN57">
        <v>0.97601525806451594</v>
      </c>
      <c r="CO57">
        <v>2.3984829032258102E-2</v>
      </c>
      <c r="CP57">
        <v>0</v>
      </c>
      <c r="CQ57">
        <v>864.64454838709696</v>
      </c>
      <c r="CR57">
        <v>5.0001199999999999</v>
      </c>
      <c r="CS57">
        <v>15073.487096774201</v>
      </c>
      <c r="CT57">
        <v>13608.0258064516</v>
      </c>
      <c r="CU57">
        <v>46.596548387096803</v>
      </c>
      <c r="CV57">
        <v>48.078258064516099</v>
      </c>
      <c r="CW57">
        <v>47.451225806451603</v>
      </c>
      <c r="CX57">
        <v>48</v>
      </c>
      <c r="CY57">
        <v>48.375</v>
      </c>
      <c r="CZ57">
        <v>1654.34290322581</v>
      </c>
      <c r="DA57">
        <v>40.65</v>
      </c>
      <c r="DB57">
        <v>0</v>
      </c>
      <c r="DC57">
        <v>636.69999980926502</v>
      </c>
      <c r="DD57">
        <v>864.64461538461501</v>
      </c>
      <c r="DE57">
        <v>-0.335931628521772</v>
      </c>
      <c r="DF57">
        <v>-4.5777777745572203</v>
      </c>
      <c r="DG57">
        <v>15073.496153846199</v>
      </c>
      <c r="DH57">
        <v>15</v>
      </c>
      <c r="DI57">
        <v>1531244524.4000001</v>
      </c>
      <c r="DJ57" t="s">
        <v>468</v>
      </c>
      <c r="DK57">
        <v>81</v>
      </c>
      <c r="DL57">
        <v>-1.6E-2</v>
      </c>
      <c r="DM57">
        <v>-0.20699999999999999</v>
      </c>
      <c r="DN57">
        <v>400</v>
      </c>
      <c r="DO57">
        <v>14</v>
      </c>
      <c r="DP57">
        <v>7.0000000000000007E-2</v>
      </c>
      <c r="DQ57">
        <v>0.01</v>
      </c>
      <c r="DR57">
        <v>35.110323727532197</v>
      </c>
      <c r="DS57">
        <v>7.1302077680731907E-2</v>
      </c>
      <c r="DT57">
        <v>9.3290198576872499E-2</v>
      </c>
      <c r="DU57">
        <v>1</v>
      </c>
      <c r="DV57">
        <v>0.82034241971139998</v>
      </c>
      <c r="DW57">
        <v>7.6743596513549603E-2</v>
      </c>
      <c r="DX57">
        <v>1.12287327916471E-2</v>
      </c>
      <c r="DY57">
        <v>1</v>
      </c>
      <c r="DZ57">
        <v>2</v>
      </c>
      <c r="EA57">
        <v>2</v>
      </c>
      <c r="EB57" t="s">
        <v>260</v>
      </c>
      <c r="EC57">
        <v>100</v>
      </c>
      <c r="ED57">
        <v>100</v>
      </c>
      <c r="EE57">
        <v>-1.6E-2</v>
      </c>
      <c r="EF57">
        <v>-0.20699999999999999</v>
      </c>
      <c r="EG57">
        <v>2</v>
      </c>
      <c r="EH57">
        <v>388.63099999999997</v>
      </c>
      <c r="EI57">
        <v>551.40899999999999</v>
      </c>
      <c r="EJ57">
        <v>24.999300000000002</v>
      </c>
      <c r="EK57">
        <v>35.444200000000002</v>
      </c>
      <c r="EL57">
        <v>30.0001</v>
      </c>
      <c r="EM57">
        <v>35.460500000000003</v>
      </c>
      <c r="EN57">
        <v>35.4255</v>
      </c>
      <c r="EO57">
        <v>19.650099999999998</v>
      </c>
      <c r="EP57">
        <v>56.514499999999998</v>
      </c>
      <c r="EQ57">
        <v>0</v>
      </c>
      <c r="ER57">
        <v>25</v>
      </c>
      <c r="ES57">
        <v>400</v>
      </c>
      <c r="ET57">
        <v>14.519500000000001</v>
      </c>
      <c r="EU57">
        <v>108.76900000000001</v>
      </c>
      <c r="EV57">
        <v>100.654</v>
      </c>
    </row>
    <row r="58" spans="1:152" x14ac:dyDescent="0.2">
      <c r="A58">
        <v>82</v>
      </c>
      <c r="B58">
        <v>1531244660.9000001</v>
      </c>
      <c r="C58">
        <v>13668.1000001431</v>
      </c>
      <c r="D58" t="s">
        <v>469</v>
      </c>
      <c r="E58" t="s">
        <v>470</v>
      </c>
      <c r="F58" t="s">
        <v>568</v>
      </c>
      <c r="G58">
        <v>1531244652.9000001</v>
      </c>
      <c r="H58">
        <f t="shared" si="43"/>
        <v>8.4641804863693475E-3</v>
      </c>
      <c r="I58">
        <f t="shared" si="44"/>
        <v>26.066734936288928</v>
      </c>
      <c r="J58">
        <f t="shared" si="45"/>
        <v>257.62951612903203</v>
      </c>
      <c r="K58">
        <f t="shared" si="46"/>
        <v>194.21820282128354</v>
      </c>
      <c r="L58">
        <f t="shared" si="47"/>
        <v>19.329626941166737</v>
      </c>
      <c r="M58">
        <f t="shared" si="48"/>
        <v>25.640657587537742</v>
      </c>
      <c r="N58">
        <f t="shared" si="49"/>
        <v>0.82791081236630937</v>
      </c>
      <c r="O58">
        <f t="shared" si="50"/>
        <v>2.252058060803622</v>
      </c>
      <c r="P58">
        <f t="shared" si="51"/>
        <v>0.6891404668170914</v>
      </c>
      <c r="Q58">
        <f t="shared" si="52"/>
        <v>0.44123033887148561</v>
      </c>
      <c r="R58">
        <f t="shared" si="53"/>
        <v>273.60288663869534</v>
      </c>
      <c r="S58">
        <f t="shared" si="54"/>
        <v>28.805830855962114</v>
      </c>
      <c r="T58">
        <f t="shared" si="55"/>
        <v>28.4113516129032</v>
      </c>
      <c r="U58">
        <f t="shared" si="56"/>
        <v>3.8867989720460838</v>
      </c>
      <c r="V58">
        <f t="shared" si="57"/>
        <v>65.141272805894403</v>
      </c>
      <c r="W58">
        <f t="shared" si="58"/>
        <v>2.7048866889798964</v>
      </c>
      <c r="X58">
        <f t="shared" si="59"/>
        <v>4.1523393272339328</v>
      </c>
      <c r="Y58">
        <f t="shared" si="60"/>
        <v>1.1819122830661875</v>
      </c>
      <c r="Z58">
        <f t="shared" si="61"/>
        <v>-373.2703594488882</v>
      </c>
      <c r="AA58">
        <f t="shared" si="62"/>
        <v>138.64223568072327</v>
      </c>
      <c r="AB58">
        <f t="shared" si="63"/>
        <v>13.5510583947637</v>
      </c>
      <c r="AC58">
        <f t="shared" si="64"/>
        <v>52.525821265294098</v>
      </c>
      <c r="AD58">
        <v>-4.1239176218528698E-2</v>
      </c>
      <c r="AE58">
        <v>4.6294588055557501E-2</v>
      </c>
      <c r="AF58">
        <v>3.4589008763373101</v>
      </c>
      <c r="AG58">
        <v>0</v>
      </c>
      <c r="AH58">
        <v>0</v>
      </c>
      <c r="AI58">
        <f t="shared" si="65"/>
        <v>1</v>
      </c>
      <c r="AJ58">
        <f t="shared" si="66"/>
        <v>0</v>
      </c>
      <c r="AK58">
        <f t="shared" si="67"/>
        <v>52142.179997152998</v>
      </c>
      <c r="AL58">
        <v>0</v>
      </c>
      <c r="AM58">
        <v>0</v>
      </c>
      <c r="AN58">
        <v>0</v>
      </c>
      <c r="AO58">
        <f t="shared" si="68"/>
        <v>0</v>
      </c>
      <c r="AP58" t="e">
        <f t="shared" si="69"/>
        <v>#DIV/0!</v>
      </c>
      <c r="AQ58">
        <v>-1</v>
      </c>
      <c r="AR58" t="s">
        <v>471</v>
      </c>
      <c r="AS58">
        <v>807.22388461538503</v>
      </c>
      <c r="AT58">
        <v>1215.6199999999999</v>
      </c>
      <c r="AU58">
        <f t="shared" si="70"/>
        <v>0.33595705515260932</v>
      </c>
      <c r="AV58">
        <v>0.5</v>
      </c>
      <c r="AW58">
        <f t="shared" si="71"/>
        <v>1429.2227805590755</v>
      </c>
      <c r="AX58">
        <f t="shared" si="72"/>
        <v>26.066734936288928</v>
      </c>
      <c r="AY58">
        <f t="shared" si="73"/>
        <v>240.07873825682549</v>
      </c>
      <c r="AZ58">
        <f t="shared" si="74"/>
        <v>0.52731939257333704</v>
      </c>
      <c r="BA58">
        <f t="shared" si="75"/>
        <v>1.8938079706301007E-2</v>
      </c>
      <c r="BB58">
        <f t="shared" si="76"/>
        <v>-1</v>
      </c>
      <c r="BC58" t="s">
        <v>472</v>
      </c>
      <c r="BD58">
        <v>574.6</v>
      </c>
      <c r="BE58">
        <f t="shared" si="77"/>
        <v>641.01999999999987</v>
      </c>
      <c r="BF58">
        <f t="shared" si="78"/>
        <v>0.6371035465112086</v>
      </c>
      <c r="BG58">
        <f t="shared" si="79"/>
        <v>2.1155934563174381</v>
      </c>
      <c r="BH58">
        <f t="shared" si="80"/>
        <v>0.33595705515260926</v>
      </c>
      <c r="BI58" t="e">
        <f t="shared" si="81"/>
        <v>#DIV/0!</v>
      </c>
      <c r="BJ58" t="s">
        <v>257</v>
      </c>
      <c r="BK58" t="s">
        <v>257</v>
      </c>
      <c r="BL58" t="s">
        <v>257</v>
      </c>
      <c r="BM58" t="s">
        <v>257</v>
      </c>
      <c r="BN58" t="s">
        <v>257</v>
      </c>
      <c r="BO58" t="s">
        <v>257</v>
      </c>
      <c r="BP58" t="s">
        <v>257</v>
      </c>
      <c r="BQ58" t="s">
        <v>257</v>
      </c>
      <c r="BR58">
        <f t="shared" si="82"/>
        <v>1700.0038709677401</v>
      </c>
      <c r="BS58">
        <f t="shared" si="83"/>
        <v>1429.2227805590755</v>
      </c>
      <c r="BT58">
        <f t="shared" si="84"/>
        <v>0.84071736833486121</v>
      </c>
      <c r="BU58">
        <f t="shared" si="85"/>
        <v>0.19143473666972258</v>
      </c>
      <c r="BV58">
        <v>6</v>
      </c>
      <c r="BW58">
        <v>0.5</v>
      </c>
      <c r="BX58" t="s">
        <v>258</v>
      </c>
      <c r="BY58">
        <v>1531244652.9000001</v>
      </c>
      <c r="BZ58">
        <v>257.62951612903203</v>
      </c>
      <c r="CA58">
        <v>300.00041935483898</v>
      </c>
      <c r="CB58">
        <v>27.1778774193548</v>
      </c>
      <c r="CC58">
        <v>14.826703225806501</v>
      </c>
      <c r="CD58">
        <v>400.00125806451598</v>
      </c>
      <c r="CE58">
        <v>99.4253419354839</v>
      </c>
      <c r="CF58">
        <v>9.9968567741935493E-2</v>
      </c>
      <c r="CG58">
        <v>29.5532580645161</v>
      </c>
      <c r="CH58">
        <v>28.4113516129032</v>
      </c>
      <c r="CI58">
        <v>999.9</v>
      </c>
      <c r="CJ58">
        <v>10002.5080645161</v>
      </c>
      <c r="CK58">
        <v>0</v>
      </c>
      <c r="CL58">
        <v>2.51102548387097</v>
      </c>
      <c r="CM58">
        <v>1700.0038709677401</v>
      </c>
      <c r="CN58">
        <v>0.97601693548387103</v>
      </c>
      <c r="CO58">
        <v>2.3983067741935499E-2</v>
      </c>
      <c r="CP58">
        <v>0</v>
      </c>
      <c r="CQ58">
        <v>807.25112903225795</v>
      </c>
      <c r="CR58">
        <v>5.0001199999999999</v>
      </c>
      <c r="CS58">
        <v>14022.467741935499</v>
      </c>
      <c r="CT58">
        <v>13608.1225806452</v>
      </c>
      <c r="CU58">
        <v>46.625</v>
      </c>
      <c r="CV58">
        <v>48.088419354838699</v>
      </c>
      <c r="CW58">
        <v>47.477645161290297</v>
      </c>
      <c r="CX58">
        <v>48.008000000000003</v>
      </c>
      <c r="CY58">
        <v>48.375</v>
      </c>
      <c r="CZ58">
        <v>1654.35290322581</v>
      </c>
      <c r="DA58">
        <v>40.650967741935503</v>
      </c>
      <c r="DB58">
        <v>0</v>
      </c>
      <c r="DC58">
        <v>103.799999952316</v>
      </c>
      <c r="DD58">
        <v>807.22388461538503</v>
      </c>
      <c r="DE58">
        <v>-3.0601367637020198</v>
      </c>
      <c r="DF58">
        <v>-31.678632491024299</v>
      </c>
      <c r="DG58">
        <v>14022.1615384615</v>
      </c>
      <c r="DH58">
        <v>15</v>
      </c>
      <c r="DI58">
        <v>1531244628.9000001</v>
      </c>
      <c r="DJ58" t="s">
        <v>473</v>
      </c>
      <c r="DK58">
        <v>82</v>
      </c>
      <c r="DL58">
        <v>-0.379</v>
      </c>
      <c r="DM58">
        <v>-0.189</v>
      </c>
      <c r="DN58">
        <v>300</v>
      </c>
      <c r="DO58">
        <v>15</v>
      </c>
      <c r="DP58">
        <v>0.04</v>
      </c>
      <c r="DQ58">
        <v>0.01</v>
      </c>
      <c r="DR58">
        <v>26.063584618196199</v>
      </c>
      <c r="DS58">
        <v>0.11189948769172101</v>
      </c>
      <c r="DT58">
        <v>5.0526257791989403E-2</v>
      </c>
      <c r="DU58">
        <v>1</v>
      </c>
      <c r="DV58">
        <v>0.82145136806524499</v>
      </c>
      <c r="DW58">
        <v>7.2426000961891501E-2</v>
      </c>
      <c r="DX58">
        <v>1.03795096653153E-2</v>
      </c>
      <c r="DY58">
        <v>1</v>
      </c>
      <c r="DZ58">
        <v>2</v>
      </c>
      <c r="EA58">
        <v>2</v>
      </c>
      <c r="EB58" t="s">
        <v>260</v>
      </c>
      <c r="EC58">
        <v>100</v>
      </c>
      <c r="ED58">
        <v>100</v>
      </c>
      <c r="EE58">
        <v>-0.379</v>
      </c>
      <c r="EF58">
        <v>-0.189</v>
      </c>
      <c r="EG58">
        <v>2</v>
      </c>
      <c r="EH58">
        <v>388.459</v>
      </c>
      <c r="EI58">
        <v>551.47900000000004</v>
      </c>
      <c r="EJ58">
        <v>24.9999</v>
      </c>
      <c r="EK58">
        <v>35.461599999999997</v>
      </c>
      <c r="EL58">
        <v>30.0002</v>
      </c>
      <c r="EM58">
        <v>35.480899999999998</v>
      </c>
      <c r="EN58">
        <v>35.444899999999997</v>
      </c>
      <c r="EO58">
        <v>15.6671</v>
      </c>
      <c r="EP58">
        <v>55.752699999999997</v>
      </c>
      <c r="EQ58">
        <v>0</v>
      </c>
      <c r="ER58">
        <v>25</v>
      </c>
      <c r="ES58">
        <v>300</v>
      </c>
      <c r="ET58">
        <v>14.732200000000001</v>
      </c>
      <c r="EU58">
        <v>108.764</v>
      </c>
      <c r="EV58">
        <v>100.651</v>
      </c>
    </row>
    <row r="59" spans="1:152" x14ac:dyDescent="0.2">
      <c r="A59">
        <v>83</v>
      </c>
      <c r="B59">
        <v>1531244764.4000001</v>
      </c>
      <c r="C59">
        <v>13771.6000001431</v>
      </c>
      <c r="D59" t="s">
        <v>474</v>
      </c>
      <c r="E59" t="s">
        <v>475</v>
      </c>
      <c r="F59" t="s">
        <v>568</v>
      </c>
      <c r="G59">
        <v>1531244756.4000001</v>
      </c>
      <c r="H59">
        <f t="shared" si="43"/>
        <v>8.4883341447326878E-3</v>
      </c>
      <c r="I59">
        <f t="shared" si="44"/>
        <v>21.156999725325228</v>
      </c>
      <c r="J59">
        <f t="shared" si="45"/>
        <v>215.55377419354801</v>
      </c>
      <c r="K59">
        <f t="shared" si="46"/>
        <v>164.53192637411124</v>
      </c>
      <c r="L59">
        <f t="shared" si="47"/>
        <v>16.375242634849108</v>
      </c>
      <c r="M59">
        <f t="shared" si="48"/>
        <v>21.453254885321901</v>
      </c>
      <c r="N59">
        <f t="shared" si="49"/>
        <v>0.83908013866152042</v>
      </c>
      <c r="O59">
        <f t="shared" si="50"/>
        <v>2.2512493274533041</v>
      </c>
      <c r="P59">
        <f t="shared" si="51"/>
        <v>0.69683941252355974</v>
      </c>
      <c r="Q59">
        <f t="shared" si="52"/>
        <v>0.4462822871671358</v>
      </c>
      <c r="R59">
        <f t="shared" si="53"/>
        <v>273.59983098535378</v>
      </c>
      <c r="S59">
        <f t="shared" si="54"/>
        <v>28.784886951956601</v>
      </c>
      <c r="T59">
        <f t="shared" si="55"/>
        <v>28.400264516128999</v>
      </c>
      <c r="U59">
        <f t="shared" si="56"/>
        <v>3.8842951499169955</v>
      </c>
      <c r="V59">
        <f t="shared" si="57"/>
        <v>65.363286843270402</v>
      </c>
      <c r="W59">
        <f t="shared" si="58"/>
        <v>2.7121232046769466</v>
      </c>
      <c r="X59">
        <f t="shared" si="59"/>
        <v>4.1493066454570107</v>
      </c>
      <c r="Y59">
        <f t="shared" si="60"/>
        <v>1.172171945240049</v>
      </c>
      <c r="Z59">
        <f t="shared" si="61"/>
        <v>-374.33553578271153</v>
      </c>
      <c r="AA59">
        <f t="shared" si="62"/>
        <v>138.3994316418445</v>
      </c>
      <c r="AB59">
        <f t="shared" si="63"/>
        <v>13.530588518456064</v>
      </c>
      <c r="AC59">
        <f t="shared" si="64"/>
        <v>51.194315362942802</v>
      </c>
      <c r="AD59">
        <v>-4.1217389466886203E-2</v>
      </c>
      <c r="AE59">
        <v>4.6270130518214499E-2</v>
      </c>
      <c r="AF59">
        <v>3.4574545651519202</v>
      </c>
      <c r="AG59">
        <v>0</v>
      </c>
      <c r="AH59">
        <v>0</v>
      </c>
      <c r="AI59">
        <f t="shared" si="65"/>
        <v>1</v>
      </c>
      <c r="AJ59">
        <f t="shared" si="66"/>
        <v>0</v>
      </c>
      <c r="AK59">
        <f t="shared" si="67"/>
        <v>52117.961632740546</v>
      </c>
      <c r="AL59">
        <v>0</v>
      </c>
      <c r="AM59">
        <v>0</v>
      </c>
      <c r="AN59">
        <v>0</v>
      </c>
      <c r="AO59">
        <f t="shared" si="68"/>
        <v>0</v>
      </c>
      <c r="AP59" t="e">
        <f t="shared" si="69"/>
        <v>#DIV/0!</v>
      </c>
      <c r="AQ59">
        <v>-1</v>
      </c>
      <c r="AR59" t="s">
        <v>476</v>
      </c>
      <c r="AS59">
        <v>780.77469230769202</v>
      </c>
      <c r="AT59">
        <v>1143.26</v>
      </c>
      <c r="AU59">
        <f t="shared" si="70"/>
        <v>0.31706287956572254</v>
      </c>
      <c r="AV59">
        <v>0.5</v>
      </c>
      <c r="AW59">
        <f t="shared" si="71"/>
        <v>1429.2067837848854</v>
      </c>
      <c r="AX59">
        <f t="shared" si="72"/>
        <v>21.156999725325228</v>
      </c>
      <c r="AY59">
        <f t="shared" si="73"/>
        <v>226.57420918085037</v>
      </c>
      <c r="AZ59">
        <f t="shared" si="74"/>
        <v>0.50266780959711699</v>
      </c>
      <c r="BA59">
        <f t="shared" si="75"/>
        <v>1.5503004867251003E-2</v>
      </c>
      <c r="BB59">
        <f t="shared" si="76"/>
        <v>-1</v>
      </c>
      <c r="BC59" t="s">
        <v>477</v>
      </c>
      <c r="BD59">
        <v>568.58000000000004</v>
      </c>
      <c r="BE59">
        <f t="shared" si="77"/>
        <v>574.67999999999995</v>
      </c>
      <c r="BF59">
        <f t="shared" si="78"/>
        <v>0.63076026256752971</v>
      </c>
      <c r="BG59">
        <f t="shared" si="79"/>
        <v>2.0107284814801787</v>
      </c>
      <c r="BH59">
        <f t="shared" si="80"/>
        <v>0.31706287956572254</v>
      </c>
      <c r="BI59" t="e">
        <f t="shared" si="81"/>
        <v>#DIV/0!</v>
      </c>
      <c r="BJ59" t="s">
        <v>257</v>
      </c>
      <c r="BK59" t="s">
        <v>257</v>
      </c>
      <c r="BL59" t="s">
        <v>257</v>
      </c>
      <c r="BM59" t="s">
        <v>257</v>
      </c>
      <c r="BN59" t="s">
        <v>257</v>
      </c>
      <c r="BO59" t="s">
        <v>257</v>
      </c>
      <c r="BP59" t="s">
        <v>257</v>
      </c>
      <c r="BQ59" t="s">
        <v>257</v>
      </c>
      <c r="BR59">
        <f t="shared" si="82"/>
        <v>1699.9848387096799</v>
      </c>
      <c r="BS59">
        <f t="shared" si="83"/>
        <v>1429.2067837848854</v>
      </c>
      <c r="BT59">
        <f t="shared" si="84"/>
        <v>0.8407173706735408</v>
      </c>
      <c r="BU59">
        <f t="shared" si="85"/>
        <v>0.19143474134708152</v>
      </c>
      <c r="BV59">
        <v>6</v>
      </c>
      <c r="BW59">
        <v>0.5</v>
      </c>
      <c r="BX59" t="s">
        <v>258</v>
      </c>
      <c r="BY59">
        <v>1531244756.4000001</v>
      </c>
      <c r="BZ59">
        <v>215.55377419354801</v>
      </c>
      <c r="CA59">
        <v>250.032903225806</v>
      </c>
      <c r="CB59">
        <v>27.250335483871002</v>
      </c>
      <c r="CC59">
        <v>14.8651258064516</v>
      </c>
      <c r="CD59">
        <v>400.010548387097</v>
      </c>
      <c r="CE59">
        <v>99.426235483870997</v>
      </c>
      <c r="CF59">
        <v>9.9996267741935499E-2</v>
      </c>
      <c r="CG59">
        <v>29.540580645161299</v>
      </c>
      <c r="CH59">
        <v>28.400264516128999</v>
      </c>
      <c r="CI59">
        <v>999.9</v>
      </c>
      <c r="CJ59">
        <v>9997.1338709677402</v>
      </c>
      <c r="CK59">
        <v>0</v>
      </c>
      <c r="CL59">
        <v>3.3002551612903201</v>
      </c>
      <c r="CM59">
        <v>1699.9848387096799</v>
      </c>
      <c r="CN59">
        <v>0.976017322580645</v>
      </c>
      <c r="CO59">
        <v>2.3982661290322602E-2</v>
      </c>
      <c r="CP59">
        <v>0</v>
      </c>
      <c r="CQ59">
        <v>780.834967741936</v>
      </c>
      <c r="CR59">
        <v>5.0001199999999999</v>
      </c>
      <c r="CS59">
        <v>13645.683870967699</v>
      </c>
      <c r="CT59">
        <v>13607.9741935484</v>
      </c>
      <c r="CU59">
        <v>46.628999999999998</v>
      </c>
      <c r="CV59">
        <v>48.125</v>
      </c>
      <c r="CW59">
        <v>47.5</v>
      </c>
      <c r="CX59">
        <v>48.042000000000002</v>
      </c>
      <c r="CY59">
        <v>48.378999999999998</v>
      </c>
      <c r="CZ59">
        <v>1654.33419354839</v>
      </c>
      <c r="DA59">
        <v>40.650645161290299</v>
      </c>
      <c r="DB59">
        <v>0</v>
      </c>
      <c r="DC59">
        <v>103.09999990463299</v>
      </c>
      <c r="DD59">
        <v>780.77469230769202</v>
      </c>
      <c r="DE59">
        <v>-2.00177777971621</v>
      </c>
      <c r="DF59">
        <v>-44.252991387626302</v>
      </c>
      <c r="DG59">
        <v>13645.246153846199</v>
      </c>
      <c r="DH59">
        <v>15</v>
      </c>
      <c r="DI59">
        <v>1531244733.4000001</v>
      </c>
      <c r="DJ59" t="s">
        <v>478</v>
      </c>
      <c r="DK59">
        <v>83</v>
      </c>
      <c r="DL59">
        <v>-0.36199999999999999</v>
      </c>
      <c r="DM59">
        <v>-0.184</v>
      </c>
      <c r="DN59">
        <v>250</v>
      </c>
      <c r="DO59">
        <v>15</v>
      </c>
      <c r="DP59">
        <v>0.03</v>
      </c>
      <c r="DQ59">
        <v>0.01</v>
      </c>
      <c r="DR59">
        <v>21.132696756249</v>
      </c>
      <c r="DS59">
        <v>0.43037637768695303</v>
      </c>
      <c r="DT59">
        <v>0.217224179143823</v>
      </c>
      <c r="DU59">
        <v>1</v>
      </c>
      <c r="DV59">
        <v>0.82708571834408495</v>
      </c>
      <c r="DW59">
        <v>0.13936632031134299</v>
      </c>
      <c r="DX59">
        <v>2.3485450064339702E-2</v>
      </c>
      <c r="DY59">
        <v>1</v>
      </c>
      <c r="DZ59">
        <v>2</v>
      </c>
      <c r="EA59">
        <v>2</v>
      </c>
      <c r="EB59" t="s">
        <v>260</v>
      </c>
      <c r="EC59">
        <v>100</v>
      </c>
      <c r="ED59">
        <v>100</v>
      </c>
      <c r="EE59">
        <v>-0.36199999999999999</v>
      </c>
      <c r="EF59">
        <v>-0.184</v>
      </c>
      <c r="EG59">
        <v>2</v>
      </c>
      <c r="EH59">
        <v>388.483</v>
      </c>
      <c r="EI59">
        <v>551.27</v>
      </c>
      <c r="EJ59">
        <v>24.999700000000001</v>
      </c>
      <c r="EK59">
        <v>35.481200000000001</v>
      </c>
      <c r="EL59">
        <v>30.0001</v>
      </c>
      <c r="EM59">
        <v>35.502899999999997</v>
      </c>
      <c r="EN59">
        <v>35.467700000000001</v>
      </c>
      <c r="EO59">
        <v>13.602499999999999</v>
      </c>
      <c r="EP59">
        <v>55.841000000000001</v>
      </c>
      <c r="EQ59">
        <v>0</v>
      </c>
      <c r="ER59">
        <v>25</v>
      </c>
      <c r="ES59">
        <v>250</v>
      </c>
      <c r="ET59">
        <v>14.7234</v>
      </c>
      <c r="EU59">
        <v>108.759</v>
      </c>
      <c r="EV59">
        <v>100.649</v>
      </c>
    </row>
    <row r="60" spans="1:152" x14ac:dyDescent="0.2">
      <c r="A60">
        <v>84</v>
      </c>
      <c r="B60">
        <v>1531244870.4000001</v>
      </c>
      <c r="C60">
        <v>13877.6000001431</v>
      </c>
      <c r="D60" t="s">
        <v>479</v>
      </c>
      <c r="E60" t="s">
        <v>480</v>
      </c>
      <c r="F60" t="s">
        <v>568</v>
      </c>
      <c r="G60">
        <v>1531244862.4000001</v>
      </c>
      <c r="H60">
        <f t="shared" si="43"/>
        <v>8.6104864213259052E-3</v>
      </c>
      <c r="I60">
        <f t="shared" si="44"/>
        <v>13.44055169931446</v>
      </c>
      <c r="J60">
        <f t="shared" si="45"/>
        <v>152.88229032258101</v>
      </c>
      <c r="K60">
        <f t="shared" si="46"/>
        <v>120.77239527767439</v>
      </c>
      <c r="L60">
        <f t="shared" si="47"/>
        <v>12.019814927557897</v>
      </c>
      <c r="M60">
        <f t="shared" si="48"/>
        <v>15.215536887826351</v>
      </c>
      <c r="N60">
        <f t="shared" si="49"/>
        <v>0.8590112765144684</v>
      </c>
      <c r="O60">
        <f t="shared" si="50"/>
        <v>2.2506307655382178</v>
      </c>
      <c r="P60">
        <f t="shared" si="51"/>
        <v>0.71053337157229157</v>
      </c>
      <c r="Q60">
        <f t="shared" si="52"/>
        <v>0.45527092680048903</v>
      </c>
      <c r="R60">
        <f t="shared" si="53"/>
        <v>273.59914357480443</v>
      </c>
      <c r="S60">
        <f t="shared" si="54"/>
        <v>28.749278075446878</v>
      </c>
      <c r="T60">
        <f t="shared" si="55"/>
        <v>28.398316129032299</v>
      </c>
      <c r="U60">
        <f t="shared" si="56"/>
        <v>3.883855286980634</v>
      </c>
      <c r="V60">
        <f t="shared" si="57"/>
        <v>65.480819096832832</v>
      </c>
      <c r="W60">
        <f t="shared" si="58"/>
        <v>2.7177835458793185</v>
      </c>
      <c r="X60">
        <f t="shared" si="59"/>
        <v>4.1505032822822034</v>
      </c>
      <c r="Y60">
        <f t="shared" si="60"/>
        <v>1.1660717411013155</v>
      </c>
      <c r="Z60">
        <f t="shared" si="61"/>
        <v>-379.72245118047243</v>
      </c>
      <c r="AA60">
        <f t="shared" si="62"/>
        <v>139.20488542599102</v>
      </c>
      <c r="AB60">
        <f t="shared" si="63"/>
        <v>13.613281068422131</v>
      </c>
      <c r="AC60">
        <f t="shared" si="64"/>
        <v>46.694858888745131</v>
      </c>
      <c r="AD60">
        <v>-4.1200730593667398E-2</v>
      </c>
      <c r="AE60">
        <v>4.6251429473629001E-2</v>
      </c>
      <c r="AF60">
        <v>3.45634849006847</v>
      </c>
      <c r="AG60">
        <v>0</v>
      </c>
      <c r="AH60">
        <v>0</v>
      </c>
      <c r="AI60">
        <f t="shared" si="65"/>
        <v>1</v>
      </c>
      <c r="AJ60">
        <f t="shared" si="66"/>
        <v>0</v>
      </c>
      <c r="AK60">
        <f t="shared" si="67"/>
        <v>52096.857233636838</v>
      </c>
      <c r="AL60">
        <v>0</v>
      </c>
      <c r="AM60">
        <v>0</v>
      </c>
      <c r="AN60">
        <v>0</v>
      </c>
      <c r="AO60">
        <f t="shared" si="68"/>
        <v>0</v>
      </c>
      <c r="AP60" t="e">
        <f t="shared" si="69"/>
        <v>#DIV/0!</v>
      </c>
      <c r="AQ60">
        <v>-1</v>
      </c>
      <c r="AR60" t="s">
        <v>481</v>
      </c>
      <c r="AS60">
        <v>755.12880769230799</v>
      </c>
      <c r="AT60">
        <v>1057.1300000000001</v>
      </c>
      <c r="AU60">
        <f t="shared" si="70"/>
        <v>0.28568027802417117</v>
      </c>
      <c r="AV60">
        <v>0.5</v>
      </c>
      <c r="AW60">
        <f t="shared" si="71"/>
        <v>1429.203251526819</v>
      </c>
      <c r="AX60">
        <f t="shared" si="72"/>
        <v>13.44055169931446</v>
      </c>
      <c r="AY60">
        <f t="shared" si="73"/>
        <v>204.14759112461556</v>
      </c>
      <c r="AZ60">
        <f t="shared" si="74"/>
        <v>0.46473943602016782</v>
      </c>
      <c r="BA60">
        <f t="shared" si="75"/>
        <v>1.0103917468622889E-2</v>
      </c>
      <c r="BB60">
        <f t="shared" si="76"/>
        <v>-1</v>
      </c>
      <c r="BC60" t="s">
        <v>482</v>
      </c>
      <c r="BD60">
        <v>565.84</v>
      </c>
      <c r="BE60">
        <f t="shared" si="77"/>
        <v>491.29000000000008</v>
      </c>
      <c r="BF60">
        <f t="shared" si="78"/>
        <v>0.61471064403446452</v>
      </c>
      <c r="BG60">
        <f t="shared" si="79"/>
        <v>1.8682489749752582</v>
      </c>
      <c r="BH60">
        <f t="shared" si="80"/>
        <v>0.28568027802417117</v>
      </c>
      <c r="BI60" t="e">
        <f t="shared" si="81"/>
        <v>#DIV/0!</v>
      </c>
      <c r="BJ60" t="s">
        <v>257</v>
      </c>
      <c r="BK60" t="s">
        <v>257</v>
      </c>
      <c r="BL60" t="s">
        <v>257</v>
      </c>
      <c r="BM60" t="s">
        <v>257</v>
      </c>
      <c r="BN60" t="s">
        <v>257</v>
      </c>
      <c r="BO60" t="s">
        <v>257</v>
      </c>
      <c r="BP60" t="s">
        <v>257</v>
      </c>
      <c r="BQ60" t="s">
        <v>257</v>
      </c>
      <c r="BR60">
        <f t="shared" si="82"/>
        <v>1699.9806451612901</v>
      </c>
      <c r="BS60">
        <f t="shared" si="83"/>
        <v>1429.203251526819</v>
      </c>
      <c r="BT60">
        <f t="shared" si="84"/>
        <v>0.84071736675050179</v>
      </c>
      <c r="BU60">
        <f t="shared" si="85"/>
        <v>0.19143473350100362</v>
      </c>
      <c r="BV60">
        <v>6</v>
      </c>
      <c r="BW60">
        <v>0.5</v>
      </c>
      <c r="BX60" t="s">
        <v>258</v>
      </c>
      <c r="BY60">
        <v>1531244862.4000001</v>
      </c>
      <c r="BZ60">
        <v>152.88229032258101</v>
      </c>
      <c r="CA60">
        <v>175.016774193548</v>
      </c>
      <c r="CB60">
        <v>27.3076774193548</v>
      </c>
      <c r="CC60">
        <v>14.745174193548401</v>
      </c>
      <c r="CD60">
        <v>400.01680645161298</v>
      </c>
      <c r="CE60">
        <v>99.424519354838694</v>
      </c>
      <c r="CF60">
        <v>0.100002783870968</v>
      </c>
      <c r="CG60">
        <v>29.5455838709677</v>
      </c>
      <c r="CH60">
        <v>28.398316129032299</v>
      </c>
      <c r="CI60">
        <v>999.9</v>
      </c>
      <c r="CJ60">
        <v>9993.2658064516108</v>
      </c>
      <c r="CK60">
        <v>0</v>
      </c>
      <c r="CL60">
        <v>3.3039299999999998</v>
      </c>
      <c r="CM60">
        <v>1699.9806451612901</v>
      </c>
      <c r="CN60">
        <v>0.97601796774193506</v>
      </c>
      <c r="CO60">
        <v>2.3981983870967699E-2</v>
      </c>
      <c r="CP60">
        <v>0</v>
      </c>
      <c r="CQ60">
        <v>755.19074193548397</v>
      </c>
      <c r="CR60">
        <v>5.0001199999999999</v>
      </c>
      <c r="CS60">
        <v>13214.6419354839</v>
      </c>
      <c r="CT60">
        <v>13607.9290322581</v>
      </c>
      <c r="CU60">
        <v>46.639000000000003</v>
      </c>
      <c r="CV60">
        <v>48.125</v>
      </c>
      <c r="CW60">
        <v>47.5</v>
      </c>
      <c r="CX60">
        <v>48.054000000000002</v>
      </c>
      <c r="CY60">
        <v>48.390999999999998</v>
      </c>
      <c r="CZ60">
        <v>1654.3303225806501</v>
      </c>
      <c r="DA60">
        <v>40.650322580645202</v>
      </c>
      <c r="DB60">
        <v>0</v>
      </c>
      <c r="DC60">
        <v>105.59999990463299</v>
      </c>
      <c r="DD60">
        <v>755.12880769230799</v>
      </c>
      <c r="DE60">
        <v>-5.3419145119444504</v>
      </c>
      <c r="DF60">
        <v>-83.620512762320004</v>
      </c>
      <c r="DG60">
        <v>13213.680769230799</v>
      </c>
      <c r="DH60">
        <v>15</v>
      </c>
      <c r="DI60">
        <v>1531244839.4000001</v>
      </c>
      <c r="DJ60" t="s">
        <v>483</v>
      </c>
      <c r="DK60">
        <v>84</v>
      </c>
      <c r="DL60">
        <v>-0.35</v>
      </c>
      <c r="DM60">
        <v>-0.186</v>
      </c>
      <c r="DN60">
        <v>175</v>
      </c>
      <c r="DO60">
        <v>15</v>
      </c>
      <c r="DP60">
        <v>7.0000000000000007E-2</v>
      </c>
      <c r="DQ60">
        <v>0.01</v>
      </c>
      <c r="DR60">
        <v>13.4285639630698</v>
      </c>
      <c r="DS60">
        <v>0.26092075967495099</v>
      </c>
      <c r="DT60">
        <v>0.14900401589828299</v>
      </c>
      <c r="DU60">
        <v>1</v>
      </c>
      <c r="DV60">
        <v>0.84475632008365897</v>
      </c>
      <c r="DW60">
        <v>0.15678807945793299</v>
      </c>
      <c r="DX60">
        <v>2.51212165567932E-2</v>
      </c>
      <c r="DY60">
        <v>1</v>
      </c>
      <c r="DZ60">
        <v>2</v>
      </c>
      <c r="EA60">
        <v>2</v>
      </c>
      <c r="EB60" t="s">
        <v>260</v>
      </c>
      <c r="EC60">
        <v>100</v>
      </c>
      <c r="ED60">
        <v>100</v>
      </c>
      <c r="EE60">
        <v>-0.35</v>
      </c>
      <c r="EF60">
        <v>-0.186</v>
      </c>
      <c r="EG60">
        <v>2</v>
      </c>
      <c r="EH60">
        <v>388.613</v>
      </c>
      <c r="EI60">
        <v>551.12</v>
      </c>
      <c r="EJ60">
        <v>24.999500000000001</v>
      </c>
      <c r="EK60">
        <v>35.494199999999999</v>
      </c>
      <c r="EL60">
        <v>30.0001</v>
      </c>
      <c r="EM60">
        <v>35.519199999999998</v>
      </c>
      <c r="EN60">
        <v>35.483899999999998</v>
      </c>
      <c r="EO60">
        <v>10.418100000000001</v>
      </c>
      <c r="EP60">
        <v>56.433100000000003</v>
      </c>
      <c r="EQ60">
        <v>0</v>
      </c>
      <c r="ER60">
        <v>25</v>
      </c>
      <c r="ES60">
        <v>175</v>
      </c>
      <c r="ET60">
        <v>14.555</v>
      </c>
      <c r="EU60">
        <v>108.759</v>
      </c>
      <c r="EV60">
        <v>100.645</v>
      </c>
    </row>
    <row r="61" spans="1:152" x14ac:dyDescent="0.2">
      <c r="A61">
        <v>85</v>
      </c>
      <c r="B61">
        <v>1531244976.4000001</v>
      </c>
      <c r="C61">
        <v>13983.6000001431</v>
      </c>
      <c r="D61" t="s">
        <v>484</v>
      </c>
      <c r="E61" t="s">
        <v>485</v>
      </c>
      <c r="F61" t="s">
        <v>568</v>
      </c>
      <c r="G61">
        <v>1531244968.4000001</v>
      </c>
      <c r="H61">
        <f t="shared" si="43"/>
        <v>8.7871525305987987E-3</v>
      </c>
      <c r="I61">
        <f t="shared" si="44"/>
        <v>5.2530022149819429</v>
      </c>
      <c r="J61">
        <f t="shared" si="45"/>
        <v>90.929906451612894</v>
      </c>
      <c r="K61">
        <f t="shared" si="46"/>
        <v>78.050033879524307</v>
      </c>
      <c r="L61">
        <f t="shared" si="47"/>
        <v>7.7676810229343287</v>
      </c>
      <c r="M61">
        <f t="shared" si="48"/>
        <v>9.0495093166984812</v>
      </c>
      <c r="N61">
        <f t="shared" si="49"/>
        <v>0.88171542053449825</v>
      </c>
      <c r="O61">
        <f t="shared" si="50"/>
        <v>2.2516635247796448</v>
      </c>
      <c r="P61">
        <f t="shared" si="51"/>
        <v>0.72609700741802219</v>
      </c>
      <c r="Q61">
        <f t="shared" si="52"/>
        <v>0.46548818216765375</v>
      </c>
      <c r="R61">
        <f t="shared" si="53"/>
        <v>273.60456747094014</v>
      </c>
      <c r="S61">
        <f t="shared" si="54"/>
        <v>28.688216384851437</v>
      </c>
      <c r="T61">
        <f t="shared" si="55"/>
        <v>28.384561290322601</v>
      </c>
      <c r="U61">
        <f t="shared" si="56"/>
        <v>3.8807512652797937</v>
      </c>
      <c r="V61">
        <f t="shared" si="57"/>
        <v>65.455573474086506</v>
      </c>
      <c r="W61">
        <f t="shared" si="58"/>
        <v>2.7162665505455914</v>
      </c>
      <c r="X61">
        <f t="shared" si="59"/>
        <v>4.1497864985033646</v>
      </c>
      <c r="Y61">
        <f t="shared" si="60"/>
        <v>1.1644847147342023</v>
      </c>
      <c r="Z61">
        <f t="shared" si="61"/>
        <v>-387.51342659940701</v>
      </c>
      <c r="AA61">
        <f t="shared" si="62"/>
        <v>140.57470270030774</v>
      </c>
      <c r="AB61">
        <f t="shared" si="63"/>
        <v>13.739791976108346</v>
      </c>
      <c r="AC61">
        <f t="shared" si="64"/>
        <v>40.405635547949203</v>
      </c>
      <c r="AD61">
        <v>-4.1228546788320997E-2</v>
      </c>
      <c r="AE61">
        <v>4.6282655588960102E-2</v>
      </c>
      <c r="AF61">
        <v>3.4581952756254402</v>
      </c>
      <c r="AG61">
        <v>0</v>
      </c>
      <c r="AH61">
        <v>0</v>
      </c>
      <c r="AI61">
        <f t="shared" si="65"/>
        <v>1</v>
      </c>
      <c r="AJ61">
        <f t="shared" si="66"/>
        <v>0</v>
      </c>
      <c r="AK61">
        <f t="shared" si="67"/>
        <v>52131.053865968119</v>
      </c>
      <c r="AL61">
        <v>0</v>
      </c>
      <c r="AM61">
        <v>0</v>
      </c>
      <c r="AN61">
        <v>0</v>
      </c>
      <c r="AO61">
        <f t="shared" si="68"/>
        <v>0</v>
      </c>
      <c r="AP61" t="e">
        <f t="shared" si="69"/>
        <v>#DIV/0!</v>
      </c>
      <c r="AQ61">
        <v>-1</v>
      </c>
      <c r="AR61" t="s">
        <v>486</v>
      </c>
      <c r="AS61">
        <v>750.28273076923097</v>
      </c>
      <c r="AT61">
        <v>999.65599999999995</v>
      </c>
      <c r="AU61">
        <f t="shared" si="70"/>
        <v>0.24945908315537446</v>
      </c>
      <c r="AV61">
        <v>0.5</v>
      </c>
      <c r="AW61">
        <f t="shared" si="71"/>
        <v>1429.2317128171408</v>
      </c>
      <c r="AX61">
        <f t="shared" si="72"/>
        <v>5.2530022149819429</v>
      </c>
      <c r="AY61">
        <f t="shared" si="73"/>
        <v>178.26741634797469</v>
      </c>
      <c r="AZ61">
        <f t="shared" si="74"/>
        <v>0.42864345334795168</v>
      </c>
      <c r="BA61">
        <f t="shared" si="75"/>
        <v>4.3750793932893694E-3</v>
      </c>
      <c r="BB61">
        <f t="shared" si="76"/>
        <v>-1</v>
      </c>
      <c r="BC61" t="s">
        <v>487</v>
      </c>
      <c r="BD61">
        <v>571.16</v>
      </c>
      <c r="BE61">
        <f t="shared" si="77"/>
        <v>428.49599999999998</v>
      </c>
      <c r="BF61">
        <f t="shared" si="78"/>
        <v>0.58197338885489946</v>
      </c>
      <c r="BG61">
        <f t="shared" si="79"/>
        <v>1.7502206036837313</v>
      </c>
      <c r="BH61">
        <f t="shared" si="80"/>
        <v>0.24945908315537443</v>
      </c>
      <c r="BI61" t="e">
        <f t="shared" si="81"/>
        <v>#DIV/0!</v>
      </c>
      <c r="BJ61" t="s">
        <v>257</v>
      </c>
      <c r="BK61" t="s">
        <v>257</v>
      </c>
      <c r="BL61" t="s">
        <v>257</v>
      </c>
      <c r="BM61" t="s">
        <v>257</v>
      </c>
      <c r="BN61" t="s">
        <v>257</v>
      </c>
      <c r="BO61" t="s">
        <v>257</v>
      </c>
      <c r="BP61" t="s">
        <v>257</v>
      </c>
      <c r="BQ61" t="s">
        <v>257</v>
      </c>
      <c r="BR61">
        <f t="shared" si="82"/>
        <v>1700.01451612903</v>
      </c>
      <c r="BS61">
        <f t="shared" si="83"/>
        <v>1429.2317128171408</v>
      </c>
      <c r="BT61">
        <f t="shared" si="84"/>
        <v>0.84071735815028947</v>
      </c>
      <c r="BU61">
        <f t="shared" si="85"/>
        <v>0.19143471630057912</v>
      </c>
      <c r="BV61">
        <v>6</v>
      </c>
      <c r="BW61">
        <v>0.5</v>
      </c>
      <c r="BX61" t="s">
        <v>258</v>
      </c>
      <c r="BY61">
        <v>1531244968.4000001</v>
      </c>
      <c r="BZ61">
        <v>90.929906451612894</v>
      </c>
      <c r="CA61">
        <v>100.00779677419401</v>
      </c>
      <c r="CB61">
        <v>27.293177419354802</v>
      </c>
      <c r="CC61">
        <v>14.4723838709677</v>
      </c>
      <c r="CD61">
        <v>400.00596774193502</v>
      </c>
      <c r="CE61">
        <v>99.421854838709706</v>
      </c>
      <c r="CF61">
        <v>9.9960038709677401E-2</v>
      </c>
      <c r="CG61">
        <v>29.542587096774199</v>
      </c>
      <c r="CH61">
        <v>28.384561290322601</v>
      </c>
      <c r="CI61">
        <v>999.9</v>
      </c>
      <c r="CJ61">
        <v>10000.2806451613</v>
      </c>
      <c r="CK61">
        <v>0</v>
      </c>
      <c r="CL61">
        <v>2.80218677419355</v>
      </c>
      <c r="CM61">
        <v>1700.01451612903</v>
      </c>
      <c r="CN61">
        <v>0.97601848387096801</v>
      </c>
      <c r="CO61">
        <v>2.3981441935483901E-2</v>
      </c>
      <c r="CP61">
        <v>0</v>
      </c>
      <c r="CQ61">
        <v>750.31909677419401</v>
      </c>
      <c r="CR61">
        <v>5.0001199999999999</v>
      </c>
      <c r="CS61">
        <v>13047.5677419355</v>
      </c>
      <c r="CT61">
        <v>13608.2322580645</v>
      </c>
      <c r="CU61">
        <v>46.680999999999997</v>
      </c>
      <c r="CV61">
        <v>48.125</v>
      </c>
      <c r="CW61">
        <v>47.508000000000003</v>
      </c>
      <c r="CX61">
        <v>48.061999999999998</v>
      </c>
      <c r="CY61">
        <v>48.418999999999997</v>
      </c>
      <c r="CZ61">
        <v>1654.36387096774</v>
      </c>
      <c r="DA61">
        <v>40.650645161290299</v>
      </c>
      <c r="DB61">
        <v>0</v>
      </c>
      <c r="DC61">
        <v>105.59999990463299</v>
      </c>
      <c r="DD61">
        <v>750.28273076923097</v>
      </c>
      <c r="DE61">
        <v>-5.5980512789720898</v>
      </c>
      <c r="DF61">
        <v>-204.133333156963</v>
      </c>
      <c r="DG61">
        <v>13045.1961538462</v>
      </c>
      <c r="DH61">
        <v>15</v>
      </c>
      <c r="DI61">
        <v>1531244945.4000001</v>
      </c>
      <c r="DJ61" t="s">
        <v>488</v>
      </c>
      <c r="DK61">
        <v>85</v>
      </c>
      <c r="DL61">
        <v>-0.40600000000000003</v>
      </c>
      <c r="DM61">
        <v>-0.189</v>
      </c>
      <c r="DN61">
        <v>100</v>
      </c>
      <c r="DO61">
        <v>14</v>
      </c>
      <c r="DP61">
        <v>0.2</v>
      </c>
      <c r="DQ61">
        <v>0.01</v>
      </c>
      <c r="DR61">
        <v>5.2563740596287696</v>
      </c>
      <c r="DS61">
        <v>1.9785365203565299E-2</v>
      </c>
      <c r="DT61">
        <v>8.0947485185007606E-2</v>
      </c>
      <c r="DU61">
        <v>1</v>
      </c>
      <c r="DV61">
        <v>0.86819816978629005</v>
      </c>
      <c r="DW61">
        <v>0.14856267605663401</v>
      </c>
      <c r="DX61">
        <v>2.4853182727035399E-2</v>
      </c>
      <c r="DY61">
        <v>1</v>
      </c>
      <c r="DZ61">
        <v>2</v>
      </c>
      <c r="EA61">
        <v>2</v>
      </c>
      <c r="EB61" t="s">
        <v>260</v>
      </c>
      <c r="EC61">
        <v>100</v>
      </c>
      <c r="ED61">
        <v>100</v>
      </c>
      <c r="EE61">
        <v>-0.40600000000000003</v>
      </c>
      <c r="EF61">
        <v>-0.189</v>
      </c>
      <c r="EG61">
        <v>2</v>
      </c>
      <c r="EH61">
        <v>388.69299999999998</v>
      </c>
      <c r="EI61">
        <v>550.45500000000004</v>
      </c>
      <c r="EJ61">
        <v>25.0002</v>
      </c>
      <c r="EK61">
        <v>35.496699999999997</v>
      </c>
      <c r="EL61">
        <v>30.0001</v>
      </c>
      <c r="EM61">
        <v>35.526299999999999</v>
      </c>
      <c r="EN61">
        <v>35.493699999999997</v>
      </c>
      <c r="EO61">
        <v>7.1795900000000001</v>
      </c>
      <c r="EP61">
        <v>57.080800000000004</v>
      </c>
      <c r="EQ61">
        <v>0</v>
      </c>
      <c r="ER61">
        <v>25</v>
      </c>
      <c r="ES61">
        <v>100</v>
      </c>
      <c r="ET61">
        <v>14.305</v>
      </c>
      <c r="EU61">
        <v>108.75700000000001</v>
      </c>
      <c r="EV61">
        <v>100.648</v>
      </c>
    </row>
    <row r="62" spans="1:152" x14ac:dyDescent="0.2">
      <c r="A62">
        <v>86</v>
      </c>
      <c r="B62">
        <v>1531245084.4000001</v>
      </c>
      <c r="C62">
        <v>14091.6000001431</v>
      </c>
      <c r="D62" t="s">
        <v>489</v>
      </c>
      <c r="E62" t="s">
        <v>490</v>
      </c>
      <c r="F62" t="s">
        <v>568</v>
      </c>
      <c r="G62">
        <v>1531245076.4000001</v>
      </c>
      <c r="H62">
        <f t="shared" si="43"/>
        <v>8.8768857800479821E-3</v>
      </c>
      <c r="I62">
        <f t="shared" si="44"/>
        <v>-0.53534615656989903</v>
      </c>
      <c r="J62">
        <f t="shared" si="45"/>
        <v>50.144919354838699</v>
      </c>
      <c r="K62">
        <f t="shared" si="46"/>
        <v>50.333730823880472</v>
      </c>
      <c r="L62">
        <f t="shared" si="47"/>
        <v>5.0092510033193625</v>
      </c>
      <c r="M62">
        <f t="shared" si="48"/>
        <v>4.9904603429559344</v>
      </c>
      <c r="N62">
        <f t="shared" si="49"/>
        <v>0.89942477580774494</v>
      </c>
      <c r="O62">
        <f t="shared" si="50"/>
        <v>2.2513706160949423</v>
      </c>
      <c r="P62">
        <f t="shared" si="51"/>
        <v>0.73808135298008626</v>
      </c>
      <c r="Q62">
        <f t="shared" si="52"/>
        <v>0.47336852225424464</v>
      </c>
      <c r="R62">
        <f t="shared" si="53"/>
        <v>273.60351967561911</v>
      </c>
      <c r="S62">
        <f t="shared" si="54"/>
        <v>28.645344648624153</v>
      </c>
      <c r="T62">
        <f t="shared" si="55"/>
        <v>28.360912903225799</v>
      </c>
      <c r="U62">
        <f t="shared" si="56"/>
        <v>3.8754196481845273</v>
      </c>
      <c r="V62">
        <f t="shared" si="57"/>
        <v>65.549981730063962</v>
      </c>
      <c r="W62">
        <f t="shared" si="58"/>
        <v>2.7181362818591279</v>
      </c>
      <c r="X62">
        <f t="shared" si="59"/>
        <v>4.1466621501932117</v>
      </c>
      <c r="Y62">
        <f t="shared" si="60"/>
        <v>1.1572833663253994</v>
      </c>
      <c r="Z62">
        <f t="shared" si="61"/>
        <v>-391.470662900116</v>
      </c>
      <c r="AA62">
        <f t="shared" si="62"/>
        <v>141.84065122680352</v>
      </c>
      <c r="AB62">
        <f t="shared" si="63"/>
        <v>13.862801889320977</v>
      </c>
      <c r="AC62">
        <f t="shared" si="64"/>
        <v>37.836309891627593</v>
      </c>
      <c r="AD62">
        <v>-4.1220656452303002E-2</v>
      </c>
      <c r="AE62">
        <v>4.6273797995548399E-2</v>
      </c>
      <c r="AF62">
        <v>3.4576714604045602</v>
      </c>
      <c r="AG62">
        <v>0</v>
      </c>
      <c r="AH62">
        <v>0</v>
      </c>
      <c r="AI62">
        <f t="shared" si="65"/>
        <v>1</v>
      </c>
      <c r="AJ62">
        <f t="shared" si="66"/>
        <v>0</v>
      </c>
      <c r="AK62">
        <f t="shared" si="67"/>
        <v>52123.712074655443</v>
      </c>
      <c r="AL62">
        <v>0</v>
      </c>
      <c r="AM62">
        <v>0</v>
      </c>
      <c r="AN62">
        <v>0</v>
      </c>
      <c r="AO62">
        <f t="shared" si="68"/>
        <v>0</v>
      </c>
      <c r="AP62" t="e">
        <f t="shared" si="69"/>
        <v>#DIV/0!</v>
      </c>
      <c r="AQ62">
        <v>-1</v>
      </c>
      <c r="AR62" t="s">
        <v>491</v>
      </c>
      <c r="AS62">
        <v>757.12757692307696</v>
      </c>
      <c r="AT62">
        <v>971.245</v>
      </c>
      <c r="AU62">
        <f t="shared" si="70"/>
        <v>0.22045665416750981</v>
      </c>
      <c r="AV62">
        <v>0.5</v>
      </c>
      <c r="AW62">
        <f t="shared" si="71"/>
        <v>1429.2262837848857</v>
      </c>
      <c r="AX62">
        <f t="shared" si="72"/>
        <v>-0.53534615656989903</v>
      </c>
      <c r="AY62">
        <f t="shared" si="73"/>
        <v>157.54122228573991</v>
      </c>
      <c r="AZ62">
        <f t="shared" si="74"/>
        <v>0.40721445155444813</v>
      </c>
      <c r="BA62">
        <f t="shared" si="75"/>
        <v>3.2510866102993983E-4</v>
      </c>
      <c r="BB62">
        <f t="shared" si="76"/>
        <v>-1</v>
      </c>
      <c r="BC62" t="s">
        <v>492</v>
      </c>
      <c r="BD62">
        <v>575.74</v>
      </c>
      <c r="BE62">
        <f t="shared" si="77"/>
        <v>395.505</v>
      </c>
      <c r="BF62">
        <f t="shared" si="78"/>
        <v>0.54137728493172788</v>
      </c>
      <c r="BG62">
        <f t="shared" si="79"/>
        <v>1.6869507069163163</v>
      </c>
      <c r="BH62">
        <f t="shared" si="80"/>
        <v>0.22045665416750979</v>
      </c>
      <c r="BI62" t="e">
        <f t="shared" si="81"/>
        <v>#DIV/0!</v>
      </c>
      <c r="BJ62" t="s">
        <v>257</v>
      </c>
      <c r="BK62" t="s">
        <v>257</v>
      </c>
      <c r="BL62" t="s">
        <v>257</v>
      </c>
      <c r="BM62" t="s">
        <v>257</v>
      </c>
      <c r="BN62" t="s">
        <v>257</v>
      </c>
      <c r="BO62" t="s">
        <v>257</v>
      </c>
      <c r="BP62" t="s">
        <v>257</v>
      </c>
      <c r="BQ62" t="s">
        <v>257</v>
      </c>
      <c r="BR62">
        <f t="shared" si="82"/>
        <v>1700.0080645161299</v>
      </c>
      <c r="BS62">
        <f t="shared" si="83"/>
        <v>1429.2262837848857</v>
      </c>
      <c r="BT62">
        <f t="shared" si="84"/>
        <v>0.84071735518012602</v>
      </c>
      <c r="BU62">
        <f t="shared" si="85"/>
        <v>0.19143471036025214</v>
      </c>
      <c r="BV62">
        <v>6</v>
      </c>
      <c r="BW62">
        <v>0.5</v>
      </c>
      <c r="BX62" t="s">
        <v>258</v>
      </c>
      <c r="BY62">
        <v>1531245076.4000001</v>
      </c>
      <c r="BZ62">
        <v>50.144919354838699</v>
      </c>
      <c r="CA62">
        <v>50.009599999999999</v>
      </c>
      <c r="CB62">
        <v>27.312254838709698</v>
      </c>
      <c r="CC62">
        <v>14.360961290322599</v>
      </c>
      <c r="CD62">
        <v>400.01122580645199</v>
      </c>
      <c r="CE62">
        <v>99.420738709677394</v>
      </c>
      <c r="CF62">
        <v>0.100018470967742</v>
      </c>
      <c r="CG62">
        <v>29.529519354838701</v>
      </c>
      <c r="CH62">
        <v>28.360912903225799</v>
      </c>
      <c r="CI62">
        <v>999.9</v>
      </c>
      <c r="CJ62">
        <v>9998.4790322580593</v>
      </c>
      <c r="CK62">
        <v>0</v>
      </c>
      <c r="CL62">
        <v>2.6856396774193501</v>
      </c>
      <c r="CM62">
        <v>1700.0080645161299</v>
      </c>
      <c r="CN62">
        <v>0.97601848387096801</v>
      </c>
      <c r="CO62">
        <v>2.3981441935483901E-2</v>
      </c>
      <c r="CP62">
        <v>0</v>
      </c>
      <c r="CQ62">
        <v>757.11390322580598</v>
      </c>
      <c r="CR62">
        <v>5.0001199999999999</v>
      </c>
      <c r="CS62">
        <v>13162.4290322581</v>
      </c>
      <c r="CT62">
        <v>13608.1612903226</v>
      </c>
      <c r="CU62">
        <v>46.686999999999998</v>
      </c>
      <c r="CV62">
        <v>48.125</v>
      </c>
      <c r="CW62">
        <v>47.512</v>
      </c>
      <c r="CX62">
        <v>48.061999999999998</v>
      </c>
      <c r="CY62">
        <v>48.436999999999998</v>
      </c>
      <c r="CZ62">
        <v>1654.3577419354799</v>
      </c>
      <c r="DA62">
        <v>40.650322580645202</v>
      </c>
      <c r="DB62">
        <v>0</v>
      </c>
      <c r="DC62">
        <v>107.5</v>
      </c>
      <c r="DD62">
        <v>757.12757692307696</v>
      </c>
      <c r="DE62">
        <v>0.98116238332580896</v>
      </c>
      <c r="DF62">
        <v>31.411965774833899</v>
      </c>
      <c r="DG62">
        <v>13163.4692307692</v>
      </c>
      <c r="DH62">
        <v>15</v>
      </c>
      <c r="DI62">
        <v>1531245053.9000001</v>
      </c>
      <c r="DJ62" t="s">
        <v>493</v>
      </c>
      <c r="DK62">
        <v>86</v>
      </c>
      <c r="DL62">
        <v>-0.45300000000000001</v>
      </c>
      <c r="DM62">
        <v>-0.193</v>
      </c>
      <c r="DN62">
        <v>50</v>
      </c>
      <c r="DO62">
        <v>14</v>
      </c>
      <c r="DP62">
        <v>0.19</v>
      </c>
      <c r="DQ62">
        <v>0.01</v>
      </c>
      <c r="DR62">
        <v>-0.52775363568246803</v>
      </c>
      <c r="DS62">
        <v>3.3860743845214002E-3</v>
      </c>
      <c r="DT62">
        <v>5.6253660481442001E-2</v>
      </c>
      <c r="DU62">
        <v>1</v>
      </c>
      <c r="DV62">
        <v>0.86940790392568401</v>
      </c>
      <c r="DW62">
        <v>0.35024948380988502</v>
      </c>
      <c r="DX62">
        <v>7.4508270837710402E-2</v>
      </c>
      <c r="DY62">
        <v>1</v>
      </c>
      <c r="DZ62">
        <v>2</v>
      </c>
      <c r="EA62">
        <v>2</v>
      </c>
      <c r="EB62" t="s">
        <v>260</v>
      </c>
      <c r="EC62">
        <v>100</v>
      </c>
      <c r="ED62">
        <v>100</v>
      </c>
      <c r="EE62">
        <v>-0.45300000000000001</v>
      </c>
      <c r="EF62">
        <v>-0.193</v>
      </c>
      <c r="EG62">
        <v>2</v>
      </c>
      <c r="EH62">
        <v>388.72899999999998</v>
      </c>
      <c r="EI62">
        <v>550.22500000000002</v>
      </c>
      <c r="EJ62">
        <v>24.999500000000001</v>
      </c>
      <c r="EK62">
        <v>35.494199999999999</v>
      </c>
      <c r="EL62">
        <v>30.0001</v>
      </c>
      <c r="EM62">
        <v>35.527900000000002</v>
      </c>
      <c r="EN62">
        <v>35.493699999999997</v>
      </c>
      <c r="EO62">
        <v>5.0474600000000001</v>
      </c>
      <c r="EP62">
        <v>57.424599999999998</v>
      </c>
      <c r="EQ62">
        <v>0</v>
      </c>
      <c r="ER62">
        <v>25</v>
      </c>
      <c r="ES62">
        <v>50</v>
      </c>
      <c r="ET62">
        <v>14.168100000000001</v>
      </c>
      <c r="EU62">
        <v>108.75700000000001</v>
      </c>
      <c r="EV62">
        <v>100.651</v>
      </c>
    </row>
    <row r="63" spans="1:152" x14ac:dyDescent="0.2">
      <c r="A63">
        <v>87</v>
      </c>
      <c r="B63">
        <v>1531245195.4000001</v>
      </c>
      <c r="C63">
        <v>14202.6000001431</v>
      </c>
      <c r="D63" t="s">
        <v>494</v>
      </c>
      <c r="E63" t="s">
        <v>495</v>
      </c>
      <c r="F63" t="s">
        <v>568</v>
      </c>
      <c r="G63">
        <v>1531245187.40323</v>
      </c>
      <c r="H63">
        <f t="shared" si="43"/>
        <v>8.867241295110774E-3</v>
      </c>
      <c r="I63">
        <f t="shared" si="44"/>
        <v>33.759663292776111</v>
      </c>
      <c r="J63">
        <f t="shared" si="45"/>
        <v>344.81138709677401</v>
      </c>
      <c r="K63">
        <f t="shared" si="46"/>
        <v>268.67418143611235</v>
      </c>
      <c r="L63">
        <f t="shared" si="47"/>
        <v>26.738415344759044</v>
      </c>
      <c r="M63">
        <f t="shared" si="48"/>
        <v>34.315578945900221</v>
      </c>
      <c r="N63">
        <f t="shared" si="49"/>
        <v>0.91232272499661138</v>
      </c>
      <c r="O63">
        <f t="shared" si="50"/>
        <v>2.2527259225277656</v>
      </c>
      <c r="P63">
        <f t="shared" si="51"/>
        <v>0.74685033881389673</v>
      </c>
      <c r="Q63">
        <f t="shared" si="52"/>
        <v>0.47913008180242334</v>
      </c>
      <c r="R63">
        <f t="shared" si="53"/>
        <v>273.60128775890092</v>
      </c>
      <c r="S63">
        <f t="shared" si="54"/>
        <v>28.633550290223837</v>
      </c>
      <c r="T63">
        <f t="shared" si="55"/>
        <v>28.251016129032301</v>
      </c>
      <c r="U63">
        <f t="shared" si="56"/>
        <v>3.850726759483631</v>
      </c>
      <c r="V63">
        <f t="shared" si="57"/>
        <v>65.365572897989139</v>
      </c>
      <c r="W63">
        <f t="shared" si="58"/>
        <v>2.7080784110281959</v>
      </c>
      <c r="X63">
        <f t="shared" si="59"/>
        <v>4.1429735730374135</v>
      </c>
      <c r="Y63">
        <f t="shared" si="60"/>
        <v>1.1426483484554351</v>
      </c>
      <c r="Z63">
        <f t="shared" si="61"/>
        <v>-391.04534111438511</v>
      </c>
      <c r="AA63">
        <f t="shared" si="62"/>
        <v>153.39787181507126</v>
      </c>
      <c r="AB63">
        <f t="shared" si="63"/>
        <v>14.974009653281772</v>
      </c>
      <c r="AC63">
        <f t="shared" si="64"/>
        <v>50.927828112868838</v>
      </c>
      <c r="AD63">
        <v>-4.1257173327479198E-2</v>
      </c>
      <c r="AE63">
        <v>4.6314791386987797E-2</v>
      </c>
      <c r="AF63">
        <v>3.4600954139950901</v>
      </c>
      <c r="AG63">
        <v>0</v>
      </c>
      <c r="AH63">
        <v>0</v>
      </c>
      <c r="AI63">
        <f t="shared" si="65"/>
        <v>1</v>
      </c>
      <c r="AJ63">
        <f t="shared" si="66"/>
        <v>0</v>
      </c>
      <c r="AK63">
        <f t="shared" si="67"/>
        <v>52170.64133680892</v>
      </c>
      <c r="AL63">
        <v>0</v>
      </c>
      <c r="AM63">
        <v>0</v>
      </c>
      <c r="AN63">
        <v>0</v>
      </c>
      <c r="AO63">
        <f t="shared" si="68"/>
        <v>0</v>
      </c>
      <c r="AP63" t="e">
        <f t="shared" si="69"/>
        <v>#DIV/0!</v>
      </c>
      <c r="AQ63">
        <v>-1</v>
      </c>
      <c r="AR63" t="s">
        <v>496</v>
      </c>
      <c r="AS63">
        <v>752.99788461538503</v>
      </c>
      <c r="AT63">
        <v>1114.44</v>
      </c>
      <c r="AU63">
        <f t="shared" si="70"/>
        <v>0.32432622248359266</v>
      </c>
      <c r="AV63">
        <v>0.5</v>
      </c>
      <c r="AW63">
        <f t="shared" si="71"/>
        <v>1429.2146224945648</v>
      </c>
      <c r="AX63">
        <f t="shared" si="72"/>
        <v>33.759663292776111</v>
      </c>
      <c r="AY63">
        <f t="shared" si="73"/>
        <v>231.76588981598806</v>
      </c>
      <c r="AZ63">
        <f t="shared" si="74"/>
        <v>0.51044470765586303</v>
      </c>
      <c r="BA63">
        <f t="shared" si="75"/>
        <v>2.4320814205011605E-2</v>
      </c>
      <c r="BB63">
        <f t="shared" si="76"/>
        <v>-1</v>
      </c>
      <c r="BC63" t="s">
        <v>497</v>
      </c>
      <c r="BD63">
        <v>545.58000000000004</v>
      </c>
      <c r="BE63">
        <f t="shared" si="77"/>
        <v>568.86</v>
      </c>
      <c r="BF63">
        <f t="shared" si="78"/>
        <v>0.63537973382662694</v>
      </c>
      <c r="BG63">
        <f t="shared" si="79"/>
        <v>2.0426701858572529</v>
      </c>
      <c r="BH63">
        <f t="shared" si="80"/>
        <v>0.32432622248359266</v>
      </c>
      <c r="BI63" t="e">
        <f t="shared" si="81"/>
        <v>#DIV/0!</v>
      </c>
      <c r="BJ63" t="s">
        <v>257</v>
      </c>
      <c r="BK63" t="s">
        <v>257</v>
      </c>
      <c r="BL63" t="s">
        <v>257</v>
      </c>
      <c r="BM63" t="s">
        <v>257</v>
      </c>
      <c r="BN63" t="s">
        <v>257</v>
      </c>
      <c r="BO63" t="s">
        <v>257</v>
      </c>
      <c r="BP63" t="s">
        <v>257</v>
      </c>
      <c r="BQ63" t="s">
        <v>257</v>
      </c>
      <c r="BR63">
        <f t="shared" si="82"/>
        <v>1699.9941935483901</v>
      </c>
      <c r="BS63">
        <f t="shared" si="83"/>
        <v>1429.2146224945648</v>
      </c>
      <c r="BT63">
        <f t="shared" si="84"/>
        <v>0.84071735534070957</v>
      </c>
      <c r="BU63">
        <f t="shared" si="85"/>
        <v>0.19143471068141932</v>
      </c>
      <c r="BV63">
        <v>6</v>
      </c>
      <c r="BW63">
        <v>0.5</v>
      </c>
      <c r="BX63" t="s">
        <v>258</v>
      </c>
      <c r="BY63">
        <v>1531245187.40323</v>
      </c>
      <c r="BZ63">
        <v>344.81138709677401</v>
      </c>
      <c r="CA63">
        <v>400.03664516128998</v>
      </c>
      <c r="CB63">
        <v>27.211438709677399</v>
      </c>
      <c r="CC63">
        <v>14.272635483870999</v>
      </c>
      <c r="CD63">
        <v>400.003806451613</v>
      </c>
      <c r="CE63">
        <v>99.419925806451602</v>
      </c>
      <c r="CF63">
        <v>9.9928322580645101E-2</v>
      </c>
      <c r="CG63">
        <v>29.5140806451613</v>
      </c>
      <c r="CH63">
        <v>28.251016129032301</v>
      </c>
      <c r="CI63">
        <v>999.9</v>
      </c>
      <c r="CJ63">
        <v>10007.418387096801</v>
      </c>
      <c r="CK63">
        <v>0</v>
      </c>
      <c r="CL63">
        <v>2.8789974193548402</v>
      </c>
      <c r="CM63">
        <v>1699.9941935483901</v>
      </c>
      <c r="CN63">
        <v>0.97601874193548399</v>
      </c>
      <c r="CO63">
        <v>2.39811709677419E-2</v>
      </c>
      <c r="CP63">
        <v>0</v>
      </c>
      <c r="CQ63">
        <v>752.89938709677403</v>
      </c>
      <c r="CR63">
        <v>5.0001199999999999</v>
      </c>
      <c r="CS63">
        <v>13115.9709677419</v>
      </c>
      <c r="CT63">
        <v>13608.0483870968</v>
      </c>
      <c r="CU63">
        <v>46.683</v>
      </c>
      <c r="CV63">
        <v>48.125</v>
      </c>
      <c r="CW63">
        <v>47.512</v>
      </c>
      <c r="CX63">
        <v>48.061999999999998</v>
      </c>
      <c r="CY63">
        <v>48.436999999999998</v>
      </c>
      <c r="CZ63">
        <v>1654.34419354839</v>
      </c>
      <c r="DA63">
        <v>40.65</v>
      </c>
      <c r="DB63">
        <v>0</v>
      </c>
      <c r="DC63">
        <v>110.5</v>
      </c>
      <c r="DD63">
        <v>752.99788461538503</v>
      </c>
      <c r="DE63">
        <v>10.959350435739299</v>
      </c>
      <c r="DF63">
        <v>-68.834188029894904</v>
      </c>
      <c r="DG63">
        <v>13115.507692307699</v>
      </c>
      <c r="DH63">
        <v>15</v>
      </c>
      <c r="DI63">
        <v>1531245163.9000001</v>
      </c>
      <c r="DJ63" t="s">
        <v>498</v>
      </c>
      <c r="DK63">
        <v>87</v>
      </c>
      <c r="DL63">
        <v>4.1000000000000002E-2</v>
      </c>
      <c r="DM63">
        <v>-0.193</v>
      </c>
      <c r="DN63">
        <v>400</v>
      </c>
      <c r="DO63">
        <v>14</v>
      </c>
      <c r="DP63">
        <v>0.02</v>
      </c>
      <c r="DQ63">
        <v>0.01</v>
      </c>
      <c r="DR63">
        <v>33.760857343825499</v>
      </c>
      <c r="DS63">
        <v>0.18601443133582299</v>
      </c>
      <c r="DT63">
        <v>8.3777903537982798E-2</v>
      </c>
      <c r="DU63">
        <v>1</v>
      </c>
      <c r="DV63">
        <v>0.89895653239625295</v>
      </c>
      <c r="DW63">
        <v>0.14360754117306301</v>
      </c>
      <c r="DX63">
        <v>2.0717790182512401E-2</v>
      </c>
      <c r="DY63">
        <v>1</v>
      </c>
      <c r="DZ63">
        <v>2</v>
      </c>
      <c r="EA63">
        <v>2</v>
      </c>
      <c r="EB63" t="s">
        <v>260</v>
      </c>
      <c r="EC63">
        <v>100</v>
      </c>
      <c r="ED63">
        <v>100</v>
      </c>
      <c r="EE63">
        <v>4.1000000000000002E-2</v>
      </c>
      <c r="EF63">
        <v>-0.193</v>
      </c>
      <c r="EG63">
        <v>2</v>
      </c>
      <c r="EH63">
        <v>388.92399999999998</v>
      </c>
      <c r="EI63">
        <v>551.07100000000003</v>
      </c>
      <c r="EJ63">
        <v>25</v>
      </c>
      <c r="EK63">
        <v>35.481200000000001</v>
      </c>
      <c r="EL63">
        <v>30.0001</v>
      </c>
      <c r="EM63">
        <v>35.519199999999998</v>
      </c>
      <c r="EN63">
        <v>35.487200000000001</v>
      </c>
      <c r="EO63">
        <v>19.6477</v>
      </c>
      <c r="EP63">
        <v>57.834200000000003</v>
      </c>
      <c r="EQ63">
        <v>0</v>
      </c>
      <c r="ER63">
        <v>25</v>
      </c>
      <c r="ES63">
        <v>400</v>
      </c>
      <c r="ET63">
        <v>14.1122</v>
      </c>
      <c r="EU63">
        <v>108.76300000000001</v>
      </c>
      <c r="EV63">
        <v>100.654</v>
      </c>
    </row>
    <row r="64" spans="1:152" x14ac:dyDescent="0.2">
      <c r="A64">
        <v>88</v>
      </c>
      <c r="B64">
        <v>1531245301.4000001</v>
      </c>
      <c r="C64">
        <v>14308.6000001431</v>
      </c>
      <c r="D64" t="s">
        <v>499</v>
      </c>
      <c r="E64" t="s">
        <v>500</v>
      </c>
      <c r="F64" t="s">
        <v>568</v>
      </c>
      <c r="G64">
        <v>1531245293.4000001</v>
      </c>
      <c r="H64">
        <f t="shared" si="43"/>
        <v>8.9469265483136766E-3</v>
      </c>
      <c r="I64">
        <f t="shared" si="44"/>
        <v>42.348893816643212</v>
      </c>
      <c r="J64">
        <f t="shared" si="45"/>
        <v>529.41883870967695</v>
      </c>
      <c r="K64">
        <f t="shared" si="46"/>
        <v>433.80183334921685</v>
      </c>
      <c r="L64">
        <f t="shared" si="47"/>
        <v>43.172062812242203</v>
      </c>
      <c r="M64">
        <f t="shared" si="48"/>
        <v>52.687890187773824</v>
      </c>
      <c r="N64">
        <f t="shared" si="49"/>
        <v>0.93237437512860843</v>
      </c>
      <c r="O64">
        <f t="shared" si="50"/>
        <v>2.2526551965679289</v>
      </c>
      <c r="P64">
        <f t="shared" si="51"/>
        <v>0.76027055639726793</v>
      </c>
      <c r="Q64">
        <f t="shared" si="52"/>
        <v>0.48796577493841325</v>
      </c>
      <c r="R64">
        <f t="shared" si="53"/>
        <v>273.60355303461597</v>
      </c>
      <c r="S64">
        <f t="shared" si="54"/>
        <v>28.615197635814479</v>
      </c>
      <c r="T64">
        <f t="shared" si="55"/>
        <v>28.238174193548399</v>
      </c>
      <c r="U64">
        <f t="shared" si="56"/>
        <v>3.8478502594575761</v>
      </c>
      <c r="V64">
        <f t="shared" si="57"/>
        <v>65.509816200726036</v>
      </c>
      <c r="W64">
        <f t="shared" si="58"/>
        <v>2.7153057490997834</v>
      </c>
      <c r="X64">
        <f t="shared" si="59"/>
        <v>4.1448837847139162</v>
      </c>
      <c r="Y64">
        <f t="shared" si="60"/>
        <v>1.1325445103577927</v>
      </c>
      <c r="Z64">
        <f t="shared" si="61"/>
        <v>-394.55946078063312</v>
      </c>
      <c r="AA64">
        <f t="shared" si="62"/>
        <v>155.92381593710007</v>
      </c>
      <c r="AB64">
        <f t="shared" si="63"/>
        <v>15.220694600105819</v>
      </c>
      <c r="AC64">
        <f t="shared" si="64"/>
        <v>50.188602791188771</v>
      </c>
      <c r="AD64">
        <v>-4.1255267220582301E-2</v>
      </c>
      <c r="AE64">
        <v>4.6312651615011899E-2</v>
      </c>
      <c r="AF64">
        <v>3.45996890681882</v>
      </c>
      <c r="AG64">
        <v>0</v>
      </c>
      <c r="AH64">
        <v>0</v>
      </c>
      <c r="AI64">
        <f t="shared" si="65"/>
        <v>1</v>
      </c>
      <c r="AJ64">
        <f t="shared" si="66"/>
        <v>0</v>
      </c>
      <c r="AK64">
        <f t="shared" si="67"/>
        <v>52166.958591602837</v>
      </c>
      <c r="AL64">
        <v>0</v>
      </c>
      <c r="AM64">
        <v>0</v>
      </c>
      <c r="AN64">
        <v>0</v>
      </c>
      <c r="AO64">
        <f t="shared" si="68"/>
        <v>0</v>
      </c>
      <c r="AP64" t="e">
        <f t="shared" si="69"/>
        <v>#DIV/0!</v>
      </c>
      <c r="AQ64">
        <v>-1</v>
      </c>
      <c r="AR64" t="s">
        <v>501</v>
      </c>
      <c r="AS64">
        <v>748.39080769230804</v>
      </c>
      <c r="AT64">
        <v>1115.24</v>
      </c>
      <c r="AU64">
        <f t="shared" si="70"/>
        <v>0.3289419248840536</v>
      </c>
      <c r="AV64">
        <v>0.5</v>
      </c>
      <c r="AW64">
        <f t="shared" si="71"/>
        <v>1429.226545075205</v>
      </c>
      <c r="AX64">
        <f t="shared" si="72"/>
        <v>42.348893816643212</v>
      </c>
      <c r="AY64">
        <f t="shared" si="73"/>
        <v>235.06626541621176</v>
      </c>
      <c r="AZ64">
        <f t="shared" si="74"/>
        <v>0.51440048778738212</v>
      </c>
      <c r="BA64">
        <f t="shared" si="75"/>
        <v>3.0330316747903825E-2</v>
      </c>
      <c r="BB64">
        <f t="shared" si="76"/>
        <v>-1</v>
      </c>
      <c r="BC64" t="s">
        <v>502</v>
      </c>
      <c r="BD64">
        <v>541.55999999999995</v>
      </c>
      <c r="BE64">
        <f t="shared" si="77"/>
        <v>573.68000000000006</v>
      </c>
      <c r="BF64">
        <f t="shared" si="78"/>
        <v>0.63946658818102764</v>
      </c>
      <c r="BG64">
        <f t="shared" si="79"/>
        <v>2.0593101410739347</v>
      </c>
      <c r="BH64">
        <f t="shared" si="80"/>
        <v>0.3289419248840536</v>
      </c>
      <c r="BI64" t="e">
        <f t="shared" si="81"/>
        <v>#DIV/0!</v>
      </c>
      <c r="BJ64" t="s">
        <v>257</v>
      </c>
      <c r="BK64" t="s">
        <v>257</v>
      </c>
      <c r="BL64" t="s">
        <v>257</v>
      </c>
      <c r="BM64" t="s">
        <v>257</v>
      </c>
      <c r="BN64" t="s">
        <v>257</v>
      </c>
      <c r="BO64" t="s">
        <v>257</v>
      </c>
      <c r="BP64" t="s">
        <v>257</v>
      </c>
      <c r="BQ64" t="s">
        <v>257</v>
      </c>
      <c r="BR64">
        <f t="shared" si="82"/>
        <v>1700.0083870967701</v>
      </c>
      <c r="BS64">
        <f t="shared" si="83"/>
        <v>1429.226545075205</v>
      </c>
      <c r="BT64">
        <f t="shared" si="84"/>
        <v>0.84071734935143505</v>
      </c>
      <c r="BU64">
        <f t="shared" si="85"/>
        <v>0.19143469870287017</v>
      </c>
      <c r="BV64">
        <v>6</v>
      </c>
      <c r="BW64">
        <v>0.5</v>
      </c>
      <c r="BX64" t="s">
        <v>258</v>
      </c>
      <c r="BY64">
        <v>1531245293.4000001</v>
      </c>
      <c r="BZ64">
        <v>529.41883870967695</v>
      </c>
      <c r="CA64">
        <v>600.04596774193601</v>
      </c>
      <c r="CB64">
        <v>27.2839548387097</v>
      </c>
      <c r="CC64">
        <v>14.2299516129032</v>
      </c>
      <c r="CD64">
        <v>400.00690322580601</v>
      </c>
      <c r="CE64">
        <v>99.420280645161299</v>
      </c>
      <c r="CF64">
        <v>9.9959919354838694E-2</v>
      </c>
      <c r="CG64">
        <v>29.522077419354801</v>
      </c>
      <c r="CH64">
        <v>28.238174193548399</v>
      </c>
      <c r="CI64">
        <v>999.9</v>
      </c>
      <c r="CJ64">
        <v>10006.9203225806</v>
      </c>
      <c r="CK64">
        <v>0</v>
      </c>
      <c r="CL64">
        <v>2.7474290322580699</v>
      </c>
      <c r="CM64">
        <v>1700.0083870967701</v>
      </c>
      <c r="CN64">
        <v>0.97601874193548399</v>
      </c>
      <c r="CO64">
        <v>2.39811709677419E-2</v>
      </c>
      <c r="CP64">
        <v>0</v>
      </c>
      <c r="CQ64">
        <v>748.40767741935497</v>
      </c>
      <c r="CR64">
        <v>5.0001199999999999</v>
      </c>
      <c r="CS64">
        <v>13034.464516128999</v>
      </c>
      <c r="CT64">
        <v>13608.1709677419</v>
      </c>
      <c r="CU64">
        <v>46.686999999999998</v>
      </c>
      <c r="CV64">
        <v>48.156999999999996</v>
      </c>
      <c r="CW64">
        <v>47.554000000000002</v>
      </c>
      <c r="CX64">
        <v>48.061999999999998</v>
      </c>
      <c r="CY64">
        <v>48.436999999999998</v>
      </c>
      <c r="CZ64">
        <v>1654.35838709677</v>
      </c>
      <c r="DA64">
        <v>40.65</v>
      </c>
      <c r="DB64">
        <v>0</v>
      </c>
      <c r="DC64">
        <v>105.5</v>
      </c>
      <c r="DD64">
        <v>748.39080769230804</v>
      </c>
      <c r="DE64">
        <v>-2.8930256238957299</v>
      </c>
      <c r="DF64">
        <v>-277.87350393539299</v>
      </c>
      <c r="DG64">
        <v>13031.5</v>
      </c>
      <c r="DH64">
        <v>15</v>
      </c>
      <c r="DI64">
        <v>1531245270.4000001</v>
      </c>
      <c r="DJ64" t="s">
        <v>503</v>
      </c>
      <c r="DK64">
        <v>88</v>
      </c>
      <c r="DL64">
        <v>0.497</v>
      </c>
      <c r="DM64">
        <v>-0.192</v>
      </c>
      <c r="DN64">
        <v>600</v>
      </c>
      <c r="DO64">
        <v>14</v>
      </c>
      <c r="DP64">
        <v>0.02</v>
      </c>
      <c r="DQ64">
        <v>0.01</v>
      </c>
      <c r="DR64">
        <v>42.433281793029501</v>
      </c>
      <c r="DS64">
        <v>-0.493482699846225</v>
      </c>
      <c r="DT64">
        <v>0.43521663486711298</v>
      </c>
      <c r="DU64">
        <v>1</v>
      </c>
      <c r="DV64">
        <v>0.91467359426757</v>
      </c>
      <c r="DW64">
        <v>0.19388593632257101</v>
      </c>
      <c r="DX64">
        <v>3.0815623629378699E-2</v>
      </c>
      <c r="DY64">
        <v>1</v>
      </c>
      <c r="DZ64">
        <v>2</v>
      </c>
      <c r="EA64">
        <v>2</v>
      </c>
      <c r="EB64" t="s">
        <v>260</v>
      </c>
      <c r="EC64">
        <v>100</v>
      </c>
      <c r="ED64">
        <v>100</v>
      </c>
      <c r="EE64">
        <v>0.497</v>
      </c>
      <c r="EF64">
        <v>-0.192</v>
      </c>
      <c r="EG64">
        <v>2</v>
      </c>
      <c r="EH64">
        <v>388.97699999999998</v>
      </c>
      <c r="EI64">
        <v>551.19500000000005</v>
      </c>
      <c r="EJ64">
        <v>25.0001</v>
      </c>
      <c r="EK64">
        <v>35.484400000000001</v>
      </c>
      <c r="EL64">
        <v>30.000299999999999</v>
      </c>
      <c r="EM64">
        <v>35.523800000000001</v>
      </c>
      <c r="EN64">
        <v>35.490499999999997</v>
      </c>
      <c r="EO64">
        <v>27.159400000000002</v>
      </c>
      <c r="EP64">
        <v>58.165900000000001</v>
      </c>
      <c r="EQ64">
        <v>0</v>
      </c>
      <c r="ER64">
        <v>25</v>
      </c>
      <c r="ES64">
        <v>600</v>
      </c>
      <c r="ET64">
        <v>13.9991</v>
      </c>
      <c r="EU64">
        <v>108.75700000000001</v>
      </c>
      <c r="EV64">
        <v>100.651</v>
      </c>
    </row>
    <row r="65" spans="1:152" x14ac:dyDescent="0.2">
      <c r="A65">
        <v>89</v>
      </c>
      <c r="B65">
        <v>1531245403.9000001</v>
      </c>
      <c r="C65">
        <v>14411.1000001431</v>
      </c>
      <c r="D65" t="s">
        <v>504</v>
      </c>
      <c r="E65" t="s">
        <v>505</v>
      </c>
      <c r="F65" t="s">
        <v>568</v>
      </c>
      <c r="G65">
        <v>1531245395.9000001</v>
      </c>
      <c r="H65">
        <f t="shared" si="43"/>
        <v>8.9210328919570332E-3</v>
      </c>
      <c r="I65">
        <f t="shared" si="44"/>
        <v>43.90006036016652</v>
      </c>
      <c r="J65">
        <f t="shared" si="45"/>
        <v>724.54741935483901</v>
      </c>
      <c r="K65">
        <f t="shared" si="46"/>
        <v>622.45240637773281</v>
      </c>
      <c r="L65">
        <f t="shared" si="47"/>
        <v>61.946590471034533</v>
      </c>
      <c r="M65">
        <f t="shared" si="48"/>
        <v>72.107106991216142</v>
      </c>
      <c r="N65">
        <f t="shared" si="49"/>
        <v>0.93443778697374724</v>
      </c>
      <c r="O65">
        <f t="shared" si="50"/>
        <v>2.2518141370971114</v>
      </c>
      <c r="P65">
        <f t="shared" si="51"/>
        <v>0.76159421222490842</v>
      </c>
      <c r="Q65">
        <f t="shared" si="52"/>
        <v>0.48884243980426589</v>
      </c>
      <c r="R65">
        <f t="shared" si="53"/>
        <v>273.6004125387376</v>
      </c>
      <c r="S65">
        <f t="shared" si="54"/>
        <v>28.62218724828227</v>
      </c>
      <c r="T65">
        <f t="shared" si="55"/>
        <v>28.205196774193499</v>
      </c>
      <c r="U65">
        <f t="shared" si="56"/>
        <v>3.8404721430989421</v>
      </c>
      <c r="V65">
        <f t="shared" si="57"/>
        <v>65.461585734881979</v>
      </c>
      <c r="W65">
        <f t="shared" si="58"/>
        <v>2.7131124180426953</v>
      </c>
      <c r="X65">
        <f t="shared" si="59"/>
        <v>4.1445870697827925</v>
      </c>
      <c r="Y65">
        <f t="shared" si="60"/>
        <v>1.1273597250562468</v>
      </c>
      <c r="Z65">
        <f t="shared" si="61"/>
        <v>-393.41755053530517</v>
      </c>
      <c r="AA65">
        <f t="shared" si="62"/>
        <v>159.71828117282868</v>
      </c>
      <c r="AB65">
        <f t="shared" si="63"/>
        <v>15.594271027078722</v>
      </c>
      <c r="AC65">
        <f t="shared" si="64"/>
        <v>55.495414203339834</v>
      </c>
      <c r="AD65">
        <v>-4.1232604325374199E-2</v>
      </c>
      <c r="AE65">
        <v>4.6287210529762098E-2</v>
      </c>
      <c r="AF65">
        <v>3.4584646296320098</v>
      </c>
      <c r="AG65">
        <v>0</v>
      </c>
      <c r="AH65">
        <v>0</v>
      </c>
      <c r="AI65">
        <f t="shared" si="65"/>
        <v>1</v>
      </c>
      <c r="AJ65">
        <f t="shared" si="66"/>
        <v>0</v>
      </c>
      <c r="AK65">
        <f t="shared" si="67"/>
        <v>52139.688063437636</v>
      </c>
      <c r="AL65">
        <v>0</v>
      </c>
      <c r="AM65">
        <v>0</v>
      </c>
      <c r="AN65">
        <v>0</v>
      </c>
      <c r="AO65">
        <f t="shared" si="68"/>
        <v>0</v>
      </c>
      <c r="AP65" t="e">
        <f t="shared" si="69"/>
        <v>#DIV/0!</v>
      </c>
      <c r="AQ65">
        <v>-1</v>
      </c>
      <c r="AR65" t="s">
        <v>506</v>
      </c>
      <c r="AS65">
        <v>737.80169230769195</v>
      </c>
      <c r="AT65">
        <v>1071.1099999999999</v>
      </c>
      <c r="AU65">
        <f t="shared" si="70"/>
        <v>0.31118027811551374</v>
      </c>
      <c r="AV65">
        <v>0.5</v>
      </c>
      <c r="AW65">
        <f t="shared" si="71"/>
        <v>1429.2100160429497</v>
      </c>
      <c r="AX65">
        <f t="shared" si="72"/>
        <v>43.90006036016652</v>
      </c>
      <c r="AY65">
        <f t="shared" si="73"/>
        <v>222.37098513886147</v>
      </c>
      <c r="AZ65">
        <f t="shared" si="74"/>
        <v>0.50145176499145738</v>
      </c>
      <c r="BA65">
        <f t="shared" si="75"/>
        <v>3.14159989477832E-2</v>
      </c>
      <c r="BB65">
        <f t="shared" si="76"/>
        <v>-1</v>
      </c>
      <c r="BC65" t="s">
        <v>507</v>
      </c>
      <c r="BD65">
        <v>534</v>
      </c>
      <c r="BE65">
        <f t="shared" si="77"/>
        <v>537.1099999999999</v>
      </c>
      <c r="BF65">
        <f t="shared" si="78"/>
        <v>0.62055874530786614</v>
      </c>
      <c r="BG65">
        <f t="shared" si="79"/>
        <v>2.0058239700374529</v>
      </c>
      <c r="BH65">
        <f t="shared" si="80"/>
        <v>0.3111802781155138</v>
      </c>
      <c r="BI65" t="e">
        <f t="shared" si="81"/>
        <v>#DIV/0!</v>
      </c>
      <c r="BJ65" t="s">
        <v>257</v>
      </c>
      <c r="BK65" t="s">
        <v>257</v>
      </c>
      <c r="BL65" t="s">
        <v>257</v>
      </c>
      <c r="BM65" t="s">
        <v>257</v>
      </c>
      <c r="BN65" t="s">
        <v>257</v>
      </c>
      <c r="BO65" t="s">
        <v>257</v>
      </c>
      <c r="BP65" t="s">
        <v>257</v>
      </c>
      <c r="BQ65" t="s">
        <v>257</v>
      </c>
      <c r="BR65">
        <f t="shared" si="82"/>
        <v>1699.98870967742</v>
      </c>
      <c r="BS65">
        <f t="shared" si="83"/>
        <v>1429.2100160429497</v>
      </c>
      <c r="BT65">
        <f t="shared" si="84"/>
        <v>0.84071735765477429</v>
      </c>
      <c r="BU65">
        <f t="shared" si="85"/>
        <v>0.1914347153095487</v>
      </c>
      <c r="BV65">
        <v>6</v>
      </c>
      <c r="BW65">
        <v>0.5</v>
      </c>
      <c r="BX65" t="s">
        <v>258</v>
      </c>
      <c r="BY65">
        <v>1531245395.9000001</v>
      </c>
      <c r="BZ65">
        <v>724.54741935483901</v>
      </c>
      <c r="CA65">
        <v>800.09219354838694</v>
      </c>
      <c r="CB65">
        <v>27.2619258064516</v>
      </c>
      <c r="CC65">
        <v>14.245335483870999</v>
      </c>
      <c r="CD65">
        <v>400.004677419355</v>
      </c>
      <c r="CE65">
        <v>99.420216129032298</v>
      </c>
      <c r="CF65">
        <v>9.99878838709677E-2</v>
      </c>
      <c r="CG65">
        <v>29.520835483871</v>
      </c>
      <c r="CH65">
        <v>28.205196774193499</v>
      </c>
      <c r="CI65">
        <v>999.9</v>
      </c>
      <c r="CJ65">
        <v>10001.429677419401</v>
      </c>
      <c r="CK65">
        <v>0</v>
      </c>
      <c r="CL65">
        <v>2.5623864516129</v>
      </c>
      <c r="CM65">
        <v>1699.98870967742</v>
      </c>
      <c r="CN65">
        <v>0.97601912903225796</v>
      </c>
      <c r="CO65">
        <v>2.3980761290322599E-2</v>
      </c>
      <c r="CP65">
        <v>0</v>
      </c>
      <c r="CQ65">
        <v>737.82316129032301</v>
      </c>
      <c r="CR65">
        <v>5.0001199999999999</v>
      </c>
      <c r="CS65">
        <v>12858.348387096799</v>
      </c>
      <c r="CT65">
        <v>13608.009677419401</v>
      </c>
      <c r="CU65">
        <v>46.707322580645098</v>
      </c>
      <c r="CV65">
        <v>48.186999999999998</v>
      </c>
      <c r="CW65">
        <v>47.561999999999998</v>
      </c>
      <c r="CX65">
        <v>48.110774193548401</v>
      </c>
      <c r="CY65">
        <v>48.436999999999998</v>
      </c>
      <c r="CZ65">
        <v>1654.33870967742</v>
      </c>
      <c r="DA65">
        <v>40.65</v>
      </c>
      <c r="DB65">
        <v>0</v>
      </c>
      <c r="DC65">
        <v>101.5</v>
      </c>
      <c r="DD65">
        <v>737.80169230769195</v>
      </c>
      <c r="DE65">
        <v>-7.0975726254037896</v>
      </c>
      <c r="DF65">
        <v>-34.235897373289497</v>
      </c>
      <c r="DG65">
        <v>12858.276923076901</v>
      </c>
      <c r="DH65">
        <v>15</v>
      </c>
      <c r="DI65">
        <v>1531245372.9000001</v>
      </c>
      <c r="DJ65" t="s">
        <v>508</v>
      </c>
      <c r="DK65">
        <v>89</v>
      </c>
      <c r="DL65">
        <v>1.194</v>
      </c>
      <c r="DM65">
        <v>-0.19700000000000001</v>
      </c>
      <c r="DN65">
        <v>800</v>
      </c>
      <c r="DO65">
        <v>14</v>
      </c>
      <c r="DP65">
        <v>0.03</v>
      </c>
      <c r="DQ65">
        <v>0.01</v>
      </c>
      <c r="DR65">
        <v>43.983547470738301</v>
      </c>
      <c r="DS65">
        <v>-0.367609304239153</v>
      </c>
      <c r="DT65">
        <v>0.565357749847889</v>
      </c>
      <c r="DU65">
        <v>1</v>
      </c>
      <c r="DV65">
        <v>0.91426674387578299</v>
      </c>
      <c r="DW65">
        <v>0.215812782690672</v>
      </c>
      <c r="DX65">
        <v>3.52933897218373E-2</v>
      </c>
      <c r="DY65">
        <v>1</v>
      </c>
      <c r="DZ65">
        <v>2</v>
      </c>
      <c r="EA65">
        <v>2</v>
      </c>
      <c r="EB65" t="s">
        <v>260</v>
      </c>
      <c r="EC65">
        <v>100</v>
      </c>
      <c r="ED65">
        <v>100</v>
      </c>
      <c r="EE65">
        <v>1.194</v>
      </c>
      <c r="EF65">
        <v>-0.19700000000000001</v>
      </c>
      <c r="EG65">
        <v>2</v>
      </c>
      <c r="EH65">
        <v>388.88600000000002</v>
      </c>
      <c r="EI65">
        <v>551.29499999999996</v>
      </c>
      <c r="EJ65">
        <v>25.000299999999999</v>
      </c>
      <c r="EK65">
        <v>35.509700000000002</v>
      </c>
      <c r="EL65">
        <v>30.000299999999999</v>
      </c>
      <c r="EM65">
        <v>35.542000000000002</v>
      </c>
      <c r="EN65">
        <v>35.506700000000002</v>
      </c>
      <c r="EO65">
        <v>34.231099999999998</v>
      </c>
      <c r="EP65">
        <v>58.166499999999999</v>
      </c>
      <c r="EQ65">
        <v>0</v>
      </c>
      <c r="ER65">
        <v>25</v>
      </c>
      <c r="ES65">
        <v>800</v>
      </c>
      <c r="ET65">
        <v>14.0433</v>
      </c>
      <c r="EU65">
        <v>108.756</v>
      </c>
      <c r="EV65">
        <v>100.646</v>
      </c>
    </row>
    <row r="66" spans="1:152" x14ac:dyDescent="0.2">
      <c r="A66">
        <v>90</v>
      </c>
      <c r="B66">
        <v>1531245505.9000001</v>
      </c>
      <c r="C66">
        <v>14513.1000001431</v>
      </c>
      <c r="D66" t="s">
        <v>509</v>
      </c>
      <c r="E66" t="s">
        <v>510</v>
      </c>
      <c r="F66" t="s">
        <v>568</v>
      </c>
      <c r="G66">
        <v>1531245497.90323</v>
      </c>
      <c r="H66">
        <f t="shared" si="43"/>
        <v>8.762695074192639E-3</v>
      </c>
      <c r="I66">
        <f t="shared" si="44"/>
        <v>43.9646254229283</v>
      </c>
      <c r="J66">
        <f t="shared" si="45"/>
        <v>921.98145161290302</v>
      </c>
      <c r="K66">
        <f t="shared" si="46"/>
        <v>813.32855776377585</v>
      </c>
      <c r="L66">
        <f t="shared" si="47"/>
        <v>80.940868142502566</v>
      </c>
      <c r="M66">
        <f t="shared" si="48"/>
        <v>91.753791739484896</v>
      </c>
      <c r="N66">
        <f t="shared" si="49"/>
        <v>0.90228888694520271</v>
      </c>
      <c r="O66">
        <f t="shared" si="50"/>
        <v>2.2504257368420899</v>
      </c>
      <c r="P66">
        <f t="shared" si="51"/>
        <v>0.73995932936196751</v>
      </c>
      <c r="Q66">
        <f t="shared" si="52"/>
        <v>0.47460881925717435</v>
      </c>
      <c r="R66">
        <f t="shared" si="53"/>
        <v>273.60025808811997</v>
      </c>
      <c r="S66">
        <f t="shared" si="54"/>
        <v>28.678043145707232</v>
      </c>
      <c r="T66">
        <f t="shared" si="55"/>
        <v>28.193761290322598</v>
      </c>
      <c r="U66">
        <f t="shared" si="56"/>
        <v>3.8379165385302563</v>
      </c>
      <c r="V66">
        <f t="shared" si="57"/>
        <v>65.084785000918018</v>
      </c>
      <c r="W66">
        <f t="shared" si="58"/>
        <v>2.698111089622202</v>
      </c>
      <c r="X66">
        <f t="shared" si="59"/>
        <v>4.1455327686557544</v>
      </c>
      <c r="Y66">
        <f t="shared" si="60"/>
        <v>1.1398054489080542</v>
      </c>
      <c r="Z66">
        <f t="shared" si="61"/>
        <v>-386.43485277189541</v>
      </c>
      <c r="AA66">
        <f t="shared" si="62"/>
        <v>161.4874252522211</v>
      </c>
      <c r="AB66">
        <f t="shared" si="63"/>
        <v>15.776146386102498</v>
      </c>
      <c r="AC66">
        <f t="shared" si="64"/>
        <v>64.428976954548148</v>
      </c>
      <c r="AD66">
        <v>-4.1195209753416402E-2</v>
      </c>
      <c r="AE66">
        <v>4.6245231846795097E-2</v>
      </c>
      <c r="AF66">
        <v>3.4559818968843099</v>
      </c>
      <c r="AG66">
        <v>0</v>
      </c>
      <c r="AH66">
        <v>0</v>
      </c>
      <c r="AI66">
        <f t="shared" si="65"/>
        <v>1</v>
      </c>
      <c r="AJ66">
        <f t="shared" si="66"/>
        <v>0</v>
      </c>
      <c r="AK66">
        <f t="shared" si="67"/>
        <v>52093.601601078422</v>
      </c>
      <c r="AL66">
        <v>0</v>
      </c>
      <c r="AM66">
        <v>0</v>
      </c>
      <c r="AN66">
        <v>0</v>
      </c>
      <c r="AO66">
        <f t="shared" si="68"/>
        <v>0</v>
      </c>
      <c r="AP66" t="e">
        <f t="shared" si="69"/>
        <v>#DIV/0!</v>
      </c>
      <c r="AQ66">
        <v>-1</v>
      </c>
      <c r="AR66" t="s">
        <v>511</v>
      </c>
      <c r="AS66">
        <v>729.61199999999997</v>
      </c>
      <c r="AT66">
        <v>1038.73</v>
      </c>
      <c r="AU66">
        <f t="shared" si="70"/>
        <v>0.29759225207705564</v>
      </c>
      <c r="AV66">
        <v>0.5</v>
      </c>
      <c r="AW66">
        <f t="shared" si="71"/>
        <v>1429.2092031397201</v>
      </c>
      <c r="AX66">
        <f t="shared" si="72"/>
        <v>43.9646254229283</v>
      </c>
      <c r="AY66">
        <f t="shared" si="73"/>
        <v>212.66079272580171</v>
      </c>
      <c r="AZ66">
        <f t="shared" si="74"/>
        <v>0.49199503239532899</v>
      </c>
      <c r="BA66">
        <f t="shared" si="75"/>
        <v>3.1461192192261962E-2</v>
      </c>
      <c r="BB66">
        <f t="shared" si="76"/>
        <v>-1</v>
      </c>
      <c r="BC66" t="s">
        <v>512</v>
      </c>
      <c r="BD66">
        <v>527.67999999999995</v>
      </c>
      <c r="BE66">
        <f t="shared" si="77"/>
        <v>511.05000000000007</v>
      </c>
      <c r="BF66">
        <f t="shared" si="78"/>
        <v>0.60486840817923881</v>
      </c>
      <c r="BG66">
        <f t="shared" si="79"/>
        <v>1.968484687689509</v>
      </c>
      <c r="BH66">
        <f t="shared" si="80"/>
        <v>0.2975922520770557</v>
      </c>
      <c r="BI66" t="e">
        <f t="shared" si="81"/>
        <v>#DIV/0!</v>
      </c>
      <c r="BJ66" t="s">
        <v>257</v>
      </c>
      <c r="BK66" t="s">
        <v>257</v>
      </c>
      <c r="BL66" t="s">
        <v>257</v>
      </c>
      <c r="BM66" t="s">
        <v>257</v>
      </c>
      <c r="BN66" t="s">
        <v>257</v>
      </c>
      <c r="BO66" t="s">
        <v>257</v>
      </c>
      <c r="BP66" t="s">
        <v>257</v>
      </c>
      <c r="BQ66" t="s">
        <v>257</v>
      </c>
      <c r="BR66">
        <f t="shared" si="82"/>
        <v>1699.98774193548</v>
      </c>
      <c r="BS66">
        <f t="shared" si="83"/>
        <v>1429.2092031397201</v>
      </c>
      <c r="BT66">
        <f t="shared" si="84"/>
        <v>0.84071735806314019</v>
      </c>
      <c r="BU66">
        <f t="shared" si="85"/>
        <v>0.19143471612628055</v>
      </c>
      <c r="BV66">
        <v>6</v>
      </c>
      <c r="BW66">
        <v>0.5</v>
      </c>
      <c r="BX66" t="s">
        <v>258</v>
      </c>
      <c r="BY66">
        <v>1531245497.90323</v>
      </c>
      <c r="BZ66">
        <v>921.98145161290302</v>
      </c>
      <c r="CA66">
        <v>1000.0445483871</v>
      </c>
      <c r="CB66">
        <v>27.111777419354802</v>
      </c>
      <c r="CC66">
        <v>14.324487096774201</v>
      </c>
      <c r="CD66">
        <v>400.01232258064499</v>
      </c>
      <c r="CE66">
        <v>99.418019354838705</v>
      </c>
      <c r="CF66">
        <v>0.10002580645161301</v>
      </c>
      <c r="CG66">
        <v>29.524793548387098</v>
      </c>
      <c r="CH66">
        <v>28.193761290322598</v>
      </c>
      <c r="CI66">
        <v>999.9</v>
      </c>
      <c r="CJ66">
        <v>9992.58</v>
      </c>
      <c r="CK66">
        <v>0</v>
      </c>
      <c r="CL66">
        <v>3.2469700000000001</v>
      </c>
      <c r="CM66">
        <v>1699.98774193548</v>
      </c>
      <c r="CN66">
        <v>0.97601912903225796</v>
      </c>
      <c r="CO66">
        <v>2.3980761290322599E-2</v>
      </c>
      <c r="CP66">
        <v>0</v>
      </c>
      <c r="CQ66">
        <v>729.70658064516101</v>
      </c>
      <c r="CR66">
        <v>5.0001199999999999</v>
      </c>
      <c r="CS66">
        <v>12775.658064516099</v>
      </c>
      <c r="CT66">
        <v>13607.990322580599</v>
      </c>
      <c r="CU66">
        <v>46.75</v>
      </c>
      <c r="CV66">
        <v>48.197161290322597</v>
      </c>
      <c r="CW66">
        <v>47.612806451612897</v>
      </c>
      <c r="CX66">
        <v>48.133000000000003</v>
      </c>
      <c r="CY66">
        <v>48.495935483871001</v>
      </c>
      <c r="CZ66">
        <v>1654.3377419354799</v>
      </c>
      <c r="DA66">
        <v>40.65</v>
      </c>
      <c r="DB66">
        <v>0</v>
      </c>
      <c r="DC66">
        <v>101.40000009536701</v>
      </c>
      <c r="DD66">
        <v>729.61199999999997</v>
      </c>
      <c r="DE66">
        <v>-7.4601709456065697</v>
      </c>
      <c r="DF66">
        <v>-123.623931459239</v>
      </c>
      <c r="DG66">
        <v>12774.3692307692</v>
      </c>
      <c r="DH66">
        <v>15</v>
      </c>
      <c r="DI66">
        <v>1531245474.9000001</v>
      </c>
      <c r="DJ66" t="s">
        <v>513</v>
      </c>
      <c r="DK66">
        <v>90</v>
      </c>
      <c r="DL66">
        <v>1.7809999999999999</v>
      </c>
      <c r="DM66">
        <v>-0.19600000000000001</v>
      </c>
      <c r="DN66">
        <v>1000</v>
      </c>
      <c r="DO66">
        <v>14</v>
      </c>
      <c r="DP66">
        <v>0.02</v>
      </c>
      <c r="DQ66">
        <v>0.01</v>
      </c>
      <c r="DR66">
        <v>43.983913690487299</v>
      </c>
      <c r="DS66">
        <v>0.25584798686766702</v>
      </c>
      <c r="DT66">
        <v>0.54791035719025705</v>
      </c>
      <c r="DU66">
        <v>1</v>
      </c>
      <c r="DV66">
        <v>0.89168191447705802</v>
      </c>
      <c r="DW66">
        <v>0.12804970881887701</v>
      </c>
      <c r="DX66">
        <v>2.6984305662349301E-2</v>
      </c>
      <c r="DY66">
        <v>1</v>
      </c>
      <c r="DZ66">
        <v>2</v>
      </c>
      <c r="EA66">
        <v>2</v>
      </c>
      <c r="EB66" t="s">
        <v>260</v>
      </c>
      <c r="EC66">
        <v>100</v>
      </c>
      <c r="ED66">
        <v>100</v>
      </c>
      <c r="EE66">
        <v>1.7809999999999999</v>
      </c>
      <c r="EF66">
        <v>-0.19600000000000001</v>
      </c>
      <c r="EG66">
        <v>2</v>
      </c>
      <c r="EH66">
        <v>388.88499999999999</v>
      </c>
      <c r="EI66">
        <v>551.827</v>
      </c>
      <c r="EJ66">
        <v>25</v>
      </c>
      <c r="EK66">
        <v>35.533499999999997</v>
      </c>
      <c r="EL66">
        <v>30.0001</v>
      </c>
      <c r="EM66">
        <v>35.561700000000002</v>
      </c>
      <c r="EN66">
        <v>35.526299999999999</v>
      </c>
      <c r="EO66">
        <v>41.014299999999999</v>
      </c>
      <c r="EP66">
        <v>57.282899999999998</v>
      </c>
      <c r="EQ66">
        <v>0</v>
      </c>
      <c r="ER66">
        <v>25</v>
      </c>
      <c r="ES66">
        <v>1000</v>
      </c>
      <c r="ET66">
        <v>14.265499999999999</v>
      </c>
      <c r="EU66">
        <v>108.752</v>
      </c>
      <c r="EV66">
        <v>100.643</v>
      </c>
    </row>
    <row r="67" spans="1:152" x14ac:dyDescent="0.2">
      <c r="A67">
        <v>91</v>
      </c>
      <c r="B67">
        <v>1531245951.5</v>
      </c>
      <c r="C67">
        <v>14958.7000000477</v>
      </c>
      <c r="D67" t="s">
        <v>514</v>
      </c>
      <c r="E67" t="s">
        <v>515</v>
      </c>
      <c r="F67" t="s">
        <v>569</v>
      </c>
      <c r="G67">
        <v>1531245943.5709701</v>
      </c>
      <c r="H67">
        <f t="shared" si="43"/>
        <v>6.8109511986457283E-3</v>
      </c>
      <c r="I67">
        <f t="shared" si="44"/>
        <v>34.025478134393822</v>
      </c>
      <c r="J67">
        <f t="shared" si="45"/>
        <v>345.44296774193498</v>
      </c>
      <c r="K67">
        <f t="shared" si="46"/>
        <v>240.80258736650688</v>
      </c>
      <c r="L67">
        <f t="shared" si="47"/>
        <v>23.963143414878303</v>
      </c>
      <c r="M67">
        <f t="shared" si="48"/>
        <v>34.376289176087717</v>
      </c>
      <c r="N67">
        <f t="shared" si="49"/>
        <v>0.62262821441964</v>
      </c>
      <c r="O67">
        <f t="shared" si="50"/>
        <v>2.2492708400659178</v>
      </c>
      <c r="P67">
        <f t="shared" si="51"/>
        <v>0.54042874493273518</v>
      </c>
      <c r="Q67">
        <f t="shared" si="52"/>
        <v>0.34424495532497001</v>
      </c>
      <c r="R67">
        <f t="shared" si="53"/>
        <v>273.60463344787013</v>
      </c>
      <c r="S67">
        <f t="shared" si="54"/>
        <v>29.476526366048283</v>
      </c>
      <c r="T67">
        <f t="shared" si="55"/>
        <v>28.697241935483898</v>
      </c>
      <c r="U67">
        <f t="shared" si="56"/>
        <v>3.9518502231779151</v>
      </c>
      <c r="V67">
        <f t="shared" si="57"/>
        <v>65.513392032953831</v>
      </c>
      <c r="W67">
        <f t="shared" si="58"/>
        <v>2.7398604192211113</v>
      </c>
      <c r="X67">
        <f t="shared" si="59"/>
        <v>4.1821379327190638</v>
      </c>
      <c r="Y67">
        <f t="shared" si="60"/>
        <v>1.2119898039568038</v>
      </c>
      <c r="Z67">
        <f t="shared" si="61"/>
        <v>-300.36294786027662</v>
      </c>
      <c r="AA67">
        <f t="shared" si="62"/>
        <v>118.8562118974228</v>
      </c>
      <c r="AB67">
        <f t="shared" si="63"/>
        <v>11.655239176682812</v>
      </c>
      <c r="AC67">
        <f t="shared" si="64"/>
        <v>103.75313666169912</v>
      </c>
      <c r="AD67">
        <v>-4.1164120161551902E-2</v>
      </c>
      <c r="AE67">
        <v>4.6210331056329303E-2</v>
      </c>
      <c r="AF67">
        <v>3.4539171795438102</v>
      </c>
      <c r="AG67">
        <v>0</v>
      </c>
      <c r="AH67">
        <v>0</v>
      </c>
      <c r="AI67">
        <f t="shared" si="65"/>
        <v>1</v>
      </c>
      <c r="AJ67">
        <f t="shared" si="66"/>
        <v>0</v>
      </c>
      <c r="AK67">
        <f t="shared" si="67"/>
        <v>52029.54375383052</v>
      </c>
      <c r="AL67">
        <v>0</v>
      </c>
      <c r="AM67">
        <v>0</v>
      </c>
      <c r="AN67">
        <v>0</v>
      </c>
      <c r="AO67">
        <f t="shared" si="68"/>
        <v>0</v>
      </c>
      <c r="AP67" t="e">
        <f t="shared" si="69"/>
        <v>#DIV/0!</v>
      </c>
      <c r="AQ67">
        <v>-1</v>
      </c>
      <c r="AR67" t="s">
        <v>516</v>
      </c>
      <c r="AS67">
        <v>925.80330769230795</v>
      </c>
      <c r="AT67">
        <v>1431.7</v>
      </c>
      <c r="AU67">
        <f t="shared" si="70"/>
        <v>0.35335383970642742</v>
      </c>
      <c r="AV67">
        <v>0.5</v>
      </c>
      <c r="AW67">
        <f t="shared" si="71"/>
        <v>1429.2349132668428</v>
      </c>
      <c r="AX67">
        <f t="shared" si="72"/>
        <v>34.025478134393822</v>
      </c>
      <c r="AY67">
        <f t="shared" si="73"/>
        <v>252.51282222266084</v>
      </c>
      <c r="AZ67">
        <f t="shared" si="74"/>
        <v>0.55589858210518961</v>
      </c>
      <c r="BA67">
        <f t="shared" si="75"/>
        <v>2.4506452934552999E-2</v>
      </c>
      <c r="BB67">
        <f t="shared" si="76"/>
        <v>-1</v>
      </c>
      <c r="BC67" t="s">
        <v>517</v>
      </c>
      <c r="BD67">
        <v>635.82000000000005</v>
      </c>
      <c r="BE67">
        <f t="shared" si="77"/>
        <v>795.88</v>
      </c>
      <c r="BF67">
        <f t="shared" si="78"/>
        <v>0.63564443422085248</v>
      </c>
      <c r="BG67">
        <f t="shared" si="79"/>
        <v>2.2517379132458872</v>
      </c>
      <c r="BH67">
        <f t="shared" si="80"/>
        <v>0.35335383970642736</v>
      </c>
      <c r="BI67" t="e">
        <f t="shared" si="81"/>
        <v>#DIV/0!</v>
      </c>
      <c r="BJ67" t="s">
        <v>257</v>
      </c>
      <c r="BK67" t="s">
        <v>257</v>
      </c>
      <c r="BL67" t="s">
        <v>257</v>
      </c>
      <c r="BM67" t="s">
        <v>257</v>
      </c>
      <c r="BN67" t="s">
        <v>257</v>
      </c>
      <c r="BO67" t="s">
        <v>257</v>
      </c>
      <c r="BP67" t="s">
        <v>257</v>
      </c>
      <c r="BQ67" t="s">
        <v>257</v>
      </c>
      <c r="BR67">
        <f t="shared" si="82"/>
        <v>1700.01870967742</v>
      </c>
      <c r="BS67">
        <f t="shared" si="83"/>
        <v>1429.2349132668428</v>
      </c>
      <c r="BT67">
        <f t="shared" si="84"/>
        <v>0.84071716689402864</v>
      </c>
      <c r="BU67">
        <f t="shared" si="85"/>
        <v>0.19143433378805744</v>
      </c>
      <c r="BV67">
        <v>6</v>
      </c>
      <c r="BW67">
        <v>0.5</v>
      </c>
      <c r="BX67" t="s">
        <v>258</v>
      </c>
      <c r="BY67">
        <v>1531245943.5709701</v>
      </c>
      <c r="BZ67">
        <v>345.44296774193498</v>
      </c>
      <c r="CA67">
        <v>400.007838709677</v>
      </c>
      <c r="CB67">
        <v>27.532509677419402</v>
      </c>
      <c r="CC67">
        <v>17.597829032258101</v>
      </c>
      <c r="CD67">
        <v>400.01861290322603</v>
      </c>
      <c r="CE67">
        <v>99.413603225806497</v>
      </c>
      <c r="CF67">
        <v>0.10004269032258099</v>
      </c>
      <c r="CG67">
        <v>29.6773967741936</v>
      </c>
      <c r="CH67">
        <v>28.697241935483898</v>
      </c>
      <c r="CI67">
        <v>999.9</v>
      </c>
      <c r="CJ67">
        <v>9985.4822580645196</v>
      </c>
      <c r="CK67">
        <v>0</v>
      </c>
      <c r="CL67">
        <v>3.4206164516128998</v>
      </c>
      <c r="CM67">
        <v>1700.01870967742</v>
      </c>
      <c r="CN67">
        <v>0.976026709677419</v>
      </c>
      <c r="CO67">
        <v>2.3973483870967701E-2</v>
      </c>
      <c r="CP67">
        <v>0</v>
      </c>
      <c r="CQ67">
        <v>925.82580645161295</v>
      </c>
      <c r="CR67">
        <v>5.0001199999999999</v>
      </c>
      <c r="CS67">
        <v>16151.987096774201</v>
      </c>
      <c r="CT67">
        <v>13608.274193548399</v>
      </c>
      <c r="CU67">
        <v>46.753999999999998</v>
      </c>
      <c r="CV67">
        <v>48.256</v>
      </c>
      <c r="CW67">
        <v>47.625</v>
      </c>
      <c r="CX67">
        <v>48.186999999999998</v>
      </c>
      <c r="CY67">
        <v>48.5</v>
      </c>
      <c r="CZ67">
        <v>1654.38258064516</v>
      </c>
      <c r="DA67">
        <v>40.64</v>
      </c>
      <c r="DB67">
        <v>0</v>
      </c>
      <c r="DC67">
        <v>444.700000047684</v>
      </c>
      <c r="DD67">
        <v>925.80330769230795</v>
      </c>
      <c r="DE67">
        <v>-5.84868377367295</v>
      </c>
      <c r="DF67">
        <v>-80.796581265748998</v>
      </c>
      <c r="DG67">
        <v>16151.626923076899</v>
      </c>
      <c r="DH67">
        <v>15</v>
      </c>
      <c r="DI67">
        <v>1531245919.5</v>
      </c>
      <c r="DJ67" t="s">
        <v>518</v>
      </c>
      <c r="DK67">
        <v>91</v>
      </c>
      <c r="DL67">
        <v>-5.7000000000000002E-2</v>
      </c>
      <c r="DM67">
        <v>-0.10100000000000001</v>
      </c>
      <c r="DN67">
        <v>400</v>
      </c>
      <c r="DO67">
        <v>18</v>
      </c>
      <c r="DP67">
        <v>0.02</v>
      </c>
      <c r="DQ67">
        <v>0.01</v>
      </c>
      <c r="DR67">
        <v>34.025822107299497</v>
      </c>
      <c r="DS67">
        <v>4.2589357550794203E-2</v>
      </c>
      <c r="DT67">
        <v>7.2435130055712005E-2</v>
      </c>
      <c r="DU67">
        <v>1</v>
      </c>
      <c r="DV67">
        <v>0.61475007329004505</v>
      </c>
      <c r="DW67">
        <v>8.0925632011736096E-2</v>
      </c>
      <c r="DX67">
        <v>1.2376990405186101E-2</v>
      </c>
      <c r="DY67">
        <v>1</v>
      </c>
      <c r="DZ67">
        <v>2</v>
      </c>
      <c r="EA67">
        <v>2</v>
      </c>
      <c r="EB67" t="s">
        <v>260</v>
      </c>
      <c r="EC67">
        <v>100</v>
      </c>
      <c r="ED67">
        <v>100</v>
      </c>
      <c r="EE67">
        <v>-5.7000000000000002E-2</v>
      </c>
      <c r="EF67">
        <v>-0.10100000000000001</v>
      </c>
      <c r="EG67">
        <v>2</v>
      </c>
      <c r="EH67">
        <v>386.09899999999999</v>
      </c>
      <c r="EI67">
        <v>553.32000000000005</v>
      </c>
      <c r="EJ67">
        <v>25</v>
      </c>
      <c r="EK67">
        <v>35.664700000000003</v>
      </c>
      <c r="EL67">
        <v>30.0002</v>
      </c>
      <c r="EM67">
        <v>35.679600000000001</v>
      </c>
      <c r="EN67">
        <v>35.647100000000002</v>
      </c>
      <c r="EO67">
        <v>19.6816</v>
      </c>
      <c r="EP67">
        <v>48.153199999999998</v>
      </c>
      <c r="EQ67">
        <v>0</v>
      </c>
      <c r="ER67">
        <v>25</v>
      </c>
      <c r="ES67">
        <v>400</v>
      </c>
      <c r="ET67">
        <v>17.435700000000001</v>
      </c>
      <c r="EU67">
        <v>108.726</v>
      </c>
      <c r="EV67">
        <v>100.624</v>
      </c>
    </row>
    <row r="68" spans="1:152" x14ac:dyDescent="0.2">
      <c r="A68">
        <v>92</v>
      </c>
      <c r="B68">
        <v>1531246064.5999999</v>
      </c>
      <c r="C68">
        <v>15071.7999999523</v>
      </c>
      <c r="D68" t="s">
        <v>519</v>
      </c>
      <c r="E68" t="s">
        <v>520</v>
      </c>
      <c r="F68" t="s">
        <v>569</v>
      </c>
      <c r="G68">
        <v>1531246056.5999999</v>
      </c>
      <c r="H68">
        <f t="shared" si="43"/>
        <v>6.9635540194960118E-3</v>
      </c>
      <c r="I68">
        <f t="shared" si="44"/>
        <v>25.342089383261719</v>
      </c>
      <c r="J68">
        <f t="shared" si="45"/>
        <v>259.29390322580599</v>
      </c>
      <c r="K68">
        <f t="shared" si="46"/>
        <v>183.32494966707281</v>
      </c>
      <c r="L68">
        <f t="shared" si="47"/>
        <v>18.242441730700708</v>
      </c>
      <c r="M68">
        <f t="shared" si="48"/>
        <v>25.802019470415281</v>
      </c>
      <c r="N68">
        <f t="shared" si="49"/>
        <v>0.64224807584002441</v>
      </c>
      <c r="O68">
        <f t="shared" si="50"/>
        <v>2.2521414786506391</v>
      </c>
      <c r="P68">
        <f t="shared" si="51"/>
        <v>0.55526720365667526</v>
      </c>
      <c r="Q68">
        <f t="shared" si="52"/>
        <v>0.35387073626808907</v>
      </c>
      <c r="R68">
        <f t="shared" si="53"/>
        <v>273.59954623527938</v>
      </c>
      <c r="S68">
        <f t="shared" si="54"/>
        <v>29.42765437902273</v>
      </c>
      <c r="T68">
        <f t="shared" si="55"/>
        <v>28.659764516129002</v>
      </c>
      <c r="U68">
        <f t="shared" si="56"/>
        <v>3.9432689281844682</v>
      </c>
      <c r="V68">
        <f t="shared" si="57"/>
        <v>65.445206152598686</v>
      </c>
      <c r="W68">
        <f t="shared" si="58"/>
        <v>2.737228403812721</v>
      </c>
      <c r="X68">
        <f t="shared" si="59"/>
        <v>4.1824734991747468</v>
      </c>
      <c r="Y68">
        <f t="shared" si="60"/>
        <v>1.2060405243717471</v>
      </c>
      <c r="Z68">
        <f t="shared" si="61"/>
        <v>-307.0927322597741</v>
      </c>
      <c r="AA68">
        <f t="shared" si="62"/>
        <v>123.72751632713916</v>
      </c>
      <c r="AB68">
        <f t="shared" si="63"/>
        <v>12.115294810078391</v>
      </c>
      <c r="AC68">
        <f t="shared" si="64"/>
        <v>102.34962511272285</v>
      </c>
      <c r="AD68">
        <v>-4.1241423844652403E-2</v>
      </c>
      <c r="AE68">
        <v>4.6297111212784202E-2</v>
      </c>
      <c r="AF68">
        <v>3.4590500697814202</v>
      </c>
      <c r="AG68">
        <v>0</v>
      </c>
      <c r="AH68">
        <v>0</v>
      </c>
      <c r="AI68">
        <f t="shared" si="65"/>
        <v>1</v>
      </c>
      <c r="AJ68">
        <f t="shared" si="66"/>
        <v>0</v>
      </c>
      <c r="AK68">
        <f t="shared" si="67"/>
        <v>52122.924467218523</v>
      </c>
      <c r="AL68">
        <v>0</v>
      </c>
      <c r="AM68">
        <v>0</v>
      </c>
      <c r="AN68">
        <v>0</v>
      </c>
      <c r="AO68">
        <f t="shared" si="68"/>
        <v>0</v>
      </c>
      <c r="AP68" t="e">
        <f t="shared" si="69"/>
        <v>#DIV/0!</v>
      </c>
      <c r="AQ68">
        <v>-1</v>
      </c>
      <c r="AR68" t="s">
        <v>521</v>
      </c>
      <c r="AS68">
        <v>874.52361538461503</v>
      </c>
      <c r="AT68">
        <v>1302.81</v>
      </c>
      <c r="AU68">
        <f t="shared" si="70"/>
        <v>0.32874047989759436</v>
      </c>
      <c r="AV68">
        <v>0.5</v>
      </c>
      <c r="AW68">
        <f t="shared" si="71"/>
        <v>1429.2107708817052</v>
      </c>
      <c r="AX68">
        <f t="shared" si="72"/>
        <v>25.342089383261719</v>
      </c>
      <c r="AY68">
        <f t="shared" si="73"/>
        <v>234.91971734723128</v>
      </c>
      <c r="AZ68">
        <f t="shared" si="74"/>
        <v>0.52098924632141297</v>
      </c>
      <c r="BA68">
        <f t="shared" si="75"/>
        <v>1.8431213869883462E-2</v>
      </c>
      <c r="BB68">
        <f t="shared" si="76"/>
        <v>-1</v>
      </c>
      <c r="BC68" t="s">
        <v>522</v>
      </c>
      <c r="BD68">
        <v>624.05999999999995</v>
      </c>
      <c r="BE68">
        <f t="shared" si="77"/>
        <v>678.75</v>
      </c>
      <c r="BF68">
        <f t="shared" si="78"/>
        <v>0.63099283184587096</v>
      </c>
      <c r="BG68">
        <f t="shared" si="79"/>
        <v>2.0876358042495915</v>
      </c>
      <c r="BH68">
        <f t="shared" si="80"/>
        <v>0.32874047989759436</v>
      </c>
      <c r="BI68" t="e">
        <f t="shared" si="81"/>
        <v>#DIV/0!</v>
      </c>
      <c r="BJ68" t="s">
        <v>257</v>
      </c>
      <c r="BK68" t="s">
        <v>257</v>
      </c>
      <c r="BL68" t="s">
        <v>257</v>
      </c>
      <c r="BM68" t="s">
        <v>257</v>
      </c>
      <c r="BN68" t="s">
        <v>257</v>
      </c>
      <c r="BO68" t="s">
        <v>257</v>
      </c>
      <c r="BP68" t="s">
        <v>257</v>
      </c>
      <c r="BQ68" t="s">
        <v>257</v>
      </c>
      <c r="BR68">
        <f t="shared" si="82"/>
        <v>1699.9903225806499</v>
      </c>
      <c r="BS68">
        <f t="shared" si="83"/>
        <v>1429.2107708817052</v>
      </c>
      <c r="BT68">
        <f t="shared" si="84"/>
        <v>0.84071700403100469</v>
      </c>
      <c r="BU68">
        <f t="shared" si="85"/>
        <v>0.19143400806200964</v>
      </c>
      <c r="BV68">
        <v>6</v>
      </c>
      <c r="BW68">
        <v>0.5</v>
      </c>
      <c r="BX68" t="s">
        <v>258</v>
      </c>
      <c r="BY68">
        <v>1531246056.5999999</v>
      </c>
      <c r="BZ68">
        <v>259.29390322580599</v>
      </c>
      <c r="CA68">
        <v>300.015290322581</v>
      </c>
      <c r="CB68">
        <v>27.507406451612901</v>
      </c>
      <c r="CC68">
        <v>17.349438709677401</v>
      </c>
      <c r="CD68">
        <v>400.00154838709699</v>
      </c>
      <c r="CE68">
        <v>99.408832258064507</v>
      </c>
      <c r="CF68">
        <v>9.9945809677419395E-2</v>
      </c>
      <c r="CG68">
        <v>29.6787903225806</v>
      </c>
      <c r="CH68">
        <v>28.659764516129002</v>
      </c>
      <c r="CI68">
        <v>999.9</v>
      </c>
      <c r="CJ68">
        <v>10004.714516128999</v>
      </c>
      <c r="CK68">
        <v>0</v>
      </c>
      <c r="CL68">
        <v>3.55181935483871</v>
      </c>
      <c r="CM68">
        <v>1699.9903225806499</v>
      </c>
      <c r="CN68">
        <v>0.97602800000000001</v>
      </c>
      <c r="CO68">
        <v>2.3972400000000001E-2</v>
      </c>
      <c r="CP68">
        <v>0</v>
      </c>
      <c r="CQ68">
        <v>874.52454838709696</v>
      </c>
      <c r="CR68">
        <v>5.0001199999999999</v>
      </c>
      <c r="CS68">
        <v>15284.222580645201</v>
      </c>
      <c r="CT68">
        <v>13608.0483870968</v>
      </c>
      <c r="CU68">
        <v>46.811999999999998</v>
      </c>
      <c r="CV68">
        <v>48.311999999999998</v>
      </c>
      <c r="CW68">
        <v>47.686999999999998</v>
      </c>
      <c r="CX68">
        <v>48.235774193548401</v>
      </c>
      <c r="CY68">
        <v>48.561999999999998</v>
      </c>
      <c r="CZ68">
        <v>1654.3603225806401</v>
      </c>
      <c r="DA68">
        <v>40.630000000000003</v>
      </c>
      <c r="DB68">
        <v>0</v>
      </c>
      <c r="DC68">
        <v>112.200000047684</v>
      </c>
      <c r="DD68">
        <v>874.52361538461503</v>
      </c>
      <c r="DE68">
        <v>-3.4864957272136001</v>
      </c>
      <c r="DF68">
        <v>-90.871794942386202</v>
      </c>
      <c r="DG68">
        <v>15283.930769230799</v>
      </c>
      <c r="DH68">
        <v>15</v>
      </c>
      <c r="DI68">
        <v>1531246033.5999999</v>
      </c>
      <c r="DJ68" t="s">
        <v>523</v>
      </c>
      <c r="DK68">
        <v>92</v>
      </c>
      <c r="DL68">
        <v>-0.32400000000000001</v>
      </c>
      <c r="DM68">
        <v>-0.113</v>
      </c>
      <c r="DN68">
        <v>300</v>
      </c>
      <c r="DO68">
        <v>17</v>
      </c>
      <c r="DP68">
        <v>0.03</v>
      </c>
      <c r="DQ68">
        <v>0.01</v>
      </c>
      <c r="DR68">
        <v>25.3148583596153</v>
      </c>
      <c r="DS68">
        <v>0.45387904088317799</v>
      </c>
      <c r="DT68">
        <v>0.26010338259848298</v>
      </c>
      <c r="DU68">
        <v>1</v>
      </c>
      <c r="DV68">
        <v>0.63320048775440796</v>
      </c>
      <c r="DW68">
        <v>0.107016064519634</v>
      </c>
      <c r="DX68">
        <v>1.6796815854791199E-2</v>
      </c>
      <c r="DY68">
        <v>1</v>
      </c>
      <c r="DZ68">
        <v>2</v>
      </c>
      <c r="EA68">
        <v>2</v>
      </c>
      <c r="EB68" t="s">
        <v>260</v>
      </c>
      <c r="EC68">
        <v>100</v>
      </c>
      <c r="ED68">
        <v>100</v>
      </c>
      <c r="EE68">
        <v>-0.32400000000000001</v>
      </c>
      <c r="EF68">
        <v>-0.113</v>
      </c>
      <c r="EG68">
        <v>2</v>
      </c>
      <c r="EH68">
        <v>386.14699999999999</v>
      </c>
      <c r="EI68">
        <v>552.81100000000004</v>
      </c>
      <c r="EJ68">
        <v>24.9999</v>
      </c>
      <c r="EK68">
        <v>35.688899999999997</v>
      </c>
      <c r="EL68">
        <v>30.000299999999999</v>
      </c>
      <c r="EM68">
        <v>35.7059</v>
      </c>
      <c r="EN68">
        <v>35.673299999999998</v>
      </c>
      <c r="EO68">
        <v>15.683999999999999</v>
      </c>
      <c r="EP68">
        <v>48.844099999999997</v>
      </c>
      <c r="EQ68">
        <v>0</v>
      </c>
      <c r="ER68">
        <v>25</v>
      </c>
      <c r="ES68">
        <v>300</v>
      </c>
      <c r="ET68">
        <v>17.179200000000002</v>
      </c>
      <c r="EU68">
        <v>108.721</v>
      </c>
      <c r="EV68">
        <v>100.61799999999999</v>
      </c>
    </row>
    <row r="69" spans="1:152" x14ac:dyDescent="0.2">
      <c r="A69">
        <v>93</v>
      </c>
      <c r="B69">
        <v>1531246166.0999999</v>
      </c>
      <c r="C69">
        <v>15173.2999999523</v>
      </c>
      <c r="D69" t="s">
        <v>524</v>
      </c>
      <c r="E69" t="s">
        <v>525</v>
      </c>
      <c r="F69" t="s">
        <v>569</v>
      </c>
      <c r="G69">
        <v>1531246158.0999999</v>
      </c>
      <c r="H69">
        <f t="shared" si="43"/>
        <v>7.1215357402252466E-3</v>
      </c>
      <c r="I69">
        <f t="shared" si="44"/>
        <v>20.680612638947938</v>
      </c>
      <c r="J69">
        <f t="shared" si="45"/>
        <v>216.65974193548399</v>
      </c>
      <c r="K69">
        <f t="shared" si="46"/>
        <v>156.31726518840176</v>
      </c>
      <c r="L69">
        <f t="shared" si="47"/>
        <v>15.554575671722635</v>
      </c>
      <c r="M69">
        <f t="shared" si="48"/>
        <v>21.559041139119355</v>
      </c>
      <c r="N69">
        <f t="shared" si="49"/>
        <v>0.6646664294433634</v>
      </c>
      <c r="O69">
        <f t="shared" si="50"/>
        <v>2.2521698700987014</v>
      </c>
      <c r="P69">
        <f t="shared" si="51"/>
        <v>0.57197459139389695</v>
      </c>
      <c r="Q69">
        <f t="shared" si="52"/>
        <v>0.36472976199588347</v>
      </c>
      <c r="R69">
        <f t="shared" si="53"/>
        <v>273.59887694926772</v>
      </c>
      <c r="S69">
        <f t="shared" si="54"/>
        <v>29.373106410059766</v>
      </c>
      <c r="T69">
        <f t="shared" si="55"/>
        <v>28.643477419354799</v>
      </c>
      <c r="U69">
        <f t="shared" si="56"/>
        <v>3.9395447012683644</v>
      </c>
      <c r="V69">
        <f t="shared" si="57"/>
        <v>65.572956163620049</v>
      </c>
      <c r="W69">
        <f t="shared" si="58"/>
        <v>2.7422073345388989</v>
      </c>
      <c r="X69">
        <f t="shared" si="59"/>
        <v>4.181918118342022</v>
      </c>
      <c r="Y69">
        <f t="shared" si="60"/>
        <v>1.1973373667294656</v>
      </c>
      <c r="Z69">
        <f t="shared" si="61"/>
        <v>-314.05972614393335</v>
      </c>
      <c r="AA69">
        <f t="shared" si="62"/>
        <v>125.42659179224539</v>
      </c>
      <c r="AB69">
        <f t="shared" si="63"/>
        <v>12.280379445326266</v>
      </c>
      <c r="AC69">
        <f t="shared" si="64"/>
        <v>97.246122042906038</v>
      </c>
      <c r="AD69">
        <v>-4.12421888463727E-2</v>
      </c>
      <c r="AE69">
        <v>4.62979699942331E-2</v>
      </c>
      <c r="AF69">
        <v>3.4591008486027199</v>
      </c>
      <c r="AG69">
        <v>0</v>
      </c>
      <c r="AH69">
        <v>0</v>
      </c>
      <c r="AI69">
        <f t="shared" si="65"/>
        <v>1</v>
      </c>
      <c r="AJ69">
        <f t="shared" si="66"/>
        <v>0</v>
      </c>
      <c r="AK69">
        <f t="shared" si="67"/>
        <v>52124.198468450508</v>
      </c>
      <c r="AL69">
        <v>0</v>
      </c>
      <c r="AM69">
        <v>0</v>
      </c>
      <c r="AN69">
        <v>0</v>
      </c>
      <c r="AO69">
        <f t="shared" si="68"/>
        <v>0</v>
      </c>
      <c r="AP69" t="e">
        <f t="shared" si="69"/>
        <v>#DIV/0!</v>
      </c>
      <c r="AQ69">
        <v>-1</v>
      </c>
      <c r="AR69" t="s">
        <v>526</v>
      </c>
      <c r="AS69">
        <v>849.26503846153901</v>
      </c>
      <c r="AT69">
        <v>1234.4000000000001</v>
      </c>
      <c r="AU69">
        <f t="shared" si="70"/>
        <v>0.31200175108430095</v>
      </c>
      <c r="AV69">
        <v>0.5</v>
      </c>
      <c r="AW69">
        <f t="shared" si="71"/>
        <v>1429.2072483010575</v>
      </c>
      <c r="AX69">
        <f t="shared" si="72"/>
        <v>20.680612638947938</v>
      </c>
      <c r="AY69">
        <f t="shared" si="73"/>
        <v>222.95758206615261</v>
      </c>
      <c r="AZ69">
        <f t="shared" si="74"/>
        <v>0.49240116655865196</v>
      </c>
      <c r="BA69">
        <f t="shared" si="75"/>
        <v>1.5169677221215011E-2</v>
      </c>
      <c r="BB69">
        <f t="shared" si="76"/>
        <v>-1</v>
      </c>
      <c r="BC69" t="s">
        <v>527</v>
      </c>
      <c r="BD69">
        <v>626.58000000000004</v>
      </c>
      <c r="BE69">
        <f t="shared" si="77"/>
        <v>607.82000000000005</v>
      </c>
      <c r="BF69">
        <f t="shared" si="78"/>
        <v>0.63363324921598674</v>
      </c>
      <c r="BG69">
        <f t="shared" si="79"/>
        <v>1.9700596891059401</v>
      </c>
      <c r="BH69">
        <f t="shared" si="80"/>
        <v>0.31200175108430089</v>
      </c>
      <c r="BI69" t="e">
        <f t="shared" si="81"/>
        <v>#DIV/0!</v>
      </c>
      <c r="BJ69" t="s">
        <v>257</v>
      </c>
      <c r="BK69" t="s">
        <v>257</v>
      </c>
      <c r="BL69" t="s">
        <v>257</v>
      </c>
      <c r="BM69" t="s">
        <v>257</v>
      </c>
      <c r="BN69" t="s">
        <v>257</v>
      </c>
      <c r="BO69" t="s">
        <v>257</v>
      </c>
      <c r="BP69" t="s">
        <v>257</v>
      </c>
      <c r="BQ69" t="s">
        <v>257</v>
      </c>
      <c r="BR69">
        <f t="shared" si="82"/>
        <v>1699.9861290322599</v>
      </c>
      <c r="BS69">
        <f t="shared" si="83"/>
        <v>1429.2072483010575</v>
      </c>
      <c r="BT69">
        <f t="shared" si="84"/>
        <v>0.84071700579971964</v>
      </c>
      <c r="BU69">
        <f t="shared" si="85"/>
        <v>0.19143401159943957</v>
      </c>
      <c r="BV69">
        <v>6</v>
      </c>
      <c r="BW69">
        <v>0.5</v>
      </c>
      <c r="BX69" t="s">
        <v>258</v>
      </c>
      <c r="BY69">
        <v>1531246158.0999999</v>
      </c>
      <c r="BZ69">
        <v>216.65974193548399</v>
      </c>
      <c r="CA69">
        <v>249.99477419354801</v>
      </c>
      <c r="CB69">
        <v>27.558087096774202</v>
      </c>
      <c r="CC69">
        <v>17.170264516128999</v>
      </c>
      <c r="CD69">
        <v>400.00374193548402</v>
      </c>
      <c r="CE69">
        <v>99.4064870967742</v>
      </c>
      <c r="CF69">
        <v>9.9959954838709703E-2</v>
      </c>
      <c r="CG69">
        <v>29.676483870967701</v>
      </c>
      <c r="CH69">
        <v>28.643477419354799</v>
      </c>
      <c r="CI69">
        <v>999.9</v>
      </c>
      <c r="CJ69">
        <v>10005.1361290323</v>
      </c>
      <c r="CK69">
        <v>0</v>
      </c>
      <c r="CL69">
        <v>2.1113570967741899</v>
      </c>
      <c r="CM69">
        <v>1699.9861290322599</v>
      </c>
      <c r="CN69">
        <v>0.97602903225806403</v>
      </c>
      <c r="CO69">
        <v>2.39712903225806E-2</v>
      </c>
      <c r="CP69">
        <v>0</v>
      </c>
      <c r="CQ69">
        <v>849.28835483871001</v>
      </c>
      <c r="CR69">
        <v>5.0001199999999999</v>
      </c>
      <c r="CS69">
        <v>14699.919354838699</v>
      </c>
      <c r="CT69">
        <v>13608.016129032299</v>
      </c>
      <c r="CU69">
        <v>46.8546774193548</v>
      </c>
      <c r="CV69">
        <v>48.316064516129003</v>
      </c>
      <c r="CW69">
        <v>47.686999999999998</v>
      </c>
      <c r="CX69">
        <v>48.25</v>
      </c>
      <c r="CY69">
        <v>48.566064516129003</v>
      </c>
      <c r="CZ69">
        <v>1654.35612903226</v>
      </c>
      <c r="DA69">
        <v>40.630000000000003</v>
      </c>
      <c r="DB69">
        <v>0</v>
      </c>
      <c r="DC69">
        <v>100.60000014305101</v>
      </c>
      <c r="DD69">
        <v>849.26503846153901</v>
      </c>
      <c r="DE69">
        <v>-6.0319658262408904</v>
      </c>
      <c r="DF69">
        <v>-71.723078169860003</v>
      </c>
      <c r="DG69">
        <v>14700.4038461538</v>
      </c>
      <c r="DH69">
        <v>15</v>
      </c>
      <c r="DI69">
        <v>1531246135.0999999</v>
      </c>
      <c r="DJ69" t="s">
        <v>528</v>
      </c>
      <c r="DK69">
        <v>93</v>
      </c>
      <c r="DL69">
        <v>-0.36699999999999999</v>
      </c>
      <c r="DM69">
        <v>-0.122</v>
      </c>
      <c r="DN69">
        <v>250</v>
      </c>
      <c r="DO69">
        <v>17</v>
      </c>
      <c r="DP69">
        <v>0.04</v>
      </c>
      <c r="DQ69">
        <v>0.01</v>
      </c>
      <c r="DR69">
        <v>20.683269000609599</v>
      </c>
      <c r="DS69">
        <v>0.20531130437242001</v>
      </c>
      <c r="DT69">
        <v>0.229626636156926</v>
      </c>
      <c r="DU69">
        <v>1</v>
      </c>
      <c r="DV69">
        <v>0.65179240398176697</v>
      </c>
      <c r="DW69">
        <v>0.142323719175865</v>
      </c>
      <c r="DX69">
        <v>2.0891100524871899E-2</v>
      </c>
      <c r="DY69">
        <v>1</v>
      </c>
      <c r="DZ69">
        <v>2</v>
      </c>
      <c r="EA69">
        <v>2</v>
      </c>
      <c r="EB69" t="s">
        <v>260</v>
      </c>
      <c r="EC69">
        <v>100</v>
      </c>
      <c r="ED69">
        <v>100</v>
      </c>
      <c r="EE69">
        <v>-0.36699999999999999</v>
      </c>
      <c r="EF69">
        <v>-0.122</v>
      </c>
      <c r="EG69">
        <v>2</v>
      </c>
      <c r="EH69">
        <v>386.19900000000001</v>
      </c>
      <c r="EI69">
        <v>552.44200000000001</v>
      </c>
      <c r="EJ69">
        <v>24.999600000000001</v>
      </c>
      <c r="EK69">
        <v>35.707500000000003</v>
      </c>
      <c r="EL69">
        <v>30.0002</v>
      </c>
      <c r="EM69">
        <v>35.7256</v>
      </c>
      <c r="EN69">
        <v>35.691000000000003</v>
      </c>
      <c r="EO69">
        <v>13.620900000000001</v>
      </c>
      <c r="EP69">
        <v>49.570300000000003</v>
      </c>
      <c r="EQ69">
        <v>0</v>
      </c>
      <c r="ER69">
        <v>25</v>
      </c>
      <c r="ES69">
        <v>250</v>
      </c>
      <c r="ET69">
        <v>16.9711</v>
      </c>
      <c r="EU69">
        <v>108.71599999999999</v>
      </c>
      <c r="EV69">
        <v>100.614</v>
      </c>
    </row>
    <row r="70" spans="1:152" x14ac:dyDescent="0.2">
      <c r="A70">
        <v>94</v>
      </c>
      <c r="B70">
        <v>1531246269.0999999</v>
      </c>
      <c r="C70">
        <v>15276.2999999523</v>
      </c>
      <c r="D70" t="s">
        <v>529</v>
      </c>
      <c r="E70" t="s">
        <v>530</v>
      </c>
      <c r="F70" t="s">
        <v>569</v>
      </c>
      <c r="G70">
        <v>1531246261.0999999</v>
      </c>
      <c r="H70">
        <f t="shared" si="43"/>
        <v>7.3049134592057729E-3</v>
      </c>
      <c r="I70">
        <f t="shared" si="44"/>
        <v>13.141975613172272</v>
      </c>
      <c r="J70">
        <f t="shared" si="45"/>
        <v>153.61670967741901</v>
      </c>
      <c r="K70">
        <f t="shared" si="46"/>
        <v>116.07591399903494</v>
      </c>
      <c r="L70">
        <f t="shared" si="47"/>
        <v>11.550456140574209</v>
      </c>
      <c r="M70">
        <f t="shared" si="48"/>
        <v>15.286057257348856</v>
      </c>
      <c r="N70">
        <f t="shared" si="49"/>
        <v>0.6888779352943678</v>
      </c>
      <c r="O70">
        <f t="shared" si="50"/>
        <v>2.2498847894429574</v>
      </c>
      <c r="P70">
        <f t="shared" si="51"/>
        <v>0.5897601752034467</v>
      </c>
      <c r="Q70">
        <f t="shared" si="52"/>
        <v>0.37631105031633383</v>
      </c>
      <c r="R70">
        <f t="shared" si="53"/>
        <v>273.60360109044689</v>
      </c>
      <c r="S70">
        <f t="shared" si="54"/>
        <v>29.326270240836394</v>
      </c>
      <c r="T70">
        <f t="shared" si="55"/>
        <v>28.6340096774193</v>
      </c>
      <c r="U70">
        <f t="shared" si="56"/>
        <v>3.9373812063577778</v>
      </c>
      <c r="V70">
        <f t="shared" si="57"/>
        <v>65.616257572991373</v>
      </c>
      <c r="W70">
        <f t="shared" si="58"/>
        <v>2.7462461180889886</v>
      </c>
      <c r="X70">
        <f t="shared" si="59"/>
        <v>4.1853135482987129</v>
      </c>
      <c r="Y70">
        <f t="shared" si="60"/>
        <v>1.1911350882687892</v>
      </c>
      <c r="Z70">
        <f t="shared" si="61"/>
        <v>-322.14668355097456</v>
      </c>
      <c r="AA70">
        <f t="shared" si="62"/>
        <v>128.1576089221092</v>
      </c>
      <c r="AB70">
        <f t="shared" si="63"/>
        <v>12.560804716663061</v>
      </c>
      <c r="AC70">
        <f t="shared" si="64"/>
        <v>92.175331178244619</v>
      </c>
      <c r="AD70">
        <v>-4.1180645760621498E-2</v>
      </c>
      <c r="AE70">
        <v>4.6228882489006903E-2</v>
      </c>
      <c r="AF70">
        <v>3.45501474189129</v>
      </c>
      <c r="AG70">
        <v>0</v>
      </c>
      <c r="AH70">
        <v>0</v>
      </c>
      <c r="AI70">
        <f t="shared" si="65"/>
        <v>1</v>
      </c>
      <c r="AJ70">
        <f t="shared" si="66"/>
        <v>0</v>
      </c>
      <c r="AK70">
        <f t="shared" si="67"/>
        <v>52047.19182011544</v>
      </c>
      <c r="AL70">
        <v>0</v>
      </c>
      <c r="AM70">
        <v>0</v>
      </c>
      <c r="AN70">
        <v>0</v>
      </c>
      <c r="AO70">
        <f t="shared" si="68"/>
        <v>0</v>
      </c>
      <c r="AP70" t="e">
        <f t="shared" si="69"/>
        <v>#DIV/0!</v>
      </c>
      <c r="AQ70">
        <v>-1</v>
      </c>
      <c r="AR70" t="s">
        <v>531</v>
      </c>
      <c r="AS70">
        <v>820.61826923076899</v>
      </c>
      <c r="AT70">
        <v>1143.8699999999999</v>
      </c>
      <c r="AU70">
        <f t="shared" si="70"/>
        <v>0.28259481476848847</v>
      </c>
      <c r="AV70">
        <v>0.5</v>
      </c>
      <c r="AW70">
        <f t="shared" si="71"/>
        <v>1429.231683784923</v>
      </c>
      <c r="AX70">
        <f t="shared" si="72"/>
        <v>13.141975613172272</v>
      </c>
      <c r="AY70">
        <f t="shared" si="73"/>
        <v>201.9467314702276</v>
      </c>
      <c r="AZ70">
        <f t="shared" si="74"/>
        <v>0.45423868096899123</v>
      </c>
      <c r="BA70">
        <f t="shared" si="75"/>
        <v>9.8948097594094599E-3</v>
      </c>
      <c r="BB70">
        <f t="shared" si="76"/>
        <v>-1</v>
      </c>
      <c r="BC70" t="s">
        <v>532</v>
      </c>
      <c r="BD70">
        <v>624.28</v>
      </c>
      <c r="BE70">
        <f t="shared" si="77"/>
        <v>519.58999999999992</v>
      </c>
      <c r="BF70">
        <f t="shared" si="78"/>
        <v>0.62212846815610567</v>
      </c>
      <c r="BG70">
        <f t="shared" si="79"/>
        <v>1.832302812840392</v>
      </c>
      <c r="BH70">
        <f t="shared" si="80"/>
        <v>0.28259481476848847</v>
      </c>
      <c r="BI70" t="e">
        <f t="shared" si="81"/>
        <v>#DIV/0!</v>
      </c>
      <c r="BJ70" t="s">
        <v>257</v>
      </c>
      <c r="BK70" t="s">
        <v>257</v>
      </c>
      <c r="BL70" t="s">
        <v>257</v>
      </c>
      <c r="BM70" t="s">
        <v>257</v>
      </c>
      <c r="BN70" t="s">
        <v>257</v>
      </c>
      <c r="BO70" t="s">
        <v>257</v>
      </c>
      <c r="BP70" t="s">
        <v>257</v>
      </c>
      <c r="BQ70" t="s">
        <v>257</v>
      </c>
      <c r="BR70">
        <f t="shared" si="82"/>
        <v>1700.0151612903201</v>
      </c>
      <c r="BS70">
        <f t="shared" si="83"/>
        <v>1429.231683784923</v>
      </c>
      <c r="BT70">
        <f t="shared" si="84"/>
        <v>0.84071702201769127</v>
      </c>
      <c r="BU70">
        <f t="shared" si="85"/>
        <v>0.19143404403538253</v>
      </c>
      <c r="BV70">
        <v>6</v>
      </c>
      <c r="BW70">
        <v>0.5</v>
      </c>
      <c r="BX70" t="s">
        <v>258</v>
      </c>
      <c r="BY70">
        <v>1531246261.0999999</v>
      </c>
      <c r="BZ70">
        <v>153.61670967741901</v>
      </c>
      <c r="CA70">
        <v>175.01206451612899</v>
      </c>
      <c r="CB70">
        <v>27.598306451612899</v>
      </c>
      <c r="CC70">
        <v>16.943761290322598</v>
      </c>
      <c r="CD70">
        <v>400.015774193548</v>
      </c>
      <c r="CE70">
        <v>99.407732258064499</v>
      </c>
      <c r="CF70">
        <v>0.10004452903225799</v>
      </c>
      <c r="CG70">
        <v>29.690580645161301</v>
      </c>
      <c r="CH70">
        <v>28.6340096774193</v>
      </c>
      <c r="CI70">
        <v>999.9</v>
      </c>
      <c r="CJ70">
        <v>9990.0809677419402</v>
      </c>
      <c r="CK70">
        <v>0</v>
      </c>
      <c r="CL70">
        <v>2.5634000000000001</v>
      </c>
      <c r="CM70">
        <v>1700.0151612903201</v>
      </c>
      <c r="CN70">
        <v>0.97602954838709699</v>
      </c>
      <c r="CO70">
        <v>2.3970735483870999E-2</v>
      </c>
      <c r="CP70">
        <v>0</v>
      </c>
      <c r="CQ70">
        <v>820.70945161290297</v>
      </c>
      <c r="CR70">
        <v>5.0001199999999999</v>
      </c>
      <c r="CS70">
        <v>14254.5677419355</v>
      </c>
      <c r="CT70">
        <v>13608.254838709699</v>
      </c>
      <c r="CU70">
        <v>46.875</v>
      </c>
      <c r="CV70">
        <v>48.366870967741903</v>
      </c>
      <c r="CW70">
        <v>47.741870967741903</v>
      </c>
      <c r="CX70">
        <v>48.253999999999998</v>
      </c>
      <c r="CY70">
        <v>48.620935483871001</v>
      </c>
      <c r="CZ70">
        <v>1654.3835483871001</v>
      </c>
      <c r="DA70">
        <v>40.6316129032258</v>
      </c>
      <c r="DB70">
        <v>0</v>
      </c>
      <c r="DC70">
        <v>102.60000014305101</v>
      </c>
      <c r="DD70">
        <v>820.61826923076899</v>
      </c>
      <c r="DE70">
        <v>-6.8595213669629098</v>
      </c>
      <c r="DF70">
        <v>-112.888888893873</v>
      </c>
      <c r="DG70">
        <v>14253.092307692301</v>
      </c>
      <c r="DH70">
        <v>15</v>
      </c>
      <c r="DI70">
        <v>1531246237.5999999</v>
      </c>
      <c r="DJ70" t="s">
        <v>533</v>
      </c>
      <c r="DK70">
        <v>94</v>
      </c>
      <c r="DL70">
        <v>-0.35</v>
      </c>
      <c r="DM70">
        <v>-0.129</v>
      </c>
      <c r="DN70">
        <v>175</v>
      </c>
      <c r="DO70">
        <v>17</v>
      </c>
      <c r="DP70">
        <v>0.05</v>
      </c>
      <c r="DQ70">
        <v>0.01</v>
      </c>
      <c r="DR70">
        <v>13.1342881379699</v>
      </c>
      <c r="DS70">
        <v>0.21751014425253501</v>
      </c>
      <c r="DT70">
        <v>0.19496446335308601</v>
      </c>
      <c r="DU70">
        <v>1</v>
      </c>
      <c r="DV70">
        <v>0.673002836357253</v>
      </c>
      <c r="DW70">
        <v>0.17293025386260899</v>
      </c>
      <c r="DX70">
        <v>2.55078872592947E-2</v>
      </c>
      <c r="DY70">
        <v>1</v>
      </c>
      <c r="DZ70">
        <v>2</v>
      </c>
      <c r="EA70">
        <v>2</v>
      </c>
      <c r="EB70" t="s">
        <v>260</v>
      </c>
      <c r="EC70">
        <v>100</v>
      </c>
      <c r="ED70">
        <v>100</v>
      </c>
      <c r="EE70">
        <v>-0.35</v>
      </c>
      <c r="EF70">
        <v>-0.129</v>
      </c>
      <c r="EG70">
        <v>2</v>
      </c>
      <c r="EH70">
        <v>386.33499999999998</v>
      </c>
      <c r="EI70">
        <v>551.89499999999998</v>
      </c>
      <c r="EJ70">
        <v>25.0002</v>
      </c>
      <c r="EK70">
        <v>35.730499999999999</v>
      </c>
      <c r="EL70">
        <v>30.0002</v>
      </c>
      <c r="EM70">
        <v>35.748399999999997</v>
      </c>
      <c r="EN70">
        <v>35.712699999999998</v>
      </c>
      <c r="EO70">
        <v>10.4285</v>
      </c>
      <c r="EP70">
        <v>50.759900000000002</v>
      </c>
      <c r="EQ70">
        <v>0</v>
      </c>
      <c r="ER70">
        <v>25</v>
      </c>
      <c r="ES70">
        <v>175</v>
      </c>
      <c r="ET70">
        <v>16.704699999999999</v>
      </c>
      <c r="EU70">
        <v>108.711</v>
      </c>
      <c r="EV70">
        <v>100.613</v>
      </c>
    </row>
    <row r="71" spans="1:152" x14ac:dyDescent="0.2">
      <c r="A71">
        <v>95</v>
      </c>
      <c r="B71">
        <v>1531246337.5999999</v>
      </c>
      <c r="C71">
        <v>15344.7999999523</v>
      </c>
      <c r="D71" t="s">
        <v>534</v>
      </c>
      <c r="E71" t="s">
        <v>535</v>
      </c>
      <c r="F71" t="s">
        <v>569</v>
      </c>
      <c r="G71">
        <v>1531246329.5999999</v>
      </c>
      <c r="H71">
        <f t="shared" si="43"/>
        <v>7.5456166838210204E-3</v>
      </c>
      <c r="I71">
        <f t="shared" si="44"/>
        <v>5.1668751161457029</v>
      </c>
      <c r="J71">
        <f t="shared" si="45"/>
        <v>91.216029032258106</v>
      </c>
      <c r="K71">
        <f t="shared" si="46"/>
        <v>76.145528245906306</v>
      </c>
      <c r="L71">
        <f t="shared" si="47"/>
        <v>7.5768166652141229</v>
      </c>
      <c r="M71">
        <f t="shared" si="48"/>
        <v>9.0763981132854568</v>
      </c>
      <c r="N71">
        <f t="shared" si="49"/>
        <v>0.70647022775544799</v>
      </c>
      <c r="O71">
        <f t="shared" si="50"/>
        <v>2.2521521526595545</v>
      </c>
      <c r="P71">
        <f t="shared" si="51"/>
        <v>0.60271929230332788</v>
      </c>
      <c r="Q71">
        <f t="shared" si="52"/>
        <v>0.38474489187585414</v>
      </c>
      <c r="R71">
        <f t="shared" si="53"/>
        <v>273.60342851530129</v>
      </c>
      <c r="S71">
        <f t="shared" si="54"/>
        <v>29.235155107811973</v>
      </c>
      <c r="T71">
        <f t="shared" si="55"/>
        <v>28.593900000000001</v>
      </c>
      <c r="U71">
        <f t="shared" si="56"/>
        <v>3.9282271438307501</v>
      </c>
      <c r="V71">
        <f t="shared" si="57"/>
        <v>65.132598932356771</v>
      </c>
      <c r="W71">
        <f t="shared" si="58"/>
        <v>2.7241440766169496</v>
      </c>
      <c r="X71">
        <f t="shared" si="59"/>
        <v>4.1824587399715147</v>
      </c>
      <c r="Y71">
        <f t="shared" si="60"/>
        <v>1.2040830672138005</v>
      </c>
      <c r="Z71">
        <f t="shared" si="61"/>
        <v>-332.76169575650698</v>
      </c>
      <c r="AA71">
        <f t="shared" si="62"/>
        <v>131.71780057091007</v>
      </c>
      <c r="AB71">
        <f t="shared" si="63"/>
        <v>12.893420068011075</v>
      </c>
      <c r="AC71">
        <f t="shared" si="64"/>
        <v>85.452953397715476</v>
      </c>
      <c r="AD71">
        <v>-4.1241711452598702E-2</v>
      </c>
      <c r="AE71">
        <v>4.6297434077899699E-2</v>
      </c>
      <c r="AF71">
        <v>3.45906916048571</v>
      </c>
      <c r="AG71">
        <v>0</v>
      </c>
      <c r="AH71">
        <v>0</v>
      </c>
      <c r="AI71">
        <f t="shared" si="65"/>
        <v>1</v>
      </c>
      <c r="AJ71">
        <f t="shared" si="66"/>
        <v>0</v>
      </c>
      <c r="AK71">
        <f t="shared" si="67"/>
        <v>52123.190288555983</v>
      </c>
      <c r="AL71">
        <v>0</v>
      </c>
      <c r="AM71">
        <v>0</v>
      </c>
      <c r="AN71">
        <v>0</v>
      </c>
      <c r="AO71">
        <f t="shared" si="68"/>
        <v>0</v>
      </c>
      <c r="AP71" t="e">
        <f t="shared" si="69"/>
        <v>#DIV/0!</v>
      </c>
      <c r="AQ71">
        <v>-1</v>
      </c>
      <c r="AR71" t="s">
        <v>536</v>
      </c>
      <c r="AS71">
        <v>814.79846153846097</v>
      </c>
      <c r="AT71">
        <v>1088.0899999999999</v>
      </c>
      <c r="AU71">
        <f t="shared" si="70"/>
        <v>0.25116629916784361</v>
      </c>
      <c r="AV71">
        <v>0.5</v>
      </c>
      <c r="AW71">
        <f t="shared" si="71"/>
        <v>1429.230861204283</v>
      </c>
      <c r="AX71">
        <f t="shared" si="72"/>
        <v>5.1668751161457029</v>
      </c>
      <c r="AY71">
        <f t="shared" si="73"/>
        <v>179.48731303257486</v>
      </c>
      <c r="AZ71">
        <f t="shared" si="74"/>
        <v>0.41484619838432474</v>
      </c>
      <c r="BA71">
        <f t="shared" si="75"/>
        <v>4.3148208477316518E-3</v>
      </c>
      <c r="BB71">
        <f t="shared" si="76"/>
        <v>-1</v>
      </c>
      <c r="BC71" t="s">
        <v>537</v>
      </c>
      <c r="BD71">
        <v>636.70000000000005</v>
      </c>
      <c r="BE71">
        <f t="shared" si="77"/>
        <v>451.38999999999987</v>
      </c>
      <c r="BF71">
        <f t="shared" si="78"/>
        <v>0.60544437949786001</v>
      </c>
      <c r="BG71">
        <f t="shared" si="79"/>
        <v>1.7089524108685408</v>
      </c>
      <c r="BH71">
        <f t="shared" si="80"/>
        <v>0.25116629916784361</v>
      </c>
      <c r="BI71" t="e">
        <f t="shared" si="81"/>
        <v>#DIV/0!</v>
      </c>
      <c r="BJ71" t="s">
        <v>257</v>
      </c>
      <c r="BK71" t="s">
        <v>257</v>
      </c>
      <c r="BL71" t="s">
        <v>257</v>
      </c>
      <c r="BM71" t="s">
        <v>257</v>
      </c>
      <c r="BN71" t="s">
        <v>257</v>
      </c>
      <c r="BO71" t="s">
        <v>257</v>
      </c>
      <c r="BP71" t="s">
        <v>257</v>
      </c>
      <c r="BQ71" t="s">
        <v>257</v>
      </c>
      <c r="BR71">
        <f t="shared" si="82"/>
        <v>1700.01419354839</v>
      </c>
      <c r="BS71">
        <f t="shared" si="83"/>
        <v>1429.230861204283</v>
      </c>
      <c r="BT71">
        <f t="shared" si="84"/>
        <v>0.84071701673330801</v>
      </c>
      <c r="BU71">
        <f t="shared" si="85"/>
        <v>0.19143403346661614</v>
      </c>
      <c r="BV71">
        <v>6</v>
      </c>
      <c r="BW71">
        <v>0.5</v>
      </c>
      <c r="BX71" t="s">
        <v>258</v>
      </c>
      <c r="BY71">
        <v>1531246329.5999999</v>
      </c>
      <c r="BZ71">
        <v>91.216029032258106</v>
      </c>
      <c r="CA71">
        <v>99.998767741935495</v>
      </c>
      <c r="CB71">
        <v>27.377116129032299</v>
      </c>
      <c r="CC71">
        <v>16.3685516129032</v>
      </c>
      <c r="CD71">
        <v>399.99980645161298</v>
      </c>
      <c r="CE71">
        <v>99.404490322580699</v>
      </c>
      <c r="CF71">
        <v>9.9930222580645198E-2</v>
      </c>
      <c r="CG71">
        <v>29.678729032258101</v>
      </c>
      <c r="CH71">
        <v>28.593900000000001</v>
      </c>
      <c r="CI71">
        <v>999.9</v>
      </c>
      <c r="CJ71">
        <v>10005.221290322601</v>
      </c>
      <c r="CK71">
        <v>0</v>
      </c>
      <c r="CL71">
        <v>2.6713554838709701</v>
      </c>
      <c r="CM71">
        <v>1700.01419354839</v>
      </c>
      <c r="CN71">
        <v>0.97602967741935498</v>
      </c>
      <c r="CO71">
        <v>2.3970596774193598E-2</v>
      </c>
      <c r="CP71">
        <v>0</v>
      </c>
      <c r="CQ71">
        <v>814.95825806451603</v>
      </c>
      <c r="CR71">
        <v>5.0001199999999999</v>
      </c>
      <c r="CS71">
        <v>14172.509677419401</v>
      </c>
      <c r="CT71">
        <v>13608.248387096801</v>
      </c>
      <c r="CU71">
        <v>46.875</v>
      </c>
      <c r="CV71">
        <v>48.375</v>
      </c>
      <c r="CW71">
        <v>47.75</v>
      </c>
      <c r="CX71">
        <v>48.25</v>
      </c>
      <c r="CY71">
        <v>48.625</v>
      </c>
      <c r="CZ71">
        <v>1654.38290322581</v>
      </c>
      <c r="DA71">
        <v>40.631290322580703</v>
      </c>
      <c r="DB71">
        <v>0</v>
      </c>
      <c r="DC71">
        <v>67.800000190734906</v>
      </c>
      <c r="DD71">
        <v>814.79846153846097</v>
      </c>
      <c r="DE71">
        <v>-17.4806153957257</v>
      </c>
      <c r="DF71">
        <v>-269.17264945821103</v>
      </c>
      <c r="DG71">
        <v>14170.365384615399</v>
      </c>
      <c r="DH71">
        <v>15</v>
      </c>
      <c r="DI71">
        <v>1531246372.0999999</v>
      </c>
      <c r="DJ71" t="s">
        <v>538</v>
      </c>
      <c r="DK71">
        <v>95</v>
      </c>
      <c r="DL71">
        <v>-0.38400000000000001</v>
      </c>
      <c r="DM71">
        <v>-0.14599999999999999</v>
      </c>
      <c r="DN71">
        <v>100</v>
      </c>
      <c r="DO71">
        <v>16</v>
      </c>
      <c r="DP71">
        <v>0.13</v>
      </c>
      <c r="DQ71">
        <v>0.01</v>
      </c>
      <c r="DR71">
        <v>5.1050269839472699</v>
      </c>
      <c r="DS71">
        <v>0.41309017146664101</v>
      </c>
      <c r="DT71">
        <v>7.9630415150928502E-2</v>
      </c>
      <c r="DU71">
        <v>1</v>
      </c>
      <c r="DV71">
        <v>0.70578016809472899</v>
      </c>
      <c r="DW71">
        <v>2.8506884889672599E-2</v>
      </c>
      <c r="DX71">
        <v>4.1439573298724299E-3</v>
      </c>
      <c r="DY71">
        <v>1</v>
      </c>
      <c r="DZ71">
        <v>2</v>
      </c>
      <c r="EA71">
        <v>2</v>
      </c>
      <c r="EB71" t="s">
        <v>260</v>
      </c>
      <c r="EC71">
        <v>100</v>
      </c>
      <c r="ED71">
        <v>100</v>
      </c>
      <c r="EE71">
        <v>-0.38400000000000001</v>
      </c>
      <c r="EF71">
        <v>-0.14599999999999999</v>
      </c>
      <c r="EG71">
        <v>2</v>
      </c>
      <c r="EH71">
        <v>386.435</v>
      </c>
      <c r="EI71">
        <v>551.20299999999997</v>
      </c>
      <c r="EJ71">
        <v>24.999300000000002</v>
      </c>
      <c r="EK71">
        <v>35.740400000000001</v>
      </c>
      <c r="EL71">
        <v>30.0001</v>
      </c>
      <c r="EM71">
        <v>35.752000000000002</v>
      </c>
      <c r="EN71">
        <v>35.723999999999997</v>
      </c>
      <c r="EO71">
        <v>7.1816899999999997</v>
      </c>
      <c r="EP71">
        <v>51.9499</v>
      </c>
      <c r="EQ71">
        <v>0</v>
      </c>
      <c r="ER71">
        <v>25</v>
      </c>
      <c r="ES71">
        <v>100</v>
      </c>
      <c r="ET71">
        <v>16.304600000000001</v>
      </c>
      <c r="EU71">
        <v>108.708</v>
      </c>
      <c r="EV71">
        <v>100.61</v>
      </c>
    </row>
    <row r="72" spans="1:152" x14ac:dyDescent="0.2">
      <c r="A72">
        <v>96</v>
      </c>
      <c r="B72">
        <v>1531246470.0999999</v>
      </c>
      <c r="C72">
        <v>15477.2999999523</v>
      </c>
      <c r="D72" t="s">
        <v>539</v>
      </c>
      <c r="E72" t="s">
        <v>540</v>
      </c>
      <c r="F72" t="s">
        <v>569</v>
      </c>
      <c r="G72">
        <v>1531246462.0999999</v>
      </c>
      <c r="H72">
        <f t="shared" si="43"/>
        <v>7.6235233062461535E-3</v>
      </c>
      <c r="I72">
        <f t="shared" si="44"/>
        <v>-0.60065090672571464</v>
      </c>
      <c r="J72">
        <f t="shared" si="45"/>
        <v>50.338725806451599</v>
      </c>
      <c r="K72">
        <f t="shared" si="46"/>
        <v>50.882956599604</v>
      </c>
      <c r="L72">
        <f t="shared" si="47"/>
        <v>5.0629190986290453</v>
      </c>
      <c r="M72">
        <f t="shared" si="48"/>
        <v>5.0087674403754683</v>
      </c>
      <c r="N72">
        <f t="shared" si="49"/>
        <v>0.72753644846553944</v>
      </c>
      <c r="O72">
        <f t="shared" si="50"/>
        <v>2.252154154002588</v>
      </c>
      <c r="P72">
        <f t="shared" si="51"/>
        <v>0.61801564823126187</v>
      </c>
      <c r="Q72">
        <f t="shared" si="52"/>
        <v>0.39471853112426625</v>
      </c>
      <c r="R72">
        <f t="shared" si="53"/>
        <v>273.60380659141487</v>
      </c>
      <c r="S72">
        <f t="shared" si="54"/>
        <v>29.213521573120016</v>
      </c>
      <c r="T72">
        <f t="shared" si="55"/>
        <v>28.591816129032299</v>
      </c>
      <c r="U72">
        <f t="shared" si="56"/>
        <v>3.9277520584075134</v>
      </c>
      <c r="V72">
        <f t="shared" si="57"/>
        <v>65.531764460470058</v>
      </c>
      <c r="W72">
        <f t="shared" si="58"/>
        <v>2.7414896434346905</v>
      </c>
      <c r="X72">
        <f t="shared" si="59"/>
        <v>4.1834515917672359</v>
      </c>
      <c r="Y72">
        <f t="shared" si="60"/>
        <v>1.1862624149728229</v>
      </c>
      <c r="Z72">
        <f t="shared" si="61"/>
        <v>-336.19737780545535</v>
      </c>
      <c r="AA72">
        <f t="shared" si="62"/>
        <v>132.47149339830946</v>
      </c>
      <c r="AB72">
        <f t="shared" si="63"/>
        <v>12.967316770985628</v>
      </c>
      <c r="AC72">
        <f t="shared" si="64"/>
        <v>82.845238955254615</v>
      </c>
      <c r="AD72">
        <v>-4.1241765378319598E-2</v>
      </c>
      <c r="AE72">
        <v>4.62974946142456E-2</v>
      </c>
      <c r="AF72">
        <v>3.4590727399366199</v>
      </c>
      <c r="AG72">
        <v>0</v>
      </c>
      <c r="AH72">
        <v>0</v>
      </c>
      <c r="AI72">
        <f t="shared" si="65"/>
        <v>1</v>
      </c>
      <c r="AJ72">
        <f t="shared" si="66"/>
        <v>0</v>
      </c>
      <c r="AK72">
        <f t="shared" si="67"/>
        <v>52122.477477549372</v>
      </c>
      <c r="AL72">
        <v>0</v>
      </c>
      <c r="AM72">
        <v>0</v>
      </c>
      <c r="AN72">
        <v>0</v>
      </c>
      <c r="AO72">
        <f t="shared" si="68"/>
        <v>0</v>
      </c>
      <c r="AP72" t="e">
        <f t="shared" si="69"/>
        <v>#DIV/0!</v>
      </c>
      <c r="AQ72">
        <v>-1</v>
      </c>
      <c r="AR72" t="s">
        <v>541</v>
      </c>
      <c r="AS72">
        <v>806.50419230769205</v>
      </c>
      <c r="AT72">
        <v>1033.3499999999999</v>
      </c>
      <c r="AU72">
        <f t="shared" si="70"/>
        <v>0.21952466027222906</v>
      </c>
      <c r="AV72">
        <v>0.5</v>
      </c>
      <c r="AW72">
        <f t="shared" si="71"/>
        <v>1429.232767424593</v>
      </c>
      <c r="AX72">
        <f t="shared" si="72"/>
        <v>-0.60065090672571464</v>
      </c>
      <c r="AY72">
        <f t="shared" si="73"/>
        <v>156.87591885941077</v>
      </c>
      <c r="AZ72">
        <f t="shared" si="74"/>
        <v>0.38514540088063087</v>
      </c>
      <c r="BA72">
        <f t="shared" si="75"/>
        <v>2.7941501368870287E-4</v>
      </c>
      <c r="BB72">
        <f t="shared" si="76"/>
        <v>-1</v>
      </c>
      <c r="BC72" t="s">
        <v>542</v>
      </c>
      <c r="BD72">
        <v>635.36</v>
      </c>
      <c r="BE72">
        <f t="shared" si="77"/>
        <v>397.9899999999999</v>
      </c>
      <c r="BF72">
        <f t="shared" si="78"/>
        <v>0.56997866200735681</v>
      </c>
      <c r="BG72">
        <f t="shared" si="79"/>
        <v>1.6264007806597833</v>
      </c>
      <c r="BH72">
        <f t="shared" si="80"/>
        <v>0.21952466027222903</v>
      </c>
      <c r="BI72" t="e">
        <f t="shared" si="81"/>
        <v>#DIV/0!</v>
      </c>
      <c r="BJ72" t="s">
        <v>257</v>
      </c>
      <c r="BK72" t="s">
        <v>257</v>
      </c>
      <c r="BL72" t="s">
        <v>257</v>
      </c>
      <c r="BM72" t="s">
        <v>257</v>
      </c>
      <c r="BN72" t="s">
        <v>257</v>
      </c>
      <c r="BO72" t="s">
        <v>257</v>
      </c>
      <c r="BP72" t="s">
        <v>257</v>
      </c>
      <c r="BQ72" t="s">
        <v>257</v>
      </c>
      <c r="BR72">
        <f t="shared" si="82"/>
        <v>1700.0164516129</v>
      </c>
      <c r="BS72">
        <f t="shared" si="83"/>
        <v>1429.232767424593</v>
      </c>
      <c r="BT72">
        <f t="shared" si="84"/>
        <v>0.84071702133741144</v>
      </c>
      <c r="BU72">
        <f t="shared" si="85"/>
        <v>0.19143404267482297</v>
      </c>
      <c r="BV72">
        <v>6</v>
      </c>
      <c r="BW72">
        <v>0.5</v>
      </c>
      <c r="BX72" t="s">
        <v>258</v>
      </c>
      <c r="BY72">
        <v>1531246462.0999999</v>
      </c>
      <c r="BZ72">
        <v>50.338725806451599</v>
      </c>
      <c r="CA72">
        <v>50.0133935483871</v>
      </c>
      <c r="CB72">
        <v>27.5523064516129</v>
      </c>
      <c r="CC72">
        <v>16.432309677419401</v>
      </c>
      <c r="CD72">
        <v>400.00790322580599</v>
      </c>
      <c r="CE72">
        <v>99.401316129032296</v>
      </c>
      <c r="CF72">
        <v>9.9959680645161295E-2</v>
      </c>
      <c r="CG72">
        <v>29.6828516129032</v>
      </c>
      <c r="CH72">
        <v>28.591816129032299</v>
      </c>
      <c r="CI72">
        <v>999.9</v>
      </c>
      <c r="CJ72">
        <v>10005.5538709677</v>
      </c>
      <c r="CK72">
        <v>0</v>
      </c>
      <c r="CL72">
        <v>2.9920532258064498</v>
      </c>
      <c r="CM72">
        <v>1700.0164516129</v>
      </c>
      <c r="CN72">
        <v>0.97603019354838705</v>
      </c>
      <c r="CO72">
        <v>2.39700419354839E-2</v>
      </c>
      <c r="CP72">
        <v>0</v>
      </c>
      <c r="CQ72">
        <v>806.50570967741896</v>
      </c>
      <c r="CR72">
        <v>5.0001199999999999</v>
      </c>
      <c r="CS72">
        <v>14048.5516129032</v>
      </c>
      <c r="CT72">
        <v>13608.2580645161</v>
      </c>
      <c r="CU72">
        <v>46.875</v>
      </c>
      <c r="CV72">
        <v>48.375</v>
      </c>
      <c r="CW72">
        <v>47.75</v>
      </c>
      <c r="CX72">
        <v>48.311999999999998</v>
      </c>
      <c r="CY72">
        <v>48.625</v>
      </c>
      <c r="CZ72">
        <v>1654.38516129032</v>
      </c>
      <c r="DA72">
        <v>40.6316129032258</v>
      </c>
      <c r="DB72">
        <v>0</v>
      </c>
      <c r="DC72">
        <v>131.700000047684</v>
      </c>
      <c r="DD72">
        <v>806.50419230769205</v>
      </c>
      <c r="DE72">
        <v>-1.8090598415721</v>
      </c>
      <c r="DF72">
        <v>-34.034188092439202</v>
      </c>
      <c r="DG72">
        <v>14048.9115384615</v>
      </c>
      <c r="DH72">
        <v>15</v>
      </c>
      <c r="DI72">
        <v>1531246440.0999999</v>
      </c>
      <c r="DJ72" t="s">
        <v>543</v>
      </c>
      <c r="DK72">
        <v>96</v>
      </c>
      <c r="DL72">
        <v>-0.375</v>
      </c>
      <c r="DM72">
        <v>-0.14499999999999999</v>
      </c>
      <c r="DN72">
        <v>50</v>
      </c>
      <c r="DO72">
        <v>16</v>
      </c>
      <c r="DP72">
        <v>0.22</v>
      </c>
      <c r="DQ72">
        <v>0.01</v>
      </c>
      <c r="DR72">
        <v>-0.60652669002991799</v>
      </c>
      <c r="DS72">
        <v>0.101110400017662</v>
      </c>
      <c r="DT72">
        <v>5.2517894849333301E-2</v>
      </c>
      <c r="DU72">
        <v>1</v>
      </c>
      <c r="DV72">
        <v>0.70227043575308201</v>
      </c>
      <c r="DW72">
        <v>0.29723250693499997</v>
      </c>
      <c r="DX72">
        <v>6.3615902570211796E-2</v>
      </c>
      <c r="DY72">
        <v>1</v>
      </c>
      <c r="DZ72">
        <v>2</v>
      </c>
      <c r="EA72">
        <v>2</v>
      </c>
      <c r="EB72" t="s">
        <v>260</v>
      </c>
      <c r="EC72">
        <v>100</v>
      </c>
      <c r="ED72">
        <v>100</v>
      </c>
      <c r="EE72">
        <v>-0.375</v>
      </c>
      <c r="EF72">
        <v>-0.14499999999999999</v>
      </c>
      <c r="EG72">
        <v>2</v>
      </c>
      <c r="EH72">
        <v>386.48200000000003</v>
      </c>
      <c r="EI72">
        <v>550.98199999999997</v>
      </c>
      <c r="EJ72">
        <v>24.9998</v>
      </c>
      <c r="EK72">
        <v>35.756999999999998</v>
      </c>
      <c r="EL72">
        <v>30</v>
      </c>
      <c r="EM72">
        <v>35.780500000000004</v>
      </c>
      <c r="EN72">
        <v>35.7455</v>
      </c>
      <c r="EO72">
        <v>5.0471599999999999</v>
      </c>
      <c r="EP72">
        <v>52.1815</v>
      </c>
      <c r="EQ72">
        <v>0</v>
      </c>
      <c r="ER72">
        <v>25</v>
      </c>
      <c r="ES72">
        <v>50</v>
      </c>
      <c r="ET72">
        <v>16.228200000000001</v>
      </c>
      <c r="EU72">
        <v>108.70399999999999</v>
      </c>
      <c r="EV72">
        <v>100.60899999999999</v>
      </c>
    </row>
    <row r="73" spans="1:152" x14ac:dyDescent="0.2">
      <c r="A73">
        <v>97</v>
      </c>
      <c r="B73">
        <v>1531246570.5999999</v>
      </c>
      <c r="C73">
        <v>15577.7999999523</v>
      </c>
      <c r="D73" t="s">
        <v>544</v>
      </c>
      <c r="E73" t="s">
        <v>545</v>
      </c>
      <c r="F73" t="s">
        <v>569</v>
      </c>
      <c r="G73">
        <v>1531246562.5999999</v>
      </c>
      <c r="H73">
        <f t="shared" ref="H73:H76" si="86">CD73*AI73*(CB73-CC73)/(100*BV73*(1000-AI73*CB73))</f>
        <v>7.6474905338296878E-3</v>
      </c>
      <c r="I73">
        <f t="shared" ref="I73:I76" si="87">CD73*AI73*(CA73-BZ73*(1000-AI73*CC73)/(1000-AI73*CB73))/(100*BV73)</f>
        <v>33.936960772663383</v>
      </c>
      <c r="J73">
        <f t="shared" ref="J73:J76" si="88">BZ73 - IF(AI73&gt;1, I73*BV73*100/(AK73*CJ73), 0)</f>
        <v>345.18245161290298</v>
      </c>
      <c r="K73">
        <f t="shared" ref="K73:K76" si="89">((Q73-H73/2)*J73-I73)/(Q73+H73/2)</f>
        <v>254.76139742678686</v>
      </c>
      <c r="L73">
        <f t="shared" ref="L73:L76" si="90">K73*(CE73+CF73)/1000</f>
        <v>25.348934835082197</v>
      </c>
      <c r="M73">
        <f t="shared" ref="M73:M76" si="91">(BZ73 - IF(AI73&gt;1, I73*BV73*100/(AK73*CJ73), 0))*(CE73+CF73)/1000</f>
        <v>34.345892119169903</v>
      </c>
      <c r="N73">
        <f t="shared" ref="N73:N76" si="92">2/((1/P73-1/O73)+SIGN(P73)*SQRT((1/P73-1/O73)*(1/P73-1/O73) + 4*BW73/((BW73+1)*(BW73+1))*(2*1/P73*1/O73-1/O73*1/O73)))</f>
        <v>0.74021033166882699</v>
      </c>
      <c r="O73">
        <f t="shared" ref="O73:O76" si="93">AF73+AE73*BV73+AD73*BV73*BV73</f>
        <v>2.2525378766473767</v>
      </c>
      <c r="P73">
        <f t="shared" ref="P73:P76" si="94">H73*(1000-(1000*0.61365*EXP(17.502*T73/(240.97+T73))/(CE73+CF73)+CB73)/2)/(1000*0.61365*EXP(17.502*T73/(240.97+T73))/(CE73+CF73)-CB73)</f>
        <v>0.62717170210550499</v>
      </c>
      <c r="Q73">
        <f t="shared" ref="Q73:Q76" si="95">1/((BW73+1)/(N73/1.6)+1/(O73/1.37)) + BW73/((BW73+1)/(N73/1.6) + BW73/(O73/1.37))</f>
        <v>0.40069200201170352</v>
      </c>
      <c r="R73">
        <f t="shared" ref="R73:R76" si="96">(BS73*BU73)</f>
        <v>273.60186299454875</v>
      </c>
      <c r="S73">
        <f t="shared" ref="S73:S76" si="97">(CG73+(R73+2*0.95*0.0000000567*(((CG73+$B$7)+273)^4-(CG73+273)^4)-44100*H73)/(1.84*29.3*O73+8*0.95*0.0000000567*(CG73+273)^3))</f>
        <v>29.195974395289884</v>
      </c>
      <c r="T73">
        <f t="shared" ref="T73:T76" si="98">($C$7*CH73+$D$7*CI73+$E$7*S73)</f>
        <v>28.4990064516129</v>
      </c>
      <c r="U73">
        <f t="shared" ref="U73:U76" si="99">0.61365*EXP(17.502*T73/(240.97+T73))</f>
        <v>3.906643858713204</v>
      </c>
      <c r="V73">
        <f t="shared" ref="V73:V76" si="100">(W73/X73*100)</f>
        <v>65.385727492636008</v>
      </c>
      <c r="W73">
        <f t="shared" ref="W73:W76" si="101">CB73*(CE73+CF73)/1000</f>
        <v>2.7338565653428746</v>
      </c>
      <c r="X73">
        <f t="shared" ref="X73:X76" si="102">0.61365*EXP(17.502*CG73/(240.97+CG73))</f>
        <v>4.1811212785707275</v>
      </c>
      <c r="Y73">
        <f t="shared" ref="Y73:Y76" si="103">(U73-CB73*(CE73+CF73)/1000)</f>
        <v>1.1727872933703294</v>
      </c>
      <c r="Z73">
        <f t="shared" ref="Z73:Z76" si="104">(-H73*44100)</f>
        <v>-337.25433254188926</v>
      </c>
      <c r="AA73">
        <f t="shared" ref="AA73:AA76" si="105">2*29.3*O73*0.92*(CG73-T73)</f>
        <v>142.58954741787326</v>
      </c>
      <c r="AB73">
        <f t="shared" ref="AB73:AB76" si="106">2*0.95*0.0000000567*(((CG73+$B$7)+273)^4-(T73+273)^4)</f>
        <v>13.948278868149531</v>
      </c>
      <c r="AC73">
        <f t="shared" ref="AC73:AC76" si="107">R73+AB73+Z73+AA73</f>
        <v>92.885356738682304</v>
      </c>
      <c r="AD73">
        <v>-4.1252105498311299E-2</v>
      </c>
      <c r="AE73">
        <v>4.6309102304780601E-2</v>
      </c>
      <c r="AF73">
        <v>3.4597590607579001</v>
      </c>
      <c r="AG73">
        <v>0</v>
      </c>
      <c r="AH73">
        <v>0</v>
      </c>
      <c r="AI73">
        <f t="shared" ref="AI73:AI76" si="108">IF(AG73*$H$13&gt;=AK73,1,(AK73/(AK73-AG73*$H$13)))</f>
        <v>1</v>
      </c>
      <c r="AJ73">
        <f t="shared" ref="AJ73:AJ76" si="109">(AI73-1)*100</f>
        <v>0</v>
      </c>
      <c r="AK73">
        <f t="shared" ref="AK73:AK76" si="110">MAX(0,($B$13+$C$13*CJ73)/(1+$D$13*CJ73)*CE73/(CG73+273)*$E$13)</f>
        <v>52136.662224752588</v>
      </c>
      <c r="AL73">
        <v>0</v>
      </c>
      <c r="AM73">
        <v>0</v>
      </c>
      <c r="AN73">
        <v>0</v>
      </c>
      <c r="AO73">
        <f t="shared" ref="AO73:AO76" si="111">AN73-AM73</f>
        <v>0</v>
      </c>
      <c r="AP73" t="e">
        <f t="shared" ref="AP73:AP76" si="112">AO73/AN73</f>
        <v>#DIV/0!</v>
      </c>
      <c r="AQ73">
        <v>-1</v>
      </c>
      <c r="AR73" t="s">
        <v>546</v>
      </c>
      <c r="AS73">
        <v>785.10803846153897</v>
      </c>
      <c r="AT73">
        <v>1130.99</v>
      </c>
      <c r="AU73">
        <f t="shared" ref="AU73:AU76" si="113">1-AS73/AT73</f>
        <v>0.30582229863965293</v>
      </c>
      <c r="AV73">
        <v>0.5</v>
      </c>
      <c r="AW73">
        <f t="shared" ref="AW73:AW76" si="114">BS73</f>
        <v>1429.2229644300912</v>
      </c>
      <c r="AX73">
        <f t="shared" ref="AX73:AX76" si="115">I73</f>
        <v>33.936960772663383</v>
      </c>
      <c r="AY73">
        <f t="shared" ref="AY73:AY76" si="116">AU73*AV73*AW73</f>
        <v>218.54412612529472</v>
      </c>
      <c r="AZ73">
        <f t="shared" ref="AZ73:AZ76" si="117">BE73/AT73</f>
        <v>0.4900573833544063</v>
      </c>
      <c r="BA73">
        <f t="shared" ref="BA73:BA76" si="118">(AX73-AQ73)/AW73</f>
        <v>2.444472391093621E-2</v>
      </c>
      <c r="BB73">
        <f t="shared" ref="BB73:BB76" si="119">(AN73-AT73)/AT73</f>
        <v>-1</v>
      </c>
      <c r="BC73" t="s">
        <v>547</v>
      </c>
      <c r="BD73">
        <v>576.74</v>
      </c>
      <c r="BE73">
        <f t="shared" ref="BE73:BE76" si="120">AT73-BD73</f>
        <v>554.25</v>
      </c>
      <c r="BF73">
        <f t="shared" ref="BF73:BF76" si="121">(AT73-AS73)/(AT73-BD73)</f>
        <v>0.62405405780507184</v>
      </c>
      <c r="BG73">
        <f t="shared" ref="BG73:BG76" si="122">(AN73-AT73)/(AN73-BD73)</f>
        <v>1.9610049589069598</v>
      </c>
      <c r="BH73">
        <f t="shared" ref="BH73:BH76" si="123">(AT73-AS73)/(AT73-AM73)</f>
        <v>0.30582229863965288</v>
      </c>
      <c r="BI73" t="e">
        <f t="shared" ref="BI73:BI76" si="124">(AN73-AT73)/(AN73-AM73)</f>
        <v>#DIV/0!</v>
      </c>
      <c r="BJ73" t="s">
        <v>257</v>
      </c>
      <c r="BK73" t="s">
        <v>257</v>
      </c>
      <c r="BL73" t="s">
        <v>257</v>
      </c>
      <c r="BM73" t="s">
        <v>257</v>
      </c>
      <c r="BN73" t="s">
        <v>257</v>
      </c>
      <c r="BO73" t="s">
        <v>257</v>
      </c>
      <c r="BP73" t="s">
        <v>257</v>
      </c>
      <c r="BQ73" t="s">
        <v>257</v>
      </c>
      <c r="BR73">
        <f t="shared" ref="BR73:BR76" si="125">$B$11*CK73+$C$11*CL73+$F$11*CM73</f>
        <v>1700.0048387096799</v>
      </c>
      <c r="BS73">
        <f t="shared" ref="BS73:BS76" si="126">BR73*BT73</f>
        <v>1429.2229644300912</v>
      </c>
      <c r="BT73">
        <f t="shared" ref="BT73:BT76" si="127">($B$11*$D$9+$C$11*$D$9+$F$11*((CZ73+CR73)/MAX(CZ73+CR73+DA73, 0.1)*$I$9+DA73/MAX(CZ73+CR73+DA73, 0.1)*$J$9))/($B$11+$C$11+$F$11)</f>
        <v>0.84071699790859733</v>
      </c>
      <c r="BU73">
        <f t="shared" ref="BU73:BU76" si="128">($B$11*$K$9+$C$11*$K$9+$F$11*((CZ73+CR73)/MAX(CZ73+CR73+DA73, 0.1)*$P$9+DA73/MAX(CZ73+CR73+DA73, 0.1)*$Q$9))/($B$11+$C$11+$F$11)</f>
        <v>0.19143399581719472</v>
      </c>
      <c r="BV73">
        <v>6</v>
      </c>
      <c r="BW73">
        <v>0.5</v>
      </c>
      <c r="BX73" t="s">
        <v>258</v>
      </c>
      <c r="BY73">
        <v>1531246562.5999999</v>
      </c>
      <c r="BZ73">
        <v>345.18245161290298</v>
      </c>
      <c r="CA73">
        <v>400.04545161290298</v>
      </c>
      <c r="CB73">
        <v>27.475754838709701</v>
      </c>
      <c r="CC73">
        <v>16.320129032258102</v>
      </c>
      <c r="CD73">
        <v>400.01538709677402</v>
      </c>
      <c r="CE73">
        <v>99.400667741935493</v>
      </c>
      <c r="CF73">
        <v>0.100022280645161</v>
      </c>
      <c r="CG73">
        <v>29.673174193548402</v>
      </c>
      <c r="CH73">
        <v>28.4990064516129</v>
      </c>
      <c r="CI73">
        <v>999.9</v>
      </c>
      <c r="CJ73">
        <v>10008.127741935499</v>
      </c>
      <c r="CK73">
        <v>0</v>
      </c>
      <c r="CL73">
        <v>3.3572680645161301</v>
      </c>
      <c r="CM73">
        <v>1700.0048387096799</v>
      </c>
      <c r="CN73">
        <v>0.97603122580645196</v>
      </c>
      <c r="CO73">
        <v>2.3968932258064499E-2</v>
      </c>
      <c r="CP73">
        <v>0</v>
      </c>
      <c r="CQ73">
        <v>785.07532258064498</v>
      </c>
      <c r="CR73">
        <v>5.0001199999999999</v>
      </c>
      <c r="CS73">
        <v>13735.9709677419</v>
      </c>
      <c r="CT73">
        <v>13608.183870967699</v>
      </c>
      <c r="CU73">
        <v>46.924999999999997</v>
      </c>
      <c r="CV73">
        <v>48.378999999999998</v>
      </c>
      <c r="CW73">
        <v>47.753999999999998</v>
      </c>
      <c r="CX73">
        <v>48.311999999999998</v>
      </c>
      <c r="CY73">
        <v>48.645000000000003</v>
      </c>
      <c r="CZ73">
        <v>1654.37483870968</v>
      </c>
      <c r="DA73">
        <v>40.630000000000003</v>
      </c>
      <c r="DB73">
        <v>0</v>
      </c>
      <c r="DC73">
        <v>99.600000143051105</v>
      </c>
      <c r="DD73">
        <v>785.10803846153897</v>
      </c>
      <c r="DE73">
        <v>11.3984615475691</v>
      </c>
      <c r="DF73">
        <v>243.98290643697101</v>
      </c>
      <c r="DG73">
        <v>13736.842307692301</v>
      </c>
      <c r="DH73">
        <v>15</v>
      </c>
      <c r="DI73">
        <v>1531246539.5999999</v>
      </c>
      <c r="DJ73" t="s">
        <v>548</v>
      </c>
      <c r="DK73">
        <v>97</v>
      </c>
      <c r="DL73">
        <v>3.5000000000000003E-2</v>
      </c>
      <c r="DM73">
        <v>-0.152</v>
      </c>
      <c r="DN73">
        <v>400</v>
      </c>
      <c r="DO73">
        <v>16</v>
      </c>
      <c r="DP73">
        <v>0.02</v>
      </c>
      <c r="DQ73">
        <v>0.01</v>
      </c>
      <c r="DR73">
        <v>33.947951180248701</v>
      </c>
      <c r="DS73">
        <v>0.10717490763688001</v>
      </c>
      <c r="DT73">
        <v>0.33162488078459701</v>
      </c>
      <c r="DU73">
        <v>1</v>
      </c>
      <c r="DV73">
        <v>0.723290820175301</v>
      </c>
      <c r="DW73">
        <v>0.184658131219364</v>
      </c>
      <c r="DX73">
        <v>2.6412474538652399E-2</v>
      </c>
      <c r="DY73">
        <v>1</v>
      </c>
      <c r="DZ73">
        <v>2</v>
      </c>
      <c r="EA73">
        <v>2</v>
      </c>
      <c r="EB73" t="s">
        <v>260</v>
      </c>
      <c r="EC73">
        <v>100</v>
      </c>
      <c r="ED73">
        <v>100</v>
      </c>
      <c r="EE73">
        <v>3.5000000000000003E-2</v>
      </c>
      <c r="EF73">
        <v>-0.152</v>
      </c>
      <c r="EG73">
        <v>2</v>
      </c>
      <c r="EH73">
        <v>386.654</v>
      </c>
      <c r="EI73">
        <v>551.70100000000002</v>
      </c>
      <c r="EJ73">
        <v>24.999199999999998</v>
      </c>
      <c r="EK73">
        <v>35.7669</v>
      </c>
      <c r="EL73">
        <v>30.0001</v>
      </c>
      <c r="EM73">
        <v>35.79</v>
      </c>
      <c r="EN73">
        <v>35.755400000000002</v>
      </c>
      <c r="EO73">
        <v>19.6754</v>
      </c>
      <c r="EP73">
        <v>52.320500000000003</v>
      </c>
      <c r="EQ73">
        <v>0</v>
      </c>
      <c r="ER73">
        <v>25</v>
      </c>
      <c r="ES73">
        <v>400</v>
      </c>
      <c r="ET73">
        <v>16.155200000000001</v>
      </c>
      <c r="EU73">
        <v>108.70399999999999</v>
      </c>
      <c r="EV73">
        <v>100.607</v>
      </c>
    </row>
    <row r="74" spans="1:152" x14ac:dyDescent="0.2">
      <c r="A74">
        <v>98</v>
      </c>
      <c r="B74">
        <v>1531246691.0999999</v>
      </c>
      <c r="C74">
        <v>15698.2999999523</v>
      </c>
      <c r="D74" t="s">
        <v>549</v>
      </c>
      <c r="E74" t="s">
        <v>550</v>
      </c>
      <c r="F74" t="s">
        <v>569</v>
      </c>
      <c r="G74">
        <v>1531246683.0999999</v>
      </c>
      <c r="H74">
        <f t="shared" si="86"/>
        <v>7.770143235312138E-3</v>
      </c>
      <c r="I74">
        <f t="shared" si="87"/>
        <v>41.987905880986119</v>
      </c>
      <c r="J74">
        <f t="shared" si="88"/>
        <v>530.83335483870997</v>
      </c>
      <c r="K74">
        <f t="shared" si="89"/>
        <v>419.36682258311299</v>
      </c>
      <c r="L74">
        <f t="shared" si="90"/>
        <v>41.727732618560395</v>
      </c>
      <c r="M74">
        <f t="shared" si="91"/>
        <v>52.818847612422061</v>
      </c>
      <c r="N74">
        <f t="shared" si="92"/>
        <v>0.75979800891400018</v>
      </c>
      <c r="O74">
        <f t="shared" si="93"/>
        <v>2.2503755331531679</v>
      </c>
      <c r="P74">
        <f t="shared" si="94"/>
        <v>0.64111174566316187</v>
      </c>
      <c r="Q74">
        <f t="shared" si="95"/>
        <v>0.40980463549933144</v>
      </c>
      <c r="R74">
        <f t="shared" si="96"/>
        <v>273.60006107067238</v>
      </c>
      <c r="S74">
        <f t="shared" si="97"/>
        <v>29.147660155456531</v>
      </c>
      <c r="T74">
        <f t="shared" si="98"/>
        <v>28.4472806451613</v>
      </c>
      <c r="U74">
        <f t="shared" si="99"/>
        <v>3.8949225758442805</v>
      </c>
      <c r="V74">
        <f t="shared" si="100"/>
        <v>65.299926406935555</v>
      </c>
      <c r="W74">
        <f t="shared" si="101"/>
        <v>2.7291227570569943</v>
      </c>
      <c r="X74">
        <f t="shared" si="102"/>
        <v>4.179365746983648</v>
      </c>
      <c r="Y74">
        <f t="shared" si="103"/>
        <v>1.1657998187872862</v>
      </c>
      <c r="Z74">
        <f t="shared" si="104"/>
        <v>-342.6633166772653</v>
      </c>
      <c r="AA74">
        <f t="shared" si="105"/>
        <v>147.84328866285094</v>
      </c>
      <c r="AB74">
        <f t="shared" si="106"/>
        <v>14.471864827242589</v>
      </c>
      <c r="AC74">
        <f t="shared" si="107"/>
        <v>93.251897883500618</v>
      </c>
      <c r="AD74">
        <v>-4.1193857980068402E-2</v>
      </c>
      <c r="AE74">
        <v>4.6243714362790102E-2</v>
      </c>
      <c r="AF74">
        <v>3.4558921342588902</v>
      </c>
      <c r="AG74">
        <v>0</v>
      </c>
      <c r="AH74">
        <v>0</v>
      </c>
      <c r="AI74">
        <f t="shared" si="108"/>
        <v>1</v>
      </c>
      <c r="AJ74">
        <f t="shared" si="109"/>
        <v>0</v>
      </c>
      <c r="AK74">
        <f t="shared" si="110"/>
        <v>52067.331678275252</v>
      </c>
      <c r="AL74">
        <v>0</v>
      </c>
      <c r="AM74">
        <v>0</v>
      </c>
      <c r="AN74">
        <v>0</v>
      </c>
      <c r="AO74">
        <f t="shared" si="111"/>
        <v>0</v>
      </c>
      <c r="AP74" t="e">
        <f t="shared" si="112"/>
        <v>#DIV/0!</v>
      </c>
      <c r="AQ74">
        <v>-1</v>
      </c>
      <c r="AR74" t="s">
        <v>551</v>
      </c>
      <c r="AS74">
        <v>787.51369230769205</v>
      </c>
      <c r="AT74">
        <v>1130.28</v>
      </c>
      <c r="AU74">
        <f t="shared" si="113"/>
        <v>0.30325787211337718</v>
      </c>
      <c r="AV74">
        <v>0.5</v>
      </c>
      <c r="AW74">
        <f t="shared" si="114"/>
        <v>1429.2134805591234</v>
      </c>
      <c r="AX74">
        <f t="shared" si="115"/>
        <v>41.987905880986119</v>
      </c>
      <c r="AY74">
        <f t="shared" si="116"/>
        <v>216.71011945505666</v>
      </c>
      <c r="AZ74">
        <f t="shared" si="117"/>
        <v>0.4998230526949074</v>
      </c>
      <c r="BA74">
        <f t="shared" si="118"/>
        <v>3.0078015961736381E-2</v>
      </c>
      <c r="BB74">
        <f t="shared" si="119"/>
        <v>-1</v>
      </c>
      <c r="BC74" t="s">
        <v>552</v>
      </c>
      <c r="BD74">
        <v>565.34</v>
      </c>
      <c r="BE74">
        <f t="shared" si="120"/>
        <v>564.93999999999994</v>
      </c>
      <c r="BF74">
        <f t="shared" si="121"/>
        <v>0.60673046286739818</v>
      </c>
      <c r="BG74">
        <f t="shared" si="122"/>
        <v>1.9992924611738068</v>
      </c>
      <c r="BH74">
        <f t="shared" si="123"/>
        <v>0.30325787211337712</v>
      </c>
      <c r="BI74" t="e">
        <f t="shared" si="124"/>
        <v>#DIV/0!</v>
      </c>
      <c r="BJ74" t="s">
        <v>257</v>
      </c>
      <c r="BK74" t="s">
        <v>257</v>
      </c>
      <c r="BL74" t="s">
        <v>257</v>
      </c>
      <c r="BM74" t="s">
        <v>257</v>
      </c>
      <c r="BN74" t="s">
        <v>257</v>
      </c>
      <c r="BO74" t="s">
        <v>257</v>
      </c>
      <c r="BP74" t="s">
        <v>257</v>
      </c>
      <c r="BQ74" t="s">
        <v>257</v>
      </c>
      <c r="BR74">
        <f t="shared" si="125"/>
        <v>1699.9935483871</v>
      </c>
      <c r="BS74">
        <f t="shared" si="126"/>
        <v>1429.2134805591234</v>
      </c>
      <c r="BT74">
        <f t="shared" si="127"/>
        <v>0.84071700267046068</v>
      </c>
      <c r="BU74">
        <f t="shared" si="128"/>
        <v>0.19143400534092161</v>
      </c>
      <c r="BV74">
        <v>6</v>
      </c>
      <c r="BW74">
        <v>0.5</v>
      </c>
      <c r="BX74" t="s">
        <v>258</v>
      </c>
      <c r="BY74">
        <v>1531246683.0999999</v>
      </c>
      <c r="BZ74">
        <v>530.83335483870997</v>
      </c>
      <c r="CA74">
        <v>600.00019354838696</v>
      </c>
      <c r="CB74">
        <v>27.427887096774199</v>
      </c>
      <c r="CC74">
        <v>16.0926774193548</v>
      </c>
      <c r="CD74">
        <v>400.01154838709698</v>
      </c>
      <c r="CE74">
        <v>99.401719354838704</v>
      </c>
      <c r="CF74">
        <v>0.100030358064516</v>
      </c>
      <c r="CG74">
        <v>29.665880645161302</v>
      </c>
      <c r="CH74">
        <v>28.4472806451613</v>
      </c>
      <c r="CI74">
        <v>999.9</v>
      </c>
      <c r="CJ74">
        <v>9993.8906451612893</v>
      </c>
      <c r="CK74">
        <v>0</v>
      </c>
      <c r="CL74">
        <v>2.4728045161290302</v>
      </c>
      <c r="CM74">
        <v>1699.9935483871</v>
      </c>
      <c r="CN74">
        <v>0.97603135483870995</v>
      </c>
      <c r="CO74">
        <v>2.3968793548387098E-2</v>
      </c>
      <c r="CP74">
        <v>0</v>
      </c>
      <c r="CQ74">
        <v>787.53116129032298</v>
      </c>
      <c r="CR74">
        <v>5.0001199999999999</v>
      </c>
      <c r="CS74">
        <v>13731.435483871001</v>
      </c>
      <c r="CT74">
        <v>13608.080645161301</v>
      </c>
      <c r="CU74">
        <v>46.936999999999998</v>
      </c>
      <c r="CV74">
        <v>48.375</v>
      </c>
      <c r="CW74">
        <v>47.795999999999999</v>
      </c>
      <c r="CX74">
        <v>48.311999999999998</v>
      </c>
      <c r="CY74">
        <v>48.683</v>
      </c>
      <c r="CZ74">
        <v>1654.3635483871001</v>
      </c>
      <c r="DA74">
        <v>40.630000000000003</v>
      </c>
      <c r="DB74">
        <v>0</v>
      </c>
      <c r="DC74">
        <v>120</v>
      </c>
      <c r="DD74">
        <v>787.51369230769205</v>
      </c>
      <c r="DE74">
        <v>-1.83692308096963</v>
      </c>
      <c r="DF74">
        <v>-50.738461474179097</v>
      </c>
      <c r="DG74">
        <v>13731.0653846154</v>
      </c>
      <c r="DH74">
        <v>15</v>
      </c>
      <c r="DI74">
        <v>1531246641.5999999</v>
      </c>
      <c r="DJ74" t="s">
        <v>553</v>
      </c>
      <c r="DK74">
        <v>98</v>
      </c>
      <c r="DL74">
        <v>0.54100000000000004</v>
      </c>
      <c r="DM74">
        <v>-0.151</v>
      </c>
      <c r="DN74">
        <v>600</v>
      </c>
      <c r="DO74">
        <v>16</v>
      </c>
      <c r="DP74">
        <v>0.02</v>
      </c>
      <c r="DQ74">
        <v>0.01</v>
      </c>
      <c r="DR74">
        <v>42.114508674328299</v>
      </c>
      <c r="DS74">
        <v>-1.4629231263584801</v>
      </c>
      <c r="DT74">
        <v>0.182266696681704</v>
      </c>
      <c r="DU74">
        <v>0</v>
      </c>
      <c r="DV74">
        <v>0.75920264847591401</v>
      </c>
      <c r="DW74">
        <v>4.8558157965910096E-3</v>
      </c>
      <c r="DX74">
        <v>1.3658521062298199E-3</v>
      </c>
      <c r="DY74">
        <v>1</v>
      </c>
      <c r="DZ74">
        <v>1</v>
      </c>
      <c r="EA74">
        <v>2</v>
      </c>
      <c r="EB74" t="s">
        <v>259</v>
      </c>
      <c r="EC74">
        <v>100</v>
      </c>
      <c r="ED74">
        <v>100</v>
      </c>
      <c r="EE74">
        <v>0.54100000000000004</v>
      </c>
      <c r="EF74">
        <v>-0.151</v>
      </c>
      <c r="EG74">
        <v>2</v>
      </c>
      <c r="EH74">
        <v>386.613</v>
      </c>
      <c r="EI74">
        <v>551.9</v>
      </c>
      <c r="EJ74">
        <v>24.9998</v>
      </c>
      <c r="EK74">
        <v>35.773499999999999</v>
      </c>
      <c r="EL74">
        <v>30</v>
      </c>
      <c r="EM74">
        <v>35.794899999999998</v>
      </c>
      <c r="EN74">
        <v>35.7652</v>
      </c>
      <c r="EO74">
        <v>27.202500000000001</v>
      </c>
      <c r="EP74">
        <v>53.046700000000001</v>
      </c>
      <c r="EQ74">
        <v>0</v>
      </c>
      <c r="ER74">
        <v>25</v>
      </c>
      <c r="ES74">
        <v>600</v>
      </c>
      <c r="ET74">
        <v>15.9741</v>
      </c>
      <c r="EU74">
        <v>108.703</v>
      </c>
      <c r="EV74">
        <v>100.613</v>
      </c>
    </row>
    <row r="75" spans="1:152" x14ac:dyDescent="0.2">
      <c r="A75">
        <v>99</v>
      </c>
      <c r="B75">
        <v>1531246811.5999999</v>
      </c>
      <c r="C75">
        <v>15818.7999999523</v>
      </c>
      <c r="D75" t="s">
        <v>554</v>
      </c>
      <c r="E75" t="s">
        <v>555</v>
      </c>
      <c r="F75" t="s">
        <v>569</v>
      </c>
      <c r="G75">
        <v>1531246803.5999999</v>
      </c>
      <c r="H75">
        <f t="shared" si="86"/>
        <v>7.8995576044442704E-3</v>
      </c>
      <c r="I75">
        <f t="shared" si="87"/>
        <v>43.323360859288073</v>
      </c>
      <c r="J75">
        <f t="shared" si="88"/>
        <v>726.41551612903197</v>
      </c>
      <c r="K75">
        <f t="shared" si="89"/>
        <v>610.38007119478743</v>
      </c>
      <c r="L75">
        <f t="shared" si="90"/>
        <v>60.731723467876733</v>
      </c>
      <c r="M75">
        <f t="shared" si="91"/>
        <v>72.277042338501673</v>
      </c>
      <c r="N75">
        <f t="shared" si="92"/>
        <v>0.77929465885764582</v>
      </c>
      <c r="O75">
        <f t="shared" si="93"/>
        <v>2.250528362908351</v>
      </c>
      <c r="P75">
        <f t="shared" si="94"/>
        <v>0.65497539937922189</v>
      </c>
      <c r="Q75">
        <f t="shared" si="95"/>
        <v>0.41886690537142812</v>
      </c>
      <c r="R75">
        <f t="shared" si="96"/>
        <v>273.60212330228995</v>
      </c>
      <c r="S75">
        <f t="shared" si="97"/>
        <v>29.090049751585987</v>
      </c>
      <c r="T75">
        <f t="shared" si="98"/>
        <v>28.4224483870968</v>
      </c>
      <c r="U75">
        <f t="shared" si="99"/>
        <v>3.8893063891644091</v>
      </c>
      <c r="V75">
        <f t="shared" si="100"/>
        <v>65.357228066014088</v>
      </c>
      <c r="W75">
        <f t="shared" si="101"/>
        <v>2.7291861046533312</v>
      </c>
      <c r="X75">
        <f t="shared" si="102"/>
        <v>4.1757984318072916</v>
      </c>
      <c r="Y75">
        <f t="shared" si="103"/>
        <v>1.1601202845110778</v>
      </c>
      <c r="Z75">
        <f t="shared" si="104"/>
        <v>-348.37049035599233</v>
      </c>
      <c r="AA75">
        <f t="shared" si="105"/>
        <v>149.06702538388515</v>
      </c>
      <c r="AB75">
        <f t="shared" si="106"/>
        <v>14.587788711935726</v>
      </c>
      <c r="AC75">
        <f t="shared" si="107"/>
        <v>88.886447042118505</v>
      </c>
      <c r="AD75">
        <v>-4.11979731249109E-2</v>
      </c>
      <c r="AE75">
        <v>4.6248333973382301E-2</v>
      </c>
      <c r="AF75">
        <v>3.4561653915648498</v>
      </c>
      <c r="AG75">
        <v>0</v>
      </c>
      <c r="AH75">
        <v>0</v>
      </c>
      <c r="AI75">
        <f t="shared" si="108"/>
        <v>1</v>
      </c>
      <c r="AJ75">
        <f t="shared" si="109"/>
        <v>0</v>
      </c>
      <c r="AK75">
        <f t="shared" si="110"/>
        <v>52074.796921067849</v>
      </c>
      <c r="AL75">
        <v>0</v>
      </c>
      <c r="AM75">
        <v>0</v>
      </c>
      <c r="AN75">
        <v>0</v>
      </c>
      <c r="AO75">
        <f t="shared" si="111"/>
        <v>0</v>
      </c>
      <c r="AP75" t="e">
        <f t="shared" si="112"/>
        <v>#DIV/0!</v>
      </c>
      <c r="AQ75">
        <v>-1</v>
      </c>
      <c r="AR75" t="s">
        <v>556</v>
      </c>
      <c r="AS75">
        <v>779.39088461538404</v>
      </c>
      <c r="AT75">
        <v>1084.33</v>
      </c>
      <c r="AU75">
        <f t="shared" si="113"/>
        <v>0.28122353470310324</v>
      </c>
      <c r="AV75">
        <v>0.5</v>
      </c>
      <c r="AW75">
        <f t="shared" si="114"/>
        <v>1429.2240773333147</v>
      </c>
      <c r="AX75">
        <f t="shared" si="115"/>
        <v>43.323360859288073</v>
      </c>
      <c r="AY75">
        <f t="shared" si="116"/>
        <v>200.96572345522807</v>
      </c>
      <c r="AZ75">
        <f t="shared" si="117"/>
        <v>0.48506450988167804</v>
      </c>
      <c r="BA75">
        <f t="shared" si="118"/>
        <v>3.1012184556803584E-2</v>
      </c>
      <c r="BB75">
        <f t="shared" si="119"/>
        <v>-1</v>
      </c>
      <c r="BC75" t="s">
        <v>557</v>
      </c>
      <c r="BD75">
        <v>558.36</v>
      </c>
      <c r="BE75">
        <f t="shared" si="120"/>
        <v>525.96999999999991</v>
      </c>
      <c r="BF75">
        <f t="shared" si="121"/>
        <v>0.57976522498358452</v>
      </c>
      <c r="BG75">
        <f t="shared" si="122"/>
        <v>1.9419908302887023</v>
      </c>
      <c r="BH75">
        <f t="shared" si="123"/>
        <v>0.28122353470310324</v>
      </c>
      <c r="BI75" t="e">
        <f t="shared" si="124"/>
        <v>#DIV/0!</v>
      </c>
      <c r="BJ75" t="s">
        <v>257</v>
      </c>
      <c r="BK75" t="s">
        <v>257</v>
      </c>
      <c r="BL75" t="s">
        <v>257</v>
      </c>
      <c r="BM75" t="s">
        <v>257</v>
      </c>
      <c r="BN75" t="s">
        <v>257</v>
      </c>
      <c r="BO75" t="s">
        <v>257</v>
      </c>
      <c r="BP75" t="s">
        <v>257</v>
      </c>
      <c r="BQ75" t="s">
        <v>257</v>
      </c>
      <c r="BR75">
        <f t="shared" si="125"/>
        <v>1700.0061290322601</v>
      </c>
      <c r="BS75">
        <f t="shared" si="126"/>
        <v>1429.2240773333147</v>
      </c>
      <c r="BT75">
        <f t="shared" si="127"/>
        <v>0.84071701444212443</v>
      </c>
      <c r="BU75">
        <f t="shared" si="128"/>
        <v>0.19143402888424904</v>
      </c>
      <c r="BV75">
        <v>6</v>
      </c>
      <c r="BW75">
        <v>0.5</v>
      </c>
      <c r="BX75" t="s">
        <v>258</v>
      </c>
      <c r="BY75">
        <v>1531246803.5999999</v>
      </c>
      <c r="BZ75">
        <v>726.41551612903197</v>
      </c>
      <c r="CA75">
        <v>800.00538709677403</v>
      </c>
      <c r="CB75">
        <v>27.429500000000001</v>
      </c>
      <c r="CC75">
        <v>15.905609677419401</v>
      </c>
      <c r="CD75">
        <v>400.01474193548398</v>
      </c>
      <c r="CE75">
        <v>99.398177419354795</v>
      </c>
      <c r="CF75">
        <v>0.10003088387096799</v>
      </c>
      <c r="CG75">
        <v>29.651051612903199</v>
      </c>
      <c r="CH75">
        <v>28.4224483870968</v>
      </c>
      <c r="CI75">
        <v>999.9</v>
      </c>
      <c r="CJ75">
        <v>9995.2451612903205</v>
      </c>
      <c r="CK75">
        <v>0</v>
      </c>
      <c r="CL75">
        <v>1.74274193548387</v>
      </c>
      <c r="CM75">
        <v>1700.0061290322601</v>
      </c>
      <c r="CN75">
        <v>0.97603019354838705</v>
      </c>
      <c r="CO75">
        <v>2.39700419354839E-2</v>
      </c>
      <c r="CP75">
        <v>0</v>
      </c>
      <c r="CQ75">
        <v>779.45725806451605</v>
      </c>
      <c r="CR75">
        <v>5.0001199999999999</v>
      </c>
      <c r="CS75">
        <v>13525.254838709699</v>
      </c>
      <c r="CT75">
        <v>13608.1903225806</v>
      </c>
      <c r="CU75">
        <v>46.875</v>
      </c>
      <c r="CV75">
        <v>48.320129032258002</v>
      </c>
      <c r="CW75">
        <v>47.7296774193548</v>
      </c>
      <c r="CX75">
        <v>48.25</v>
      </c>
      <c r="CY75">
        <v>48.625</v>
      </c>
      <c r="CZ75">
        <v>1654.37516129032</v>
      </c>
      <c r="DA75">
        <v>40.6309677419355</v>
      </c>
      <c r="DB75">
        <v>0</v>
      </c>
      <c r="DC75">
        <v>120.09999990463299</v>
      </c>
      <c r="DD75">
        <v>779.39088461538404</v>
      </c>
      <c r="DE75">
        <v>-6.6245812041351098</v>
      </c>
      <c r="DF75">
        <v>-324.09914570719002</v>
      </c>
      <c r="DG75">
        <v>13522.05</v>
      </c>
      <c r="DH75">
        <v>15</v>
      </c>
      <c r="DI75">
        <v>1531246761.0999999</v>
      </c>
      <c r="DJ75" t="s">
        <v>558</v>
      </c>
      <c r="DK75">
        <v>99</v>
      </c>
      <c r="DL75">
        <v>1.2549999999999999</v>
      </c>
      <c r="DM75">
        <v>-0.156</v>
      </c>
      <c r="DN75">
        <v>800</v>
      </c>
      <c r="DO75">
        <v>16</v>
      </c>
      <c r="DP75">
        <v>0.03</v>
      </c>
      <c r="DQ75">
        <v>0.01</v>
      </c>
      <c r="DR75">
        <v>43.419941185446</v>
      </c>
      <c r="DS75">
        <v>-1.10369369861262</v>
      </c>
      <c r="DT75">
        <v>0.14438636027308499</v>
      </c>
      <c r="DU75">
        <v>0</v>
      </c>
      <c r="DV75">
        <v>0.77920681493806898</v>
      </c>
      <c r="DW75">
        <v>1.3435994364151E-3</v>
      </c>
      <c r="DX75">
        <v>9.0604079206048501E-4</v>
      </c>
      <c r="DY75">
        <v>1</v>
      </c>
      <c r="DZ75">
        <v>1</v>
      </c>
      <c r="EA75">
        <v>2</v>
      </c>
      <c r="EB75" t="s">
        <v>259</v>
      </c>
      <c r="EC75">
        <v>100</v>
      </c>
      <c r="ED75">
        <v>100</v>
      </c>
      <c r="EE75">
        <v>1.2549999999999999</v>
      </c>
      <c r="EF75">
        <v>-0.156</v>
      </c>
      <c r="EG75">
        <v>2</v>
      </c>
      <c r="EH75">
        <v>386.85199999999998</v>
      </c>
      <c r="EI75">
        <v>551.96100000000001</v>
      </c>
      <c r="EJ75">
        <v>25</v>
      </c>
      <c r="EK75">
        <v>35.753700000000002</v>
      </c>
      <c r="EL75">
        <v>30</v>
      </c>
      <c r="EM75">
        <v>35.781599999999997</v>
      </c>
      <c r="EN75">
        <v>35.752099999999999</v>
      </c>
      <c r="EO75">
        <v>34.279899999999998</v>
      </c>
      <c r="EP75">
        <v>53.170099999999998</v>
      </c>
      <c r="EQ75">
        <v>0</v>
      </c>
      <c r="ER75">
        <v>25</v>
      </c>
      <c r="ES75">
        <v>800</v>
      </c>
      <c r="ET75">
        <v>15.797000000000001</v>
      </c>
      <c r="EU75">
        <v>108.708</v>
      </c>
      <c r="EV75">
        <v>100.616</v>
      </c>
    </row>
    <row r="76" spans="1:152" x14ac:dyDescent="0.2">
      <c r="A76">
        <v>100</v>
      </c>
      <c r="B76">
        <v>1531246913.0999999</v>
      </c>
      <c r="C76">
        <v>15920.2999999523</v>
      </c>
      <c r="D76" t="s">
        <v>559</v>
      </c>
      <c r="E76" t="s">
        <v>560</v>
      </c>
      <c r="F76" t="s">
        <v>569</v>
      </c>
      <c r="G76">
        <v>1531246905.0999999</v>
      </c>
      <c r="H76">
        <f t="shared" si="86"/>
        <v>7.8979636243933487E-3</v>
      </c>
      <c r="I76">
        <f t="shared" si="87"/>
        <v>43.580110799966967</v>
      </c>
      <c r="J76">
        <f t="shared" si="88"/>
        <v>923.73</v>
      </c>
      <c r="K76">
        <f t="shared" si="89"/>
        <v>803.87833631485535</v>
      </c>
      <c r="L76">
        <f t="shared" si="90"/>
        <v>79.979848087235183</v>
      </c>
      <c r="M76">
        <f t="shared" si="91"/>
        <v>91.904187158845417</v>
      </c>
      <c r="N76">
        <f t="shared" si="92"/>
        <v>0.78279764717875477</v>
      </c>
      <c r="O76">
        <f t="shared" si="93"/>
        <v>2.252531332287564</v>
      </c>
      <c r="P76">
        <f t="shared" si="94"/>
        <v>0.65754617786155412</v>
      </c>
      <c r="Q76">
        <f t="shared" si="95"/>
        <v>0.42053988362717193</v>
      </c>
      <c r="R76">
        <f t="shared" si="96"/>
        <v>273.60253517060431</v>
      </c>
      <c r="S76">
        <f t="shared" si="97"/>
        <v>29.082842849405523</v>
      </c>
      <c r="T76">
        <f t="shared" si="98"/>
        <v>28.3900838709677</v>
      </c>
      <c r="U76">
        <f t="shared" si="99"/>
        <v>3.8819972728170207</v>
      </c>
      <c r="V76">
        <f t="shared" si="100"/>
        <v>65.327421680467609</v>
      </c>
      <c r="W76">
        <f t="shared" si="101"/>
        <v>2.7266555618114925</v>
      </c>
      <c r="X76">
        <f t="shared" si="102"/>
        <v>4.1738300573811582</v>
      </c>
      <c r="Y76">
        <f t="shared" si="103"/>
        <v>1.1553417110055282</v>
      </c>
      <c r="Z76">
        <f t="shared" si="104"/>
        <v>-348.30019583574665</v>
      </c>
      <c r="AA76">
        <f t="shared" si="105"/>
        <v>152.13576377459725</v>
      </c>
      <c r="AB76">
        <f t="shared" si="106"/>
        <v>14.871865672242276</v>
      </c>
      <c r="AC76">
        <f t="shared" si="107"/>
        <v>92.309968781697194</v>
      </c>
      <c r="AD76">
        <v>-4.1251929134979E-2</v>
      </c>
      <c r="AE76">
        <v>4.6308904321489701E-2</v>
      </c>
      <c r="AF76">
        <v>3.4597473552178699</v>
      </c>
      <c r="AG76">
        <v>0</v>
      </c>
      <c r="AH76">
        <v>0</v>
      </c>
      <c r="AI76">
        <f t="shared" si="108"/>
        <v>1</v>
      </c>
      <c r="AJ76">
        <f t="shared" si="109"/>
        <v>0</v>
      </c>
      <c r="AK76">
        <f t="shared" si="110"/>
        <v>52141.49290135788</v>
      </c>
      <c r="AL76">
        <v>0</v>
      </c>
      <c r="AM76">
        <v>0</v>
      </c>
      <c r="AN76">
        <v>0</v>
      </c>
      <c r="AO76">
        <f t="shared" si="111"/>
        <v>0</v>
      </c>
      <c r="AP76" t="e">
        <f t="shared" si="112"/>
        <v>#DIV/0!</v>
      </c>
      <c r="AQ76">
        <v>-1</v>
      </c>
      <c r="AR76" t="s">
        <v>561</v>
      </c>
      <c r="AS76">
        <v>774.61438461538501</v>
      </c>
      <c r="AT76">
        <v>1055.77</v>
      </c>
      <c r="AU76">
        <f t="shared" si="113"/>
        <v>0.26630384968754084</v>
      </c>
      <c r="AV76">
        <v>0.5</v>
      </c>
      <c r="AW76">
        <f t="shared" si="114"/>
        <v>1429.2262450752494</v>
      </c>
      <c r="AX76">
        <f t="shared" si="115"/>
        <v>43.580110799966967</v>
      </c>
      <c r="AY76">
        <f t="shared" si="116"/>
        <v>190.30422556900382</v>
      </c>
      <c r="AZ76">
        <f t="shared" si="117"/>
        <v>0.47374901730490537</v>
      </c>
      <c r="BA76">
        <f t="shared" si="118"/>
        <v>3.1191780135285584E-2</v>
      </c>
      <c r="BB76">
        <f t="shared" si="119"/>
        <v>-1</v>
      </c>
      <c r="BC76" t="s">
        <v>562</v>
      </c>
      <c r="BD76">
        <v>555.6</v>
      </c>
      <c r="BE76">
        <f t="shared" si="120"/>
        <v>500.16999999999996</v>
      </c>
      <c r="BF76">
        <f t="shared" si="121"/>
        <v>0.56212010993185313</v>
      </c>
      <c r="BG76">
        <f t="shared" si="122"/>
        <v>1.9002339812814975</v>
      </c>
      <c r="BH76">
        <f t="shared" si="123"/>
        <v>0.26630384968754084</v>
      </c>
      <c r="BI76" t="e">
        <f t="shared" si="124"/>
        <v>#DIV/0!</v>
      </c>
      <c r="BJ76" t="s">
        <v>257</v>
      </c>
      <c r="BK76" t="s">
        <v>257</v>
      </c>
      <c r="BL76" t="s">
        <v>257</v>
      </c>
      <c r="BM76" t="s">
        <v>257</v>
      </c>
      <c r="BN76" t="s">
        <v>257</v>
      </c>
      <c r="BO76" t="s">
        <v>257</v>
      </c>
      <c r="BP76" t="s">
        <v>257</v>
      </c>
      <c r="BQ76" t="s">
        <v>257</v>
      </c>
      <c r="BR76">
        <f t="shared" si="125"/>
        <v>1700.00870967742</v>
      </c>
      <c r="BS76">
        <f t="shared" si="126"/>
        <v>1429.2262450752494</v>
      </c>
      <c r="BT76">
        <f t="shared" si="127"/>
        <v>0.84071701335368321</v>
      </c>
      <c r="BU76">
        <f t="shared" si="128"/>
        <v>0.19143402670736642</v>
      </c>
      <c r="BV76">
        <v>6</v>
      </c>
      <c r="BW76">
        <v>0.5</v>
      </c>
      <c r="BX76" t="s">
        <v>258</v>
      </c>
      <c r="BY76">
        <v>1531246905.0999999</v>
      </c>
      <c r="BZ76">
        <v>923.73</v>
      </c>
      <c r="CA76">
        <v>1000.04174193548</v>
      </c>
      <c r="CB76">
        <v>27.405645161290298</v>
      </c>
      <c r="CC76">
        <v>15.8836451612903</v>
      </c>
      <c r="CD76">
        <v>400.00945161290298</v>
      </c>
      <c r="CE76">
        <v>99.392451612903201</v>
      </c>
      <c r="CF76">
        <v>0.10002688064516101</v>
      </c>
      <c r="CG76">
        <v>29.642864516128999</v>
      </c>
      <c r="CH76">
        <v>28.3900838709677</v>
      </c>
      <c r="CI76">
        <v>999.9</v>
      </c>
      <c r="CJ76">
        <v>10008.9122580645</v>
      </c>
      <c r="CK76">
        <v>0</v>
      </c>
      <c r="CL76">
        <v>1.7275822580645199</v>
      </c>
      <c r="CM76">
        <v>1700.00870967742</v>
      </c>
      <c r="CN76">
        <v>0.97602993548387096</v>
      </c>
      <c r="CO76">
        <v>2.39703193548387E-2</v>
      </c>
      <c r="CP76">
        <v>0</v>
      </c>
      <c r="CQ76">
        <v>774.67896774193605</v>
      </c>
      <c r="CR76">
        <v>5.0001199999999999</v>
      </c>
      <c r="CS76">
        <v>13440.7322580645</v>
      </c>
      <c r="CT76">
        <v>13608.2</v>
      </c>
      <c r="CU76">
        <v>46.875</v>
      </c>
      <c r="CV76">
        <v>48.311999999999998</v>
      </c>
      <c r="CW76">
        <v>47.703258064516099</v>
      </c>
      <c r="CX76">
        <v>48.25</v>
      </c>
      <c r="CY76">
        <v>48.620935483871001</v>
      </c>
      <c r="CZ76">
        <v>1654.3777419354799</v>
      </c>
      <c r="DA76">
        <v>40.6309677419355</v>
      </c>
      <c r="DB76">
        <v>0</v>
      </c>
      <c r="DC76">
        <v>100.80000019073501</v>
      </c>
      <c r="DD76">
        <v>774.61438461538501</v>
      </c>
      <c r="DE76">
        <v>-6.6843076998583104</v>
      </c>
      <c r="DF76">
        <v>-187.21025659047299</v>
      </c>
      <c r="DG76">
        <v>13439.5884615385</v>
      </c>
      <c r="DH76">
        <v>15</v>
      </c>
      <c r="DI76">
        <v>1531246882.0999999</v>
      </c>
      <c r="DJ76" t="s">
        <v>563</v>
      </c>
      <c r="DK76">
        <v>100</v>
      </c>
      <c r="DL76">
        <v>1.57</v>
      </c>
      <c r="DM76">
        <v>-0.155</v>
      </c>
      <c r="DN76">
        <v>1000</v>
      </c>
      <c r="DO76">
        <v>16</v>
      </c>
      <c r="DP76">
        <v>0.02</v>
      </c>
      <c r="DQ76">
        <v>0.01</v>
      </c>
      <c r="DR76">
        <v>43.592424020786403</v>
      </c>
      <c r="DS76">
        <v>-9.1181976739801204E-2</v>
      </c>
      <c r="DT76">
        <v>0.344609355225028</v>
      </c>
      <c r="DU76">
        <v>1</v>
      </c>
      <c r="DV76">
        <v>0.77284809240085595</v>
      </c>
      <c r="DW76">
        <v>0.11925572388743</v>
      </c>
      <c r="DX76">
        <v>2.1344652883777002E-2</v>
      </c>
      <c r="DY76">
        <v>1</v>
      </c>
      <c r="DZ76">
        <v>2</v>
      </c>
      <c r="EA76">
        <v>2</v>
      </c>
      <c r="EB76" t="s">
        <v>260</v>
      </c>
      <c r="EC76">
        <v>100</v>
      </c>
      <c r="ED76">
        <v>100</v>
      </c>
      <c r="EE76">
        <v>1.57</v>
      </c>
      <c r="EF76">
        <v>-0.155</v>
      </c>
      <c r="EG76">
        <v>2</v>
      </c>
      <c r="EH76">
        <v>386.77199999999999</v>
      </c>
      <c r="EI76">
        <v>552.21500000000003</v>
      </c>
      <c r="EJ76">
        <v>24.999300000000002</v>
      </c>
      <c r="EK76">
        <v>35.730499999999999</v>
      </c>
      <c r="EL76">
        <v>30</v>
      </c>
      <c r="EM76">
        <v>35.769399999999997</v>
      </c>
      <c r="EN76">
        <v>35.738999999999997</v>
      </c>
      <c r="EO76">
        <v>41.0672</v>
      </c>
      <c r="EP76">
        <v>53.510800000000003</v>
      </c>
      <c r="EQ76">
        <v>0</v>
      </c>
      <c r="ER76">
        <v>25</v>
      </c>
      <c r="ES76">
        <v>1000</v>
      </c>
      <c r="ET76">
        <v>15.728400000000001</v>
      </c>
      <c r="EU76">
        <v>108.71299999999999</v>
      </c>
      <c r="EV76">
        <v>100.62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RowHeight="13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  <row r="15" spans="1:2" x14ac:dyDescent="0.2">
      <c r="A15" t="s">
        <v>362</v>
      </c>
      <c r="B15" t="s">
        <v>363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熊谷　悦史</dc:creator>
  <cp:lastModifiedBy>Etsushi Kumagai</cp:lastModifiedBy>
  <dcterms:created xsi:type="dcterms:W3CDTF">2018-07-10T14:38:03Z</dcterms:created>
  <dcterms:modified xsi:type="dcterms:W3CDTF">2022-12-06T12:20:07Z</dcterms:modified>
</cp:coreProperties>
</file>