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UIUCexp\"/>
    </mc:Choice>
  </mc:AlternateContent>
  <xr:revisionPtr revIDLastSave="0" documentId="8_{47ECF47F-BAAC-4231-8427-BEC3EC847B1A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86" i="1" l="1"/>
  <c r="BT86" i="1"/>
  <c r="BR86" i="1"/>
  <c r="BI86" i="1"/>
  <c r="BH86" i="1"/>
  <c r="BG86" i="1"/>
  <c r="BF86" i="1"/>
  <c r="BE86" i="1"/>
  <c r="AZ86" i="1" s="1"/>
  <c r="BB86" i="1"/>
  <c r="AU86" i="1"/>
  <c r="AO86" i="1"/>
  <c r="AP86" i="1" s="1"/>
  <c r="AK86" i="1"/>
  <c r="AI86" i="1" s="1"/>
  <c r="AJ86" i="1" s="1"/>
  <c r="X86" i="1"/>
  <c r="W86" i="1"/>
  <c r="O86" i="1"/>
  <c r="BU85" i="1"/>
  <c r="BT85" i="1"/>
  <c r="BR85" i="1"/>
  <c r="BI85" i="1"/>
  <c r="BH85" i="1"/>
  <c r="BG85" i="1"/>
  <c r="BF85" i="1"/>
  <c r="BE85" i="1"/>
  <c r="AZ85" i="1" s="1"/>
  <c r="BB85" i="1"/>
  <c r="AU85" i="1"/>
  <c r="AO85" i="1"/>
  <c r="AP85" i="1" s="1"/>
  <c r="AK85" i="1"/>
  <c r="AI85" i="1" s="1"/>
  <c r="X85" i="1"/>
  <c r="W85" i="1"/>
  <c r="V85" i="1" s="1"/>
  <c r="O85" i="1"/>
  <c r="M85" i="1"/>
  <c r="BU84" i="1"/>
  <c r="BT84" i="1"/>
  <c r="BS84" i="1" s="1"/>
  <c r="BR84" i="1"/>
  <c r="BI84" i="1"/>
  <c r="BH84" i="1"/>
  <c r="BG84" i="1"/>
  <c r="BF84" i="1"/>
  <c r="BE84" i="1"/>
  <c r="AZ84" i="1" s="1"/>
  <c r="BB84" i="1"/>
  <c r="AU84" i="1"/>
  <c r="AO84" i="1"/>
  <c r="AP84" i="1" s="1"/>
  <c r="AK84" i="1"/>
  <c r="AI84" i="1" s="1"/>
  <c r="AJ84" i="1" s="1"/>
  <c r="X84" i="1"/>
  <c r="W84" i="1"/>
  <c r="O84" i="1"/>
  <c r="M84" i="1"/>
  <c r="BU83" i="1"/>
  <c r="BT83" i="1"/>
  <c r="BR83" i="1"/>
  <c r="BI83" i="1"/>
  <c r="BH83" i="1"/>
  <c r="BG83" i="1"/>
  <c r="BF83" i="1"/>
  <c r="BE83" i="1"/>
  <c r="AZ83" i="1" s="1"/>
  <c r="BB83" i="1"/>
  <c r="AU83" i="1"/>
  <c r="AO83" i="1"/>
  <c r="AP83" i="1" s="1"/>
  <c r="AK83" i="1"/>
  <c r="AI83" i="1" s="1"/>
  <c r="X83" i="1"/>
  <c r="W83" i="1"/>
  <c r="O83" i="1"/>
  <c r="BU82" i="1"/>
  <c r="BT82" i="1"/>
  <c r="BR82" i="1"/>
  <c r="BI82" i="1"/>
  <c r="BH82" i="1"/>
  <c r="BG82" i="1"/>
  <c r="BF82" i="1"/>
  <c r="BE82" i="1"/>
  <c r="AZ82" i="1" s="1"/>
  <c r="BB82" i="1"/>
  <c r="AU82" i="1"/>
  <c r="AO82" i="1"/>
  <c r="AP82" i="1" s="1"/>
  <c r="AK82" i="1"/>
  <c r="AI82" i="1"/>
  <c r="M82" i="1" s="1"/>
  <c r="X82" i="1"/>
  <c r="W82" i="1"/>
  <c r="V82" i="1" s="1"/>
  <c r="O82" i="1"/>
  <c r="BU81" i="1"/>
  <c r="BT81" i="1"/>
  <c r="BR81" i="1"/>
  <c r="BI81" i="1"/>
  <c r="BH81" i="1"/>
  <c r="BG81" i="1"/>
  <c r="BF81" i="1"/>
  <c r="BE81" i="1"/>
  <c r="AZ81" i="1" s="1"/>
  <c r="BB81" i="1"/>
  <c r="AU81" i="1"/>
  <c r="AO81" i="1"/>
  <c r="AP81" i="1" s="1"/>
  <c r="AK81" i="1"/>
  <c r="AI81" i="1"/>
  <c r="X81" i="1"/>
  <c r="W81" i="1"/>
  <c r="O81" i="1"/>
  <c r="BU80" i="1"/>
  <c r="BT80" i="1"/>
  <c r="BR80" i="1"/>
  <c r="BI80" i="1"/>
  <c r="BH80" i="1"/>
  <c r="BG80" i="1"/>
  <c r="BF80" i="1"/>
  <c r="BE80" i="1"/>
  <c r="AZ80" i="1" s="1"/>
  <c r="BB80" i="1"/>
  <c r="AU80" i="1"/>
  <c r="AO80" i="1"/>
  <c r="AP80" i="1" s="1"/>
  <c r="AK80" i="1"/>
  <c r="AI80" i="1" s="1"/>
  <c r="I80" i="1" s="1"/>
  <c r="AX80" i="1" s="1"/>
  <c r="X80" i="1"/>
  <c r="V80" i="1" s="1"/>
  <c r="W80" i="1"/>
  <c r="O80" i="1"/>
  <c r="BU79" i="1"/>
  <c r="BT79" i="1"/>
  <c r="BR79" i="1"/>
  <c r="BS79" i="1" s="1"/>
  <c r="R79" i="1" s="1"/>
  <c r="BI79" i="1"/>
  <c r="BH79" i="1"/>
  <c r="BG79" i="1"/>
  <c r="BF79" i="1"/>
  <c r="BE79" i="1"/>
  <c r="AZ79" i="1" s="1"/>
  <c r="BB79" i="1"/>
  <c r="AU79" i="1"/>
  <c r="AO79" i="1"/>
  <c r="AP79" i="1" s="1"/>
  <c r="AK79" i="1"/>
  <c r="AI79" i="1" s="1"/>
  <c r="AJ79" i="1" s="1"/>
  <c r="X79" i="1"/>
  <c r="W79" i="1"/>
  <c r="O79" i="1"/>
  <c r="BU78" i="1"/>
  <c r="BT78" i="1"/>
  <c r="BR78" i="1"/>
  <c r="BI78" i="1"/>
  <c r="BH78" i="1"/>
  <c r="BG78" i="1"/>
  <c r="BF78" i="1"/>
  <c r="BE78" i="1"/>
  <c r="AZ78" i="1" s="1"/>
  <c r="BB78" i="1"/>
  <c r="AU78" i="1"/>
  <c r="AO78" i="1"/>
  <c r="AP78" i="1" s="1"/>
  <c r="AK78" i="1"/>
  <c r="AI78" i="1" s="1"/>
  <c r="X78" i="1"/>
  <c r="W78" i="1"/>
  <c r="O78" i="1"/>
  <c r="BU77" i="1"/>
  <c r="BT77" i="1"/>
  <c r="BR77" i="1"/>
  <c r="BI77" i="1"/>
  <c r="BH77" i="1"/>
  <c r="BG77" i="1"/>
  <c r="BF77" i="1"/>
  <c r="BE77" i="1"/>
  <c r="AZ77" i="1" s="1"/>
  <c r="BB77" i="1"/>
  <c r="AU77" i="1"/>
  <c r="AO77" i="1"/>
  <c r="AP77" i="1" s="1"/>
  <c r="AK77" i="1"/>
  <c r="AI77" i="1" s="1"/>
  <c r="X77" i="1"/>
  <c r="W77" i="1"/>
  <c r="O77" i="1"/>
  <c r="BU76" i="1"/>
  <c r="BT76" i="1"/>
  <c r="BR76" i="1"/>
  <c r="BI76" i="1"/>
  <c r="BH76" i="1"/>
  <c r="BG76" i="1"/>
  <c r="BF76" i="1"/>
  <c r="BE76" i="1"/>
  <c r="AZ76" i="1" s="1"/>
  <c r="BB76" i="1"/>
  <c r="AU76" i="1"/>
  <c r="AO76" i="1"/>
  <c r="AP76" i="1" s="1"/>
  <c r="AK76" i="1"/>
  <c r="AI76" i="1" s="1"/>
  <c r="X76" i="1"/>
  <c r="W76" i="1"/>
  <c r="O76" i="1"/>
  <c r="BU75" i="1"/>
  <c r="BT75" i="1"/>
  <c r="BR75" i="1"/>
  <c r="BS75" i="1" s="1"/>
  <c r="BI75" i="1"/>
  <c r="BH75" i="1"/>
  <c r="BG75" i="1"/>
  <c r="BF75" i="1"/>
  <c r="BE75" i="1"/>
  <c r="AZ75" i="1" s="1"/>
  <c r="BB75" i="1"/>
  <c r="AU75" i="1"/>
  <c r="AO75" i="1"/>
  <c r="AP75" i="1" s="1"/>
  <c r="AK75" i="1"/>
  <c r="AI75" i="1" s="1"/>
  <c r="X75" i="1"/>
  <c r="W75" i="1"/>
  <c r="O75" i="1"/>
  <c r="BU74" i="1"/>
  <c r="BT74" i="1"/>
  <c r="BR74" i="1"/>
  <c r="BI74" i="1"/>
  <c r="BH74" i="1"/>
  <c r="BG74" i="1"/>
  <c r="BF74" i="1"/>
  <c r="BE74" i="1"/>
  <c r="AZ74" i="1" s="1"/>
  <c r="BB74" i="1"/>
  <c r="AU74" i="1"/>
  <c r="AO74" i="1"/>
  <c r="AP74" i="1" s="1"/>
  <c r="AK74" i="1"/>
  <c r="AI74" i="1" s="1"/>
  <c r="X74" i="1"/>
  <c r="W74" i="1"/>
  <c r="O74" i="1"/>
  <c r="BU73" i="1"/>
  <c r="BT73" i="1"/>
  <c r="BR73" i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/>
  <c r="X73" i="1"/>
  <c r="W73" i="1"/>
  <c r="O73" i="1"/>
  <c r="BU72" i="1"/>
  <c r="BT72" i="1"/>
  <c r="BR72" i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I72" i="1" s="1"/>
  <c r="AX72" i="1" s="1"/>
  <c r="X72" i="1"/>
  <c r="W72" i="1"/>
  <c r="V72" i="1" s="1"/>
  <c r="O72" i="1"/>
  <c r="BU71" i="1"/>
  <c r="BT71" i="1"/>
  <c r="BR71" i="1"/>
  <c r="BI71" i="1"/>
  <c r="BH71" i="1"/>
  <c r="BG71" i="1"/>
  <c r="BF71" i="1"/>
  <c r="BE71" i="1"/>
  <c r="AZ71" i="1" s="1"/>
  <c r="BB71" i="1"/>
  <c r="AU71" i="1"/>
  <c r="AO71" i="1"/>
  <c r="AP71" i="1" s="1"/>
  <c r="AK71" i="1"/>
  <c r="AI71" i="1"/>
  <c r="X71" i="1"/>
  <c r="W71" i="1"/>
  <c r="V71" i="1" s="1"/>
  <c r="O71" i="1"/>
  <c r="BU70" i="1"/>
  <c r="BT70" i="1"/>
  <c r="BR70" i="1"/>
  <c r="BI70" i="1"/>
  <c r="BH70" i="1"/>
  <c r="BG70" i="1"/>
  <c r="BF70" i="1"/>
  <c r="BE70" i="1"/>
  <c r="AZ70" i="1" s="1"/>
  <c r="BB70" i="1"/>
  <c r="AU70" i="1"/>
  <c r="AO70" i="1"/>
  <c r="AP70" i="1" s="1"/>
  <c r="AK70" i="1"/>
  <c r="AI70" i="1" s="1"/>
  <c r="J70" i="1" s="1"/>
  <c r="X70" i="1"/>
  <c r="W70" i="1"/>
  <c r="O70" i="1"/>
  <c r="BU69" i="1"/>
  <c r="BT69" i="1"/>
  <c r="BR69" i="1"/>
  <c r="BS69" i="1" s="1"/>
  <c r="BI69" i="1"/>
  <c r="BH69" i="1"/>
  <c r="BG69" i="1"/>
  <c r="BF69" i="1"/>
  <c r="BE69" i="1"/>
  <c r="AZ69" i="1" s="1"/>
  <c r="BB69" i="1"/>
  <c r="AU69" i="1"/>
  <c r="AO69" i="1"/>
  <c r="AP69" i="1" s="1"/>
  <c r="AK69" i="1"/>
  <c r="AI69" i="1" s="1"/>
  <c r="X69" i="1"/>
  <c r="W69" i="1"/>
  <c r="V69" i="1" s="1"/>
  <c r="O69" i="1"/>
  <c r="BU68" i="1"/>
  <c r="BT68" i="1"/>
  <c r="BR68" i="1"/>
  <c r="BI68" i="1"/>
  <c r="BH68" i="1"/>
  <c r="BG68" i="1"/>
  <c r="BF68" i="1"/>
  <c r="BE68" i="1"/>
  <c r="AZ68" i="1" s="1"/>
  <c r="BB68" i="1"/>
  <c r="AU68" i="1"/>
  <c r="AO68" i="1"/>
  <c r="AP68" i="1" s="1"/>
  <c r="AK68" i="1"/>
  <c r="AI68" i="1" s="1"/>
  <c r="X68" i="1"/>
  <c r="W68" i="1"/>
  <c r="O68" i="1"/>
  <c r="BU67" i="1"/>
  <c r="BT67" i="1"/>
  <c r="BR67" i="1"/>
  <c r="BI67" i="1"/>
  <c r="BH67" i="1"/>
  <c r="BG67" i="1"/>
  <c r="BF67" i="1"/>
  <c r="BE67" i="1"/>
  <c r="AZ67" i="1" s="1"/>
  <c r="BB67" i="1"/>
  <c r="AU67" i="1"/>
  <c r="AO67" i="1"/>
  <c r="AP67" i="1" s="1"/>
  <c r="AK67" i="1"/>
  <c r="AI67" i="1" s="1"/>
  <c r="X67" i="1"/>
  <c r="W67" i="1"/>
  <c r="O67" i="1"/>
  <c r="BU66" i="1"/>
  <c r="BT66" i="1"/>
  <c r="BS66" i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X66" i="1"/>
  <c r="W66" i="1"/>
  <c r="V66" i="1" s="1"/>
  <c r="O66" i="1"/>
  <c r="BU65" i="1"/>
  <c r="BT65" i="1"/>
  <c r="BR65" i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I65" i="1" s="1"/>
  <c r="AX65" i="1" s="1"/>
  <c r="X65" i="1"/>
  <c r="V65" i="1" s="1"/>
  <c r="W65" i="1"/>
  <c r="O65" i="1"/>
  <c r="BU64" i="1"/>
  <c r="BT64" i="1"/>
  <c r="BR64" i="1"/>
  <c r="BS64" i="1" s="1"/>
  <c r="R64" i="1" s="1"/>
  <c r="BI64" i="1"/>
  <c r="BH64" i="1"/>
  <c r="BG64" i="1"/>
  <c r="BF64" i="1"/>
  <c r="BE64" i="1"/>
  <c r="AZ64" i="1" s="1"/>
  <c r="BB64" i="1"/>
  <c r="AU64" i="1"/>
  <c r="AO64" i="1"/>
  <c r="AP64" i="1" s="1"/>
  <c r="AK64" i="1"/>
  <c r="AI64" i="1"/>
  <c r="X64" i="1"/>
  <c r="W64" i="1"/>
  <c r="O64" i="1"/>
  <c r="BU63" i="1"/>
  <c r="BT63" i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X63" i="1"/>
  <c r="W63" i="1"/>
  <c r="O63" i="1"/>
  <c r="BU62" i="1"/>
  <c r="BT62" i="1"/>
  <c r="BR62" i="1"/>
  <c r="BI62" i="1"/>
  <c r="BH62" i="1"/>
  <c r="BG62" i="1"/>
  <c r="BF62" i="1"/>
  <c r="BE62" i="1"/>
  <c r="BB62" i="1"/>
  <c r="AZ62" i="1"/>
  <c r="AU62" i="1"/>
  <c r="AO62" i="1"/>
  <c r="AP62" i="1" s="1"/>
  <c r="AK62" i="1"/>
  <c r="AI62" i="1" s="1"/>
  <c r="AJ62" i="1" s="1"/>
  <c r="X62" i="1"/>
  <c r="W62" i="1"/>
  <c r="O62" i="1"/>
  <c r="BU61" i="1"/>
  <c r="BT61" i="1"/>
  <c r="BR61" i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X61" i="1"/>
  <c r="W61" i="1"/>
  <c r="O61" i="1"/>
  <c r="BU60" i="1"/>
  <c r="BT60" i="1"/>
  <c r="BR60" i="1"/>
  <c r="BI60" i="1"/>
  <c r="BH60" i="1"/>
  <c r="BG60" i="1"/>
  <c r="BF60" i="1"/>
  <c r="BE60" i="1"/>
  <c r="AZ60" i="1" s="1"/>
  <c r="BB60" i="1"/>
  <c r="AU60" i="1"/>
  <c r="AO60" i="1"/>
  <c r="AP60" i="1" s="1"/>
  <c r="AK60" i="1"/>
  <c r="AI60" i="1" s="1"/>
  <c r="X60" i="1"/>
  <c r="W60" i="1"/>
  <c r="O60" i="1"/>
  <c r="BU59" i="1"/>
  <c r="BT59" i="1"/>
  <c r="BR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 s="1"/>
  <c r="M59" i="1" s="1"/>
  <c r="X59" i="1"/>
  <c r="W59" i="1"/>
  <c r="O59" i="1"/>
  <c r="BU58" i="1"/>
  <c r="BT58" i="1"/>
  <c r="BR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H58" i="1" s="1"/>
  <c r="Z58" i="1" s="1"/>
  <c r="X58" i="1"/>
  <c r="W58" i="1"/>
  <c r="O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X57" i="1"/>
  <c r="W57" i="1"/>
  <c r="O57" i="1"/>
  <c r="BU56" i="1"/>
  <c r="BT56" i="1"/>
  <c r="BR56" i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AJ56" i="1" s="1"/>
  <c r="X56" i="1"/>
  <c r="W56" i="1"/>
  <c r="O56" i="1"/>
  <c r="BU55" i="1"/>
  <c r="BT55" i="1"/>
  <c r="BR55" i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 s="1"/>
  <c r="J55" i="1" s="1"/>
  <c r="X55" i="1"/>
  <c r="W55" i="1"/>
  <c r="O55" i="1"/>
  <c r="BU54" i="1"/>
  <c r="BT54" i="1"/>
  <c r="BR54" i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J54" i="1" s="1"/>
  <c r="X54" i="1"/>
  <c r="W54" i="1"/>
  <c r="O54" i="1"/>
  <c r="BU53" i="1"/>
  <c r="BT53" i="1"/>
  <c r="BR53" i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X53" i="1"/>
  <c r="W53" i="1"/>
  <c r="O53" i="1"/>
  <c r="BU52" i="1"/>
  <c r="BT52" i="1"/>
  <c r="BR52" i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J52" i="1" s="1"/>
  <c r="X52" i="1"/>
  <c r="W52" i="1"/>
  <c r="O52" i="1"/>
  <c r="BU51" i="1"/>
  <c r="BT51" i="1"/>
  <c r="BR51" i="1"/>
  <c r="BI51" i="1"/>
  <c r="BH51" i="1"/>
  <c r="BG51" i="1"/>
  <c r="BF51" i="1"/>
  <c r="BE51" i="1"/>
  <c r="AZ51" i="1" s="1"/>
  <c r="BB51" i="1"/>
  <c r="AU51" i="1"/>
  <c r="AO51" i="1"/>
  <c r="AP51" i="1" s="1"/>
  <c r="AK51" i="1"/>
  <c r="AI51" i="1"/>
  <c r="M51" i="1" s="1"/>
  <c r="X51" i="1"/>
  <c r="W51" i="1"/>
  <c r="O51" i="1"/>
  <c r="BU50" i="1"/>
  <c r="BT50" i="1"/>
  <c r="BR50" i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H50" i="1" s="1"/>
  <c r="Z50" i="1" s="1"/>
  <c r="X50" i="1"/>
  <c r="W50" i="1"/>
  <c r="O50" i="1"/>
  <c r="BU49" i="1"/>
  <c r="BT49" i="1"/>
  <c r="BR49" i="1"/>
  <c r="BI49" i="1"/>
  <c r="BH49" i="1"/>
  <c r="BG49" i="1"/>
  <c r="BF49" i="1"/>
  <c r="BE49" i="1"/>
  <c r="AZ49" i="1" s="1"/>
  <c r="BB49" i="1"/>
  <c r="AU49" i="1"/>
  <c r="AP49" i="1"/>
  <c r="AO49" i="1"/>
  <c r="AK49" i="1"/>
  <c r="AI49" i="1" s="1"/>
  <c r="X49" i="1"/>
  <c r="W49" i="1"/>
  <c r="O49" i="1"/>
  <c r="BU48" i="1"/>
  <c r="BT48" i="1"/>
  <c r="BR48" i="1"/>
  <c r="BI48" i="1"/>
  <c r="BH48" i="1"/>
  <c r="BG48" i="1"/>
  <c r="BF48" i="1"/>
  <c r="BE48" i="1"/>
  <c r="AZ48" i="1" s="1"/>
  <c r="BB48" i="1"/>
  <c r="AU48" i="1"/>
  <c r="AO48" i="1"/>
  <c r="AP48" i="1" s="1"/>
  <c r="AK48" i="1"/>
  <c r="AI48" i="1" s="1"/>
  <c r="AJ48" i="1" s="1"/>
  <c r="X48" i="1"/>
  <c r="W48" i="1"/>
  <c r="O48" i="1"/>
  <c r="BU47" i="1"/>
  <c r="BT47" i="1"/>
  <c r="BS47" i="1" s="1"/>
  <c r="BR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 s="1"/>
  <c r="J47" i="1" s="1"/>
  <c r="X47" i="1"/>
  <c r="W47" i="1"/>
  <c r="O47" i="1"/>
  <c r="BU46" i="1"/>
  <c r="BT46" i="1"/>
  <c r="BR46" i="1"/>
  <c r="BI46" i="1"/>
  <c r="BH46" i="1"/>
  <c r="BG46" i="1"/>
  <c r="BF46" i="1"/>
  <c r="BE46" i="1"/>
  <c r="AZ46" i="1" s="1"/>
  <c r="BB46" i="1"/>
  <c r="AU46" i="1"/>
  <c r="AO46" i="1"/>
  <c r="AP46" i="1" s="1"/>
  <c r="AK46" i="1"/>
  <c r="AI46" i="1" s="1"/>
  <c r="M46" i="1" s="1"/>
  <c r="X46" i="1"/>
  <c r="W46" i="1"/>
  <c r="O46" i="1"/>
  <c r="BU45" i="1"/>
  <c r="BT45" i="1"/>
  <c r="BR45" i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 s="1"/>
  <c r="AJ45" i="1" s="1"/>
  <c r="X45" i="1"/>
  <c r="W45" i="1"/>
  <c r="O45" i="1"/>
  <c r="BU44" i="1"/>
  <c r="BT44" i="1"/>
  <c r="BR44" i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X44" i="1"/>
  <c r="W44" i="1"/>
  <c r="O44" i="1"/>
  <c r="BU43" i="1"/>
  <c r="BT43" i="1"/>
  <c r="BR43" i="1"/>
  <c r="BI43" i="1"/>
  <c r="BH43" i="1"/>
  <c r="BG43" i="1"/>
  <c r="BF43" i="1"/>
  <c r="BE43" i="1"/>
  <c r="BB43" i="1"/>
  <c r="AZ43" i="1"/>
  <c r="AU43" i="1"/>
  <c r="AO43" i="1"/>
  <c r="AP43" i="1" s="1"/>
  <c r="AK43" i="1"/>
  <c r="AI43" i="1" s="1"/>
  <c r="M43" i="1" s="1"/>
  <c r="X43" i="1"/>
  <c r="W43" i="1"/>
  <c r="O43" i="1"/>
  <c r="BU42" i="1"/>
  <c r="BT42" i="1"/>
  <c r="BR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 s="1"/>
  <c r="J42" i="1" s="1"/>
  <c r="X42" i="1"/>
  <c r="W42" i="1"/>
  <c r="O42" i="1"/>
  <c r="BU41" i="1"/>
  <c r="BT41" i="1"/>
  <c r="BR41" i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M41" i="1" s="1"/>
  <c r="X41" i="1"/>
  <c r="W41" i="1"/>
  <c r="O41" i="1"/>
  <c r="BU40" i="1"/>
  <c r="BT40" i="1"/>
  <c r="BR40" i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 s="1"/>
  <c r="I40" i="1" s="1"/>
  <c r="AX40" i="1" s="1"/>
  <c r="X40" i="1"/>
  <c r="W40" i="1"/>
  <c r="O40" i="1"/>
  <c r="BU39" i="1"/>
  <c r="BT39" i="1"/>
  <c r="BR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J39" i="1" s="1"/>
  <c r="X39" i="1"/>
  <c r="W39" i="1"/>
  <c r="V39" i="1" s="1"/>
  <c r="O39" i="1"/>
  <c r="BU38" i="1"/>
  <c r="BT38" i="1"/>
  <c r="BR38" i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AJ38" i="1" s="1"/>
  <c r="X38" i="1"/>
  <c r="W38" i="1"/>
  <c r="O38" i="1"/>
  <c r="BU37" i="1"/>
  <c r="BT37" i="1"/>
  <c r="BR37" i="1"/>
  <c r="BS37" i="1" s="1"/>
  <c r="AW37" i="1" s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 s="1"/>
  <c r="J37" i="1" s="1"/>
  <c r="X37" i="1"/>
  <c r="W37" i="1"/>
  <c r="O37" i="1"/>
  <c r="BU36" i="1"/>
  <c r="BT36" i="1"/>
  <c r="BR36" i="1"/>
  <c r="BI36" i="1"/>
  <c r="BH36" i="1"/>
  <c r="BG36" i="1"/>
  <c r="BF36" i="1"/>
  <c r="BE36" i="1"/>
  <c r="BB36" i="1"/>
  <c r="AZ36" i="1"/>
  <c r="AU36" i="1"/>
  <c r="AO36" i="1"/>
  <c r="AP36" i="1" s="1"/>
  <c r="AK36" i="1"/>
  <c r="AI36" i="1"/>
  <c r="X36" i="1"/>
  <c r="W36" i="1"/>
  <c r="O36" i="1"/>
  <c r="BU35" i="1"/>
  <c r="BT35" i="1"/>
  <c r="BR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X35" i="1"/>
  <c r="W35" i="1"/>
  <c r="O35" i="1"/>
  <c r="BU34" i="1"/>
  <c r="BT34" i="1"/>
  <c r="BR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M34" i="1" s="1"/>
  <c r="X34" i="1"/>
  <c r="W34" i="1"/>
  <c r="O34" i="1"/>
  <c r="BU33" i="1"/>
  <c r="BT33" i="1"/>
  <c r="BR33" i="1"/>
  <c r="BI33" i="1"/>
  <c r="BH33" i="1"/>
  <c r="BG33" i="1"/>
  <c r="BF33" i="1"/>
  <c r="BE33" i="1"/>
  <c r="AZ33" i="1" s="1"/>
  <c r="BB33" i="1"/>
  <c r="AU33" i="1"/>
  <c r="AO33" i="1"/>
  <c r="AP33" i="1" s="1"/>
  <c r="AK33" i="1"/>
  <c r="AI33" i="1" s="1"/>
  <c r="AJ33" i="1" s="1"/>
  <c r="X33" i="1"/>
  <c r="W33" i="1"/>
  <c r="O33" i="1"/>
  <c r="BU32" i="1"/>
  <c r="BT32" i="1"/>
  <c r="BR32" i="1"/>
  <c r="BI32" i="1"/>
  <c r="BH32" i="1"/>
  <c r="BG32" i="1"/>
  <c r="BF32" i="1"/>
  <c r="BE32" i="1"/>
  <c r="AZ32" i="1" s="1"/>
  <c r="BB32" i="1"/>
  <c r="AU32" i="1"/>
  <c r="AO32" i="1"/>
  <c r="AP32" i="1" s="1"/>
  <c r="AK32" i="1"/>
  <c r="AI32" i="1" s="1"/>
  <c r="I32" i="1" s="1"/>
  <c r="AX32" i="1" s="1"/>
  <c r="X32" i="1"/>
  <c r="W32" i="1"/>
  <c r="V32" i="1"/>
  <c r="O32" i="1"/>
  <c r="BU31" i="1"/>
  <c r="BT31" i="1"/>
  <c r="BR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M31" i="1" s="1"/>
  <c r="X31" i="1"/>
  <c r="V31" i="1" s="1"/>
  <c r="W31" i="1"/>
  <c r="O31" i="1"/>
  <c r="BU30" i="1"/>
  <c r="BT30" i="1"/>
  <c r="BR30" i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X30" i="1"/>
  <c r="W30" i="1"/>
  <c r="O30" i="1"/>
  <c r="BU29" i="1"/>
  <c r="BT29" i="1"/>
  <c r="BR29" i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X29" i="1"/>
  <c r="W29" i="1"/>
  <c r="O29" i="1"/>
  <c r="BU28" i="1"/>
  <c r="BT28" i="1"/>
  <c r="BR28" i="1"/>
  <c r="BI28" i="1"/>
  <c r="BH28" i="1"/>
  <c r="BG28" i="1"/>
  <c r="BF28" i="1"/>
  <c r="BE28" i="1"/>
  <c r="BB28" i="1"/>
  <c r="AZ28" i="1"/>
  <c r="AU28" i="1"/>
  <c r="AO28" i="1"/>
  <c r="AP28" i="1" s="1"/>
  <c r="AK28" i="1"/>
  <c r="AI28" i="1"/>
  <c r="X28" i="1"/>
  <c r="W28" i="1"/>
  <c r="V28" i="1"/>
  <c r="O28" i="1"/>
  <c r="BU27" i="1"/>
  <c r="BT27" i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BU26" i="1"/>
  <c r="BT26" i="1"/>
  <c r="BS26" i="1" s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V26" i="1" s="1"/>
  <c r="W26" i="1"/>
  <c r="O26" i="1"/>
  <c r="BU25" i="1"/>
  <c r="BT25" i="1"/>
  <c r="BR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AJ25" i="1" s="1"/>
  <c r="X25" i="1"/>
  <c r="W25" i="1"/>
  <c r="O25" i="1"/>
  <c r="H25" i="1"/>
  <c r="Z25" i="1" s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 s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BU22" i="1"/>
  <c r="BT22" i="1"/>
  <c r="BR22" i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O22" i="1"/>
  <c r="BU21" i="1"/>
  <c r="BT21" i="1"/>
  <c r="BR21" i="1"/>
  <c r="BI21" i="1"/>
  <c r="BH21" i="1"/>
  <c r="BG21" i="1"/>
  <c r="BF21" i="1"/>
  <c r="BE21" i="1"/>
  <c r="BB21" i="1"/>
  <c r="AZ21" i="1"/>
  <c r="AU21" i="1"/>
  <c r="AO21" i="1"/>
  <c r="AP21" i="1" s="1"/>
  <c r="AK21" i="1"/>
  <c r="AI21" i="1" s="1"/>
  <c r="AJ21" i="1" s="1"/>
  <c r="X21" i="1"/>
  <c r="W21" i="1"/>
  <c r="O21" i="1"/>
  <c r="BU20" i="1"/>
  <c r="BT20" i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/>
  <c r="AJ20" i="1" s="1"/>
  <c r="X20" i="1"/>
  <c r="W20" i="1"/>
  <c r="O20" i="1"/>
  <c r="J20" i="1"/>
  <c r="BU19" i="1"/>
  <c r="BT19" i="1"/>
  <c r="BS19" i="1" s="1"/>
  <c r="AW19" i="1" s="1"/>
  <c r="BR19" i="1"/>
  <c r="BI19" i="1"/>
  <c r="BH19" i="1"/>
  <c r="BG19" i="1"/>
  <c r="BF19" i="1"/>
  <c r="BE19" i="1"/>
  <c r="AZ19" i="1" s="1"/>
  <c r="BB19" i="1"/>
  <c r="AU19" i="1"/>
  <c r="AY19" i="1" s="1"/>
  <c r="AO19" i="1"/>
  <c r="AP19" i="1" s="1"/>
  <c r="AK19" i="1"/>
  <c r="AI19" i="1" s="1"/>
  <c r="AJ19" i="1" s="1"/>
  <c r="X19" i="1"/>
  <c r="W19" i="1"/>
  <c r="O19" i="1"/>
  <c r="BU18" i="1"/>
  <c r="BT18" i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H18" i="1" s="1"/>
  <c r="Z18" i="1" s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/>
  <c r="J17" i="1" s="1"/>
  <c r="X17" i="1"/>
  <c r="W17" i="1"/>
  <c r="O17" i="1"/>
  <c r="BS42" i="1" l="1"/>
  <c r="AW42" i="1" s="1"/>
  <c r="AY42" i="1" s="1"/>
  <c r="BS54" i="1"/>
  <c r="V59" i="1"/>
  <c r="BS77" i="1"/>
  <c r="AW77" i="1" s="1"/>
  <c r="V21" i="1"/>
  <c r="V37" i="1"/>
  <c r="V51" i="1"/>
  <c r="BS34" i="1"/>
  <c r="R34" i="1" s="1"/>
  <c r="S34" i="1" s="1"/>
  <c r="T34" i="1" s="1"/>
  <c r="BS38" i="1"/>
  <c r="V81" i="1"/>
  <c r="M54" i="1"/>
  <c r="V43" i="1"/>
  <c r="BS49" i="1"/>
  <c r="AW49" i="1" s="1"/>
  <c r="AY49" i="1" s="1"/>
  <c r="BS58" i="1"/>
  <c r="BS83" i="1"/>
  <c r="AW83" i="1" s="1"/>
  <c r="AY83" i="1" s="1"/>
  <c r="AJ43" i="1"/>
  <c r="V53" i="1"/>
  <c r="V54" i="1"/>
  <c r="V62" i="1"/>
  <c r="V64" i="1"/>
  <c r="BS70" i="1"/>
  <c r="AJ60" i="1"/>
  <c r="M60" i="1"/>
  <c r="I60" i="1"/>
  <c r="AX60" i="1" s="1"/>
  <c r="R49" i="1"/>
  <c r="R26" i="1"/>
  <c r="AW26" i="1"/>
  <c r="V17" i="1"/>
  <c r="R19" i="1"/>
  <c r="BS25" i="1"/>
  <c r="AW25" i="1" s="1"/>
  <c r="AY25" i="1" s="1"/>
  <c r="BS39" i="1"/>
  <c r="AW39" i="1" s="1"/>
  <c r="AY39" i="1" s="1"/>
  <c r="BS40" i="1"/>
  <c r="AW40" i="1" s="1"/>
  <c r="AY40" i="1" s="1"/>
  <c r="BS57" i="1"/>
  <c r="R57" i="1" s="1"/>
  <c r="V68" i="1"/>
  <c r="V70" i="1"/>
  <c r="V73" i="1"/>
  <c r="V74" i="1"/>
  <c r="V86" i="1"/>
  <c r="BS29" i="1"/>
  <c r="R29" i="1" s="1"/>
  <c r="BS30" i="1"/>
  <c r="AW30" i="1" s="1"/>
  <c r="BS50" i="1"/>
  <c r="BS43" i="1"/>
  <c r="I55" i="1"/>
  <c r="AX55" i="1" s="1"/>
  <c r="BS60" i="1"/>
  <c r="AW60" i="1" s="1"/>
  <c r="BS80" i="1"/>
  <c r="BS17" i="1"/>
  <c r="BS18" i="1"/>
  <c r="R18" i="1" s="1"/>
  <c r="S18" i="1" s="1"/>
  <c r="T18" i="1" s="1"/>
  <c r="BS35" i="1"/>
  <c r="AW35" i="1" s="1"/>
  <c r="AY35" i="1" s="1"/>
  <c r="V46" i="1"/>
  <c r="V47" i="1"/>
  <c r="V49" i="1"/>
  <c r="BS67" i="1"/>
  <c r="R67" i="1" s="1"/>
  <c r="BS68" i="1"/>
  <c r="BS72" i="1"/>
  <c r="R72" i="1" s="1"/>
  <c r="BS74" i="1"/>
  <c r="R74" i="1" s="1"/>
  <c r="BS76" i="1"/>
  <c r="BS82" i="1"/>
  <c r="AW82" i="1" s="1"/>
  <c r="AY82" i="1" s="1"/>
  <c r="V19" i="1"/>
  <c r="I62" i="1"/>
  <c r="AX62" i="1" s="1"/>
  <c r="BS20" i="1"/>
  <c r="AW20" i="1" s="1"/>
  <c r="AY20" i="1" s="1"/>
  <c r="J32" i="1"/>
  <c r="V52" i="1"/>
  <c r="R66" i="1"/>
  <c r="V18" i="1"/>
  <c r="V29" i="1"/>
  <c r="V44" i="1"/>
  <c r="V79" i="1"/>
  <c r="M61" i="1"/>
  <c r="AJ61" i="1"/>
  <c r="I61" i="1"/>
  <c r="AX61" i="1" s="1"/>
  <c r="BA61" i="1" s="1"/>
  <c r="J61" i="1"/>
  <c r="H61" i="1"/>
  <c r="Z61" i="1" s="1"/>
  <c r="AW57" i="1"/>
  <c r="AY57" i="1" s="1"/>
  <c r="R82" i="1"/>
  <c r="H83" i="1"/>
  <c r="J83" i="1"/>
  <c r="I18" i="1"/>
  <c r="AX18" i="1" s="1"/>
  <c r="M18" i="1"/>
  <c r="V23" i="1"/>
  <c r="BS46" i="1"/>
  <c r="V56" i="1"/>
  <c r="BS65" i="1"/>
  <c r="AW67" i="1"/>
  <c r="AY67" i="1" s="1"/>
  <c r="M73" i="1"/>
  <c r="I73" i="1"/>
  <c r="AX73" i="1" s="1"/>
  <c r="BS85" i="1"/>
  <c r="AW85" i="1" s="1"/>
  <c r="AY85" i="1" s="1"/>
  <c r="V67" i="1"/>
  <c r="J71" i="1"/>
  <c r="I71" i="1"/>
  <c r="AX71" i="1" s="1"/>
  <c r="AJ71" i="1"/>
  <c r="AW64" i="1"/>
  <c r="AY64" i="1" s="1"/>
  <c r="M78" i="1"/>
  <c r="J78" i="1"/>
  <c r="I78" i="1"/>
  <c r="AX78" i="1" s="1"/>
  <c r="H78" i="1"/>
  <c r="AJ78" i="1"/>
  <c r="I69" i="1"/>
  <c r="AX69" i="1" s="1"/>
  <c r="AJ69" i="1"/>
  <c r="M69" i="1"/>
  <c r="AW47" i="1"/>
  <c r="AY47" i="1" s="1"/>
  <c r="R47" i="1"/>
  <c r="H22" i="1"/>
  <c r="Z22" i="1" s="1"/>
  <c r="I22" i="1"/>
  <c r="AX22" i="1" s="1"/>
  <c r="H35" i="1"/>
  <c r="AJ35" i="1"/>
  <c r="R42" i="1"/>
  <c r="S42" i="1" s="1"/>
  <c r="T42" i="1" s="1"/>
  <c r="AA42" i="1" s="1"/>
  <c r="V55" i="1"/>
  <c r="J63" i="1"/>
  <c r="I63" i="1"/>
  <c r="AX63" i="1" s="1"/>
  <c r="AJ63" i="1"/>
  <c r="J69" i="1"/>
  <c r="AW75" i="1"/>
  <c r="AY75" i="1" s="1"/>
  <c r="R75" i="1"/>
  <c r="J27" i="1"/>
  <c r="I27" i="1"/>
  <c r="AX27" i="1" s="1"/>
  <c r="BA27" i="1" s="1"/>
  <c r="V41" i="1"/>
  <c r="I47" i="1"/>
  <c r="AX47" i="1" s="1"/>
  <c r="BA47" i="1" s="1"/>
  <c r="R54" i="1"/>
  <c r="J36" i="1"/>
  <c r="M36" i="1"/>
  <c r="I36" i="1"/>
  <c r="AX36" i="1" s="1"/>
  <c r="AJ36" i="1"/>
  <c r="H30" i="1"/>
  <c r="Z30" i="1" s="1"/>
  <c r="I30" i="1"/>
  <c r="AX30" i="1" s="1"/>
  <c r="R40" i="1"/>
  <c r="H26" i="1"/>
  <c r="Z26" i="1" s="1"/>
  <c r="M39" i="1"/>
  <c r="V48" i="1"/>
  <c r="AW54" i="1"/>
  <c r="AY54" i="1" s="1"/>
  <c r="H60" i="1"/>
  <c r="Z60" i="1" s="1"/>
  <c r="J60" i="1"/>
  <c r="H73" i="1"/>
  <c r="Z73" i="1" s="1"/>
  <c r="V20" i="1"/>
  <c r="BS21" i="1"/>
  <c r="V27" i="1"/>
  <c r="BS32" i="1"/>
  <c r="BS33" i="1"/>
  <c r="AW33" i="1" s="1"/>
  <c r="AY33" i="1" s="1"/>
  <c r="V35" i="1"/>
  <c r="R37" i="1"/>
  <c r="V42" i="1"/>
  <c r="J62" i="1"/>
  <c r="BS62" i="1"/>
  <c r="V57" i="1"/>
  <c r="BS73" i="1"/>
  <c r="AW73" i="1" s="1"/>
  <c r="BS81" i="1"/>
  <c r="BS27" i="1"/>
  <c r="AW27" i="1" s="1"/>
  <c r="AY27" i="1" s="1"/>
  <c r="V40" i="1"/>
  <c r="BS41" i="1"/>
  <c r="BS44" i="1"/>
  <c r="BS45" i="1"/>
  <c r="AW45" i="1" s="1"/>
  <c r="AY45" i="1" s="1"/>
  <c r="BS48" i="1"/>
  <c r="R48" i="1" s="1"/>
  <c r="BS51" i="1"/>
  <c r="AW51" i="1" s="1"/>
  <c r="AY51" i="1" s="1"/>
  <c r="BS52" i="1"/>
  <c r="AW52" i="1" s="1"/>
  <c r="AY52" i="1" s="1"/>
  <c r="BS53" i="1"/>
  <c r="V77" i="1"/>
  <c r="BS24" i="1"/>
  <c r="AW24" i="1" s="1"/>
  <c r="AY24" i="1" s="1"/>
  <c r="BS31" i="1"/>
  <c r="AW31" i="1" s="1"/>
  <c r="AY31" i="1" s="1"/>
  <c r="V33" i="1"/>
  <c r="BS56" i="1"/>
  <c r="AW56" i="1" s="1"/>
  <c r="AY56" i="1" s="1"/>
  <c r="BS59" i="1"/>
  <c r="V60" i="1"/>
  <c r="V61" i="1"/>
  <c r="BS61" i="1"/>
  <c r="R61" i="1" s="1"/>
  <c r="BS22" i="1"/>
  <c r="R22" i="1" s="1"/>
  <c r="BS55" i="1"/>
  <c r="V75" i="1"/>
  <c r="M17" i="1"/>
  <c r="I19" i="1"/>
  <c r="AX19" i="1" s="1"/>
  <c r="BA19" i="1" s="1"/>
  <c r="V22" i="1"/>
  <c r="BS28" i="1"/>
  <c r="AW28" i="1" s="1"/>
  <c r="AY28" i="1" s="1"/>
  <c r="V34" i="1"/>
  <c r="V36" i="1"/>
  <c r="BS36" i="1"/>
  <c r="AY37" i="1"/>
  <c r="V63" i="1"/>
  <c r="BS71" i="1"/>
  <c r="AW17" i="1"/>
  <c r="AY17" i="1" s="1"/>
  <c r="R17" i="1"/>
  <c r="J29" i="1"/>
  <c r="I29" i="1"/>
  <c r="AX29" i="1" s="1"/>
  <c r="H29" i="1"/>
  <c r="AJ29" i="1"/>
  <c r="M29" i="1"/>
  <c r="AJ17" i="1"/>
  <c r="I24" i="1"/>
  <c r="AX24" i="1" s="1"/>
  <c r="H24" i="1"/>
  <c r="AJ24" i="1"/>
  <c r="M24" i="1"/>
  <c r="M25" i="1"/>
  <c r="J25" i="1"/>
  <c r="I25" i="1"/>
  <c r="AX25" i="1" s="1"/>
  <c r="M53" i="1"/>
  <c r="J53" i="1"/>
  <c r="I53" i="1"/>
  <c r="AX53" i="1" s="1"/>
  <c r="H53" i="1"/>
  <c r="AJ53" i="1"/>
  <c r="H17" i="1"/>
  <c r="M33" i="1"/>
  <c r="J33" i="1"/>
  <c r="I33" i="1"/>
  <c r="AX33" i="1" s="1"/>
  <c r="J21" i="1"/>
  <c r="I21" i="1"/>
  <c r="AX21" i="1" s="1"/>
  <c r="H21" i="1"/>
  <c r="M21" i="1"/>
  <c r="I17" i="1"/>
  <c r="AX17" i="1" s="1"/>
  <c r="BA17" i="1" s="1"/>
  <c r="J18" i="1"/>
  <c r="AJ18" i="1"/>
  <c r="H19" i="1"/>
  <c r="S19" i="1" s="1"/>
  <c r="T19" i="1" s="1"/>
  <c r="BS23" i="1"/>
  <c r="J26" i="1"/>
  <c r="I26" i="1"/>
  <c r="AX26" i="1" s="1"/>
  <c r="BA26" i="1" s="1"/>
  <c r="AJ26" i="1"/>
  <c r="H27" i="1"/>
  <c r="AJ27" i="1"/>
  <c r="M27" i="1"/>
  <c r="V30" i="1"/>
  <c r="M35" i="1"/>
  <c r="J35" i="1"/>
  <c r="J23" i="1"/>
  <c r="H23" i="1"/>
  <c r="AJ23" i="1"/>
  <c r="H33" i="1"/>
  <c r="Z35" i="1"/>
  <c r="M38" i="1"/>
  <c r="J38" i="1"/>
  <c r="I38" i="1"/>
  <c r="AX38" i="1" s="1"/>
  <c r="H38" i="1"/>
  <c r="M20" i="1"/>
  <c r="I20" i="1"/>
  <c r="AX20" i="1" s="1"/>
  <c r="H20" i="1"/>
  <c r="AJ22" i="1"/>
  <c r="M22" i="1"/>
  <c r="J22" i="1"/>
  <c r="I23" i="1"/>
  <c r="AX23" i="1" s="1"/>
  <c r="J19" i="1"/>
  <c r="M23" i="1"/>
  <c r="V25" i="1"/>
  <c r="AY26" i="1"/>
  <c r="M28" i="1"/>
  <c r="J28" i="1"/>
  <c r="I28" i="1"/>
  <c r="AX28" i="1" s="1"/>
  <c r="H28" i="1"/>
  <c r="J31" i="1"/>
  <c r="I31" i="1"/>
  <c r="AX31" i="1" s="1"/>
  <c r="H31" i="1"/>
  <c r="AJ31" i="1"/>
  <c r="I35" i="1"/>
  <c r="AX35" i="1" s="1"/>
  <c r="AJ34" i="1"/>
  <c r="J34" i="1"/>
  <c r="I34" i="1"/>
  <c r="AX34" i="1" s="1"/>
  <c r="H34" i="1"/>
  <c r="M19" i="1"/>
  <c r="J24" i="1"/>
  <c r="AJ28" i="1"/>
  <c r="AJ30" i="1"/>
  <c r="M30" i="1"/>
  <c r="J30" i="1"/>
  <c r="AW38" i="1"/>
  <c r="AY38" i="1" s="1"/>
  <c r="R38" i="1"/>
  <c r="AW50" i="1"/>
  <c r="AY50" i="1" s="1"/>
  <c r="R50" i="1"/>
  <c r="AW53" i="1"/>
  <c r="AY53" i="1" s="1"/>
  <c r="R53" i="1"/>
  <c r="M32" i="1"/>
  <c r="AW70" i="1"/>
  <c r="AY70" i="1" s="1"/>
  <c r="R70" i="1"/>
  <c r="I37" i="1"/>
  <c r="AX37" i="1" s="1"/>
  <c r="BA37" i="1" s="1"/>
  <c r="H37" i="1"/>
  <c r="AJ37" i="1"/>
  <c r="M37" i="1"/>
  <c r="H40" i="1"/>
  <c r="M40" i="1"/>
  <c r="AJ40" i="1"/>
  <c r="M45" i="1"/>
  <c r="J45" i="1"/>
  <c r="AJ32" i="1"/>
  <c r="J40" i="1"/>
  <c r="H32" i="1"/>
  <c r="V38" i="1"/>
  <c r="H45" i="1"/>
  <c r="I45" i="1"/>
  <c r="AX45" i="1" s="1"/>
  <c r="AW58" i="1"/>
  <c r="AY58" i="1" s="1"/>
  <c r="R58" i="1"/>
  <c r="I44" i="1"/>
  <c r="AX44" i="1" s="1"/>
  <c r="H44" i="1"/>
  <c r="AJ44" i="1"/>
  <c r="M44" i="1"/>
  <c r="AW48" i="1"/>
  <c r="AY48" i="1" s="1"/>
  <c r="AW59" i="1"/>
  <c r="AY59" i="1" s="1"/>
  <c r="R59" i="1"/>
  <c r="J66" i="1"/>
  <c r="I66" i="1"/>
  <c r="AX66" i="1" s="1"/>
  <c r="H66" i="1"/>
  <c r="AJ66" i="1"/>
  <c r="M66" i="1"/>
  <c r="AJ39" i="1"/>
  <c r="H42" i="1"/>
  <c r="AW43" i="1"/>
  <c r="AY43" i="1" s="1"/>
  <c r="R43" i="1"/>
  <c r="J46" i="1"/>
  <c r="I46" i="1"/>
  <c r="AX46" i="1" s="1"/>
  <c r="H46" i="1"/>
  <c r="AJ46" i="1"/>
  <c r="H47" i="1"/>
  <c r="AJ47" i="1"/>
  <c r="M47" i="1"/>
  <c r="V50" i="1"/>
  <c r="H55" i="1"/>
  <c r="AJ55" i="1"/>
  <c r="M55" i="1"/>
  <c r="V58" i="1"/>
  <c r="Z78" i="1"/>
  <c r="H39" i="1"/>
  <c r="I41" i="1"/>
  <c r="AX41" i="1" s="1"/>
  <c r="H41" i="1"/>
  <c r="AJ41" i="1"/>
  <c r="I42" i="1"/>
  <c r="AX42" i="1" s="1"/>
  <c r="BA42" i="1" s="1"/>
  <c r="J51" i="1"/>
  <c r="I51" i="1"/>
  <c r="AX51" i="1" s="1"/>
  <c r="H51" i="1"/>
  <c r="AJ51" i="1"/>
  <c r="J59" i="1"/>
  <c r="I59" i="1"/>
  <c r="AX59" i="1" s="1"/>
  <c r="H59" i="1"/>
  <c r="AJ59" i="1"/>
  <c r="AW65" i="1"/>
  <c r="AY65" i="1" s="1"/>
  <c r="R65" i="1"/>
  <c r="H36" i="1"/>
  <c r="I39" i="1"/>
  <c r="AX39" i="1" s="1"/>
  <c r="J41" i="1"/>
  <c r="J43" i="1"/>
  <c r="I43" i="1"/>
  <c r="AX43" i="1" s="1"/>
  <c r="H43" i="1"/>
  <c r="V45" i="1"/>
  <c r="M48" i="1"/>
  <c r="J48" i="1"/>
  <c r="I48" i="1"/>
  <c r="AX48" i="1" s="1"/>
  <c r="H48" i="1"/>
  <c r="M56" i="1"/>
  <c r="J56" i="1"/>
  <c r="I56" i="1"/>
  <c r="AX56" i="1" s="1"/>
  <c r="H56" i="1"/>
  <c r="M76" i="1"/>
  <c r="J76" i="1"/>
  <c r="I76" i="1"/>
  <c r="AX76" i="1" s="1"/>
  <c r="AJ76" i="1"/>
  <c r="H76" i="1"/>
  <c r="AJ42" i="1"/>
  <c r="M42" i="1"/>
  <c r="J44" i="1"/>
  <c r="AJ50" i="1"/>
  <c r="M50" i="1"/>
  <c r="J50" i="1"/>
  <c r="I52" i="1"/>
  <c r="AX52" i="1" s="1"/>
  <c r="H52" i="1"/>
  <c r="AJ52" i="1"/>
  <c r="M52" i="1"/>
  <c r="AJ58" i="1"/>
  <c r="M58" i="1"/>
  <c r="J58" i="1"/>
  <c r="AW84" i="1"/>
  <c r="AY84" i="1" s="1"/>
  <c r="R84" i="1"/>
  <c r="J49" i="1"/>
  <c r="I49" i="1"/>
  <c r="AX49" i="1" s="1"/>
  <c r="H49" i="1"/>
  <c r="AJ49" i="1"/>
  <c r="M49" i="1"/>
  <c r="I50" i="1"/>
  <c r="AX50" i="1" s="1"/>
  <c r="BA50" i="1" s="1"/>
  <c r="J57" i="1"/>
  <c r="I57" i="1"/>
  <c r="AX57" i="1" s="1"/>
  <c r="H57" i="1"/>
  <c r="AJ57" i="1"/>
  <c r="M57" i="1"/>
  <c r="I58" i="1"/>
  <c r="AX58" i="1" s="1"/>
  <c r="S61" i="1"/>
  <c r="T61" i="1" s="1"/>
  <c r="P61" i="1" s="1"/>
  <c r="N61" i="1" s="1"/>
  <c r="Q61" i="1" s="1"/>
  <c r="K61" i="1" s="1"/>
  <c r="L61" i="1" s="1"/>
  <c r="Z83" i="1"/>
  <c r="I64" i="1"/>
  <c r="AX64" i="1" s="1"/>
  <c r="H64" i="1"/>
  <c r="S64" i="1" s="1"/>
  <c r="T64" i="1" s="1"/>
  <c r="AJ64" i="1"/>
  <c r="M64" i="1"/>
  <c r="J64" i="1"/>
  <c r="M68" i="1"/>
  <c r="J68" i="1"/>
  <c r="I68" i="1"/>
  <c r="AX68" i="1" s="1"/>
  <c r="AJ68" i="1"/>
  <c r="AJ54" i="1"/>
  <c r="J77" i="1"/>
  <c r="I77" i="1"/>
  <c r="AX77" i="1" s="1"/>
  <c r="BA77" i="1" s="1"/>
  <c r="H77" i="1"/>
  <c r="AJ77" i="1"/>
  <c r="AW81" i="1"/>
  <c r="AY81" i="1" s="1"/>
  <c r="R81" i="1"/>
  <c r="H54" i="1"/>
  <c r="AW61" i="1"/>
  <c r="AY61" i="1" s="1"/>
  <c r="AW71" i="1"/>
  <c r="AY71" i="1" s="1"/>
  <c r="R71" i="1"/>
  <c r="AW76" i="1"/>
  <c r="AY76" i="1" s="1"/>
  <c r="R76" i="1"/>
  <c r="I54" i="1"/>
  <c r="AX54" i="1" s="1"/>
  <c r="BA54" i="1" s="1"/>
  <c r="M62" i="1"/>
  <c r="H62" i="1"/>
  <c r="S66" i="1"/>
  <c r="T66" i="1" s="1"/>
  <c r="H68" i="1"/>
  <c r="H75" i="1"/>
  <c r="AJ75" i="1"/>
  <c r="M75" i="1"/>
  <c r="J75" i="1"/>
  <c r="I75" i="1"/>
  <c r="AX75" i="1" s="1"/>
  <c r="AW68" i="1"/>
  <c r="AY68" i="1" s="1"/>
  <c r="R68" i="1"/>
  <c r="R69" i="1"/>
  <c r="AW69" i="1"/>
  <c r="AY69" i="1" s="1"/>
  <c r="J74" i="1"/>
  <c r="I74" i="1"/>
  <c r="AX74" i="1" s="1"/>
  <c r="H74" i="1"/>
  <c r="AJ74" i="1"/>
  <c r="M74" i="1"/>
  <c r="V76" i="1"/>
  <c r="BS63" i="1"/>
  <c r="M65" i="1"/>
  <c r="J65" i="1"/>
  <c r="H65" i="1"/>
  <c r="AJ65" i="1"/>
  <c r="H67" i="1"/>
  <c r="AJ67" i="1"/>
  <c r="M67" i="1"/>
  <c r="J67" i="1"/>
  <c r="I67" i="1"/>
  <c r="AX67" i="1" s="1"/>
  <c r="AJ70" i="1"/>
  <c r="M70" i="1"/>
  <c r="I70" i="1"/>
  <c r="AX70" i="1" s="1"/>
  <c r="H70" i="1"/>
  <c r="R73" i="1"/>
  <c r="M77" i="1"/>
  <c r="M81" i="1"/>
  <c r="J81" i="1"/>
  <c r="AJ81" i="1"/>
  <c r="I81" i="1"/>
  <c r="AX81" i="1" s="1"/>
  <c r="H81" i="1"/>
  <c r="M63" i="1"/>
  <c r="AW66" i="1"/>
  <c r="AY66" i="1" s="1"/>
  <c r="M71" i="1"/>
  <c r="J72" i="1"/>
  <c r="AJ73" i="1"/>
  <c r="V83" i="1"/>
  <c r="V84" i="1"/>
  <c r="I86" i="1"/>
  <c r="AX86" i="1" s="1"/>
  <c r="I85" i="1"/>
  <c r="AX85" i="1" s="1"/>
  <c r="BA85" i="1" s="1"/>
  <c r="H85" i="1"/>
  <c r="AJ85" i="1"/>
  <c r="BS86" i="1"/>
  <c r="H63" i="1"/>
  <c r="H71" i="1"/>
  <c r="M72" i="1"/>
  <c r="J73" i="1"/>
  <c r="V78" i="1"/>
  <c r="BS78" i="1"/>
  <c r="AW79" i="1"/>
  <c r="AY79" i="1" s="1"/>
  <c r="H80" i="1"/>
  <c r="AJ80" i="1"/>
  <c r="M80" i="1"/>
  <c r="J80" i="1"/>
  <c r="H84" i="1"/>
  <c r="AJ83" i="1"/>
  <c r="M83" i="1"/>
  <c r="I83" i="1"/>
  <c r="AX83" i="1" s="1"/>
  <c r="J84" i="1"/>
  <c r="I84" i="1"/>
  <c r="AX84" i="1" s="1"/>
  <c r="BA84" i="1" s="1"/>
  <c r="H69" i="1"/>
  <c r="AJ72" i="1"/>
  <c r="AY77" i="1"/>
  <c r="J85" i="1"/>
  <c r="H72" i="1"/>
  <c r="R77" i="1"/>
  <c r="J79" i="1"/>
  <c r="I79" i="1"/>
  <c r="AX79" i="1" s="1"/>
  <c r="BA79" i="1" s="1"/>
  <c r="H79" i="1"/>
  <c r="M79" i="1"/>
  <c r="J82" i="1"/>
  <c r="I82" i="1"/>
  <c r="AX82" i="1" s="1"/>
  <c r="H82" i="1"/>
  <c r="AJ82" i="1"/>
  <c r="M86" i="1"/>
  <c r="J86" i="1"/>
  <c r="H86" i="1"/>
  <c r="BA58" i="1" l="1"/>
  <c r="AW72" i="1"/>
  <c r="R45" i="1"/>
  <c r="BA83" i="1"/>
  <c r="BA29" i="1"/>
  <c r="R24" i="1"/>
  <c r="S24" i="1" s="1"/>
  <c r="T24" i="1" s="1"/>
  <c r="U24" i="1" s="1"/>
  <c r="Y24" i="1" s="1"/>
  <c r="R39" i="1"/>
  <c r="S39" i="1" s="1"/>
  <c r="T39" i="1" s="1"/>
  <c r="AW29" i="1"/>
  <c r="AY29" i="1" s="1"/>
  <c r="BA49" i="1"/>
  <c r="R35" i="1"/>
  <c r="S40" i="1"/>
  <c r="T40" i="1" s="1"/>
  <c r="U40" i="1" s="1"/>
  <c r="Y40" i="1" s="1"/>
  <c r="AW22" i="1"/>
  <c r="BA22" i="1" s="1"/>
  <c r="AW34" i="1"/>
  <c r="AY34" i="1" s="1"/>
  <c r="BA39" i="1"/>
  <c r="R83" i="1"/>
  <c r="S54" i="1"/>
  <c r="T54" i="1" s="1"/>
  <c r="BA40" i="1"/>
  <c r="BA24" i="1"/>
  <c r="R25" i="1"/>
  <c r="BA81" i="1"/>
  <c r="R31" i="1"/>
  <c r="S31" i="1" s="1"/>
  <c r="T31" i="1" s="1"/>
  <c r="P31" i="1" s="1"/>
  <c r="N31" i="1" s="1"/>
  <c r="Q31" i="1" s="1"/>
  <c r="K31" i="1" s="1"/>
  <c r="L31" i="1" s="1"/>
  <c r="BA30" i="1"/>
  <c r="AY60" i="1"/>
  <c r="BA60" i="1"/>
  <c r="BA73" i="1"/>
  <c r="AY73" i="1"/>
  <c r="BA57" i="1"/>
  <c r="AY22" i="1"/>
  <c r="R60" i="1"/>
  <c r="S60" i="1" s="1"/>
  <c r="T60" i="1" s="1"/>
  <c r="P60" i="1" s="1"/>
  <c r="N60" i="1" s="1"/>
  <c r="Q60" i="1" s="1"/>
  <c r="K60" i="1" s="1"/>
  <c r="L60" i="1" s="1"/>
  <c r="S35" i="1"/>
  <c r="T35" i="1" s="1"/>
  <c r="AA35" i="1" s="1"/>
  <c r="BA33" i="1"/>
  <c r="AW74" i="1"/>
  <c r="AY74" i="1" s="1"/>
  <c r="BA65" i="1"/>
  <c r="AW18" i="1"/>
  <c r="BA18" i="1" s="1"/>
  <c r="S37" i="1"/>
  <c r="T37" i="1" s="1"/>
  <c r="BA20" i="1"/>
  <c r="R30" i="1"/>
  <c r="S30" i="1" s="1"/>
  <c r="T30" i="1" s="1"/>
  <c r="R33" i="1"/>
  <c r="S33" i="1" s="1"/>
  <c r="T33" i="1" s="1"/>
  <c r="P33" i="1" s="1"/>
  <c r="N33" i="1" s="1"/>
  <c r="Q33" i="1" s="1"/>
  <c r="K33" i="1" s="1"/>
  <c r="L33" i="1" s="1"/>
  <c r="R20" i="1"/>
  <c r="S20" i="1" s="1"/>
  <c r="T20" i="1" s="1"/>
  <c r="P20" i="1" s="1"/>
  <c r="N20" i="1" s="1"/>
  <c r="Q20" i="1" s="1"/>
  <c r="K20" i="1" s="1"/>
  <c r="L20" i="1" s="1"/>
  <c r="S47" i="1"/>
  <c r="T47" i="1" s="1"/>
  <c r="BA82" i="1"/>
  <c r="BA67" i="1"/>
  <c r="BA25" i="1"/>
  <c r="R80" i="1"/>
  <c r="AW80" i="1"/>
  <c r="AW32" i="1"/>
  <c r="R32" i="1"/>
  <c r="S32" i="1" s="1"/>
  <c r="T32" i="1" s="1"/>
  <c r="AA61" i="1"/>
  <c r="R21" i="1"/>
  <c r="S21" i="1" s="1"/>
  <c r="T21" i="1" s="1"/>
  <c r="P21" i="1" s="1"/>
  <c r="N21" i="1" s="1"/>
  <c r="Q21" i="1" s="1"/>
  <c r="K21" i="1" s="1"/>
  <c r="L21" i="1" s="1"/>
  <c r="AW21" i="1"/>
  <c r="AY21" i="1" s="1"/>
  <c r="BA43" i="1"/>
  <c r="R56" i="1"/>
  <c r="S56" i="1" s="1"/>
  <c r="T56" i="1" s="1"/>
  <c r="P56" i="1" s="1"/>
  <c r="N56" i="1" s="1"/>
  <c r="Q56" i="1" s="1"/>
  <c r="K56" i="1" s="1"/>
  <c r="L56" i="1" s="1"/>
  <c r="BA35" i="1"/>
  <c r="R52" i="1"/>
  <c r="S52" i="1" s="1"/>
  <c r="T52" i="1" s="1"/>
  <c r="P52" i="1" s="1"/>
  <c r="N52" i="1" s="1"/>
  <c r="Q52" i="1" s="1"/>
  <c r="K52" i="1" s="1"/>
  <c r="L52" i="1" s="1"/>
  <c r="R28" i="1"/>
  <c r="R85" i="1"/>
  <c r="R46" i="1"/>
  <c r="S46" i="1" s="1"/>
  <c r="T46" i="1" s="1"/>
  <c r="AW46" i="1"/>
  <c r="AY46" i="1" s="1"/>
  <c r="BA56" i="1"/>
  <c r="BA44" i="1"/>
  <c r="BA21" i="1"/>
  <c r="AY30" i="1"/>
  <c r="R44" i="1"/>
  <c r="AW44" i="1"/>
  <c r="AY44" i="1" s="1"/>
  <c r="S26" i="1"/>
  <c r="T26" i="1" s="1"/>
  <c r="S85" i="1"/>
  <c r="T85" i="1" s="1"/>
  <c r="AA85" i="1" s="1"/>
  <c r="BA48" i="1"/>
  <c r="R51" i="1"/>
  <c r="R36" i="1"/>
  <c r="S36" i="1" s="1"/>
  <c r="T36" i="1" s="1"/>
  <c r="AW36" i="1"/>
  <c r="R27" i="1"/>
  <c r="R41" i="1"/>
  <c r="S41" i="1" s="1"/>
  <c r="T41" i="1" s="1"/>
  <c r="P41" i="1" s="1"/>
  <c r="N41" i="1" s="1"/>
  <c r="Q41" i="1" s="1"/>
  <c r="K41" i="1" s="1"/>
  <c r="L41" i="1" s="1"/>
  <c r="AW41" i="1"/>
  <c r="AY41" i="1" s="1"/>
  <c r="R62" i="1"/>
  <c r="S62" i="1" s="1"/>
  <c r="T62" i="1" s="1"/>
  <c r="P62" i="1" s="1"/>
  <c r="N62" i="1" s="1"/>
  <c r="Q62" i="1" s="1"/>
  <c r="K62" i="1" s="1"/>
  <c r="L62" i="1" s="1"/>
  <c r="AW62" i="1"/>
  <c r="BA70" i="1"/>
  <c r="BA59" i="1"/>
  <c r="BA46" i="1"/>
  <c r="AW55" i="1"/>
  <c r="R55" i="1"/>
  <c r="BA28" i="1"/>
  <c r="BA75" i="1"/>
  <c r="BA64" i="1"/>
  <c r="P26" i="1"/>
  <c r="N26" i="1" s="1"/>
  <c r="Q26" i="1" s="1"/>
  <c r="K26" i="1" s="1"/>
  <c r="L26" i="1" s="1"/>
  <c r="S27" i="1"/>
  <c r="T27" i="1" s="1"/>
  <c r="U27" i="1" s="1"/>
  <c r="Y27" i="1" s="1"/>
  <c r="AB85" i="1"/>
  <c r="AA54" i="1"/>
  <c r="U54" i="1"/>
  <c r="Y54" i="1" s="1"/>
  <c r="AB54" i="1"/>
  <c r="AB40" i="1"/>
  <c r="AA40" i="1"/>
  <c r="U18" i="1"/>
  <c r="Y18" i="1" s="1"/>
  <c r="P18" i="1"/>
  <c r="N18" i="1" s="1"/>
  <c r="Q18" i="1" s="1"/>
  <c r="K18" i="1" s="1"/>
  <c r="L18" i="1" s="1"/>
  <c r="AA18" i="1"/>
  <c r="AB18" i="1"/>
  <c r="AC18" i="1" s="1"/>
  <c r="S25" i="1"/>
  <c r="T25" i="1" s="1"/>
  <c r="Z72" i="1"/>
  <c r="Z84" i="1"/>
  <c r="Z74" i="1"/>
  <c r="AA66" i="1"/>
  <c r="U66" i="1"/>
  <c r="Y66" i="1" s="1"/>
  <c r="AB66" i="1"/>
  <c r="U47" i="1"/>
  <c r="Y47" i="1" s="1"/>
  <c r="AB47" i="1"/>
  <c r="AA47" i="1"/>
  <c r="Z43" i="1"/>
  <c r="Z46" i="1"/>
  <c r="P46" i="1"/>
  <c r="N46" i="1" s="1"/>
  <c r="Q46" i="1" s="1"/>
  <c r="K46" i="1" s="1"/>
  <c r="L46" i="1" s="1"/>
  <c r="BA69" i="1"/>
  <c r="BA45" i="1"/>
  <c r="U34" i="1"/>
  <c r="Y34" i="1" s="1"/>
  <c r="AB34" i="1"/>
  <c r="AA34" i="1"/>
  <c r="S53" i="1"/>
  <c r="T53" i="1" s="1"/>
  <c r="S38" i="1"/>
  <c r="T38" i="1" s="1"/>
  <c r="P38" i="1" s="1"/>
  <c r="N38" i="1" s="1"/>
  <c r="Q38" i="1" s="1"/>
  <c r="K38" i="1" s="1"/>
  <c r="L38" i="1" s="1"/>
  <c r="AY18" i="1"/>
  <c r="Z24" i="1"/>
  <c r="S83" i="1"/>
  <c r="T83" i="1" s="1"/>
  <c r="U64" i="1"/>
  <c r="Y64" i="1" s="1"/>
  <c r="AA64" i="1"/>
  <c r="AB64" i="1"/>
  <c r="S71" i="1"/>
  <c r="T71" i="1" s="1"/>
  <c r="P71" i="1" s="1"/>
  <c r="N71" i="1" s="1"/>
  <c r="Q71" i="1" s="1"/>
  <c r="K71" i="1" s="1"/>
  <c r="L71" i="1" s="1"/>
  <c r="S28" i="1"/>
  <c r="T28" i="1" s="1"/>
  <c r="P28" i="1" s="1"/>
  <c r="N28" i="1" s="1"/>
  <c r="Q28" i="1" s="1"/>
  <c r="K28" i="1" s="1"/>
  <c r="L28" i="1" s="1"/>
  <c r="Z53" i="1"/>
  <c r="Z29" i="1"/>
  <c r="S29" i="1"/>
  <c r="T29" i="1" s="1"/>
  <c r="S17" i="1"/>
  <c r="T17" i="1" s="1"/>
  <c r="S77" i="1"/>
  <c r="T77" i="1" s="1"/>
  <c r="P77" i="1" s="1"/>
  <c r="N77" i="1" s="1"/>
  <c r="Q77" i="1" s="1"/>
  <c r="K77" i="1" s="1"/>
  <c r="L77" i="1" s="1"/>
  <c r="Z76" i="1"/>
  <c r="S59" i="1"/>
  <c r="T59" i="1" s="1"/>
  <c r="P59" i="1" s="1"/>
  <c r="N59" i="1" s="1"/>
  <c r="Q59" i="1" s="1"/>
  <c r="K59" i="1" s="1"/>
  <c r="L59" i="1" s="1"/>
  <c r="Z62" i="1"/>
  <c r="Z49" i="1"/>
  <c r="S49" i="1"/>
  <c r="T49" i="1" s="1"/>
  <c r="P49" i="1" s="1"/>
  <c r="N49" i="1" s="1"/>
  <c r="Q49" i="1" s="1"/>
  <c r="K49" i="1" s="1"/>
  <c r="L49" i="1" s="1"/>
  <c r="Z82" i="1"/>
  <c r="S82" i="1"/>
  <c r="T82" i="1" s="1"/>
  <c r="P82" i="1" s="1"/>
  <c r="N82" i="1" s="1"/>
  <c r="Q82" i="1" s="1"/>
  <c r="K82" i="1" s="1"/>
  <c r="L82" i="1" s="1"/>
  <c r="Z75" i="1"/>
  <c r="S75" i="1"/>
  <c r="T75" i="1" s="1"/>
  <c r="P75" i="1" s="1"/>
  <c r="N75" i="1" s="1"/>
  <c r="Q75" i="1" s="1"/>
  <c r="K75" i="1" s="1"/>
  <c r="L75" i="1" s="1"/>
  <c r="Z57" i="1"/>
  <c r="S57" i="1"/>
  <c r="T57" i="1" s="1"/>
  <c r="Z52" i="1"/>
  <c r="Z48" i="1"/>
  <c r="Z51" i="1"/>
  <c r="Z55" i="1"/>
  <c r="Z44" i="1"/>
  <c r="U37" i="1"/>
  <c r="Y37" i="1" s="1"/>
  <c r="AB37" i="1"/>
  <c r="AA37" i="1"/>
  <c r="Z21" i="1"/>
  <c r="BA53" i="1"/>
  <c r="Z77" i="1"/>
  <c r="S65" i="1"/>
  <c r="T65" i="1" s="1"/>
  <c r="P65" i="1" s="1"/>
  <c r="N65" i="1" s="1"/>
  <c r="Q65" i="1" s="1"/>
  <c r="K65" i="1" s="1"/>
  <c r="L65" i="1" s="1"/>
  <c r="Z65" i="1"/>
  <c r="P64" i="1"/>
  <c r="N64" i="1" s="1"/>
  <c r="Q64" i="1" s="1"/>
  <c r="K64" i="1" s="1"/>
  <c r="L64" i="1" s="1"/>
  <c r="Z64" i="1"/>
  <c r="AW86" i="1"/>
  <c r="AY86" i="1" s="1"/>
  <c r="R86" i="1"/>
  <c r="BA71" i="1"/>
  <c r="S74" i="1"/>
  <c r="T74" i="1" s="1"/>
  <c r="P74" i="1" s="1"/>
  <c r="N74" i="1" s="1"/>
  <c r="Q74" i="1" s="1"/>
  <c r="K74" i="1" s="1"/>
  <c r="L74" i="1" s="1"/>
  <c r="BA68" i="1"/>
  <c r="BA52" i="1"/>
  <c r="BA51" i="1"/>
  <c r="S44" i="1"/>
  <c r="T44" i="1" s="1"/>
  <c r="P44" i="1" s="1"/>
  <c r="N44" i="1" s="1"/>
  <c r="Q44" i="1" s="1"/>
  <c r="K44" i="1" s="1"/>
  <c r="L44" i="1" s="1"/>
  <c r="Z66" i="1"/>
  <c r="P66" i="1"/>
  <c r="N66" i="1" s="1"/>
  <c r="Q66" i="1" s="1"/>
  <c r="K66" i="1" s="1"/>
  <c r="L66" i="1" s="1"/>
  <c r="S51" i="1"/>
  <c r="T51" i="1" s="1"/>
  <c r="Z45" i="1"/>
  <c r="P37" i="1"/>
  <c r="N37" i="1" s="1"/>
  <c r="Q37" i="1" s="1"/>
  <c r="K37" i="1" s="1"/>
  <c r="L37" i="1" s="1"/>
  <c r="Z37" i="1"/>
  <c r="S70" i="1"/>
  <c r="T70" i="1" s="1"/>
  <c r="P70" i="1" s="1"/>
  <c r="N70" i="1" s="1"/>
  <c r="Q70" i="1" s="1"/>
  <c r="K70" i="1" s="1"/>
  <c r="L70" i="1" s="1"/>
  <c r="S50" i="1"/>
  <c r="T50" i="1" s="1"/>
  <c r="Z23" i="1"/>
  <c r="AW23" i="1"/>
  <c r="AY23" i="1" s="1"/>
  <c r="R23" i="1"/>
  <c r="Z67" i="1"/>
  <c r="S67" i="1"/>
  <c r="T67" i="1" s="1"/>
  <c r="Z41" i="1"/>
  <c r="Z39" i="1"/>
  <c r="Z79" i="1"/>
  <c r="Z71" i="1"/>
  <c r="S73" i="1"/>
  <c r="T73" i="1" s="1"/>
  <c r="AW63" i="1"/>
  <c r="R63" i="1"/>
  <c r="S81" i="1"/>
  <c r="T81" i="1" s="1"/>
  <c r="P81" i="1" s="1"/>
  <c r="N81" i="1" s="1"/>
  <c r="Q81" i="1" s="1"/>
  <c r="K81" i="1" s="1"/>
  <c r="L81" i="1" s="1"/>
  <c r="AA46" i="1"/>
  <c r="U46" i="1"/>
  <c r="Y46" i="1" s="1"/>
  <c r="AB46" i="1"/>
  <c r="S43" i="1"/>
  <c r="T43" i="1" s="1"/>
  <c r="P43" i="1" s="1"/>
  <c r="N43" i="1" s="1"/>
  <c r="Q43" i="1" s="1"/>
  <c r="K43" i="1" s="1"/>
  <c r="L43" i="1" s="1"/>
  <c r="BA66" i="1"/>
  <c r="AB19" i="1"/>
  <c r="AA19" i="1"/>
  <c r="U19" i="1"/>
  <c r="Y19" i="1" s="1"/>
  <c r="Z31" i="1"/>
  <c r="Z38" i="1"/>
  <c r="Z19" i="1"/>
  <c r="P19" i="1"/>
  <c r="N19" i="1" s="1"/>
  <c r="Q19" i="1" s="1"/>
  <c r="K19" i="1" s="1"/>
  <c r="L19" i="1" s="1"/>
  <c r="AW78" i="1"/>
  <c r="R78" i="1"/>
  <c r="S84" i="1"/>
  <c r="T84" i="1" s="1"/>
  <c r="P84" i="1" s="1"/>
  <c r="N84" i="1" s="1"/>
  <c r="Q84" i="1" s="1"/>
  <c r="K84" i="1" s="1"/>
  <c r="L84" i="1" s="1"/>
  <c r="Z28" i="1"/>
  <c r="S45" i="1"/>
  <c r="T45" i="1" s="1"/>
  <c r="P45" i="1" s="1"/>
  <c r="N45" i="1" s="1"/>
  <c r="Q45" i="1" s="1"/>
  <c r="K45" i="1" s="1"/>
  <c r="L45" i="1" s="1"/>
  <c r="S79" i="1"/>
  <c r="T79" i="1" s="1"/>
  <c r="P79" i="1" s="1"/>
  <c r="N79" i="1" s="1"/>
  <c r="Q79" i="1" s="1"/>
  <c r="K79" i="1" s="1"/>
  <c r="L79" i="1" s="1"/>
  <c r="Z80" i="1"/>
  <c r="S80" i="1"/>
  <c r="T80" i="1" s="1"/>
  <c r="Z63" i="1"/>
  <c r="S69" i="1"/>
  <c r="T69" i="1" s="1"/>
  <c r="P69" i="1" s="1"/>
  <c r="N69" i="1" s="1"/>
  <c r="Q69" i="1" s="1"/>
  <c r="K69" i="1" s="1"/>
  <c r="L69" i="1" s="1"/>
  <c r="S72" i="1"/>
  <c r="T72" i="1" s="1"/>
  <c r="Z59" i="1"/>
  <c r="S48" i="1"/>
  <c r="T48" i="1" s="1"/>
  <c r="Z32" i="1"/>
  <c r="P34" i="1"/>
  <c r="N34" i="1" s="1"/>
  <c r="Q34" i="1" s="1"/>
  <c r="K34" i="1" s="1"/>
  <c r="L34" i="1" s="1"/>
  <c r="Z34" i="1"/>
  <c r="BA31" i="1"/>
  <c r="BA38" i="1"/>
  <c r="Z27" i="1"/>
  <c r="S22" i="1"/>
  <c r="T22" i="1" s="1"/>
  <c r="Z69" i="1"/>
  <c r="Z70" i="1"/>
  <c r="U42" i="1"/>
  <c r="Y42" i="1" s="1"/>
  <c r="AB42" i="1"/>
  <c r="BA76" i="1"/>
  <c r="BA23" i="1"/>
  <c r="Z86" i="1"/>
  <c r="P85" i="1"/>
  <c r="N85" i="1" s="1"/>
  <c r="Q85" i="1" s="1"/>
  <c r="K85" i="1" s="1"/>
  <c r="L85" i="1" s="1"/>
  <c r="Z85" i="1"/>
  <c r="Z81" i="1"/>
  <c r="S68" i="1"/>
  <c r="T68" i="1" s="1"/>
  <c r="Z68" i="1"/>
  <c r="P68" i="1"/>
  <c r="N68" i="1" s="1"/>
  <c r="Q68" i="1" s="1"/>
  <c r="K68" i="1" s="1"/>
  <c r="L68" i="1" s="1"/>
  <c r="S76" i="1"/>
  <c r="T76" i="1" s="1"/>
  <c r="P76" i="1" s="1"/>
  <c r="N76" i="1" s="1"/>
  <c r="Q76" i="1" s="1"/>
  <c r="K76" i="1" s="1"/>
  <c r="L76" i="1" s="1"/>
  <c r="Z54" i="1"/>
  <c r="P54" i="1"/>
  <c r="N54" i="1" s="1"/>
  <c r="Q54" i="1" s="1"/>
  <c r="K54" i="1" s="1"/>
  <c r="L54" i="1" s="1"/>
  <c r="AB61" i="1"/>
  <c r="U61" i="1"/>
  <c r="Y61" i="1" s="1"/>
  <c r="S55" i="1"/>
  <c r="T55" i="1" s="1"/>
  <c r="P55" i="1" s="1"/>
  <c r="N55" i="1" s="1"/>
  <c r="Q55" i="1" s="1"/>
  <c r="K55" i="1" s="1"/>
  <c r="L55" i="1" s="1"/>
  <c r="Z56" i="1"/>
  <c r="Z36" i="1"/>
  <c r="P47" i="1"/>
  <c r="N47" i="1" s="1"/>
  <c r="Q47" i="1" s="1"/>
  <c r="K47" i="1" s="1"/>
  <c r="L47" i="1" s="1"/>
  <c r="Z47" i="1"/>
  <c r="P42" i="1"/>
  <c r="N42" i="1" s="1"/>
  <c r="Q42" i="1" s="1"/>
  <c r="K42" i="1" s="1"/>
  <c r="L42" i="1" s="1"/>
  <c r="Z42" i="1"/>
  <c r="S58" i="1"/>
  <c r="T58" i="1" s="1"/>
  <c r="Z40" i="1"/>
  <c r="P40" i="1"/>
  <c r="N40" i="1" s="1"/>
  <c r="Q40" i="1" s="1"/>
  <c r="K40" i="1" s="1"/>
  <c r="L40" i="1" s="1"/>
  <c r="Z20" i="1"/>
  <c r="Z33" i="1"/>
  <c r="Z17" i="1"/>
  <c r="P17" i="1"/>
  <c r="N17" i="1" s="1"/>
  <c r="Q17" i="1" s="1"/>
  <c r="K17" i="1" s="1"/>
  <c r="L17" i="1" s="1"/>
  <c r="U36" i="1" l="1"/>
  <c r="Y36" i="1" s="1"/>
  <c r="P36" i="1"/>
  <c r="N36" i="1" s="1"/>
  <c r="Q36" i="1" s="1"/>
  <c r="K36" i="1" s="1"/>
  <c r="L36" i="1" s="1"/>
  <c r="P39" i="1"/>
  <c r="N39" i="1" s="1"/>
  <c r="Q39" i="1" s="1"/>
  <c r="K39" i="1" s="1"/>
  <c r="L39" i="1" s="1"/>
  <c r="U39" i="1"/>
  <c r="Y39" i="1" s="1"/>
  <c r="AA39" i="1"/>
  <c r="AB39" i="1"/>
  <c r="AB27" i="1"/>
  <c r="AC27" i="1" s="1"/>
  <c r="AA60" i="1"/>
  <c r="AC60" i="1" s="1"/>
  <c r="AB60" i="1"/>
  <c r="AA24" i="1"/>
  <c r="BA34" i="1"/>
  <c r="AY72" i="1"/>
  <c r="BA72" i="1"/>
  <c r="U60" i="1"/>
  <c r="Y60" i="1" s="1"/>
  <c r="P24" i="1"/>
  <c r="N24" i="1" s="1"/>
  <c r="Q24" i="1" s="1"/>
  <c r="K24" i="1" s="1"/>
  <c r="L24" i="1" s="1"/>
  <c r="AB24" i="1"/>
  <c r="AC24" i="1" s="1"/>
  <c r="P27" i="1"/>
  <c r="N27" i="1" s="1"/>
  <c r="Q27" i="1" s="1"/>
  <c r="K27" i="1" s="1"/>
  <c r="L27" i="1" s="1"/>
  <c r="AB35" i="1"/>
  <c r="AC35" i="1" s="1"/>
  <c r="U35" i="1"/>
  <c r="Y35" i="1" s="1"/>
  <c r="AA20" i="1"/>
  <c r="BA80" i="1"/>
  <c r="AY80" i="1"/>
  <c r="AB20" i="1"/>
  <c r="AC20" i="1" s="1"/>
  <c r="BA74" i="1"/>
  <c r="U20" i="1"/>
  <c r="Y20" i="1" s="1"/>
  <c r="P35" i="1"/>
  <c r="N35" i="1" s="1"/>
  <c r="Q35" i="1" s="1"/>
  <c r="K35" i="1" s="1"/>
  <c r="L35" i="1" s="1"/>
  <c r="AA27" i="1"/>
  <c r="U85" i="1"/>
  <c r="Y85" i="1" s="1"/>
  <c r="AA32" i="1"/>
  <c r="AB32" i="1"/>
  <c r="U32" i="1"/>
  <c r="Y32" i="1" s="1"/>
  <c r="P32" i="1"/>
  <c r="N32" i="1" s="1"/>
  <c r="Q32" i="1" s="1"/>
  <c r="K32" i="1" s="1"/>
  <c r="L32" i="1" s="1"/>
  <c r="AC85" i="1"/>
  <c r="AA36" i="1"/>
  <c r="BA36" i="1"/>
  <c r="AY36" i="1"/>
  <c r="AA26" i="1"/>
  <c r="U26" i="1"/>
  <c r="Y26" i="1" s="1"/>
  <c r="AB26" i="1"/>
  <c r="BA32" i="1"/>
  <c r="AY32" i="1"/>
  <c r="AC64" i="1"/>
  <c r="AB36" i="1"/>
  <c r="AC36" i="1" s="1"/>
  <c r="AY55" i="1"/>
  <c r="BA55" i="1"/>
  <c r="AC61" i="1"/>
  <c r="AC19" i="1"/>
  <c r="BA41" i="1"/>
  <c r="AY62" i="1"/>
  <c r="BA62" i="1"/>
  <c r="U68" i="1"/>
  <c r="Y68" i="1" s="1"/>
  <c r="AB68" i="1"/>
  <c r="AA68" i="1"/>
  <c r="AY78" i="1"/>
  <c r="BA78" i="1"/>
  <c r="AC46" i="1"/>
  <c r="S23" i="1"/>
  <c r="T23" i="1" s="1"/>
  <c r="AB51" i="1"/>
  <c r="U51" i="1"/>
  <c r="Y51" i="1" s="1"/>
  <c r="AA51" i="1"/>
  <c r="BA86" i="1"/>
  <c r="AB82" i="1"/>
  <c r="AA82" i="1"/>
  <c r="U82" i="1"/>
  <c r="Y82" i="1" s="1"/>
  <c r="U49" i="1"/>
  <c r="Y49" i="1" s="1"/>
  <c r="AB49" i="1"/>
  <c r="AA49" i="1"/>
  <c r="AB59" i="1"/>
  <c r="U59" i="1"/>
  <c r="Y59" i="1" s="1"/>
  <c r="AA59" i="1"/>
  <c r="AB17" i="1"/>
  <c r="U17" i="1"/>
  <c r="Y17" i="1" s="1"/>
  <c r="AA17" i="1"/>
  <c r="U38" i="1"/>
  <c r="Y38" i="1" s="1"/>
  <c r="AB38" i="1"/>
  <c r="AA38" i="1"/>
  <c r="U33" i="1"/>
  <c r="Y33" i="1" s="1"/>
  <c r="AB33" i="1"/>
  <c r="AA33" i="1"/>
  <c r="U67" i="1"/>
  <c r="Y67" i="1" s="1"/>
  <c r="AB67" i="1"/>
  <c r="AA67" i="1"/>
  <c r="U29" i="1"/>
  <c r="Y29" i="1" s="1"/>
  <c r="AB29" i="1"/>
  <c r="AA29" i="1"/>
  <c r="AB71" i="1"/>
  <c r="U71" i="1"/>
  <c r="Y71" i="1" s="1"/>
  <c r="AA71" i="1"/>
  <c r="U73" i="1"/>
  <c r="Y73" i="1" s="1"/>
  <c r="AB73" i="1"/>
  <c r="AC73" i="1" s="1"/>
  <c r="AA73" i="1"/>
  <c r="P73" i="1"/>
  <c r="N73" i="1" s="1"/>
  <c r="Q73" i="1" s="1"/>
  <c r="K73" i="1" s="1"/>
  <c r="L73" i="1" s="1"/>
  <c r="U80" i="1"/>
  <c r="Y80" i="1" s="1"/>
  <c r="AA80" i="1"/>
  <c r="AB80" i="1"/>
  <c r="U52" i="1"/>
  <c r="Y52" i="1" s="1"/>
  <c r="AB52" i="1"/>
  <c r="AA52" i="1"/>
  <c r="U57" i="1"/>
  <c r="Y57" i="1" s="1"/>
  <c r="AB57" i="1"/>
  <c r="AA57" i="1"/>
  <c r="P29" i="1"/>
  <c r="N29" i="1" s="1"/>
  <c r="Q29" i="1" s="1"/>
  <c r="K29" i="1" s="1"/>
  <c r="L29" i="1" s="1"/>
  <c r="U53" i="1"/>
  <c r="Y53" i="1" s="1"/>
  <c r="AB53" i="1"/>
  <c r="AA53" i="1"/>
  <c r="AC66" i="1"/>
  <c r="U55" i="1"/>
  <c r="Y55" i="1" s="1"/>
  <c r="AB55" i="1"/>
  <c r="AA55" i="1"/>
  <c r="U72" i="1"/>
  <c r="Y72" i="1" s="1"/>
  <c r="AA72" i="1"/>
  <c r="AB72" i="1"/>
  <c r="U58" i="1"/>
  <c r="Y58" i="1" s="1"/>
  <c r="AB58" i="1"/>
  <c r="P58" i="1"/>
  <c r="N58" i="1" s="1"/>
  <c r="Q58" i="1" s="1"/>
  <c r="K58" i="1" s="1"/>
  <c r="L58" i="1" s="1"/>
  <c r="AA58" i="1"/>
  <c r="AC42" i="1"/>
  <c r="U22" i="1"/>
  <c r="Y22" i="1" s="1"/>
  <c r="AB22" i="1"/>
  <c r="P22" i="1"/>
  <c r="N22" i="1" s="1"/>
  <c r="Q22" i="1" s="1"/>
  <c r="K22" i="1" s="1"/>
  <c r="L22" i="1" s="1"/>
  <c r="AA22" i="1"/>
  <c r="U48" i="1"/>
  <c r="Y48" i="1" s="1"/>
  <c r="AB48" i="1"/>
  <c r="AA48" i="1"/>
  <c r="P80" i="1"/>
  <c r="N80" i="1" s="1"/>
  <c r="Q80" i="1" s="1"/>
  <c r="K80" i="1" s="1"/>
  <c r="L80" i="1" s="1"/>
  <c r="U81" i="1"/>
  <c r="Y81" i="1" s="1"/>
  <c r="AB81" i="1"/>
  <c r="AA81" i="1"/>
  <c r="P67" i="1"/>
  <c r="N67" i="1" s="1"/>
  <c r="Q67" i="1" s="1"/>
  <c r="K67" i="1" s="1"/>
  <c r="L67" i="1" s="1"/>
  <c r="U44" i="1"/>
  <c r="Y44" i="1" s="1"/>
  <c r="AB44" i="1"/>
  <c r="AA44" i="1"/>
  <c r="U65" i="1"/>
  <c r="Y65" i="1" s="1"/>
  <c r="AB65" i="1"/>
  <c r="AA65" i="1"/>
  <c r="AC37" i="1"/>
  <c r="P51" i="1"/>
  <c r="N51" i="1" s="1"/>
  <c r="Q51" i="1" s="1"/>
  <c r="K51" i="1" s="1"/>
  <c r="L51" i="1" s="1"/>
  <c r="P57" i="1"/>
  <c r="N57" i="1" s="1"/>
  <c r="Q57" i="1" s="1"/>
  <c r="K57" i="1" s="1"/>
  <c r="L57" i="1" s="1"/>
  <c r="AC54" i="1"/>
  <c r="AB43" i="1"/>
  <c r="U43" i="1"/>
  <c r="Y43" i="1" s="1"/>
  <c r="AA43" i="1"/>
  <c r="U76" i="1"/>
  <c r="Y76" i="1" s="1"/>
  <c r="AB76" i="1"/>
  <c r="AA76" i="1"/>
  <c r="AB69" i="1"/>
  <c r="U69" i="1"/>
  <c r="Y69" i="1" s="1"/>
  <c r="AA69" i="1"/>
  <c r="U79" i="1"/>
  <c r="Y79" i="1" s="1"/>
  <c r="AB79" i="1"/>
  <c r="AA79" i="1"/>
  <c r="U41" i="1"/>
  <c r="Y41" i="1" s="1"/>
  <c r="AB41" i="1"/>
  <c r="AA41" i="1"/>
  <c r="U50" i="1"/>
  <c r="Y50" i="1" s="1"/>
  <c r="AB50" i="1"/>
  <c r="P50" i="1"/>
  <c r="N50" i="1" s="1"/>
  <c r="Q50" i="1" s="1"/>
  <c r="K50" i="1" s="1"/>
  <c r="L50" i="1" s="1"/>
  <c r="AA50" i="1"/>
  <c r="AB77" i="1"/>
  <c r="U77" i="1"/>
  <c r="Y77" i="1" s="1"/>
  <c r="AA77" i="1"/>
  <c r="P53" i="1"/>
  <c r="N53" i="1" s="1"/>
  <c r="Q53" i="1" s="1"/>
  <c r="K53" i="1" s="1"/>
  <c r="L53" i="1" s="1"/>
  <c r="AB31" i="1"/>
  <c r="U31" i="1"/>
  <c r="Y31" i="1" s="1"/>
  <c r="AA31" i="1"/>
  <c r="P72" i="1"/>
  <c r="N72" i="1" s="1"/>
  <c r="Q72" i="1" s="1"/>
  <c r="K72" i="1" s="1"/>
  <c r="L72" i="1" s="1"/>
  <c r="S78" i="1"/>
  <c r="T78" i="1" s="1"/>
  <c r="S63" i="1"/>
  <c r="T63" i="1" s="1"/>
  <c r="S86" i="1"/>
  <c r="T86" i="1" s="1"/>
  <c r="U62" i="1"/>
  <c r="Y62" i="1" s="1"/>
  <c r="AB62" i="1"/>
  <c r="AA62" i="1"/>
  <c r="U75" i="1"/>
  <c r="Y75" i="1" s="1"/>
  <c r="AB75" i="1"/>
  <c r="AA75" i="1"/>
  <c r="U83" i="1"/>
  <c r="Y83" i="1" s="1"/>
  <c r="AB83" i="1"/>
  <c r="AA83" i="1"/>
  <c r="P83" i="1"/>
  <c r="N83" i="1" s="1"/>
  <c r="Q83" i="1" s="1"/>
  <c r="K83" i="1" s="1"/>
  <c r="L83" i="1" s="1"/>
  <c r="AC34" i="1"/>
  <c r="U25" i="1"/>
  <c r="Y25" i="1" s="1"/>
  <c r="AB25" i="1"/>
  <c r="AA25" i="1"/>
  <c r="P25" i="1"/>
  <c r="N25" i="1" s="1"/>
  <c r="Q25" i="1" s="1"/>
  <c r="K25" i="1" s="1"/>
  <c r="L25" i="1" s="1"/>
  <c r="AC40" i="1"/>
  <c r="AC32" i="1"/>
  <c r="AA74" i="1"/>
  <c r="U74" i="1"/>
  <c r="Y74" i="1" s="1"/>
  <c r="AB74" i="1"/>
  <c r="U45" i="1"/>
  <c r="Y45" i="1" s="1"/>
  <c r="AB45" i="1"/>
  <c r="AA45" i="1"/>
  <c r="AB84" i="1"/>
  <c r="U84" i="1"/>
  <c r="Y84" i="1" s="1"/>
  <c r="AA84" i="1"/>
  <c r="AY63" i="1"/>
  <c r="BA63" i="1"/>
  <c r="U30" i="1"/>
  <c r="Y30" i="1" s="1"/>
  <c r="AB30" i="1"/>
  <c r="P30" i="1"/>
  <c r="N30" i="1" s="1"/>
  <c r="Q30" i="1" s="1"/>
  <c r="K30" i="1" s="1"/>
  <c r="L30" i="1" s="1"/>
  <c r="AA30" i="1"/>
  <c r="U70" i="1"/>
  <c r="Y70" i="1" s="1"/>
  <c r="AB70" i="1"/>
  <c r="AA70" i="1"/>
  <c r="U21" i="1"/>
  <c r="Y21" i="1" s="1"/>
  <c r="AA21" i="1"/>
  <c r="AB21" i="1"/>
  <c r="P48" i="1"/>
  <c r="N48" i="1" s="1"/>
  <c r="Q48" i="1" s="1"/>
  <c r="K48" i="1" s="1"/>
  <c r="L48" i="1" s="1"/>
  <c r="U56" i="1"/>
  <c r="Y56" i="1" s="1"/>
  <c r="AB56" i="1"/>
  <c r="AA56" i="1"/>
  <c r="U28" i="1"/>
  <c r="Y28" i="1" s="1"/>
  <c r="AB28" i="1"/>
  <c r="AA28" i="1"/>
  <c r="AC47" i="1"/>
  <c r="AC39" i="1"/>
  <c r="AC72" i="1" l="1"/>
  <c r="AC80" i="1"/>
  <c r="AC55" i="1"/>
  <c r="AC67" i="1"/>
  <c r="AC56" i="1"/>
  <c r="AC59" i="1"/>
  <c r="AC26" i="1"/>
  <c r="AC53" i="1"/>
  <c r="AC69" i="1"/>
  <c r="AC30" i="1"/>
  <c r="AC50" i="1"/>
  <c r="AC84" i="1"/>
  <c r="AC25" i="1"/>
  <c r="AC44" i="1"/>
  <c r="AC28" i="1"/>
  <c r="AC45" i="1"/>
  <c r="AC79" i="1"/>
  <c r="AC17" i="1"/>
  <c r="AC31" i="1"/>
  <c r="AC81" i="1"/>
  <c r="AC52" i="1"/>
  <c r="AC33" i="1"/>
  <c r="AC82" i="1"/>
  <c r="AC70" i="1"/>
  <c r="U86" i="1"/>
  <c r="Y86" i="1" s="1"/>
  <c r="AB86" i="1"/>
  <c r="AA86" i="1"/>
  <c r="P86" i="1"/>
  <c r="N86" i="1" s="1"/>
  <c r="Q86" i="1" s="1"/>
  <c r="K86" i="1" s="1"/>
  <c r="L86" i="1" s="1"/>
  <c r="AB63" i="1"/>
  <c r="U63" i="1"/>
  <c r="Y63" i="1" s="1"/>
  <c r="AA63" i="1"/>
  <c r="P63" i="1"/>
  <c r="N63" i="1" s="1"/>
  <c r="Q63" i="1" s="1"/>
  <c r="K63" i="1" s="1"/>
  <c r="L63" i="1" s="1"/>
  <c r="AC43" i="1"/>
  <c r="AC22" i="1"/>
  <c r="AC51" i="1"/>
  <c r="AC83" i="1"/>
  <c r="AC75" i="1"/>
  <c r="AC65" i="1"/>
  <c r="AC38" i="1"/>
  <c r="AB23" i="1"/>
  <c r="U23" i="1"/>
  <c r="Y23" i="1" s="1"/>
  <c r="AA23" i="1"/>
  <c r="P23" i="1"/>
  <c r="N23" i="1" s="1"/>
  <c r="Q23" i="1" s="1"/>
  <c r="K23" i="1" s="1"/>
  <c r="L23" i="1" s="1"/>
  <c r="AC77" i="1"/>
  <c r="AC71" i="1"/>
  <c r="AC49" i="1"/>
  <c r="AC21" i="1"/>
  <c r="AC76" i="1"/>
  <c r="AC48" i="1"/>
  <c r="AC74" i="1"/>
  <c r="AC62" i="1"/>
  <c r="U78" i="1"/>
  <c r="Y78" i="1" s="1"/>
  <c r="AB78" i="1"/>
  <c r="AA78" i="1"/>
  <c r="P78" i="1"/>
  <c r="N78" i="1" s="1"/>
  <c r="Q78" i="1" s="1"/>
  <c r="K78" i="1" s="1"/>
  <c r="L78" i="1" s="1"/>
  <c r="AC41" i="1"/>
  <c r="AC58" i="1"/>
  <c r="AC57" i="1"/>
  <c r="AC29" i="1"/>
  <c r="AC68" i="1"/>
  <c r="AC23" i="1" l="1"/>
  <c r="AC78" i="1"/>
  <c r="AC63" i="1"/>
  <c r="AC86" i="1"/>
</calcChain>
</file>

<file path=xl/sharedStrings.xml><?xml version="1.0" encoding="utf-8"?>
<sst xmlns="http://schemas.openxmlformats.org/spreadsheetml/2006/main" count="2357" uniqueCount="645">
  <si>
    <t>File opened</t>
  </si>
  <si>
    <t>2018-07-10 08:54:38</t>
  </si>
  <si>
    <t>Console s/n</t>
  </si>
  <si>
    <t>68C-901313</t>
  </si>
  <si>
    <t>Console ver</t>
  </si>
  <si>
    <t>Bluestem v.1.3.4</t>
  </si>
  <si>
    <t>Scripts ver</t>
  </si>
  <si>
    <t>2018.05  1.3.4, Mar 2018</t>
  </si>
  <si>
    <t>Head s/n</t>
  </si>
  <si>
    <t>68H-581313</t>
  </si>
  <si>
    <t>Head ver</t>
  </si>
  <si>
    <t>1.3.0</t>
  </si>
  <si>
    <t>Head cal</t>
  </si>
  <si>
    <t>{"co2aspan2b": "0.174314", "ssb_ref": "35764", "h2obspan2a": "0.0680048", "h2obspan1": "1.00206", "co2aspanconc1": "993.2", "co2aspan1": "0.98889", "h2oaspan2b": "0.0677669", "co2aspanconc2": "0", "h2obspan2": "0", "tbzero": "0.0348835", "flowbzero": "0.35425", "h2oaspan1": "1.00548", "h2oaspan2": "0", "flowazero": "0.24633", "h2oaspanconc1": "12.19", "co2bzero": "1.03995", "h2oaspan2a": "0.0673976", "oxygen": "21", "h2oaspanconc2": "0", "co2aspan2": "0", "flowmeterzero": "1.01715", "ssa_ref": "39170", "chamberpressurezero": "2.53519", "tazero": "-0.0215359", "h2obspanconc1": "12.19", "co2bspan2": "0", "co2bspan2b": "0.175783", "co2bspanconc1": "993.2", "h2oazero": "1.04584", "co2bspan2a": "0.177741", "co2bspan1": "0.988984", "h2obspan2b": "0.0681451", "h2obzero": "1.06211", "co2azero": "1.07031", "co2aspan2a": "0.176273", "h2obspanconc2": "0", "co2bspanconc2": "0"}</t>
  </si>
  <si>
    <t>Chamber type</t>
  </si>
  <si>
    <t>6800-01A</t>
  </si>
  <si>
    <t>Chamber s/n</t>
  </si>
  <si>
    <t>MPF-651260</t>
  </si>
  <si>
    <t>Chamber rev</t>
  </si>
  <si>
    <t>0</t>
  </si>
  <si>
    <t>Chamber cal</t>
  </si>
  <si>
    <t>Fluorometer</t>
  </si>
  <si>
    <t>Flr. Version</t>
  </si>
  <si>
    <t>08:54:38</t>
  </si>
  <si>
    <t>Stability Definition:	gsw (GasEx): Slp&lt;0.5	A (GasEx): Slp&lt;0.2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</si>
  <si>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</si>
  <si>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</si>
  <si>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</si>
  <si>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</si>
  <si>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</si>
  <si>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</si>
  <si>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</si>
  <si>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</si>
  <si>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</si>
  <si>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</si>
  <si>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</si>
  <si>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</si>
  <si>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</si>
  <si>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</si>
  <si>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</si>
  <si>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</si>
  <si>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</si>
  <si>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</si>
  <si>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</si>
  <si>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</si>
  <si>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</si>
  <si>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</si>
  <si>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</si>
  <si>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</si>
  <si>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</si>
  <si>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</si>
  <si>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</si>
  <si>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</si>
  <si>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</si>
  <si>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</si>
  <si>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</si>
  <si>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</si>
  <si>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</si>
  <si>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</si>
  <si>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</si>
  <si>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</si>
  <si>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</si>
  <si>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</si>
  <si>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</si>
  <si>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</si>
  <si>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</si>
  <si>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</si>
  <si>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</si>
  <si>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</si>
  <si>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</si>
  <si>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4.39265 79.8742 389.464 629.619 876.658 1071.32 1244.79 1402.33</t>
  </si>
  <si>
    <t>Fs_true</t>
  </si>
  <si>
    <t>0.431384 102.089 403.836 601.107 800.329 1004.57 1200.93 1401.07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</si>
  <si>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</si>
  <si>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</si>
  <si>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</si>
  <si>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</si>
  <si>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</si>
  <si>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</si>
  <si>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</si>
  <si>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</si>
  <si>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</si>
  <si>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</si>
  <si>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</si>
  <si>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</si>
  <si>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</si>
  <si>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</si>
  <si>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</si>
  <si>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</si>
  <si>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</si>
  <si>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</si>
  <si>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</si>
  <si>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</si>
  <si>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</si>
  <si>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</si>
  <si>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</si>
  <si>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</si>
  <si>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</si>
  <si>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</si>
  <si>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</si>
  <si>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</si>
  <si>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</si>
  <si>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</si>
  <si>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</si>
  <si>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</si>
  <si>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</si>
  <si>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</si>
  <si>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</si>
  <si>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</si>
  <si>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</si>
  <si>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</si>
  <si>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</si>
  <si>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</si>
  <si>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</si>
  <si>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</si>
  <si>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</si>
  <si>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</si>
  <si>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</si>
  <si>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</si>
  <si>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</si>
  <si>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</si>
  <si>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</si>
  <si>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</si>
  <si>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</si>
  <si>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</si>
  <si>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</si>
  <si>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</si>
  <si>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</si>
  <si>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</si>
  <si>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</si>
  <si>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</si>
  <si>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</si>
  <si>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</si>
  <si>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</si>
  <si>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</si>
  <si>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</si>
  <si>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</si>
  <si>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</si>
  <si>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</si>
  <si>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</si>
  <si>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</si>
  <si>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</si>
  <si>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</si>
  <si>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</si>
  <si>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</si>
  <si>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</si>
  <si>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</si>
  <si>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</si>
  <si>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</si>
  <si>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</si>
  <si>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</si>
  <si>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</si>
  <si>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</si>
  <si>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</si>
  <si>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</si>
  <si>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</si>
  <si>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</si>
  <si>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</si>
  <si>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</si>
  <si>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</si>
  <si>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</si>
  <si>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</si>
  <si>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</si>
  <si>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</si>
  <si>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</si>
  <si>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</si>
  <si>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</si>
  <si>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</si>
  <si>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</si>
  <si>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</si>
  <si>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</si>
  <si>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</si>
  <si>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</si>
  <si>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</si>
  <si>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</si>
  <si>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</si>
  <si>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</si>
  <si>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</si>
  <si>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</si>
  <si>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</si>
  <si>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</si>
  <si>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</si>
  <si>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</si>
  <si>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</si>
  <si>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</si>
  <si>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</si>
  <si>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</si>
  <si>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</si>
  <si>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</si>
  <si>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</si>
  <si>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</si>
  <si>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</si>
  <si>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</si>
  <si>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</si>
  <si>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</si>
  <si>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</si>
  <si>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</si>
  <si>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</si>
  <si>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</si>
  <si>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</si>
  <si>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</si>
  <si>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</si>
  <si>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</si>
  <si>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</si>
  <si>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</si>
  <si>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</si>
  <si>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</si>
  <si>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</si>
  <si>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</si>
  <si>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</si>
  <si>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</si>
  <si>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</si>
  <si>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</si>
  <si>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</si>
  <si>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</si>
  <si>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</si>
  <si>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</si>
  <si>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</si>
  <si>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</si>
  <si>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</si>
  <si>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</si>
  <si>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</si>
  <si>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</si>
  <si>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</si>
  <si>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</si>
  <si>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</si>
  <si>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</si>
  <si>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</si>
  <si>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</si>
  <si>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</si>
  <si>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</si>
  <si>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</si>
  <si>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</si>
  <si>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</si>
  <si>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</si>
  <si>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</si>
  <si>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</si>
  <si>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</si>
  <si>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</si>
  <si>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</si>
  <si>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</si>
  <si>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</si>
  <si>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</si>
  <si>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</si>
  <si>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</si>
  <si>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</si>
  <si>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</si>
  <si>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</si>
  <si>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</si>
  <si>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</si>
  <si>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</si>
  <si>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</si>
  <si>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</si>
  <si>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</si>
  <si>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</si>
  <si>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</si>
  <si>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</si>
  <si>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</si>
  <si>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</si>
  <si>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</si>
  <si>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</si>
  <si>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</si>
  <si>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</si>
  <si>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</si>
  <si>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</si>
  <si>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</si>
  <si>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</si>
  <si>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</si>
  <si>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</si>
  <si>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</si>
  <si>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</si>
  <si>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</si>
  <si>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</si>
  <si>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</si>
  <si>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</si>
  <si>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</si>
  <si>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</si>
  <si>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20180710 09:19:57</t>
  </si>
  <si>
    <t>09:19:57</t>
  </si>
  <si>
    <t>RECT-2657-20180710-09_19_59</t>
  </si>
  <si>
    <t>DARK-2658-20180710-09_20_06</t>
  </si>
  <si>
    <t>-</t>
  </si>
  <si>
    <t>0: Broadleaf</t>
  </si>
  <si>
    <t>09:19:27</t>
  </si>
  <si>
    <t>2/2</t>
  </si>
  <si>
    <t>5</t>
  </si>
  <si>
    <t>11111111</t>
  </si>
  <si>
    <t>oooooooo</t>
  </si>
  <si>
    <t>off</t>
  </si>
  <si>
    <t>20180710 09:21:58</t>
  </si>
  <si>
    <t>09:21:58</t>
  </si>
  <si>
    <t>RECT-2659-20180710-09_21_59</t>
  </si>
  <si>
    <t>DARK-2660-20180710-09_22_07</t>
  </si>
  <si>
    <t>09:21:16</t>
  </si>
  <si>
    <t>1/2</t>
  </si>
  <si>
    <t>20180710 09:23:58</t>
  </si>
  <si>
    <t>09:23:58</t>
  </si>
  <si>
    <t>RECT-2661-20180710-09_24_00</t>
  </si>
  <si>
    <t>DARK-2662-20180710-09_24_07</t>
  </si>
  <si>
    <t>09:23:01</t>
  </si>
  <si>
    <t>20180710 09:25:59</t>
  </si>
  <si>
    <t>09:25:59</t>
  </si>
  <si>
    <t>RECT-2663-20180710-09_26_00</t>
  </si>
  <si>
    <t>DARK-2664-20180710-09_26_08</t>
  </si>
  <si>
    <t>09:25:04</t>
  </si>
  <si>
    <t>20180710 09:27:39</t>
  </si>
  <si>
    <t>09:27:39</t>
  </si>
  <si>
    <t>RECT-2665-20180710-09_27_40</t>
  </si>
  <si>
    <t>DARK-2666-20180710-09_27_48</t>
  </si>
  <si>
    <t>09:27:07</t>
  </si>
  <si>
    <t>20180710 09:28:55</t>
  </si>
  <si>
    <t>09:28:55</t>
  </si>
  <si>
    <t>RECT-2667-20180710-09_28_56</t>
  </si>
  <si>
    <t>DARK-2668-20180710-09_29_04</t>
  </si>
  <si>
    <t>09:29:25</t>
  </si>
  <si>
    <t>20180710 09:31:27</t>
  </si>
  <si>
    <t>09:31:27</t>
  </si>
  <si>
    <t>RECT-2669-20180710-09_31_29</t>
  </si>
  <si>
    <t>DARK-2670-20180710-09_31_36</t>
  </si>
  <si>
    <t>09:31:54</t>
  </si>
  <si>
    <t>20180710 09:33:55</t>
  </si>
  <si>
    <t>09:33:55</t>
  </si>
  <si>
    <t>RECT-2671-20180710-09_33_57</t>
  </si>
  <si>
    <t>DARK-2672-20180710-09_34_05</t>
  </si>
  <si>
    <t>09:34:28</t>
  </si>
  <si>
    <t>20180710 09:36:29</t>
  </si>
  <si>
    <t>09:36:29</t>
  </si>
  <si>
    <t>RECT-2673-20180710-09_36_31</t>
  </si>
  <si>
    <t>DARK-2674-20180710-09_36_39</t>
  </si>
  <si>
    <t>09:35:30</t>
  </si>
  <si>
    <t>20180710 09:37:58</t>
  </si>
  <si>
    <t>09:37:58</t>
  </si>
  <si>
    <t>RECT-2675-20180710-09_38_00</t>
  </si>
  <si>
    <t>DARK-2676-20180710-09_38_07</t>
  </si>
  <si>
    <t>09:37:29</t>
  </si>
  <si>
    <t>20180710 10:00:12</t>
  </si>
  <si>
    <t>10:00:12</t>
  </si>
  <si>
    <t>RECT-2677-20180710-10_00_14</t>
  </si>
  <si>
    <t>DARK-2678-20180710-10_00_21</t>
  </si>
  <si>
    <t>09:59:08</t>
  </si>
  <si>
    <t>20180710 10:02:13</t>
  </si>
  <si>
    <t>10:02:13</t>
  </si>
  <si>
    <t>RECT-2679-20180710-10_02_14</t>
  </si>
  <si>
    <t>DARK-2680-20180710-10_02_22</t>
  </si>
  <si>
    <t>10:01:23</t>
  </si>
  <si>
    <t>20180710 10:04:13</t>
  </si>
  <si>
    <t>10:04:13</t>
  </si>
  <si>
    <t>RECT-2681-20180710-10_04_15</t>
  </si>
  <si>
    <t>DARK-2682-20180710-10_04_22</t>
  </si>
  <si>
    <t>10:03:16</t>
  </si>
  <si>
    <t>20180710 10:06:14</t>
  </si>
  <si>
    <t>10:06:14</t>
  </si>
  <si>
    <t>RECT-2683-20180710-10_06_15</t>
  </si>
  <si>
    <t>DARK-2684-20180710-10_06_23</t>
  </si>
  <si>
    <t>10:05:20</t>
  </si>
  <si>
    <t>20180710 10:07:54</t>
  </si>
  <si>
    <t>10:07:54</t>
  </si>
  <si>
    <t>RECT-2685-20180710-10_07_55</t>
  </si>
  <si>
    <t>DARK-2686-20180710-10_08_03</t>
  </si>
  <si>
    <t>10:07:21</t>
  </si>
  <si>
    <t>20180710 10:09:21</t>
  </si>
  <si>
    <t>10:09:21</t>
  </si>
  <si>
    <t>RECT-2687-20180710-10_09_23</t>
  </si>
  <si>
    <t>DARK-2688-20180710-10_09_30</t>
  </si>
  <si>
    <t>10:08:57</t>
  </si>
  <si>
    <t>20180710 10:11:22</t>
  </si>
  <si>
    <t>10:11:22</t>
  </si>
  <si>
    <t>RECT-2689-20180710-10_11_23</t>
  </si>
  <si>
    <t>DARK-2690-20180710-10_11_31</t>
  </si>
  <si>
    <t>10:10:29</t>
  </si>
  <si>
    <t>20180710 10:13:04</t>
  </si>
  <si>
    <t>10:13:04</t>
  </si>
  <si>
    <t>RECT-2691-20180710-10_13_06</t>
  </si>
  <si>
    <t>DARK-2692-20180710-10_13_13</t>
  </si>
  <si>
    <t>10:12:25</t>
  </si>
  <si>
    <t>20180710 10:15:05</t>
  </si>
  <si>
    <t>10:15:05</t>
  </si>
  <si>
    <t>RECT-2693-20180710-10_15_06</t>
  </si>
  <si>
    <t>DARK-2694-20180710-10_15_14</t>
  </si>
  <si>
    <t>10:14:34</t>
  </si>
  <si>
    <t>20180710 10:16:37</t>
  </si>
  <si>
    <t>10:16:37</t>
  </si>
  <si>
    <t>RECT-2695-20180710-10_16_39</t>
  </si>
  <si>
    <t>DARK-2696-20180710-10_16_46</t>
  </si>
  <si>
    <t>10:16:06</t>
  </si>
  <si>
    <t>20180710 11:00:34</t>
  </si>
  <si>
    <t>11:00:34</t>
  </si>
  <si>
    <t>RECT-2717-20180710-11_00_36</t>
  </si>
  <si>
    <t>DARK-2718-20180710-11_00_43</t>
  </si>
  <si>
    <t>11:00:04</t>
  </si>
  <si>
    <t>20180710 11:02:21</t>
  </si>
  <si>
    <t>11:02:21</t>
  </si>
  <si>
    <t>RECT-2719-20180710-11_02_22</t>
  </si>
  <si>
    <t>DARK-2720-20180710-11_02_30</t>
  </si>
  <si>
    <t>11:01:50</t>
  </si>
  <si>
    <t>20180710 11:04:06</t>
  </si>
  <si>
    <t>11:04:06</t>
  </si>
  <si>
    <t>RECT-2721-20180710-11_04_08</t>
  </si>
  <si>
    <t>DARK-2722-20180710-11_04_15</t>
  </si>
  <si>
    <t>11:03:35</t>
  </si>
  <si>
    <t>20180710 11:05:52</t>
  </si>
  <si>
    <t>11:05:52</t>
  </si>
  <si>
    <t>RECT-2723-20180710-11_05_54</t>
  </si>
  <si>
    <t>DARK-2724-20180710-11_06_01</t>
  </si>
  <si>
    <t>11:05:22</t>
  </si>
  <si>
    <t>20180710 11:07:38</t>
  </si>
  <si>
    <t>11:07:38</t>
  </si>
  <si>
    <t>RECT-2725-20180710-11_07_40</t>
  </si>
  <si>
    <t>DARK-2726-20180710-11_07_47</t>
  </si>
  <si>
    <t>11:07:08</t>
  </si>
  <si>
    <t>20180710 11:09:18</t>
  </si>
  <si>
    <t>11:09:18</t>
  </si>
  <si>
    <t>RECT-2727-20180710-11_09_19</t>
  </si>
  <si>
    <t>DARK-2728-20180710-11_09_27</t>
  </si>
  <si>
    <t>11:08:47</t>
  </si>
  <si>
    <t>20180710 11:11:12</t>
  </si>
  <si>
    <t>11:11:12</t>
  </si>
  <si>
    <t>RECT-2729-20180710-11_11_14</t>
  </si>
  <si>
    <t>DARK-2730-20180710-11_11_21</t>
  </si>
  <si>
    <t>11:10:41</t>
  </si>
  <si>
    <t>20180710 11:13:13</t>
  </si>
  <si>
    <t>11:13:13</t>
  </si>
  <si>
    <t>RECT-2731-20180710-11_13_14</t>
  </si>
  <si>
    <t>DARK-2732-20180710-11_13_22</t>
  </si>
  <si>
    <t>11:12:31</t>
  </si>
  <si>
    <t>20180710 11:15:13</t>
  </si>
  <si>
    <t>11:15:13</t>
  </si>
  <si>
    <t>RECT-2733-20180710-11_15_15</t>
  </si>
  <si>
    <t>DARK-2734-20180710-11_15_22</t>
  </si>
  <si>
    <t>11:15:46</t>
  </si>
  <si>
    <t>20180710 11:17:40</t>
  </si>
  <si>
    <t>11:17:40</t>
  </si>
  <si>
    <t>RECT-2735-20180710-11_17_41</t>
  </si>
  <si>
    <t>DARK-2736-20180710-11_17_49</t>
  </si>
  <si>
    <t>11:16:53</t>
  </si>
  <si>
    <t>20180710 11:24:30</t>
  </si>
  <si>
    <t>11:24:30</t>
  </si>
  <si>
    <t>RECT-2737-20180710-11_24_31</t>
  </si>
  <si>
    <t>DARK-2738-20180710-11_24_39</t>
  </si>
  <si>
    <t>11:23:59</t>
  </si>
  <si>
    <t>20180710 11:26:23</t>
  </si>
  <si>
    <t>11:26:23</t>
  </si>
  <si>
    <t>RECT-2739-20180710-11_26_25</t>
  </si>
  <si>
    <t>DARK-2740-20180710-11_26_32</t>
  </si>
  <si>
    <t>11:25:53</t>
  </si>
  <si>
    <t>20180710 11:28:17</t>
  </si>
  <si>
    <t>11:28:17</t>
  </si>
  <si>
    <t>RECT-2741-20180710-11_28_19</t>
  </si>
  <si>
    <t>DARK-2742-20180710-11_28_27</t>
  </si>
  <si>
    <t>11:27:41</t>
  </si>
  <si>
    <t>20180710 11:30:01</t>
  </si>
  <si>
    <t>11:30:01</t>
  </si>
  <si>
    <t>RECT-2743-20180710-11_30_03</t>
  </si>
  <si>
    <t>DARK-2744-20180710-11_30_11</t>
  </si>
  <si>
    <t>11:29:31</t>
  </si>
  <si>
    <t>20180710 11:31:48</t>
  </si>
  <si>
    <t>11:31:48</t>
  </si>
  <si>
    <t>RECT-2745-20180710-11_31_50</t>
  </si>
  <si>
    <t>DARK-2746-20180710-11_31_58</t>
  </si>
  <si>
    <t>11:31:18</t>
  </si>
  <si>
    <t>20180710 11:33:39</t>
  </si>
  <si>
    <t>11:33:39</t>
  </si>
  <si>
    <t>RECT-2747-20180710-11_33_41</t>
  </si>
  <si>
    <t>DARK-2748-20180710-11_33_48</t>
  </si>
  <si>
    <t>11:33:09</t>
  </si>
  <si>
    <t>20180710 11:35:39</t>
  </si>
  <si>
    <t>11:35:39</t>
  </si>
  <si>
    <t>RECT-2749-20180710-11_35_41</t>
  </si>
  <si>
    <t>DARK-2750-20180710-11_35_49</t>
  </si>
  <si>
    <t>11:34:56</t>
  </si>
  <si>
    <t>20180710 11:37:40</t>
  </si>
  <si>
    <t>11:37:40</t>
  </si>
  <si>
    <t>RECT-2751-20180710-11_37_42</t>
  </si>
  <si>
    <t>DARK-2752-20180710-11_37_49</t>
  </si>
  <si>
    <t>11:36:59</t>
  </si>
  <si>
    <t>20180710 11:39:40</t>
  </si>
  <si>
    <t>11:39:40</t>
  </si>
  <si>
    <t>RECT-2753-20180710-11_39_42</t>
  </si>
  <si>
    <t>DARK-2754-20180710-11_39_50</t>
  </si>
  <si>
    <t>11:39:04</t>
  </si>
  <si>
    <t>20180710 11:41:41</t>
  </si>
  <si>
    <t>11:41:41</t>
  </si>
  <si>
    <t>RECT-2755-20180710-11_41_43</t>
  </si>
  <si>
    <t>DARK-2756-20180710-11_41_50</t>
  </si>
  <si>
    <t>11:41:02</t>
  </si>
  <si>
    <t>11:46:16</t>
  </si>
  <si>
    <t>Stability Definition:	gsw (GasEx): Slp&lt;0.5	A (GasEx): Slp&lt;0.5</t>
  </si>
  <si>
    <t>20180710 11:49:15</t>
  </si>
  <si>
    <t>11:49:15</t>
  </si>
  <si>
    <t>RECT-2757-20180710-11_49_16</t>
  </si>
  <si>
    <t>DARK-2758-20180710-11_49_24</t>
  </si>
  <si>
    <t>11:48:44</t>
  </si>
  <si>
    <t>20180710 11:51:05</t>
  </si>
  <si>
    <t>11:51:05</t>
  </si>
  <si>
    <t>RECT-2759-20180710-11_51_06</t>
  </si>
  <si>
    <t>DARK-2760-20180710-11_51_14</t>
  </si>
  <si>
    <t>11:50:34</t>
  </si>
  <si>
    <t>20180710 11:52:56</t>
  </si>
  <si>
    <t>11:52:56</t>
  </si>
  <si>
    <t>RECT-2761-20180710-11_52_57</t>
  </si>
  <si>
    <t>DARK-2762-20180710-11_53_05</t>
  </si>
  <si>
    <t>11:52:26</t>
  </si>
  <si>
    <t>20180710 11:54:41</t>
  </si>
  <si>
    <t>11:54:41</t>
  </si>
  <si>
    <t>RECT-2763-20180710-11_54_42</t>
  </si>
  <si>
    <t>DARK-2764-20180710-11_54_50</t>
  </si>
  <si>
    <t>11:54:10</t>
  </si>
  <si>
    <t>20180710 11:56:30</t>
  </si>
  <si>
    <t>11:56:30</t>
  </si>
  <si>
    <t>RECT-2765-20180710-11_56_31</t>
  </si>
  <si>
    <t>DARK-2766-20180710-11_56_39</t>
  </si>
  <si>
    <t>11:56:00</t>
  </si>
  <si>
    <t>20180710 11:58:16</t>
  </si>
  <si>
    <t>11:58:16</t>
  </si>
  <si>
    <t>RECT-2767-20180710-11_58_18</t>
  </si>
  <si>
    <t>DARK-2768-20180710-11_58_25</t>
  </si>
  <si>
    <t>11:57:46</t>
  </si>
  <si>
    <t>20180710 12:00:07</t>
  </si>
  <si>
    <t>12:00:07</t>
  </si>
  <si>
    <t>RECT-2769-20180710-12_00_08</t>
  </si>
  <si>
    <t>DARK-2770-20180710-12_00_16</t>
  </si>
  <si>
    <t>11:59:37</t>
  </si>
  <si>
    <t>20180710 12:02:07</t>
  </si>
  <si>
    <t>12:02:07</t>
  </si>
  <si>
    <t>RECT-2771-20180710-12_02_09</t>
  </si>
  <si>
    <t>DARK-2772-20180710-12_02_16</t>
  </si>
  <si>
    <t>12:01:19</t>
  </si>
  <si>
    <t>20180710 12:04:08</t>
  </si>
  <si>
    <t>12:04:08</t>
  </si>
  <si>
    <t>RECT-2773-20180710-12_04_09</t>
  </si>
  <si>
    <t>DARK-2774-20180710-12_04_17</t>
  </si>
  <si>
    <t>12:03:25</t>
  </si>
  <si>
    <t>20180710 12:06:07</t>
  </si>
  <si>
    <t>12:06:07</t>
  </si>
  <si>
    <t>RECT-2775-20180710-12_06_09</t>
  </si>
  <si>
    <t>DARK-2776-20180710-12_06_16</t>
  </si>
  <si>
    <t>12:05:22</t>
  </si>
  <si>
    <t>20180710 12:15:04</t>
  </si>
  <si>
    <t>12:15:04</t>
  </si>
  <si>
    <t>RECT-2777-20180710-12_15_06</t>
  </si>
  <si>
    <t>DARK-2778-20180710-12_15_13</t>
  </si>
  <si>
    <t>12:14:33</t>
  </si>
  <si>
    <t>20180710 12:16:48</t>
  </si>
  <si>
    <t>12:16:48</t>
  </si>
  <si>
    <t>RECT-2779-20180710-12_16_50</t>
  </si>
  <si>
    <t>DARK-2780-20180710-12_16_57</t>
  </si>
  <si>
    <t>12:16:17</t>
  </si>
  <si>
    <t>20180710 12:18:30</t>
  </si>
  <si>
    <t>12:18:30</t>
  </si>
  <si>
    <t>RECT-2781-20180710-12_18_31</t>
  </si>
  <si>
    <t>DARK-2782-20180710-12_18_39</t>
  </si>
  <si>
    <t>12:17:59</t>
  </si>
  <si>
    <t>20180710 12:20:22</t>
  </si>
  <si>
    <t>12:20:22</t>
  </si>
  <si>
    <t>RECT-2783-20180710-12_20_24</t>
  </si>
  <si>
    <t>DARK-2784-20180710-12_20_31</t>
  </si>
  <si>
    <t>12:19:52</t>
  </si>
  <si>
    <t>20180710 12:22:09</t>
  </si>
  <si>
    <t>12:22:09</t>
  </si>
  <si>
    <t>RECT-2785-20180710-12_22_10</t>
  </si>
  <si>
    <t>DARK-2786-20180710-12_22_18</t>
  </si>
  <si>
    <t>12:21:39</t>
  </si>
  <si>
    <t>20180710 12:23:55</t>
  </si>
  <si>
    <t>12:23:55</t>
  </si>
  <si>
    <t>RECT-2787-20180710-12_23_56</t>
  </si>
  <si>
    <t>DARK-2788-20180710-12_24_04</t>
  </si>
  <si>
    <t>12:23:25</t>
  </si>
  <si>
    <t>20180710 12:25:46</t>
  </si>
  <si>
    <t>12:25:46</t>
  </si>
  <si>
    <t>RECT-2789-20180710-12_25_48</t>
  </si>
  <si>
    <t>DARK-2790-20180710-12_25_56</t>
  </si>
  <si>
    <t>12:25:16</t>
  </si>
  <si>
    <t>20180710 12:27:34</t>
  </si>
  <si>
    <t>12:27:34</t>
  </si>
  <si>
    <t>RECT-2791-20180710-12_27_36</t>
  </si>
  <si>
    <t>DARK-2792-20180710-12_27_44</t>
  </si>
  <si>
    <t>12:27:05</t>
  </si>
  <si>
    <t>20180710 12:29:19</t>
  </si>
  <si>
    <t>12:29:19</t>
  </si>
  <si>
    <t>RECT-2793-20180710-12_29_21</t>
  </si>
  <si>
    <t>DARK-2794-20180710-12_29_28</t>
  </si>
  <si>
    <t>12:28:49</t>
  </si>
  <si>
    <t>20180710 12:31:07</t>
  </si>
  <si>
    <t>12:31:07</t>
  </si>
  <si>
    <t>RECT-2795-20180710-12_31_09</t>
  </si>
  <si>
    <t>DARK-2796-20180710-12_31_16</t>
  </si>
  <si>
    <t>12:30:37</t>
  </si>
  <si>
    <t>20180710 12:42:13</t>
  </si>
  <si>
    <t>12:42:13</t>
  </si>
  <si>
    <t>RECT-2797-20180710-12_42_15</t>
  </si>
  <si>
    <t>DARK-2798-20180710-12_42_23</t>
  </si>
  <si>
    <t>12:41:43</t>
  </si>
  <si>
    <t>20180710 12:44:06</t>
  </si>
  <si>
    <t>12:44:06</t>
  </si>
  <si>
    <t>RECT-2799-20180710-12_44_07</t>
  </si>
  <si>
    <t>DARK-2800-20180710-12_44_15</t>
  </si>
  <si>
    <t>12:43:35</t>
  </si>
  <si>
    <t>20180710 12:45:49</t>
  </si>
  <si>
    <t>12:45:49</t>
  </si>
  <si>
    <t>RECT-2801-20180710-12_45_50</t>
  </si>
  <si>
    <t>DARK-2802-20180710-12_45_58</t>
  </si>
  <si>
    <t>12:45:18</t>
  </si>
  <si>
    <t>20180710 12:47:30</t>
  </si>
  <si>
    <t>12:47:30</t>
  </si>
  <si>
    <t>RECT-2803-20180710-12_47_32</t>
  </si>
  <si>
    <t>DARK-2804-20180710-12_47_39</t>
  </si>
  <si>
    <t>12:47:00</t>
  </si>
  <si>
    <t>20180710 12:49:16</t>
  </si>
  <si>
    <t>12:49:16</t>
  </si>
  <si>
    <t>RECT-2805-20180710-12_49_17</t>
  </si>
  <si>
    <t>DARK-2806-20180710-12_49_25</t>
  </si>
  <si>
    <t>12:48:46</t>
  </si>
  <si>
    <t>20180710 12:51:08</t>
  </si>
  <si>
    <t>12:51:08</t>
  </si>
  <si>
    <t>RECT-2807-20180710-12_51_10</t>
  </si>
  <si>
    <t>DARK-2808-20180710-12_51_17</t>
  </si>
  <si>
    <t>12:50:38</t>
  </si>
  <si>
    <t>20180710 12:53:04</t>
  </si>
  <si>
    <t>12:53:04</t>
  </si>
  <si>
    <t>RECT-2809-20180710-12_53_06</t>
  </si>
  <si>
    <t>DARK-2810-20180710-12_53_13</t>
  </si>
  <si>
    <t>12:52:33</t>
  </si>
  <si>
    <t>20180710 12:54:55</t>
  </si>
  <si>
    <t>12:54:55</t>
  </si>
  <si>
    <t>RECT-2811-20180710-12_54_56</t>
  </si>
  <si>
    <t>DARK-2812-20180710-12_55_04</t>
  </si>
  <si>
    <t>12:54:25</t>
  </si>
  <si>
    <t>20180710 12:56:55</t>
  </si>
  <si>
    <t>12:56:55</t>
  </si>
  <si>
    <t>RECT-2813-20180710-12_56_57</t>
  </si>
  <si>
    <t>DARK-2814-20180710-12_57_04</t>
  </si>
  <si>
    <t>12:56:11</t>
  </si>
  <si>
    <t>20180710 12:58:56</t>
  </si>
  <si>
    <t>12:58:56</t>
  </si>
  <si>
    <t>RECT-2815-20180710-12_58_57</t>
  </si>
  <si>
    <t>DARK-2816-20180710-12_59_05</t>
  </si>
  <si>
    <t>12:58:16</t>
  </si>
  <si>
    <t>plant</t>
  </si>
  <si>
    <t>18332-2</t>
  </si>
  <si>
    <t>18311-1</t>
  </si>
  <si>
    <t>18331-1</t>
  </si>
  <si>
    <t>18321-2</t>
  </si>
  <si>
    <t>18421-1</t>
  </si>
  <si>
    <t>18312-1</t>
  </si>
  <si>
    <t>18422-1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</si>
</sst>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O86"/>
  <sheetViews>
    <sheetView tabSelected="1" workbookViewId="0">
      <selection activeCell="A87" sqref="A87:XFD116"/>
    </sheetView>
  </sheetViews>
  <sheetFormatPr defaultRowHeight="13" x14ac:dyDescent="0.2"/>
  <sheetData>
    <row r="2" spans="1:171" x14ac:dyDescent="0.2">
      <c r="A2" t="s">
        <v>25</v>
      </c>
      <c r="B2" t="s">
        <v>26</v>
      </c>
      <c r="C2" t="s">
        <v>28</v>
      </c>
      <c r="D2" t="s">
        <v>30</v>
      </c>
    </row>
    <row r="3" spans="1:171" x14ac:dyDescent="0.2">
      <c r="B3" t="s">
        <v>27</v>
      </c>
      <c r="C3" t="s">
        <v>29</v>
      </c>
      <c r="D3" t="s">
        <v>31</v>
      </c>
    </row>
    <row r="4" spans="1:171" x14ac:dyDescent="0.2">
      <c r="A4" t="s">
        <v>32</v>
      </c>
      <c r="B4" t="s">
        <v>33</v>
      </c>
    </row>
    <row r="5" spans="1:171" x14ac:dyDescent="0.2">
      <c r="B5">
        <v>2</v>
      </c>
    </row>
    <row r="6" spans="1:171" x14ac:dyDescent="0.2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71" x14ac:dyDescent="0.2">
      <c r="B7">
        <v>0</v>
      </c>
      <c r="C7">
        <v>1</v>
      </c>
      <c r="D7">
        <v>0</v>
      </c>
      <c r="E7">
        <v>0</v>
      </c>
    </row>
    <row r="8" spans="1:171" x14ac:dyDescent="0.2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71" x14ac:dyDescent="0.2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1" x14ac:dyDescent="0.2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71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1" x14ac:dyDescent="0.2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71" x14ac:dyDescent="0.2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71" x14ac:dyDescent="0.2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80</v>
      </c>
      <c r="BS14" t="s">
        <v>80</v>
      </c>
      <c r="BT14" t="s">
        <v>80</v>
      </c>
      <c r="BU14" t="s">
        <v>80</v>
      </c>
      <c r="BV14" t="s">
        <v>32</v>
      </c>
      <c r="BW14" t="s">
        <v>32</v>
      </c>
      <c r="BX14" t="s">
        <v>32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86</v>
      </c>
      <c r="ED14" t="s">
        <v>86</v>
      </c>
      <c r="EE14" t="s">
        <v>86</v>
      </c>
      <c r="EF14" t="s">
        <v>86</v>
      </c>
      <c r="EG14" t="s">
        <v>86</v>
      </c>
      <c r="EH14" t="s">
        <v>86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87</v>
      </c>
      <c r="EW14" t="s">
        <v>87</v>
      </c>
      <c r="EX14" t="s">
        <v>87</v>
      </c>
      <c r="EY14" t="s">
        <v>87</v>
      </c>
      <c r="EZ14" t="s">
        <v>87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</row>
    <row r="15" spans="1:171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">
        <v>637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77</v>
      </c>
      <c r="AH15" t="s">
        <v>119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131</v>
      </c>
      <c r="AU15" t="s">
        <v>132</v>
      </c>
      <c r="AV15" t="s">
        <v>133</v>
      </c>
      <c r="AW15" t="s">
        <v>134</v>
      </c>
      <c r="AX15" t="s">
        <v>135</v>
      </c>
      <c r="AY15" t="s">
        <v>136</v>
      </c>
      <c r="AZ15" t="s">
        <v>137</v>
      </c>
      <c r="BA15" t="s">
        <v>138</v>
      </c>
      <c r="BB15" t="s">
        <v>139</v>
      </c>
      <c r="BC15" t="s">
        <v>140</v>
      </c>
      <c r="BD15" t="s">
        <v>141</v>
      </c>
      <c r="BE15" t="s">
        <v>142</v>
      </c>
      <c r="BF15" t="s">
        <v>143</v>
      </c>
      <c r="BG15" t="s">
        <v>144</v>
      </c>
      <c r="BH15" t="s">
        <v>145</v>
      </c>
      <c r="BI15" t="s">
        <v>146</v>
      </c>
      <c r="BJ15" t="s">
        <v>147</v>
      </c>
      <c r="BK15" t="s">
        <v>148</v>
      </c>
      <c r="BL15" t="s">
        <v>149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93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89</v>
      </c>
      <c r="DJ15" t="s">
        <v>92</v>
      </c>
      <c r="DK15" t="s">
        <v>197</v>
      </c>
      <c r="DL15" t="s">
        <v>198</v>
      </c>
      <c r="DM15" t="s">
        <v>199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</row>
    <row r="16" spans="1:171" x14ac:dyDescent="0.2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V16" t="s">
        <v>267</v>
      </c>
      <c r="BY16" t="s">
        <v>254</v>
      </c>
      <c r="BZ16" t="s">
        <v>257</v>
      </c>
      <c r="CA16" t="s">
        <v>257</v>
      </c>
      <c r="CB16" t="s">
        <v>268</v>
      </c>
      <c r="CC16" t="s">
        <v>268</v>
      </c>
      <c r="CD16" t="s">
        <v>262</v>
      </c>
      <c r="CE16" t="s">
        <v>260</v>
      </c>
      <c r="CF16" t="s">
        <v>260</v>
      </c>
      <c r="CG16" t="s">
        <v>259</v>
      </c>
      <c r="CH16" t="s">
        <v>259</v>
      </c>
      <c r="CI16" t="s">
        <v>259</v>
      </c>
      <c r="CJ16" t="s">
        <v>269</v>
      </c>
      <c r="CK16" t="s">
        <v>256</v>
      </c>
      <c r="CL16" t="s">
        <v>256</v>
      </c>
      <c r="CM16" t="s">
        <v>256</v>
      </c>
      <c r="CR16" t="s">
        <v>256</v>
      </c>
      <c r="CU16" t="s">
        <v>259</v>
      </c>
      <c r="CV16" t="s">
        <v>259</v>
      </c>
      <c r="CW16" t="s">
        <v>259</v>
      </c>
      <c r="CX16" t="s">
        <v>259</v>
      </c>
      <c r="CY16" t="s">
        <v>259</v>
      </c>
      <c r="CZ16" t="s">
        <v>256</v>
      </c>
      <c r="DA16" t="s">
        <v>256</v>
      </c>
      <c r="DB16" t="s">
        <v>256</v>
      </c>
      <c r="DC16" t="s">
        <v>254</v>
      </c>
      <c r="DE16" t="s">
        <v>270</v>
      </c>
      <c r="DF16" t="s">
        <v>270</v>
      </c>
      <c r="DH16" t="s">
        <v>254</v>
      </c>
      <c r="DI16" t="s">
        <v>271</v>
      </c>
      <c r="DL16" t="s">
        <v>272</v>
      </c>
      <c r="DM16" t="s">
        <v>273</v>
      </c>
      <c r="DN16" t="s">
        <v>272</v>
      </c>
      <c r="DO16" t="s">
        <v>273</v>
      </c>
      <c r="DP16" t="s">
        <v>261</v>
      </c>
      <c r="DQ16" t="s">
        <v>261</v>
      </c>
      <c r="DR16" t="s">
        <v>256</v>
      </c>
      <c r="DS16" t="s">
        <v>274</v>
      </c>
      <c r="DT16" t="s">
        <v>256</v>
      </c>
      <c r="DV16" t="s">
        <v>255</v>
      </c>
      <c r="DW16" t="s">
        <v>275</v>
      </c>
      <c r="DX16" t="s">
        <v>255</v>
      </c>
      <c r="EC16" t="s">
        <v>276</v>
      </c>
      <c r="ED16" t="s">
        <v>276</v>
      </c>
      <c r="EE16" t="s">
        <v>276</v>
      </c>
      <c r="EF16" t="s">
        <v>276</v>
      </c>
      <c r="EG16" t="s">
        <v>276</v>
      </c>
      <c r="EH16" t="s">
        <v>276</v>
      </c>
      <c r="EI16" t="s">
        <v>276</v>
      </c>
      <c r="EJ16" t="s">
        <v>276</v>
      </c>
      <c r="EK16" t="s">
        <v>276</v>
      </c>
      <c r="EL16" t="s">
        <v>276</v>
      </c>
      <c r="EM16" t="s">
        <v>276</v>
      </c>
      <c r="EN16" t="s">
        <v>276</v>
      </c>
      <c r="EU16" t="s">
        <v>276</v>
      </c>
      <c r="EV16" t="s">
        <v>261</v>
      </c>
      <c r="EW16" t="s">
        <v>261</v>
      </c>
      <c r="EX16" t="s">
        <v>272</v>
      </c>
      <c r="EY16" t="s">
        <v>273</v>
      </c>
      <c r="FA16" t="s">
        <v>262</v>
      </c>
      <c r="FB16" t="s">
        <v>262</v>
      </c>
      <c r="FC16" t="s">
        <v>259</v>
      </c>
      <c r="FD16" t="s">
        <v>259</v>
      </c>
      <c r="FE16" t="s">
        <v>259</v>
      </c>
      <c r="FF16" t="s">
        <v>259</v>
      </c>
      <c r="FG16" t="s">
        <v>259</v>
      </c>
      <c r="FH16" t="s">
        <v>261</v>
      </c>
      <c r="FI16" t="s">
        <v>261</v>
      </c>
      <c r="FJ16" t="s">
        <v>261</v>
      </c>
      <c r="FK16" t="s">
        <v>259</v>
      </c>
      <c r="FL16" t="s">
        <v>257</v>
      </c>
      <c r="FM16" t="s">
        <v>268</v>
      </c>
      <c r="FN16" t="s">
        <v>261</v>
      </c>
      <c r="FO16" t="s">
        <v>261</v>
      </c>
    </row>
    <row r="17" spans="1:171" x14ac:dyDescent="0.2">
      <c r="A17">
        <v>1</v>
      </c>
      <c r="B17">
        <v>1531232397.7</v>
      </c>
      <c r="C17">
        <v>0</v>
      </c>
      <c r="D17" t="s">
        <v>277</v>
      </c>
      <c r="E17" t="s">
        <v>278</v>
      </c>
      <c r="F17" t="s">
        <v>638</v>
      </c>
      <c r="G17">
        <v>1531232389.96</v>
      </c>
      <c r="H17">
        <f t="shared" ref="H17:H38" si="0">CD17*AI17*(CB17-CC17)/(100*BV17*(1000-AI17*CB17))</f>
        <v>2.6933802560586331E-3</v>
      </c>
      <c r="I17">
        <f t="shared" ref="I17:I38" si="1">CD17*AI17*(CA17-BZ17*(1000-AI17*CC17)/(1000-AI17*CB17))/(100*BV17)</f>
        <v>19.641533063418663</v>
      </c>
      <c r="J17">
        <f t="shared" ref="J17:J38" si="2">BZ17 - IF(AI17&gt;1, I17*BV17*100/(AK17*CJ17), 0)</f>
        <v>369.0711</v>
      </c>
      <c r="K17">
        <f t="shared" ref="K17:K38" si="3">((Q17-H17/2)*J17-I17)/(Q17+H17/2)</f>
        <v>156.7091693100335</v>
      </c>
      <c r="L17">
        <f t="shared" ref="L17:L38" si="4">K17*(CE17+CF17)/1000</f>
        <v>15.58901304768573</v>
      </c>
      <c r="M17">
        <f t="shared" ref="M17:M38" si="5">(BZ17 - IF(AI17&gt;1, I17*BV17*100/(AK17*CJ17), 0))*(CE17+CF17)/1000</f>
        <v>36.714215375879434</v>
      </c>
      <c r="N17">
        <f t="shared" ref="N17:N38" si="6">2/((1/P17-1/O17)+SIGN(P17)*SQRT((1/P17-1/O17)*(1/P17-1/O17) + 4*BW17/((BW17+1)*(BW17+1))*(2*1/P17*1/O17-1/O17*1/O17)))</f>
        <v>0.15844130821688523</v>
      </c>
      <c r="O17">
        <f t="shared" ref="O17:O38" si="7">AF17+AE17*BV17+AD17*BV17*BV17</f>
        <v>2.2505521365838632</v>
      </c>
      <c r="P17">
        <f t="shared" ref="P17:P38" si="8">H17*(1000-(1000*0.61365*EXP(17.502*T17/(240.97+T17))/(CE17+CF17)+CB17)/2)/(1000*0.61365*EXP(17.502*T17/(240.97+T17))/(CE17+CF17)-CB17)</f>
        <v>0.15249506101938082</v>
      </c>
      <c r="Q17">
        <f t="shared" ref="Q17:Q38" si="9">1/((BW17+1)/(N17/1.6)+1/(O17/1.37)) + BW17/((BW17+1)/(N17/1.6) + BW17/(O17/1.37))</f>
        <v>9.5825066646809037E-2</v>
      </c>
      <c r="R17">
        <f t="shared" ref="R17:R38" si="10">(BS17*BU17)</f>
        <v>273.60226210076405</v>
      </c>
      <c r="S17">
        <f t="shared" ref="S17:S38" si="11">(CG17+(R17+2*0.95*0.0000000567*(((CG17+$B$7)+273)^4-(CG17+273)^4)-44100*H17)/(1.84*29.3*O17+8*0.95*0.0000000567*(CG17+273)^3))</f>
        <v>31.301176806197368</v>
      </c>
      <c r="T17">
        <f t="shared" ref="T17:T38" si="12">($C$7*CH17+$D$7*CI17+$E$7*S17)</f>
        <v>30.849430000000002</v>
      </c>
      <c r="U17">
        <f t="shared" ref="U17:U38" si="13">0.61365*EXP(17.502*T17/(240.97+T17))</f>
        <v>4.4727920290368077</v>
      </c>
      <c r="V17">
        <f t="shared" ref="V17:V38" si="14">(W17/X17*100)</f>
        <v>64.72573968258655</v>
      </c>
      <c r="W17">
        <f t="shared" ref="W17:W38" si="15">CB17*(CE17+CF17)/1000</f>
        <v>2.7798634054291096</v>
      </c>
      <c r="X17">
        <f t="shared" ref="X17:X38" si="16">0.61365*EXP(17.502*CG17/(240.97+CG17))</f>
        <v>4.2948345110639012</v>
      </c>
      <c r="Y17">
        <f t="shared" ref="Y17:Y38" si="17">(U17-CB17*(CE17+CF17)/1000)</f>
        <v>1.6929286236076981</v>
      </c>
      <c r="Z17">
        <f t="shared" ref="Z17:Z38" si="18">(-H17*44100)</f>
        <v>-118.77806929218572</v>
      </c>
      <c r="AA17">
        <f t="shared" ref="AA17:AA38" si="19">2*29.3*O17*0.92*(CG17-T17)</f>
        <v>-86.074373115945747</v>
      </c>
      <c r="AB17">
        <f t="shared" ref="AB17:AB38" si="20">2*0.95*0.0000000567*(((CG17+$B$7)+273)^4-(T17+273)^4)</f>
        <v>-8.5457468807055061</v>
      </c>
      <c r="AC17">
        <f t="shared" ref="AC17:AC38" si="21">R17+AB17+Z17+AA17</f>
        <v>60.204072811927091</v>
      </c>
      <c r="AD17">
        <v>-4.11986132855333E-2</v>
      </c>
      <c r="AE17">
        <v>4.6249052609761997E-2</v>
      </c>
      <c r="AF17">
        <v>3.45620789920449</v>
      </c>
      <c r="AG17">
        <v>0</v>
      </c>
      <c r="AH17">
        <v>0</v>
      </c>
      <c r="AI17">
        <f t="shared" ref="AI17:AI38" si="22">IF(AG17*$H$13&gt;=AK17,1,(AK17/(AK17-AG17*$H$13)))</f>
        <v>1</v>
      </c>
      <c r="AJ17">
        <f t="shared" ref="AJ17:AJ38" si="23">(AI17-1)*100</f>
        <v>0</v>
      </c>
      <c r="AK17">
        <f t="shared" ref="AK17:AK38" si="24">MAX(0,($B$13+$C$13*CJ17)/(1+$D$13*CJ17)*CE17/(CG17+273)*$E$13)</f>
        <v>51991.129654097516</v>
      </c>
      <c r="AL17">
        <v>0</v>
      </c>
      <c r="AM17">
        <v>0</v>
      </c>
      <c r="AN17">
        <v>0</v>
      </c>
      <c r="AO17">
        <f t="shared" ref="AO17:AO38" si="25">AN17-AM17</f>
        <v>0</v>
      </c>
      <c r="AP17" t="e">
        <f t="shared" ref="AP17:AP38" si="26">AO17/AN17</f>
        <v>#DIV/0!</v>
      </c>
      <c r="AQ17">
        <v>-1</v>
      </c>
      <c r="AR17" t="s">
        <v>279</v>
      </c>
      <c r="AS17">
        <v>757.75403846153802</v>
      </c>
      <c r="AT17">
        <v>1053.08</v>
      </c>
      <c r="AU17">
        <f t="shared" ref="AU17:AU38" si="27">1-AS17/AT17</f>
        <v>0.28044019593806924</v>
      </c>
      <c r="AV17">
        <v>0.5</v>
      </c>
      <c r="AW17">
        <f t="shared" ref="AW17:AW38" si="28">BS17</f>
        <v>1429.2250604301953</v>
      </c>
      <c r="AX17">
        <f t="shared" ref="AX17:AX38" si="29">I17</f>
        <v>19.641533063418663</v>
      </c>
      <c r="AY17">
        <f t="shared" ref="AY17:AY38" si="30">AU17*AV17*AW17</f>
        <v>200.40607799332142</v>
      </c>
      <c r="AZ17">
        <f t="shared" ref="AZ17:AZ38" si="31">BE17/AT17</f>
        <v>0.47479773616439391</v>
      </c>
      <c r="BA17">
        <f t="shared" ref="BA17:BA38" si="32">(AX17-AQ17)/AW17</f>
        <v>1.4442465105674528E-2</v>
      </c>
      <c r="BB17">
        <f t="shared" ref="BB17:BB38" si="33">(AN17-AT17)/AT17</f>
        <v>-1</v>
      </c>
      <c r="BC17" t="s">
        <v>280</v>
      </c>
      <c r="BD17">
        <v>553.08000000000004</v>
      </c>
      <c r="BE17">
        <f t="shared" ref="BE17:BE38" si="34">AT17-BD17</f>
        <v>499.99999999999989</v>
      </c>
      <c r="BF17">
        <f t="shared" ref="BF17:BF38" si="35">(AT17-AS17)/(AT17-BD17)</f>
        <v>0.59065192307692393</v>
      </c>
      <c r="BG17">
        <f t="shared" ref="BG17:BG38" si="36">(AN17-AT17)/(AN17-BD17)</f>
        <v>1.904028350329066</v>
      </c>
      <c r="BH17">
        <f t="shared" ref="BH17:BH38" si="37">(AT17-AS17)/(AT17-AM17)</f>
        <v>0.28044019593806924</v>
      </c>
      <c r="BI17" t="e">
        <f t="shared" ref="BI17:BI38" si="38">(AN17-AT17)/(AN17-AM17)</f>
        <v>#DIV/0!</v>
      </c>
      <c r="BJ17" t="s">
        <v>281</v>
      </c>
      <c r="BK17" t="s">
        <v>281</v>
      </c>
      <c r="BL17" t="s">
        <v>281</v>
      </c>
      <c r="BM17" t="s">
        <v>281</v>
      </c>
      <c r="BN17" t="s">
        <v>281</v>
      </c>
      <c r="BO17" t="s">
        <v>281</v>
      </c>
      <c r="BP17" t="s">
        <v>281</v>
      </c>
      <c r="BQ17" t="s">
        <v>281</v>
      </c>
      <c r="BR17">
        <f t="shared" ref="BR17:BR38" si="39">$B$11*CK17+$C$11*CL17+$F$11*CM17</f>
        <v>1700.0073333333301</v>
      </c>
      <c r="BS17">
        <f t="shared" ref="BS17:BS38" si="40">BR17*BT17</f>
        <v>1429.2250604301953</v>
      </c>
      <c r="BT17">
        <f t="shared" ref="BT17:BT38" si="41">($B$11*$D$9+$C$11*$D$9+$F$11*((CZ17+CR17)/MAX(CZ17+CR17+DA17, 0.1)*$I$9+DA17/MAX(CZ17+CR17+DA17, 0.1)*$J$9))/($B$11+$C$11+$F$11)</f>
        <v>0.84071699716012882</v>
      </c>
      <c r="BU17">
        <f t="shared" ref="BU17:BU38" si="42">($B$11*$K$9+$C$11*$K$9+$F$11*((CZ17+CR17)/MAX(CZ17+CR17+DA17, 0.1)*$P$9+DA17/MAX(CZ17+CR17+DA17, 0.1)*$Q$9))/($B$11+$C$11+$F$11)</f>
        <v>0.19143399432025776</v>
      </c>
      <c r="BV17">
        <v>6</v>
      </c>
      <c r="BW17">
        <v>0.5</v>
      </c>
      <c r="BX17" t="s">
        <v>282</v>
      </c>
      <c r="BY17">
        <v>1531232389.96</v>
      </c>
      <c r="BZ17">
        <v>369.0711</v>
      </c>
      <c r="CA17">
        <v>400.023433333333</v>
      </c>
      <c r="CB17">
        <v>27.944686666666701</v>
      </c>
      <c r="CC17">
        <v>24.0176466666667</v>
      </c>
      <c r="CD17">
        <v>400.01343333333301</v>
      </c>
      <c r="CE17">
        <v>99.377296666666695</v>
      </c>
      <c r="CF17">
        <v>0.10005438</v>
      </c>
      <c r="CG17">
        <v>30.1400166666667</v>
      </c>
      <c r="CH17">
        <v>30.849430000000002</v>
      </c>
      <c r="CI17">
        <v>999.9</v>
      </c>
      <c r="CJ17">
        <v>9997.5006666666704</v>
      </c>
      <c r="CK17">
        <v>0</v>
      </c>
      <c r="CL17">
        <v>3.0137130000000001</v>
      </c>
      <c r="CM17">
        <v>1700.0073333333301</v>
      </c>
      <c r="CN17">
        <v>0.976031166666667</v>
      </c>
      <c r="CO17">
        <v>2.3968916666666701E-2</v>
      </c>
      <c r="CP17">
        <v>0</v>
      </c>
      <c r="CQ17">
        <v>757.74736666666695</v>
      </c>
      <c r="CR17">
        <v>4.9993999999999996</v>
      </c>
      <c r="CS17">
        <v>13385.836666666701</v>
      </c>
      <c r="CT17">
        <v>14104.336666666701</v>
      </c>
      <c r="CU17">
        <v>49.125</v>
      </c>
      <c r="CV17">
        <v>50</v>
      </c>
      <c r="CW17">
        <v>50</v>
      </c>
      <c r="CX17">
        <v>50.045466666666698</v>
      </c>
      <c r="CY17">
        <v>50.899799999999999</v>
      </c>
      <c r="CZ17">
        <v>1654.3773333333299</v>
      </c>
      <c r="DA17">
        <v>40.630000000000003</v>
      </c>
      <c r="DB17">
        <v>0</v>
      </c>
      <c r="DC17">
        <v>1531232648.0999999</v>
      </c>
      <c r="DD17">
        <v>757.75403846153802</v>
      </c>
      <c r="DE17">
        <v>-1.2462564063927799</v>
      </c>
      <c r="DF17">
        <v>-35.572649587281703</v>
      </c>
      <c r="DG17">
        <v>13385.603846153799</v>
      </c>
      <c r="DH17">
        <v>15</v>
      </c>
      <c r="DI17">
        <v>1531232367.2</v>
      </c>
      <c r="DJ17" t="s">
        <v>283</v>
      </c>
      <c r="DK17">
        <v>1</v>
      </c>
      <c r="DL17">
        <v>-5.1349999999999998</v>
      </c>
      <c r="DM17">
        <v>0.76700000000000002</v>
      </c>
      <c r="DN17">
        <v>400</v>
      </c>
      <c r="DO17">
        <v>24</v>
      </c>
      <c r="DP17">
        <v>0.03</v>
      </c>
      <c r="DQ17">
        <v>0.02</v>
      </c>
      <c r="DR17">
        <v>19.645881256604198</v>
      </c>
      <c r="DS17">
        <v>-4.6857373930585998E-2</v>
      </c>
      <c r="DT17">
        <v>7.4830311858060994E-2</v>
      </c>
      <c r="DU17">
        <v>1</v>
      </c>
      <c r="DV17">
        <v>0.154645462449778</v>
      </c>
      <c r="DW17">
        <v>4.12571663677853E-2</v>
      </c>
      <c r="DX17">
        <v>5.3421491477857897E-3</v>
      </c>
      <c r="DY17">
        <v>1</v>
      </c>
      <c r="DZ17">
        <v>2</v>
      </c>
      <c r="EA17">
        <v>2</v>
      </c>
      <c r="EB17" t="s">
        <v>284</v>
      </c>
      <c r="EC17">
        <v>1.88537</v>
      </c>
      <c r="ED17">
        <v>1.8772899999999999</v>
      </c>
      <c r="EE17">
        <v>1.87653</v>
      </c>
      <c r="EF17">
        <v>1.8775900000000001</v>
      </c>
      <c r="EG17">
        <v>1.8822099999999999</v>
      </c>
      <c r="EH17">
        <v>1.8813200000000001</v>
      </c>
      <c r="EI17">
        <v>1.87608</v>
      </c>
      <c r="EJ17">
        <v>1.8757200000000001</v>
      </c>
      <c r="EK17" t="s">
        <v>285</v>
      </c>
      <c r="EL17" t="s">
        <v>19</v>
      </c>
      <c r="EM17" t="s">
        <v>19</v>
      </c>
      <c r="EN17" t="s">
        <v>19</v>
      </c>
      <c r="EO17" t="s">
        <v>286</v>
      </c>
      <c r="EP17" t="s">
        <v>287</v>
      </c>
      <c r="EQ17" t="s">
        <v>288</v>
      </c>
      <c r="ER17" t="s">
        <v>288</v>
      </c>
      <c r="ES17" t="s">
        <v>288</v>
      </c>
      <c r="ET17" t="s">
        <v>288</v>
      </c>
      <c r="EU17">
        <v>0</v>
      </c>
      <c r="EV17">
        <v>100</v>
      </c>
      <c r="EW17">
        <v>100</v>
      </c>
      <c r="EX17">
        <v>-5.1349999999999998</v>
      </c>
      <c r="EY17">
        <v>0.76700000000000002</v>
      </c>
      <c r="EZ17">
        <v>2</v>
      </c>
      <c r="FA17">
        <v>391.73</v>
      </c>
      <c r="FB17">
        <v>617.30200000000002</v>
      </c>
      <c r="FC17">
        <v>25.000399999999999</v>
      </c>
      <c r="FD17">
        <v>32.694200000000002</v>
      </c>
      <c r="FE17">
        <v>30.0001</v>
      </c>
      <c r="FF17">
        <v>32.669400000000003</v>
      </c>
      <c r="FG17">
        <v>32.634099999999997</v>
      </c>
      <c r="FH17">
        <v>20.132000000000001</v>
      </c>
      <c r="FI17">
        <v>26.767099999999999</v>
      </c>
      <c r="FJ17">
        <v>36.9938</v>
      </c>
      <c r="FK17">
        <v>25</v>
      </c>
      <c r="FL17">
        <v>400</v>
      </c>
      <c r="FM17">
        <v>24.023299999999999</v>
      </c>
      <c r="FN17">
        <v>100.806</v>
      </c>
      <c r="FO17">
        <v>101.807</v>
      </c>
    </row>
    <row r="18" spans="1:171" x14ac:dyDescent="0.2">
      <c r="A18">
        <v>2</v>
      </c>
      <c r="B18">
        <v>1531232518.2</v>
      </c>
      <c r="C18">
        <v>120.5</v>
      </c>
      <c r="D18" t="s">
        <v>289</v>
      </c>
      <c r="E18" t="s">
        <v>290</v>
      </c>
      <c r="F18" t="s">
        <v>638</v>
      </c>
      <c r="G18">
        <v>1531232510.45333</v>
      </c>
      <c r="H18">
        <f t="shared" si="0"/>
        <v>2.801596890186343E-3</v>
      </c>
      <c r="I18">
        <f t="shared" si="1"/>
        <v>13.868331193429524</v>
      </c>
      <c r="J18">
        <f t="shared" si="2"/>
        <v>278.041</v>
      </c>
      <c r="K18">
        <f t="shared" si="3"/>
        <v>134.32062090568061</v>
      </c>
      <c r="L18">
        <f t="shared" si="4"/>
        <v>13.360979059210996</v>
      </c>
      <c r="M18">
        <f t="shared" si="5"/>
        <v>27.656959546149448</v>
      </c>
      <c r="N18">
        <f t="shared" si="6"/>
        <v>0.16646570880672476</v>
      </c>
      <c r="O18">
        <f t="shared" si="7"/>
        <v>2.2507392388203806</v>
      </c>
      <c r="P18">
        <f t="shared" si="8"/>
        <v>0.15991581645278727</v>
      </c>
      <c r="Q18">
        <f t="shared" si="9"/>
        <v>0.10051439330903689</v>
      </c>
      <c r="R18">
        <f t="shared" si="10"/>
        <v>273.59922972030847</v>
      </c>
      <c r="S18">
        <f t="shared" si="11"/>
        <v>31.287154985543019</v>
      </c>
      <c r="T18">
        <f t="shared" si="12"/>
        <v>30.902906666666698</v>
      </c>
      <c r="U18">
        <f t="shared" si="13"/>
        <v>4.4864633393464137</v>
      </c>
      <c r="V18">
        <f t="shared" si="14"/>
        <v>65.291993077497551</v>
      </c>
      <c r="W18">
        <f t="shared" si="15"/>
        <v>2.8077087715152431</v>
      </c>
      <c r="X18">
        <f t="shared" si="16"/>
        <v>4.3002344379082853</v>
      </c>
      <c r="Y18">
        <f t="shared" si="17"/>
        <v>1.6787545678311706</v>
      </c>
      <c r="Z18">
        <f t="shared" si="18"/>
        <v>-123.55042285721773</v>
      </c>
      <c r="AA18">
        <f t="shared" si="19"/>
        <v>-89.913100279335282</v>
      </c>
      <c r="AB18">
        <f t="shared" si="20"/>
        <v>-8.9294531465182896</v>
      </c>
      <c r="AC18">
        <f t="shared" si="21"/>
        <v>51.206253437237166</v>
      </c>
      <c r="AD18">
        <v>-4.1203651655045199E-2</v>
      </c>
      <c r="AE18">
        <v>4.6254708620924602E-2</v>
      </c>
      <c r="AF18">
        <v>3.45654244667646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51993.333366865023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291</v>
      </c>
      <c r="AS18">
        <v>742.85034615384598</v>
      </c>
      <c r="AT18">
        <v>1005.2</v>
      </c>
      <c r="AU18">
        <f t="shared" si="27"/>
        <v>0.26099249288316162</v>
      </c>
      <c r="AV18">
        <v>0.5</v>
      </c>
      <c r="AW18">
        <f t="shared" si="28"/>
        <v>1429.2091004301999</v>
      </c>
      <c r="AX18">
        <f t="shared" si="29"/>
        <v>13.868331193429524</v>
      </c>
      <c r="AY18">
        <f t="shared" si="30"/>
        <v>186.50642298628938</v>
      </c>
      <c r="AZ18">
        <f t="shared" si="31"/>
        <v>0.45399920413847988</v>
      </c>
      <c r="BA18">
        <f t="shared" si="32"/>
        <v>1.040318816116835E-2</v>
      </c>
      <c r="BB18">
        <f t="shared" si="33"/>
        <v>-1</v>
      </c>
      <c r="BC18" t="s">
        <v>292</v>
      </c>
      <c r="BD18">
        <v>548.84</v>
      </c>
      <c r="BE18">
        <f t="shared" si="34"/>
        <v>456.36</v>
      </c>
      <c r="BF18">
        <f t="shared" si="35"/>
        <v>0.57487434009587624</v>
      </c>
      <c r="BG18">
        <f t="shared" si="36"/>
        <v>1.8314991618686685</v>
      </c>
      <c r="BH18">
        <f t="shared" si="37"/>
        <v>0.26099249288316162</v>
      </c>
      <c r="BI18" t="e">
        <f t="shared" si="38"/>
        <v>#DIV/0!</v>
      </c>
      <c r="BJ18" t="s">
        <v>281</v>
      </c>
      <c r="BK18" t="s">
        <v>281</v>
      </c>
      <c r="BL18" t="s">
        <v>281</v>
      </c>
      <c r="BM18" t="s">
        <v>281</v>
      </c>
      <c r="BN18" t="s">
        <v>281</v>
      </c>
      <c r="BO18" t="s">
        <v>281</v>
      </c>
      <c r="BP18" t="s">
        <v>281</v>
      </c>
      <c r="BQ18" t="s">
        <v>281</v>
      </c>
      <c r="BR18">
        <f t="shared" si="39"/>
        <v>1699.98833333333</v>
      </c>
      <c r="BS18">
        <f t="shared" si="40"/>
        <v>1429.2091004301999</v>
      </c>
      <c r="BT18">
        <f t="shared" si="41"/>
        <v>0.8407170051736842</v>
      </c>
      <c r="BU18">
        <f t="shared" si="42"/>
        <v>0.19143401034736876</v>
      </c>
      <c r="BV18">
        <v>6</v>
      </c>
      <c r="BW18">
        <v>0.5</v>
      </c>
      <c r="BX18" t="s">
        <v>282</v>
      </c>
      <c r="BY18">
        <v>1531232510.45333</v>
      </c>
      <c r="BZ18">
        <v>278.041</v>
      </c>
      <c r="CA18">
        <v>300.011433333333</v>
      </c>
      <c r="CB18">
        <v>28.226463333333299</v>
      </c>
      <c r="CC18">
        <v>24.142779999999998</v>
      </c>
      <c r="CD18">
        <v>400.00913333333301</v>
      </c>
      <c r="CE18">
        <v>99.370806666666695</v>
      </c>
      <c r="CF18">
        <v>9.9989173333333306E-2</v>
      </c>
      <c r="CG18">
        <v>30.161916666666698</v>
      </c>
      <c r="CH18">
        <v>30.902906666666698</v>
      </c>
      <c r="CI18">
        <v>999.9</v>
      </c>
      <c r="CJ18">
        <v>9999.3763333333409</v>
      </c>
      <c r="CK18">
        <v>0</v>
      </c>
      <c r="CL18">
        <v>3.4381126666666701</v>
      </c>
      <c r="CM18">
        <v>1699.98833333333</v>
      </c>
      <c r="CN18">
        <v>0.97603066666666705</v>
      </c>
      <c r="CO18">
        <v>2.39693466666667E-2</v>
      </c>
      <c r="CP18">
        <v>0</v>
      </c>
      <c r="CQ18">
        <v>742.85006666666698</v>
      </c>
      <c r="CR18">
        <v>4.9993999999999996</v>
      </c>
      <c r="CS18">
        <v>13163.51</v>
      </c>
      <c r="CT18">
        <v>14104.1833333333</v>
      </c>
      <c r="CU18">
        <v>49.186999999999998</v>
      </c>
      <c r="CV18">
        <v>50</v>
      </c>
      <c r="CW18">
        <v>50.061999999999998</v>
      </c>
      <c r="CX18">
        <v>50.057866666666598</v>
      </c>
      <c r="CY18">
        <v>50.936999999999998</v>
      </c>
      <c r="CZ18">
        <v>1654.3583333333299</v>
      </c>
      <c r="DA18">
        <v>40.630000000000003</v>
      </c>
      <c r="DB18">
        <v>0</v>
      </c>
      <c r="DC18">
        <v>120</v>
      </c>
      <c r="DD18">
        <v>742.85034615384598</v>
      </c>
      <c r="DE18">
        <v>-1.76960682540294</v>
      </c>
      <c r="DF18">
        <v>-19.083760647127001</v>
      </c>
      <c r="DG18">
        <v>13163.384615384601</v>
      </c>
      <c r="DH18">
        <v>15</v>
      </c>
      <c r="DI18">
        <v>1531232476.7</v>
      </c>
      <c r="DJ18" t="s">
        <v>293</v>
      </c>
      <c r="DK18">
        <v>2</v>
      </c>
      <c r="DL18">
        <v>-4.7839999999999998</v>
      </c>
      <c r="DM18">
        <v>0.78500000000000003</v>
      </c>
      <c r="DN18">
        <v>300</v>
      </c>
      <c r="DO18">
        <v>24</v>
      </c>
      <c r="DP18">
        <v>0.1</v>
      </c>
      <c r="DQ18">
        <v>0.02</v>
      </c>
      <c r="DR18">
        <v>13.816846333923101</v>
      </c>
      <c r="DS18">
        <v>0.66690974908871603</v>
      </c>
      <c r="DT18">
        <v>8.0256430230284698E-2</v>
      </c>
      <c r="DU18">
        <v>0</v>
      </c>
      <c r="DV18">
        <v>0.16540391998901199</v>
      </c>
      <c r="DW18">
        <v>1.24441989225466E-2</v>
      </c>
      <c r="DX18">
        <v>1.7037874111967199E-3</v>
      </c>
      <c r="DY18">
        <v>1</v>
      </c>
      <c r="DZ18">
        <v>1</v>
      </c>
      <c r="EA18">
        <v>2</v>
      </c>
      <c r="EB18" t="s">
        <v>294</v>
      </c>
      <c r="EC18">
        <v>1.8853500000000001</v>
      </c>
      <c r="ED18">
        <v>1.8772899999999999</v>
      </c>
      <c r="EE18">
        <v>1.87653</v>
      </c>
      <c r="EF18">
        <v>1.8775900000000001</v>
      </c>
      <c r="EG18">
        <v>1.8822099999999999</v>
      </c>
      <c r="EH18">
        <v>1.88134</v>
      </c>
      <c r="EI18">
        <v>1.87608</v>
      </c>
      <c r="EJ18">
        <v>1.8756900000000001</v>
      </c>
      <c r="EK18" t="s">
        <v>285</v>
      </c>
      <c r="EL18" t="s">
        <v>19</v>
      </c>
      <c r="EM18" t="s">
        <v>19</v>
      </c>
      <c r="EN18" t="s">
        <v>19</v>
      </c>
      <c r="EO18" t="s">
        <v>286</v>
      </c>
      <c r="EP18" t="s">
        <v>287</v>
      </c>
      <c r="EQ18" t="s">
        <v>288</v>
      </c>
      <c r="ER18" t="s">
        <v>288</v>
      </c>
      <c r="ES18" t="s">
        <v>288</v>
      </c>
      <c r="ET18" t="s">
        <v>288</v>
      </c>
      <c r="EU18">
        <v>0</v>
      </c>
      <c r="EV18">
        <v>100</v>
      </c>
      <c r="EW18">
        <v>100</v>
      </c>
      <c r="EX18">
        <v>-4.7839999999999998</v>
      </c>
      <c r="EY18">
        <v>0.78500000000000003</v>
      </c>
      <c r="EZ18">
        <v>2</v>
      </c>
      <c r="FA18">
        <v>391.82100000000003</v>
      </c>
      <c r="FB18">
        <v>617.15</v>
      </c>
      <c r="FC18">
        <v>25.000399999999999</v>
      </c>
      <c r="FD18">
        <v>32.743299999999998</v>
      </c>
      <c r="FE18">
        <v>30.0002</v>
      </c>
      <c r="FF18">
        <v>32.715899999999998</v>
      </c>
      <c r="FG18">
        <v>32.682299999999998</v>
      </c>
      <c r="FH18">
        <v>16.019200000000001</v>
      </c>
      <c r="FI18">
        <v>27.0672</v>
      </c>
      <c r="FJ18">
        <v>35.133400000000002</v>
      </c>
      <c r="FK18">
        <v>25</v>
      </c>
      <c r="FL18">
        <v>300</v>
      </c>
      <c r="FM18">
        <v>24.018899999999999</v>
      </c>
      <c r="FN18">
        <v>100.797</v>
      </c>
      <c r="FO18">
        <v>101.798</v>
      </c>
    </row>
    <row r="19" spans="1:171" x14ac:dyDescent="0.2">
      <c r="A19">
        <v>3</v>
      </c>
      <c r="B19">
        <v>1531232638.8</v>
      </c>
      <c r="C19">
        <v>241.09999990463299</v>
      </c>
      <c r="D19" t="s">
        <v>295</v>
      </c>
      <c r="E19" t="s">
        <v>296</v>
      </c>
      <c r="F19" t="s">
        <v>638</v>
      </c>
      <c r="G19">
        <v>1531232631.01</v>
      </c>
      <c r="H19">
        <f t="shared" si="0"/>
        <v>3.1065125290507555E-3</v>
      </c>
      <c r="I19">
        <f t="shared" si="1"/>
        <v>11.757482685006794</v>
      </c>
      <c r="J19">
        <f t="shared" si="2"/>
        <v>231.30056666666701</v>
      </c>
      <c r="K19">
        <f t="shared" si="3"/>
        <v>122.37877593834757</v>
      </c>
      <c r="L19">
        <f t="shared" si="4"/>
        <v>12.172214479196725</v>
      </c>
      <c r="M19">
        <f t="shared" si="5"/>
        <v>23.00595086884007</v>
      </c>
      <c r="N19">
        <f t="shared" si="6"/>
        <v>0.18794073849874809</v>
      </c>
      <c r="O19">
        <f t="shared" si="7"/>
        <v>2.2502745229846148</v>
      </c>
      <c r="P19">
        <f t="shared" si="8"/>
        <v>0.17963557664453628</v>
      </c>
      <c r="Q19">
        <f t="shared" si="9"/>
        <v>0.11298783519119557</v>
      </c>
      <c r="R19">
        <f t="shared" si="10"/>
        <v>273.60240595745239</v>
      </c>
      <c r="S19">
        <f t="shared" si="11"/>
        <v>31.19686579911437</v>
      </c>
      <c r="T19">
        <f t="shared" si="12"/>
        <v>30.837863333333299</v>
      </c>
      <c r="U19">
        <f t="shared" si="13"/>
        <v>4.469839788750777</v>
      </c>
      <c r="V19">
        <f t="shared" si="14"/>
        <v>65.370367940863886</v>
      </c>
      <c r="W19">
        <f t="shared" si="15"/>
        <v>2.8127476090760828</v>
      </c>
      <c r="X19">
        <f t="shared" si="16"/>
        <v>4.3027868706821168</v>
      </c>
      <c r="Y19">
        <f t="shared" si="17"/>
        <v>1.6570921796746942</v>
      </c>
      <c r="Z19">
        <f t="shared" si="18"/>
        <v>-136.99720253113833</v>
      </c>
      <c r="AA19">
        <f t="shared" si="19"/>
        <v>-80.748866524671655</v>
      </c>
      <c r="AB19">
        <f t="shared" si="20"/>
        <v>-8.0188202174960335</v>
      </c>
      <c r="AC19">
        <f t="shared" si="21"/>
        <v>47.837516684146351</v>
      </c>
      <c r="AD19">
        <v>-4.1191138285423701E-2</v>
      </c>
      <c r="AE19">
        <v>4.6240661267293003E-2</v>
      </c>
      <c r="AF19">
        <v>3.4557115336561099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51976.257663063632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297</v>
      </c>
      <c r="AS19">
        <v>739.36757692307697</v>
      </c>
      <c r="AT19">
        <v>986.66200000000003</v>
      </c>
      <c r="AU19">
        <f t="shared" si="27"/>
        <v>0.25063742505227027</v>
      </c>
      <c r="AV19">
        <v>0.5</v>
      </c>
      <c r="AW19">
        <f t="shared" si="28"/>
        <v>1429.2256404302052</v>
      </c>
      <c r="AX19">
        <f t="shared" si="29"/>
        <v>11.757482685006794</v>
      </c>
      <c r="AY19">
        <f t="shared" si="30"/>
        <v>179.10871716805426</v>
      </c>
      <c r="AZ19">
        <f t="shared" si="31"/>
        <v>0.44384196411739785</v>
      </c>
      <c r="BA19">
        <f t="shared" si="32"/>
        <v>8.9261501642013061E-3</v>
      </c>
      <c r="BB19">
        <f t="shared" si="33"/>
        <v>-1</v>
      </c>
      <c r="BC19" t="s">
        <v>298</v>
      </c>
      <c r="BD19">
        <v>548.74</v>
      </c>
      <c r="BE19">
        <f t="shared" si="34"/>
        <v>437.92200000000003</v>
      </c>
      <c r="BF19">
        <f t="shared" si="35"/>
        <v>0.5646997024057322</v>
      </c>
      <c r="BG19">
        <f t="shared" si="36"/>
        <v>1.7980500783613369</v>
      </c>
      <c r="BH19">
        <f t="shared" si="37"/>
        <v>0.25063742505227021</v>
      </c>
      <c r="BI19" t="e">
        <f t="shared" si="38"/>
        <v>#DIV/0!</v>
      </c>
      <c r="BJ19" t="s">
        <v>281</v>
      </c>
      <c r="BK19" t="s">
        <v>281</v>
      </c>
      <c r="BL19" t="s">
        <v>281</v>
      </c>
      <c r="BM19" t="s">
        <v>281</v>
      </c>
      <c r="BN19" t="s">
        <v>281</v>
      </c>
      <c r="BO19" t="s">
        <v>281</v>
      </c>
      <c r="BP19" t="s">
        <v>281</v>
      </c>
      <c r="BQ19" t="s">
        <v>281</v>
      </c>
      <c r="BR19">
        <f t="shared" si="39"/>
        <v>1700.008</v>
      </c>
      <c r="BS19">
        <f t="shared" si="40"/>
        <v>1429.2256404302052</v>
      </c>
      <c r="BT19">
        <f t="shared" si="41"/>
        <v>0.84071700864360943</v>
      </c>
      <c r="BU19">
        <f t="shared" si="42"/>
        <v>0.19143401728721887</v>
      </c>
      <c r="BV19">
        <v>6</v>
      </c>
      <c r="BW19">
        <v>0.5</v>
      </c>
      <c r="BX19" t="s">
        <v>282</v>
      </c>
      <c r="BY19">
        <v>1531232631.01</v>
      </c>
      <c r="BZ19">
        <v>231.30056666666701</v>
      </c>
      <c r="CA19">
        <v>250.01456666666701</v>
      </c>
      <c r="CB19">
        <v>28.279209999999999</v>
      </c>
      <c r="CC19">
        <v>23.7512233333333</v>
      </c>
      <c r="CD19">
        <v>400.00066666666697</v>
      </c>
      <c r="CE19">
        <v>99.3634633333333</v>
      </c>
      <c r="CF19">
        <v>9.99802733333333E-2</v>
      </c>
      <c r="CG19">
        <v>30.172260000000001</v>
      </c>
      <c r="CH19">
        <v>30.837863333333299</v>
      </c>
      <c r="CI19">
        <v>999.9</v>
      </c>
      <c r="CJ19">
        <v>9997.0783333333293</v>
      </c>
      <c r="CK19">
        <v>0</v>
      </c>
      <c r="CL19">
        <v>3.4063370000000002</v>
      </c>
      <c r="CM19">
        <v>1700.008</v>
      </c>
      <c r="CN19">
        <v>0.97603050000000002</v>
      </c>
      <c r="CO19">
        <v>2.396949E-2</v>
      </c>
      <c r="CP19">
        <v>0</v>
      </c>
      <c r="CQ19">
        <v>739.36373333333302</v>
      </c>
      <c r="CR19">
        <v>4.9993999999999996</v>
      </c>
      <c r="CS19">
        <v>13104.9</v>
      </c>
      <c r="CT19">
        <v>14104.3433333333</v>
      </c>
      <c r="CU19">
        <v>49.186999999999998</v>
      </c>
      <c r="CV19">
        <v>50.0124</v>
      </c>
      <c r="CW19">
        <v>50.061999999999998</v>
      </c>
      <c r="CX19">
        <v>50.061999999999998</v>
      </c>
      <c r="CY19">
        <v>50.936999999999998</v>
      </c>
      <c r="CZ19">
        <v>1654.3773333333299</v>
      </c>
      <c r="DA19">
        <v>40.630666666666698</v>
      </c>
      <c r="DB19">
        <v>0</v>
      </c>
      <c r="DC19">
        <v>120</v>
      </c>
      <c r="DD19">
        <v>739.36757692307697</v>
      </c>
      <c r="DE19">
        <v>-1.16830768036817</v>
      </c>
      <c r="DF19">
        <v>5.1350426167492298</v>
      </c>
      <c r="DG19">
        <v>13104.7307692308</v>
      </c>
      <c r="DH19">
        <v>15</v>
      </c>
      <c r="DI19">
        <v>1531232581.2</v>
      </c>
      <c r="DJ19" t="s">
        <v>299</v>
      </c>
      <c r="DK19">
        <v>3</v>
      </c>
      <c r="DL19">
        <v>-4.7549999999999999</v>
      </c>
      <c r="DM19">
        <v>0.77500000000000002</v>
      </c>
      <c r="DN19">
        <v>250</v>
      </c>
      <c r="DO19">
        <v>24</v>
      </c>
      <c r="DP19">
        <v>0.1</v>
      </c>
      <c r="DQ19">
        <v>0.02</v>
      </c>
      <c r="DR19">
        <v>11.7085947921727</v>
      </c>
      <c r="DS19">
        <v>0.60820436231816</v>
      </c>
      <c r="DT19">
        <v>7.3307935709963204E-2</v>
      </c>
      <c r="DU19">
        <v>0</v>
      </c>
      <c r="DV19">
        <v>0.18584679007159199</v>
      </c>
      <c r="DW19">
        <v>2.6705600125136002E-2</v>
      </c>
      <c r="DX19">
        <v>3.2499472044370602E-3</v>
      </c>
      <c r="DY19">
        <v>1</v>
      </c>
      <c r="DZ19">
        <v>1</v>
      </c>
      <c r="EA19">
        <v>2</v>
      </c>
      <c r="EB19" t="s">
        <v>294</v>
      </c>
      <c r="EC19">
        <v>1.8853200000000001</v>
      </c>
      <c r="ED19">
        <v>1.8772899999999999</v>
      </c>
      <c r="EE19">
        <v>1.87653</v>
      </c>
      <c r="EF19">
        <v>1.8775900000000001</v>
      </c>
      <c r="EG19">
        <v>1.88218</v>
      </c>
      <c r="EH19">
        <v>1.88134</v>
      </c>
      <c r="EI19">
        <v>1.8760699999999999</v>
      </c>
      <c r="EJ19">
        <v>1.8756999999999999</v>
      </c>
      <c r="EK19" t="s">
        <v>285</v>
      </c>
      <c r="EL19" t="s">
        <v>19</v>
      </c>
      <c r="EM19" t="s">
        <v>19</v>
      </c>
      <c r="EN19" t="s">
        <v>19</v>
      </c>
      <c r="EO19" t="s">
        <v>286</v>
      </c>
      <c r="EP19" t="s">
        <v>287</v>
      </c>
      <c r="EQ19" t="s">
        <v>288</v>
      </c>
      <c r="ER19" t="s">
        <v>288</v>
      </c>
      <c r="ES19" t="s">
        <v>288</v>
      </c>
      <c r="ET19" t="s">
        <v>288</v>
      </c>
      <c r="EU19">
        <v>0</v>
      </c>
      <c r="EV19">
        <v>100</v>
      </c>
      <c r="EW19">
        <v>100</v>
      </c>
      <c r="EX19">
        <v>-4.7549999999999999</v>
      </c>
      <c r="EY19">
        <v>0.77500000000000002</v>
      </c>
      <c r="EZ19">
        <v>2</v>
      </c>
      <c r="FA19">
        <v>391.94499999999999</v>
      </c>
      <c r="FB19">
        <v>615.92600000000004</v>
      </c>
      <c r="FC19">
        <v>24.9998</v>
      </c>
      <c r="FD19">
        <v>32.795699999999997</v>
      </c>
      <c r="FE19">
        <v>30.000299999999999</v>
      </c>
      <c r="FF19">
        <v>32.763599999999997</v>
      </c>
      <c r="FG19">
        <v>32.7288</v>
      </c>
      <c r="FH19">
        <v>13.8973</v>
      </c>
      <c r="FI19">
        <v>28.19</v>
      </c>
      <c r="FJ19">
        <v>33.189300000000003</v>
      </c>
      <c r="FK19">
        <v>25</v>
      </c>
      <c r="FL19">
        <v>250</v>
      </c>
      <c r="FM19">
        <v>23.627300000000002</v>
      </c>
      <c r="FN19">
        <v>100.795</v>
      </c>
      <c r="FO19">
        <v>101.791</v>
      </c>
    </row>
    <row r="20" spans="1:171" x14ac:dyDescent="0.2">
      <c r="A20">
        <v>4</v>
      </c>
      <c r="B20">
        <v>1531232759.3</v>
      </c>
      <c r="C20">
        <v>361.59999990463302</v>
      </c>
      <c r="D20" t="s">
        <v>300</v>
      </c>
      <c r="E20" t="s">
        <v>301</v>
      </c>
      <c r="F20" t="s">
        <v>638</v>
      </c>
      <c r="G20">
        <v>1531232751.51333</v>
      </c>
      <c r="H20">
        <f t="shared" si="0"/>
        <v>3.489659774820649E-3</v>
      </c>
      <c r="I20">
        <f t="shared" si="1"/>
        <v>7.6732703676201286</v>
      </c>
      <c r="J20">
        <f t="shared" si="2"/>
        <v>162.64003333333301</v>
      </c>
      <c r="K20">
        <f t="shared" si="3"/>
        <v>99.748812973815362</v>
      </c>
      <c r="L20">
        <f t="shared" si="4"/>
        <v>9.9210165466953395</v>
      </c>
      <c r="M20">
        <f t="shared" si="5"/>
        <v>16.17617707670011</v>
      </c>
      <c r="N20">
        <f t="shared" si="6"/>
        <v>0.21628438887326223</v>
      </c>
      <c r="O20">
        <f t="shared" si="7"/>
        <v>2.2505959418094257</v>
      </c>
      <c r="P20">
        <f t="shared" si="8"/>
        <v>0.20536498509765205</v>
      </c>
      <c r="Q20">
        <f t="shared" si="9"/>
        <v>0.12928822532459305</v>
      </c>
      <c r="R20">
        <f t="shared" si="10"/>
        <v>273.59838151220055</v>
      </c>
      <c r="S20">
        <f t="shared" si="11"/>
        <v>31.069261970186144</v>
      </c>
      <c r="T20">
        <f t="shared" si="12"/>
        <v>30.737016666666701</v>
      </c>
      <c r="U20">
        <f t="shared" si="13"/>
        <v>4.444171829907166</v>
      </c>
      <c r="V20">
        <f t="shared" si="14"/>
        <v>65.44361527403511</v>
      </c>
      <c r="W20">
        <f t="shared" si="15"/>
        <v>2.8157824423666362</v>
      </c>
      <c r="X20">
        <f t="shared" si="16"/>
        <v>4.3026083302029976</v>
      </c>
      <c r="Y20">
        <f t="shared" si="17"/>
        <v>1.6283893875405298</v>
      </c>
      <c r="Z20">
        <f t="shared" si="18"/>
        <v>-153.89399606959063</v>
      </c>
      <c r="AA20">
        <f t="shared" si="19"/>
        <v>-68.612022936018036</v>
      </c>
      <c r="AB20">
        <f t="shared" si="20"/>
        <v>-6.8091682437578287</v>
      </c>
      <c r="AC20">
        <f t="shared" si="21"/>
        <v>44.283194262834058</v>
      </c>
      <c r="AD20">
        <v>-4.1199792857509902E-2</v>
      </c>
      <c r="AE20">
        <v>4.6250376782642003E-2</v>
      </c>
      <c r="AF20">
        <v>3.45628622398393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51986.782291608142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302</v>
      </c>
      <c r="AS20">
        <v>740.67715384615406</v>
      </c>
      <c r="AT20">
        <v>966.00599999999997</v>
      </c>
      <c r="AU20">
        <f t="shared" si="27"/>
        <v>0.2332582262986419</v>
      </c>
      <c r="AV20">
        <v>0.5</v>
      </c>
      <c r="AW20">
        <f t="shared" si="28"/>
        <v>1429.2043704302178</v>
      </c>
      <c r="AX20">
        <f t="shared" si="29"/>
        <v>7.6732703676201286</v>
      </c>
      <c r="AY20">
        <f t="shared" si="30"/>
        <v>166.68683823240988</v>
      </c>
      <c r="AZ20">
        <f t="shared" si="31"/>
        <v>0.4314321029061931</v>
      </c>
      <c r="BA20">
        <f t="shared" si="32"/>
        <v>6.0686005074342929E-3</v>
      </c>
      <c r="BB20">
        <f t="shared" si="33"/>
        <v>-1</v>
      </c>
      <c r="BC20" t="s">
        <v>303</v>
      </c>
      <c r="BD20">
        <v>549.24</v>
      </c>
      <c r="BE20">
        <f t="shared" si="34"/>
        <v>416.76599999999996</v>
      </c>
      <c r="BF20">
        <f t="shared" si="35"/>
        <v>0.54066033734480723</v>
      </c>
      <c r="BG20">
        <f t="shared" si="36"/>
        <v>1.7588048940353942</v>
      </c>
      <c r="BH20">
        <f t="shared" si="37"/>
        <v>0.23325822629864196</v>
      </c>
      <c r="BI20" t="e">
        <f t="shared" si="38"/>
        <v>#DIV/0!</v>
      </c>
      <c r="BJ20" t="s">
        <v>281</v>
      </c>
      <c r="BK20" t="s">
        <v>281</v>
      </c>
      <c r="BL20" t="s">
        <v>281</v>
      </c>
      <c r="BM20" t="s">
        <v>281</v>
      </c>
      <c r="BN20" t="s">
        <v>281</v>
      </c>
      <c r="BO20" t="s">
        <v>281</v>
      </c>
      <c r="BP20" t="s">
        <v>281</v>
      </c>
      <c r="BQ20" t="s">
        <v>281</v>
      </c>
      <c r="BR20">
        <f t="shared" si="39"/>
        <v>1699.98266666667</v>
      </c>
      <c r="BS20">
        <f t="shared" si="40"/>
        <v>1429.2043704302178</v>
      </c>
      <c r="BT20">
        <f t="shared" si="41"/>
        <v>0.8407170252109718</v>
      </c>
      <c r="BU20">
        <f t="shared" si="42"/>
        <v>0.19143405042194364</v>
      </c>
      <c r="BV20">
        <v>6</v>
      </c>
      <c r="BW20">
        <v>0.5</v>
      </c>
      <c r="BX20" t="s">
        <v>282</v>
      </c>
      <c r="BY20">
        <v>1531232751.51333</v>
      </c>
      <c r="BZ20">
        <v>162.64003333333301</v>
      </c>
      <c r="CA20">
        <v>175.000666666667</v>
      </c>
      <c r="CB20">
        <v>28.310703333333301</v>
      </c>
      <c r="CC20">
        <v>23.2246566666667</v>
      </c>
      <c r="CD20">
        <v>400.01973333333302</v>
      </c>
      <c r="CE20">
        <v>99.359996666666703</v>
      </c>
      <c r="CF20">
        <v>9.9999406666666693E-2</v>
      </c>
      <c r="CG20">
        <v>30.1715366666667</v>
      </c>
      <c r="CH20">
        <v>30.737016666666701</v>
      </c>
      <c r="CI20">
        <v>999.9</v>
      </c>
      <c r="CJ20">
        <v>9999.5276666666705</v>
      </c>
      <c r="CK20">
        <v>0</v>
      </c>
      <c r="CL20">
        <v>3.4636373333333301</v>
      </c>
      <c r="CM20">
        <v>1699.98266666667</v>
      </c>
      <c r="CN20">
        <v>0.97602866666666599</v>
      </c>
      <c r="CO20">
        <v>2.39710666666667E-2</v>
      </c>
      <c r="CP20">
        <v>0</v>
      </c>
      <c r="CQ20">
        <v>740.700966666667</v>
      </c>
      <c r="CR20">
        <v>4.9993999999999996</v>
      </c>
      <c r="CS20">
        <v>13125.6166666667</v>
      </c>
      <c r="CT20">
        <v>14104.1166666667</v>
      </c>
      <c r="CU20">
        <v>49.195399999999999</v>
      </c>
      <c r="CV20">
        <v>50.061999999999998</v>
      </c>
      <c r="CW20">
        <v>50.074599999999997</v>
      </c>
      <c r="CX20">
        <v>50.061999999999998</v>
      </c>
      <c r="CY20">
        <v>50.953800000000001</v>
      </c>
      <c r="CZ20">
        <v>1654.3516666666701</v>
      </c>
      <c r="DA20">
        <v>40.631</v>
      </c>
      <c r="DB20">
        <v>0</v>
      </c>
      <c r="DC20">
        <v>120.09999990463299</v>
      </c>
      <c r="DD20">
        <v>740.67715384615406</v>
      </c>
      <c r="DE20">
        <v>-2.3574700823272701</v>
      </c>
      <c r="DF20">
        <v>-18.0512821047679</v>
      </c>
      <c r="DG20">
        <v>13125.5769230769</v>
      </c>
      <c r="DH20">
        <v>15</v>
      </c>
      <c r="DI20">
        <v>1531232704.3</v>
      </c>
      <c r="DJ20" t="s">
        <v>304</v>
      </c>
      <c r="DK20">
        <v>4</v>
      </c>
      <c r="DL20">
        <v>-4.5369999999999999</v>
      </c>
      <c r="DM20">
        <v>0.75700000000000001</v>
      </c>
      <c r="DN20">
        <v>175</v>
      </c>
      <c r="DO20">
        <v>24</v>
      </c>
      <c r="DP20">
        <v>0.08</v>
      </c>
      <c r="DQ20">
        <v>0.02</v>
      </c>
      <c r="DR20">
        <v>7.6363861932865902</v>
      </c>
      <c r="DS20">
        <v>0.457942722894642</v>
      </c>
      <c r="DT20">
        <v>5.5681646119611398E-2</v>
      </c>
      <c r="DU20">
        <v>0</v>
      </c>
      <c r="DV20">
        <v>0.21436193676378801</v>
      </c>
      <c r="DW20">
        <v>2.1452396677645001E-2</v>
      </c>
      <c r="DX20">
        <v>2.6145969144007902E-3</v>
      </c>
      <c r="DY20">
        <v>1</v>
      </c>
      <c r="DZ20">
        <v>1</v>
      </c>
      <c r="EA20">
        <v>2</v>
      </c>
      <c r="EB20" t="s">
        <v>294</v>
      </c>
      <c r="EC20">
        <v>1.8853</v>
      </c>
      <c r="ED20">
        <v>1.8772899999999999</v>
      </c>
      <c r="EE20">
        <v>1.87653</v>
      </c>
      <c r="EF20">
        <v>1.87757</v>
      </c>
      <c r="EG20">
        <v>1.88218</v>
      </c>
      <c r="EH20">
        <v>1.88127</v>
      </c>
      <c r="EI20">
        <v>1.8760699999999999</v>
      </c>
      <c r="EJ20">
        <v>1.87565</v>
      </c>
      <c r="EK20" t="s">
        <v>285</v>
      </c>
      <c r="EL20" t="s">
        <v>19</v>
      </c>
      <c r="EM20" t="s">
        <v>19</v>
      </c>
      <c r="EN20" t="s">
        <v>19</v>
      </c>
      <c r="EO20" t="s">
        <v>286</v>
      </c>
      <c r="EP20" t="s">
        <v>287</v>
      </c>
      <c r="EQ20" t="s">
        <v>288</v>
      </c>
      <c r="ER20" t="s">
        <v>288</v>
      </c>
      <c r="ES20" t="s">
        <v>288</v>
      </c>
      <c r="ET20" t="s">
        <v>288</v>
      </c>
      <c r="EU20">
        <v>0</v>
      </c>
      <c r="EV20">
        <v>100</v>
      </c>
      <c r="EW20">
        <v>100</v>
      </c>
      <c r="EX20">
        <v>-4.5369999999999999</v>
      </c>
      <c r="EY20">
        <v>0.75700000000000001</v>
      </c>
      <c r="EZ20">
        <v>2</v>
      </c>
      <c r="FA20">
        <v>392.20600000000002</v>
      </c>
      <c r="FB20">
        <v>614.74900000000002</v>
      </c>
      <c r="FC20">
        <v>24.999700000000001</v>
      </c>
      <c r="FD20">
        <v>32.826999999999998</v>
      </c>
      <c r="FE20">
        <v>30</v>
      </c>
      <c r="FF20">
        <v>32.797499999999999</v>
      </c>
      <c r="FG20">
        <v>32.7607</v>
      </c>
      <c r="FH20">
        <v>10.636799999999999</v>
      </c>
      <c r="FI20">
        <v>30.053899999999999</v>
      </c>
      <c r="FJ20">
        <v>30.553699999999999</v>
      </c>
      <c r="FK20">
        <v>25</v>
      </c>
      <c r="FL20">
        <v>175</v>
      </c>
      <c r="FM20">
        <v>23.055199999999999</v>
      </c>
      <c r="FN20">
        <v>100.792</v>
      </c>
      <c r="FO20">
        <v>101.789</v>
      </c>
    </row>
    <row r="21" spans="1:171" x14ac:dyDescent="0.2">
      <c r="A21">
        <v>5</v>
      </c>
      <c r="B21">
        <v>1531232859.3</v>
      </c>
      <c r="C21">
        <v>461.59999990463302</v>
      </c>
      <c r="D21" t="s">
        <v>305</v>
      </c>
      <c r="E21" t="s">
        <v>306</v>
      </c>
      <c r="F21" t="s">
        <v>638</v>
      </c>
      <c r="G21">
        <v>1531232851.55</v>
      </c>
      <c r="H21">
        <f t="shared" si="0"/>
        <v>3.9798475191492582E-3</v>
      </c>
      <c r="I21">
        <f t="shared" si="1"/>
        <v>3.0471209711182725</v>
      </c>
      <c r="J21">
        <f t="shared" si="2"/>
        <v>94.889463333333396</v>
      </c>
      <c r="K21">
        <f t="shared" si="3"/>
        <v>72.702618149535596</v>
      </c>
      <c r="L21">
        <f t="shared" si="4"/>
        <v>7.2309092320206227</v>
      </c>
      <c r="M21">
        <f t="shared" si="5"/>
        <v>9.4375844213371796</v>
      </c>
      <c r="N21">
        <f t="shared" si="6"/>
        <v>0.25698194427565407</v>
      </c>
      <c r="O21">
        <f t="shared" si="7"/>
        <v>2.250150678852465</v>
      </c>
      <c r="P21">
        <f t="shared" si="8"/>
        <v>0.24171939779176185</v>
      </c>
      <c r="Q21">
        <f t="shared" si="9"/>
        <v>0.15237030807995786</v>
      </c>
      <c r="R21">
        <f t="shared" si="10"/>
        <v>273.60040309916906</v>
      </c>
      <c r="S21">
        <f t="shared" si="11"/>
        <v>30.902899936727813</v>
      </c>
      <c r="T21">
        <f t="shared" si="12"/>
        <v>30.60369</v>
      </c>
      <c r="U21">
        <f t="shared" si="13"/>
        <v>4.4104340679036014</v>
      </c>
      <c r="V21">
        <f t="shared" si="14"/>
        <v>65.848717708410319</v>
      </c>
      <c r="W21">
        <f t="shared" si="15"/>
        <v>2.8324984365682395</v>
      </c>
      <c r="X21">
        <f t="shared" si="16"/>
        <v>4.3015240617304649</v>
      </c>
      <c r="Y21">
        <f t="shared" si="17"/>
        <v>1.5779356313353619</v>
      </c>
      <c r="Z21">
        <f t="shared" si="18"/>
        <v>-175.5112755944823</v>
      </c>
      <c r="AA21">
        <f t="shared" si="19"/>
        <v>-52.957530002451392</v>
      </c>
      <c r="AB21">
        <f t="shared" si="20"/>
        <v>-5.2530514615136061</v>
      </c>
      <c r="AC21">
        <f t="shared" si="21"/>
        <v>39.878546040721744</v>
      </c>
      <c r="AD21">
        <v>-4.1187803937929097E-2</v>
      </c>
      <c r="AE21">
        <v>4.6236918170125402E-2</v>
      </c>
      <c r="AF21">
        <v>3.4554901115971601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51972.996861460255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307</v>
      </c>
      <c r="AS21">
        <v>749.38099999999997</v>
      </c>
      <c r="AT21">
        <v>950.495</v>
      </c>
      <c r="AU21">
        <f t="shared" si="27"/>
        <v>0.21158869852024476</v>
      </c>
      <c r="AV21">
        <v>0.5</v>
      </c>
      <c r="AW21">
        <f t="shared" si="28"/>
        <v>1429.2150104302091</v>
      </c>
      <c r="AX21">
        <f t="shared" si="29"/>
        <v>3.0471209711182725</v>
      </c>
      <c r="AY21">
        <f t="shared" si="30"/>
        <v>151.20287198126297</v>
      </c>
      <c r="AZ21">
        <f t="shared" si="31"/>
        <v>0.4171458029763439</v>
      </c>
      <c r="BA21">
        <f t="shared" si="32"/>
        <v>2.8317089742151851E-3</v>
      </c>
      <c r="BB21">
        <f t="shared" si="33"/>
        <v>-1</v>
      </c>
      <c r="BC21" t="s">
        <v>308</v>
      </c>
      <c r="BD21">
        <v>554</v>
      </c>
      <c r="BE21">
        <f t="shared" si="34"/>
        <v>396.495</v>
      </c>
      <c r="BF21">
        <f t="shared" si="35"/>
        <v>0.50722959936443091</v>
      </c>
      <c r="BG21">
        <f t="shared" si="36"/>
        <v>1.7156949458483755</v>
      </c>
      <c r="BH21">
        <f t="shared" si="37"/>
        <v>0.21158869852024476</v>
      </c>
      <c r="BI21" t="e">
        <f t="shared" si="38"/>
        <v>#DIV/0!</v>
      </c>
      <c r="BJ21" t="s">
        <v>281</v>
      </c>
      <c r="BK21" t="s">
        <v>281</v>
      </c>
      <c r="BL21" t="s">
        <v>281</v>
      </c>
      <c r="BM21" t="s">
        <v>281</v>
      </c>
      <c r="BN21" t="s">
        <v>281</v>
      </c>
      <c r="BO21" t="s">
        <v>281</v>
      </c>
      <c r="BP21" t="s">
        <v>281</v>
      </c>
      <c r="BQ21" t="s">
        <v>281</v>
      </c>
      <c r="BR21">
        <f t="shared" si="39"/>
        <v>1699.9953333333301</v>
      </c>
      <c r="BS21">
        <f t="shared" si="40"/>
        <v>1429.2150104302091</v>
      </c>
      <c r="BT21">
        <f t="shared" si="41"/>
        <v>0.84071701986841441</v>
      </c>
      <c r="BU21">
        <f t="shared" si="42"/>
        <v>0.19143403973682896</v>
      </c>
      <c r="BV21">
        <v>6</v>
      </c>
      <c r="BW21">
        <v>0.5</v>
      </c>
      <c r="BX21" t="s">
        <v>282</v>
      </c>
      <c r="BY21">
        <v>1531232851.55</v>
      </c>
      <c r="BZ21">
        <v>94.889463333333396</v>
      </c>
      <c r="CA21">
        <v>100.0264</v>
      </c>
      <c r="CB21">
        <v>28.479136666666701</v>
      </c>
      <c r="CC21">
        <v>22.67962</v>
      </c>
      <c r="CD21">
        <v>400.01659999999998</v>
      </c>
      <c r="CE21">
        <v>99.3586733333333</v>
      </c>
      <c r="CF21">
        <v>0.100045156666667</v>
      </c>
      <c r="CG21">
        <v>30.1671433333333</v>
      </c>
      <c r="CH21">
        <v>30.60369</v>
      </c>
      <c r="CI21">
        <v>999.9</v>
      </c>
      <c r="CJ21">
        <v>9996.7510000000002</v>
      </c>
      <c r="CK21">
        <v>0</v>
      </c>
      <c r="CL21">
        <v>3.32777366666667</v>
      </c>
      <c r="CM21">
        <v>1699.9953333333301</v>
      </c>
      <c r="CN21">
        <v>0.97602866666666599</v>
      </c>
      <c r="CO21">
        <v>2.39710666666667E-2</v>
      </c>
      <c r="CP21">
        <v>0</v>
      </c>
      <c r="CQ21">
        <v>749.37663333333296</v>
      </c>
      <c r="CR21">
        <v>4.9993999999999996</v>
      </c>
      <c r="CS21">
        <v>13259.3966666667</v>
      </c>
      <c r="CT21">
        <v>14104.2366666667</v>
      </c>
      <c r="CU21">
        <v>49.25</v>
      </c>
      <c r="CV21">
        <v>50.061999999999998</v>
      </c>
      <c r="CW21">
        <v>50.116599999999998</v>
      </c>
      <c r="CX21">
        <v>50.061999999999998</v>
      </c>
      <c r="CY21">
        <v>50.995800000000003</v>
      </c>
      <c r="CZ21">
        <v>1654.36433333333</v>
      </c>
      <c r="DA21">
        <v>40.631</v>
      </c>
      <c r="DB21">
        <v>0</v>
      </c>
      <c r="DC21">
        <v>99.599999904632597</v>
      </c>
      <c r="DD21">
        <v>749.38099999999997</v>
      </c>
      <c r="DE21">
        <v>0.648888893453063</v>
      </c>
      <c r="DF21">
        <v>-211.15555534599599</v>
      </c>
      <c r="DG21">
        <v>13258.4346153846</v>
      </c>
      <c r="DH21">
        <v>15</v>
      </c>
      <c r="DI21">
        <v>1531232827.8</v>
      </c>
      <c r="DJ21" t="s">
        <v>309</v>
      </c>
      <c r="DK21">
        <v>5</v>
      </c>
      <c r="DL21">
        <v>-4.3600000000000003</v>
      </c>
      <c r="DM21">
        <v>0.73399999999999999</v>
      </c>
      <c r="DN21">
        <v>100</v>
      </c>
      <c r="DO21">
        <v>23</v>
      </c>
      <c r="DP21">
        <v>0.21</v>
      </c>
      <c r="DQ21">
        <v>0.02</v>
      </c>
      <c r="DR21">
        <v>3.0398082453216801</v>
      </c>
      <c r="DS21">
        <v>8.4877205978230105E-2</v>
      </c>
      <c r="DT21">
        <v>2.1085939481512401E-2</v>
      </c>
      <c r="DU21">
        <v>1</v>
      </c>
      <c r="DV21">
        <v>0.24922067731817099</v>
      </c>
      <c r="DW21">
        <v>8.8884413875254503E-2</v>
      </c>
      <c r="DX21">
        <v>1.1041229358000299E-2</v>
      </c>
      <c r="DY21">
        <v>1</v>
      </c>
      <c r="DZ21">
        <v>2</v>
      </c>
      <c r="EA21">
        <v>2</v>
      </c>
      <c r="EB21" t="s">
        <v>284</v>
      </c>
      <c r="EC21">
        <v>1.88527</v>
      </c>
      <c r="ED21">
        <v>1.8772899999999999</v>
      </c>
      <c r="EE21">
        <v>1.87653</v>
      </c>
      <c r="EF21">
        <v>1.87754</v>
      </c>
      <c r="EG21">
        <v>1.8821699999999999</v>
      </c>
      <c r="EH21">
        <v>1.88127</v>
      </c>
      <c r="EI21">
        <v>1.8760699999999999</v>
      </c>
      <c r="EJ21">
        <v>1.8756200000000001</v>
      </c>
      <c r="EK21" t="s">
        <v>285</v>
      </c>
      <c r="EL21" t="s">
        <v>19</v>
      </c>
      <c r="EM21" t="s">
        <v>19</v>
      </c>
      <c r="EN21" t="s">
        <v>19</v>
      </c>
      <c r="EO21" t="s">
        <v>286</v>
      </c>
      <c r="EP21" t="s">
        <v>287</v>
      </c>
      <c r="EQ21" t="s">
        <v>288</v>
      </c>
      <c r="ER21" t="s">
        <v>288</v>
      </c>
      <c r="ES21" t="s">
        <v>288</v>
      </c>
      <c r="ET21" t="s">
        <v>288</v>
      </c>
      <c r="EU21">
        <v>0</v>
      </c>
      <c r="EV21">
        <v>100</v>
      </c>
      <c r="EW21">
        <v>100</v>
      </c>
      <c r="EX21">
        <v>-4.3600000000000003</v>
      </c>
      <c r="EY21">
        <v>0.73399999999999999</v>
      </c>
      <c r="EZ21">
        <v>2</v>
      </c>
      <c r="FA21">
        <v>392.423</v>
      </c>
      <c r="FB21">
        <v>613.58900000000006</v>
      </c>
      <c r="FC21">
        <v>24.9998</v>
      </c>
      <c r="FD21">
        <v>32.843000000000004</v>
      </c>
      <c r="FE21">
        <v>30.0002</v>
      </c>
      <c r="FF21">
        <v>32.820799999999998</v>
      </c>
      <c r="FG21">
        <v>32.781500000000001</v>
      </c>
      <c r="FH21">
        <v>7.3046800000000003</v>
      </c>
      <c r="FI21">
        <v>32.492199999999997</v>
      </c>
      <c r="FJ21">
        <v>28.09</v>
      </c>
      <c r="FK21">
        <v>25</v>
      </c>
      <c r="FL21">
        <v>100</v>
      </c>
      <c r="FM21">
        <v>22.394200000000001</v>
      </c>
      <c r="FN21">
        <v>100.794</v>
      </c>
      <c r="FO21">
        <v>101.788</v>
      </c>
    </row>
    <row r="22" spans="1:171" x14ac:dyDescent="0.2">
      <c r="A22">
        <v>6</v>
      </c>
      <c r="B22">
        <v>1531232935.3</v>
      </c>
      <c r="C22">
        <v>537.59999990463302</v>
      </c>
      <c r="D22" t="s">
        <v>310</v>
      </c>
      <c r="E22" t="s">
        <v>311</v>
      </c>
      <c r="F22" t="s">
        <v>638</v>
      </c>
      <c r="G22">
        <v>1531232927.55</v>
      </c>
      <c r="H22">
        <f t="shared" si="0"/>
        <v>4.3576565463153607E-3</v>
      </c>
      <c r="I22">
        <f t="shared" si="1"/>
        <v>-0.56746837396286154</v>
      </c>
      <c r="J22">
        <f t="shared" si="2"/>
        <v>50.508396666666698</v>
      </c>
      <c r="K22">
        <f t="shared" si="3"/>
        <v>52.538243913859311</v>
      </c>
      <c r="L22">
        <f t="shared" si="4"/>
        <v>5.2251323268079108</v>
      </c>
      <c r="M22">
        <f t="shared" si="5"/>
        <v>5.023256137585105</v>
      </c>
      <c r="N22">
        <f t="shared" si="6"/>
        <v>0.28661688160186349</v>
      </c>
      <c r="O22">
        <f t="shared" si="7"/>
        <v>2.2516351005865016</v>
      </c>
      <c r="P22">
        <f t="shared" si="8"/>
        <v>0.26778126869818342</v>
      </c>
      <c r="Q22">
        <f t="shared" si="9"/>
        <v>0.16895233889466721</v>
      </c>
      <c r="R22">
        <f t="shared" si="10"/>
        <v>273.59962383300018</v>
      </c>
      <c r="S22">
        <f t="shared" si="11"/>
        <v>30.747312147550449</v>
      </c>
      <c r="T22">
        <f t="shared" si="12"/>
        <v>30.456723333333301</v>
      </c>
      <c r="U22">
        <f t="shared" si="13"/>
        <v>4.3735035081542799</v>
      </c>
      <c r="V22">
        <f t="shared" si="14"/>
        <v>65.521842354448495</v>
      </c>
      <c r="W22">
        <f t="shared" si="15"/>
        <v>2.8135493359167771</v>
      </c>
      <c r="X22">
        <f t="shared" si="16"/>
        <v>4.2940632235225236</v>
      </c>
      <c r="Y22">
        <f t="shared" si="17"/>
        <v>1.5599541722375028</v>
      </c>
      <c r="Z22">
        <f t="shared" si="18"/>
        <v>-192.1726536925074</v>
      </c>
      <c r="AA22">
        <f t="shared" si="19"/>
        <v>-38.825021435608782</v>
      </c>
      <c r="AB22">
        <f t="shared" si="20"/>
        <v>-3.845284953946797</v>
      </c>
      <c r="AC22">
        <f t="shared" si="21"/>
        <v>38.756663750937186</v>
      </c>
      <c r="AD22">
        <v>-4.1227781060363497E-2</v>
      </c>
      <c r="AE22">
        <v>4.62817959922463E-2</v>
      </c>
      <c r="AF22">
        <v>3.4581444428061099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52026.466772553096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312</v>
      </c>
      <c r="AS22">
        <v>759.70992307692302</v>
      </c>
      <c r="AT22">
        <v>941.24199999999996</v>
      </c>
      <c r="AU22">
        <f t="shared" si="27"/>
        <v>0.19286440354667234</v>
      </c>
      <c r="AV22">
        <v>0.5</v>
      </c>
      <c r="AW22">
        <f t="shared" si="28"/>
        <v>1429.2108204302135</v>
      </c>
      <c r="AX22">
        <f t="shared" si="29"/>
        <v>-0.56746837396286154</v>
      </c>
      <c r="AY22">
        <f t="shared" si="30"/>
        <v>137.82194621236167</v>
      </c>
      <c r="AZ22">
        <f t="shared" si="31"/>
        <v>0.40525390919657223</v>
      </c>
      <c r="BA22">
        <f t="shared" si="32"/>
        <v>3.026366858228376E-4</v>
      </c>
      <c r="BB22">
        <f t="shared" si="33"/>
        <v>-1</v>
      </c>
      <c r="BC22" t="s">
        <v>313</v>
      </c>
      <c r="BD22">
        <v>559.79999999999995</v>
      </c>
      <c r="BE22">
        <f t="shared" si="34"/>
        <v>381.44200000000001</v>
      </c>
      <c r="BF22">
        <f t="shared" si="35"/>
        <v>0.4759100385460357</v>
      </c>
      <c r="BG22">
        <f t="shared" si="36"/>
        <v>1.6813897820650232</v>
      </c>
      <c r="BH22">
        <f t="shared" si="37"/>
        <v>0.19286440354667234</v>
      </c>
      <c r="BI22" t="e">
        <f t="shared" si="38"/>
        <v>#DIV/0!</v>
      </c>
      <c r="BJ22" t="s">
        <v>281</v>
      </c>
      <c r="BK22" t="s">
        <v>281</v>
      </c>
      <c r="BL22" t="s">
        <v>281</v>
      </c>
      <c r="BM22" t="s">
        <v>281</v>
      </c>
      <c r="BN22" t="s">
        <v>281</v>
      </c>
      <c r="BO22" t="s">
        <v>281</v>
      </c>
      <c r="BP22" t="s">
        <v>281</v>
      </c>
      <c r="BQ22" t="s">
        <v>281</v>
      </c>
      <c r="BR22">
        <f t="shared" si="39"/>
        <v>1699.99033333333</v>
      </c>
      <c r="BS22">
        <f t="shared" si="40"/>
        <v>1429.2108204302135</v>
      </c>
      <c r="BT22">
        <f t="shared" si="41"/>
        <v>0.84071702785969749</v>
      </c>
      <c r="BU22">
        <f t="shared" si="42"/>
        <v>0.19143405571939531</v>
      </c>
      <c r="BV22">
        <v>6</v>
      </c>
      <c r="BW22">
        <v>0.5</v>
      </c>
      <c r="BX22" t="s">
        <v>282</v>
      </c>
      <c r="BY22">
        <v>1531232927.55</v>
      </c>
      <c r="BZ22">
        <v>50.508396666666698</v>
      </c>
      <c r="CA22">
        <v>49.987369999999999</v>
      </c>
      <c r="CB22">
        <v>28.28999</v>
      </c>
      <c r="CC22">
        <v>21.938770000000002</v>
      </c>
      <c r="CD22">
        <v>400.02190000000002</v>
      </c>
      <c r="CE22">
        <v>99.353880000000004</v>
      </c>
      <c r="CF22">
        <v>0.100002306666667</v>
      </c>
      <c r="CG22">
        <v>30.136886666666701</v>
      </c>
      <c r="CH22">
        <v>30.456723333333301</v>
      </c>
      <c r="CI22">
        <v>999.9</v>
      </c>
      <c r="CJ22">
        <v>10006.936666666699</v>
      </c>
      <c r="CK22">
        <v>0</v>
      </c>
      <c r="CL22">
        <v>3.3794866666666699</v>
      </c>
      <c r="CM22">
        <v>1699.99033333333</v>
      </c>
      <c r="CN22">
        <v>0.97602800000000001</v>
      </c>
      <c r="CO22">
        <v>2.3971639999999999E-2</v>
      </c>
      <c r="CP22">
        <v>0</v>
      </c>
      <c r="CQ22">
        <v>759.66776666666703</v>
      </c>
      <c r="CR22">
        <v>4.9993999999999996</v>
      </c>
      <c r="CS22">
        <v>13451.8766666667</v>
      </c>
      <c r="CT22">
        <v>14104.19</v>
      </c>
      <c r="CU22">
        <v>49.25</v>
      </c>
      <c r="CV22">
        <v>50.028933333333299</v>
      </c>
      <c r="CW22">
        <v>50.095599999999997</v>
      </c>
      <c r="CX22">
        <v>50.061999999999998</v>
      </c>
      <c r="CY22">
        <v>51</v>
      </c>
      <c r="CZ22">
        <v>1654.3589999999999</v>
      </c>
      <c r="DA22">
        <v>40.631333333333401</v>
      </c>
      <c r="DB22">
        <v>0</v>
      </c>
      <c r="DC22">
        <v>75.599999904632597</v>
      </c>
      <c r="DD22">
        <v>759.70992307692302</v>
      </c>
      <c r="DE22">
        <v>3.5286153972868499</v>
      </c>
      <c r="DF22">
        <v>68.133333349556295</v>
      </c>
      <c r="DG22">
        <v>13452.442307692299</v>
      </c>
      <c r="DH22">
        <v>15</v>
      </c>
      <c r="DI22">
        <v>1531232965.8</v>
      </c>
      <c r="DJ22" t="s">
        <v>314</v>
      </c>
      <c r="DK22">
        <v>6</v>
      </c>
      <c r="DL22">
        <v>-4.2110000000000003</v>
      </c>
      <c r="DM22">
        <v>0.70099999999999996</v>
      </c>
      <c r="DN22">
        <v>50</v>
      </c>
      <c r="DO22">
        <v>22</v>
      </c>
      <c r="DP22">
        <v>0.31</v>
      </c>
      <c r="DQ22">
        <v>0.01</v>
      </c>
      <c r="DR22">
        <v>-0.48564950541986501</v>
      </c>
      <c r="DS22">
        <v>0.19503272032691499</v>
      </c>
      <c r="DT22">
        <v>2.6275525937656599E-2</v>
      </c>
      <c r="DU22">
        <v>1</v>
      </c>
      <c r="DV22">
        <v>0.28654231663462199</v>
      </c>
      <c r="DW22">
        <v>2.64394065354371E-2</v>
      </c>
      <c r="DX22">
        <v>3.1566788528133898E-3</v>
      </c>
      <c r="DY22">
        <v>1</v>
      </c>
      <c r="DZ22">
        <v>2</v>
      </c>
      <c r="EA22">
        <v>2</v>
      </c>
      <c r="EB22" t="s">
        <v>284</v>
      </c>
      <c r="EC22">
        <v>1.8852599999999999</v>
      </c>
      <c r="ED22">
        <v>1.8772800000000001</v>
      </c>
      <c r="EE22">
        <v>1.8765099999999999</v>
      </c>
      <c r="EF22">
        <v>1.87748</v>
      </c>
      <c r="EG22">
        <v>1.8821699999999999</v>
      </c>
      <c r="EH22">
        <v>1.88127</v>
      </c>
      <c r="EI22">
        <v>1.8760399999999999</v>
      </c>
      <c r="EJ22">
        <v>1.87561</v>
      </c>
      <c r="EK22" t="s">
        <v>285</v>
      </c>
      <c r="EL22" t="s">
        <v>19</v>
      </c>
      <c r="EM22" t="s">
        <v>19</v>
      </c>
      <c r="EN22" t="s">
        <v>19</v>
      </c>
      <c r="EO22" t="s">
        <v>286</v>
      </c>
      <c r="EP22" t="s">
        <v>287</v>
      </c>
      <c r="EQ22" t="s">
        <v>288</v>
      </c>
      <c r="ER22" t="s">
        <v>288</v>
      </c>
      <c r="ES22" t="s">
        <v>288</v>
      </c>
      <c r="ET22" t="s">
        <v>288</v>
      </c>
      <c r="EU22">
        <v>0</v>
      </c>
      <c r="EV22">
        <v>100</v>
      </c>
      <c r="EW22">
        <v>100</v>
      </c>
      <c r="EX22">
        <v>-4.2110000000000003</v>
      </c>
      <c r="EY22">
        <v>0.70099999999999996</v>
      </c>
      <c r="EZ22">
        <v>2</v>
      </c>
      <c r="FA22">
        <v>392.85199999999998</v>
      </c>
      <c r="FB22">
        <v>613.03899999999999</v>
      </c>
      <c r="FC22">
        <v>24.9998</v>
      </c>
      <c r="FD22">
        <v>32.859900000000003</v>
      </c>
      <c r="FE22">
        <v>30.000399999999999</v>
      </c>
      <c r="FF22">
        <v>32.834600000000002</v>
      </c>
      <c r="FG22">
        <v>32.801200000000001</v>
      </c>
      <c r="FH22">
        <v>5.1099300000000003</v>
      </c>
      <c r="FI22">
        <v>35.038800000000002</v>
      </c>
      <c r="FJ22">
        <v>24.683299999999999</v>
      </c>
      <c r="FK22">
        <v>25</v>
      </c>
      <c r="FL22">
        <v>50</v>
      </c>
      <c r="FM22">
        <v>21.747699999999998</v>
      </c>
      <c r="FN22">
        <v>100.79</v>
      </c>
      <c r="FO22">
        <v>101.78400000000001</v>
      </c>
    </row>
    <row r="23" spans="1:171" x14ac:dyDescent="0.2">
      <c r="A23">
        <v>7</v>
      </c>
      <c r="B23">
        <v>1531233087.4000001</v>
      </c>
      <c r="C23">
        <v>689.70000004768394</v>
      </c>
      <c r="D23" t="s">
        <v>315</v>
      </c>
      <c r="E23" t="s">
        <v>316</v>
      </c>
      <c r="F23" t="s">
        <v>638</v>
      </c>
      <c r="G23">
        <v>1531233079.98333</v>
      </c>
      <c r="H23">
        <f t="shared" si="0"/>
        <v>4.3191428288108791E-3</v>
      </c>
      <c r="I23">
        <f t="shared" si="1"/>
        <v>24.902352601872181</v>
      </c>
      <c r="J23">
        <f t="shared" si="2"/>
        <v>360.27910000000003</v>
      </c>
      <c r="K23">
        <f t="shared" si="3"/>
        <v>202.60646422822376</v>
      </c>
      <c r="L23">
        <f t="shared" si="4"/>
        <v>20.149288919885336</v>
      </c>
      <c r="M23">
        <f t="shared" si="5"/>
        <v>35.829891732965777</v>
      </c>
      <c r="N23">
        <f t="shared" si="6"/>
        <v>0.28068760526911124</v>
      </c>
      <c r="O23">
        <f t="shared" si="7"/>
        <v>2.2505312355761884</v>
      </c>
      <c r="P23">
        <f t="shared" si="8"/>
        <v>0.2625886032717239</v>
      </c>
      <c r="Q23">
        <f t="shared" si="9"/>
        <v>0.16564665167242726</v>
      </c>
      <c r="R23">
        <f t="shared" si="10"/>
        <v>273.60182076122362</v>
      </c>
      <c r="S23">
        <f t="shared" si="11"/>
        <v>30.769181151844545</v>
      </c>
      <c r="T23">
        <f t="shared" si="12"/>
        <v>30.3038666666667</v>
      </c>
      <c r="U23">
        <f t="shared" si="13"/>
        <v>4.3353790094182445</v>
      </c>
      <c r="V23">
        <f t="shared" si="14"/>
        <v>64.193831814018736</v>
      </c>
      <c r="W23">
        <f t="shared" si="15"/>
        <v>2.7579233336307092</v>
      </c>
      <c r="X23">
        <f t="shared" si="16"/>
        <v>4.2962435107798473</v>
      </c>
      <c r="Y23">
        <f t="shared" si="17"/>
        <v>1.5774556757875353</v>
      </c>
      <c r="Z23">
        <f t="shared" si="18"/>
        <v>-190.47419875055976</v>
      </c>
      <c r="AA23">
        <f t="shared" si="19"/>
        <v>-19.186418534307588</v>
      </c>
      <c r="AB23">
        <f t="shared" si="20"/>
        <v>-1.899827899692621</v>
      </c>
      <c r="AC23">
        <f t="shared" si="21"/>
        <v>62.041375576663626</v>
      </c>
      <c r="AD23">
        <v>-4.1198050477741999E-2</v>
      </c>
      <c r="AE23">
        <v>4.62484208087117E-2</v>
      </c>
      <c r="AF23">
        <v>3.4561705279226298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51988.892067532193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317</v>
      </c>
      <c r="AS23">
        <v>747.78119230769198</v>
      </c>
      <c r="AT23">
        <v>1023.34</v>
      </c>
      <c r="AU23">
        <f t="shared" si="27"/>
        <v>0.26927395361493545</v>
      </c>
      <c r="AV23">
        <v>0.5</v>
      </c>
      <c r="AW23">
        <f t="shared" si="28"/>
        <v>1429.2225604302032</v>
      </c>
      <c r="AX23">
        <f t="shared" si="29"/>
        <v>24.902352601872181</v>
      </c>
      <c r="AY23">
        <f t="shared" si="30"/>
        <v>192.4262047213509</v>
      </c>
      <c r="AZ23">
        <f t="shared" si="31"/>
        <v>0.46928684503684015</v>
      </c>
      <c r="BA23">
        <f t="shared" si="32"/>
        <v>1.8123386321354625E-2</v>
      </c>
      <c r="BB23">
        <f t="shared" si="33"/>
        <v>-1</v>
      </c>
      <c r="BC23" t="s">
        <v>318</v>
      </c>
      <c r="BD23">
        <v>543.1</v>
      </c>
      <c r="BE23">
        <f t="shared" si="34"/>
        <v>480.24</v>
      </c>
      <c r="BF23">
        <f t="shared" si="35"/>
        <v>0.57379395238278375</v>
      </c>
      <c r="BG23">
        <f t="shared" si="36"/>
        <v>1.8842570429018597</v>
      </c>
      <c r="BH23">
        <f t="shared" si="37"/>
        <v>0.26927395361493545</v>
      </c>
      <c r="BI23" t="e">
        <f t="shared" si="38"/>
        <v>#DIV/0!</v>
      </c>
      <c r="BJ23" t="s">
        <v>281</v>
      </c>
      <c r="BK23" t="s">
        <v>281</v>
      </c>
      <c r="BL23" t="s">
        <v>281</v>
      </c>
      <c r="BM23" t="s">
        <v>281</v>
      </c>
      <c r="BN23" t="s">
        <v>281</v>
      </c>
      <c r="BO23" t="s">
        <v>281</v>
      </c>
      <c r="BP23" t="s">
        <v>281</v>
      </c>
      <c r="BQ23" t="s">
        <v>281</v>
      </c>
      <c r="BR23">
        <f t="shared" si="39"/>
        <v>1700.0043333333299</v>
      </c>
      <c r="BS23">
        <f t="shared" si="40"/>
        <v>1429.2225604302032</v>
      </c>
      <c r="BT23">
        <f t="shared" si="41"/>
        <v>0.84071701019009526</v>
      </c>
      <c r="BU23">
        <f t="shared" si="42"/>
        <v>0.19143402038019053</v>
      </c>
      <c r="BV23">
        <v>6</v>
      </c>
      <c r="BW23">
        <v>0.5</v>
      </c>
      <c r="BX23" t="s">
        <v>282</v>
      </c>
      <c r="BY23">
        <v>1531233079.98333</v>
      </c>
      <c r="BZ23">
        <v>360.27910000000003</v>
      </c>
      <c r="CA23">
        <v>399.96436666666699</v>
      </c>
      <c r="CB23">
        <v>27.731653333333298</v>
      </c>
      <c r="CC23">
        <v>21.4329866666667</v>
      </c>
      <c r="CD23">
        <v>400.02426666666702</v>
      </c>
      <c r="CE23">
        <v>99.350346666666695</v>
      </c>
      <c r="CF23">
        <v>0.100028703333333</v>
      </c>
      <c r="CG23">
        <v>30.1457333333333</v>
      </c>
      <c r="CH23">
        <v>30.3038666666667</v>
      </c>
      <c r="CI23">
        <v>999.9</v>
      </c>
      <c r="CJ23">
        <v>10000.075999999999</v>
      </c>
      <c r="CK23">
        <v>0</v>
      </c>
      <c r="CL23">
        <v>3.4323823333333299</v>
      </c>
      <c r="CM23">
        <v>1700.0043333333299</v>
      </c>
      <c r="CN23">
        <v>0.97602983333333304</v>
      </c>
      <c r="CO23">
        <v>2.3970063333333302E-2</v>
      </c>
      <c r="CP23">
        <v>0</v>
      </c>
      <c r="CQ23">
        <v>747.73243333333301</v>
      </c>
      <c r="CR23">
        <v>4.9993999999999996</v>
      </c>
      <c r="CS23">
        <v>13264.856666666699</v>
      </c>
      <c r="CT23">
        <v>14104.3166666667</v>
      </c>
      <c r="CU23">
        <v>49.25</v>
      </c>
      <c r="CV23">
        <v>50.043399999999998</v>
      </c>
      <c r="CW23">
        <v>50.061999999999998</v>
      </c>
      <c r="CX23">
        <v>50.125</v>
      </c>
      <c r="CY23">
        <v>51</v>
      </c>
      <c r="CZ23">
        <v>1654.37366666667</v>
      </c>
      <c r="DA23">
        <v>40.630666666666698</v>
      </c>
      <c r="DB23">
        <v>0</v>
      </c>
      <c r="DC23">
        <v>151.200000047684</v>
      </c>
      <c r="DD23">
        <v>747.78119230769198</v>
      </c>
      <c r="DE23">
        <v>-12.5979145413579</v>
      </c>
      <c r="DF23">
        <v>-250.95042760081</v>
      </c>
      <c r="DG23">
        <v>13266.134615384601</v>
      </c>
      <c r="DH23">
        <v>15</v>
      </c>
      <c r="DI23">
        <v>1531233114.4000001</v>
      </c>
      <c r="DJ23" t="s">
        <v>319</v>
      </c>
      <c r="DK23">
        <v>7</v>
      </c>
      <c r="DL23">
        <v>-5.1479999999999997</v>
      </c>
      <c r="DM23">
        <v>0.69299999999999995</v>
      </c>
      <c r="DN23">
        <v>400</v>
      </c>
      <c r="DO23">
        <v>22</v>
      </c>
      <c r="DP23">
        <v>0.03</v>
      </c>
      <c r="DQ23">
        <v>0.02</v>
      </c>
      <c r="DR23">
        <v>24.4533043374818</v>
      </c>
      <c r="DS23">
        <v>-2.0777355129549999</v>
      </c>
      <c r="DT23">
        <v>0.245722521568882</v>
      </c>
      <c r="DU23">
        <v>0</v>
      </c>
      <c r="DV23">
        <v>0.290073295089468</v>
      </c>
      <c r="DW23">
        <v>-9.9891881662749094E-2</v>
      </c>
      <c r="DX23">
        <v>1.1712112478195201E-2</v>
      </c>
      <c r="DY23">
        <v>1</v>
      </c>
      <c r="DZ23">
        <v>1</v>
      </c>
      <c r="EA23">
        <v>2</v>
      </c>
      <c r="EB23" t="s">
        <v>294</v>
      </c>
      <c r="EC23">
        <v>1.8852199999999999</v>
      </c>
      <c r="ED23">
        <v>1.87727</v>
      </c>
      <c r="EE23">
        <v>1.87649</v>
      </c>
      <c r="EF23">
        <v>1.87747</v>
      </c>
      <c r="EG23">
        <v>1.8821699999999999</v>
      </c>
      <c r="EH23">
        <v>1.8812599999999999</v>
      </c>
      <c r="EI23">
        <v>1.8760399999999999</v>
      </c>
      <c r="EJ23">
        <v>1.87561</v>
      </c>
      <c r="EK23" t="s">
        <v>285</v>
      </c>
      <c r="EL23" t="s">
        <v>19</v>
      </c>
      <c r="EM23" t="s">
        <v>19</v>
      </c>
      <c r="EN23" t="s">
        <v>19</v>
      </c>
      <c r="EO23" t="s">
        <v>286</v>
      </c>
      <c r="EP23" t="s">
        <v>287</v>
      </c>
      <c r="EQ23" t="s">
        <v>288</v>
      </c>
      <c r="ER23" t="s">
        <v>288</v>
      </c>
      <c r="ES23" t="s">
        <v>288</v>
      </c>
      <c r="ET23" t="s">
        <v>288</v>
      </c>
      <c r="EU23">
        <v>0</v>
      </c>
      <c r="EV23">
        <v>100</v>
      </c>
      <c r="EW23">
        <v>100</v>
      </c>
      <c r="EX23">
        <v>-5.1479999999999997</v>
      </c>
      <c r="EY23">
        <v>0.69299999999999995</v>
      </c>
      <c r="EZ23">
        <v>2</v>
      </c>
      <c r="FA23">
        <v>392.46899999999999</v>
      </c>
      <c r="FB23">
        <v>612.83900000000006</v>
      </c>
      <c r="FC23">
        <v>25.0002</v>
      </c>
      <c r="FD23">
        <v>32.919600000000003</v>
      </c>
      <c r="FE23">
        <v>30.000299999999999</v>
      </c>
      <c r="FF23">
        <v>32.890799999999999</v>
      </c>
      <c r="FG23">
        <v>32.859699999999997</v>
      </c>
      <c r="FH23">
        <v>20.117999999999999</v>
      </c>
      <c r="FI23">
        <v>35.163699999999999</v>
      </c>
      <c r="FJ23">
        <v>18.861899999999999</v>
      </c>
      <c r="FK23">
        <v>25</v>
      </c>
      <c r="FL23">
        <v>400</v>
      </c>
      <c r="FM23">
        <v>21.796800000000001</v>
      </c>
      <c r="FN23">
        <v>100.78100000000001</v>
      </c>
      <c r="FO23">
        <v>101.774</v>
      </c>
    </row>
    <row r="24" spans="1:171" x14ac:dyDescent="0.2">
      <c r="A24">
        <v>8</v>
      </c>
      <c r="B24">
        <v>1531233235.9000001</v>
      </c>
      <c r="C24">
        <v>838.20000004768394</v>
      </c>
      <c r="D24" t="s">
        <v>320</v>
      </c>
      <c r="E24" t="s">
        <v>321</v>
      </c>
      <c r="F24" t="s">
        <v>638</v>
      </c>
      <c r="G24">
        <v>1531233228.1500001</v>
      </c>
      <c r="H24">
        <f t="shared" si="0"/>
        <v>1.2490265026640624E-3</v>
      </c>
      <c r="I24">
        <f t="shared" si="1"/>
        <v>17.881425755479771</v>
      </c>
      <c r="J24">
        <f t="shared" si="2"/>
        <v>572.10483333333298</v>
      </c>
      <c r="K24">
        <f t="shared" si="3"/>
        <v>133.15311729964216</v>
      </c>
      <c r="L24">
        <f t="shared" si="4"/>
        <v>13.241646896936537</v>
      </c>
      <c r="M24">
        <f t="shared" si="5"/>
        <v>56.893975482247917</v>
      </c>
      <c r="N24">
        <f t="shared" si="6"/>
        <v>6.7739160548604571E-2</v>
      </c>
      <c r="O24">
        <f t="shared" si="7"/>
        <v>2.2506725902122673</v>
      </c>
      <c r="P24">
        <f t="shared" si="8"/>
        <v>6.6626586566386328E-2</v>
      </c>
      <c r="Q24">
        <f t="shared" si="9"/>
        <v>4.1740054821544609E-2</v>
      </c>
      <c r="R24">
        <f t="shared" si="10"/>
        <v>273.60517020866854</v>
      </c>
      <c r="S24">
        <f t="shared" si="11"/>
        <v>31.91280741020125</v>
      </c>
      <c r="T24">
        <f t="shared" si="12"/>
        <v>31.297879999999999</v>
      </c>
      <c r="U24">
        <f t="shared" si="13"/>
        <v>4.5885704577904605</v>
      </c>
      <c r="V24">
        <f t="shared" si="14"/>
        <v>64.543951579343016</v>
      </c>
      <c r="W24">
        <f t="shared" si="15"/>
        <v>2.7934692698464825</v>
      </c>
      <c r="X24">
        <f t="shared" si="16"/>
        <v>4.3280109158059652</v>
      </c>
      <c r="Y24">
        <f t="shared" si="17"/>
        <v>1.795101187943978</v>
      </c>
      <c r="Z24">
        <f t="shared" si="18"/>
        <v>-55.082068767485147</v>
      </c>
      <c r="AA24">
        <f t="shared" si="19"/>
        <v>-124.21276407911624</v>
      </c>
      <c r="AB24">
        <f t="shared" si="20"/>
        <v>-12.367153792724912</v>
      </c>
      <c r="AC24">
        <f t="shared" si="21"/>
        <v>81.943183569342224</v>
      </c>
      <c r="AD24">
        <v>-4.1201856869193899E-2</v>
      </c>
      <c r="AE24">
        <v>4.6252693816574597E-2</v>
      </c>
      <c r="AF24">
        <v>3.4564232746038002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51971.399414545682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322</v>
      </c>
      <c r="AS24">
        <v>738.853230769231</v>
      </c>
      <c r="AT24">
        <v>1001.58</v>
      </c>
      <c r="AU24">
        <f t="shared" si="27"/>
        <v>0.26231231577184955</v>
      </c>
      <c r="AV24">
        <v>0.5</v>
      </c>
      <c r="AW24">
        <f t="shared" si="28"/>
        <v>1429.2354189957509</v>
      </c>
      <c r="AX24">
        <f t="shared" si="29"/>
        <v>17.881425755479771</v>
      </c>
      <c r="AY24">
        <f t="shared" si="30"/>
        <v>187.45302626996255</v>
      </c>
      <c r="AZ24">
        <f t="shared" si="31"/>
        <v>0.45264482118253158</v>
      </c>
      <c r="BA24">
        <f t="shared" si="32"/>
        <v>1.3210857710723936E-2</v>
      </c>
      <c r="BB24">
        <f t="shared" si="33"/>
        <v>-1</v>
      </c>
      <c r="BC24" t="s">
        <v>323</v>
      </c>
      <c r="BD24">
        <v>548.22</v>
      </c>
      <c r="BE24">
        <f t="shared" si="34"/>
        <v>453.36</v>
      </c>
      <c r="BF24">
        <f t="shared" si="35"/>
        <v>0.57951025505286979</v>
      </c>
      <c r="BG24">
        <f t="shared" si="36"/>
        <v>1.8269672759111306</v>
      </c>
      <c r="BH24">
        <f t="shared" si="37"/>
        <v>0.26231231577184949</v>
      </c>
      <c r="BI24" t="e">
        <f t="shared" si="38"/>
        <v>#DIV/0!</v>
      </c>
      <c r="BJ24" t="s">
        <v>281</v>
      </c>
      <c r="BK24" t="s">
        <v>281</v>
      </c>
      <c r="BL24" t="s">
        <v>281</v>
      </c>
      <c r="BM24" t="s">
        <v>281</v>
      </c>
      <c r="BN24" t="s">
        <v>281</v>
      </c>
      <c r="BO24" t="s">
        <v>281</v>
      </c>
      <c r="BP24" t="s">
        <v>281</v>
      </c>
      <c r="BQ24" t="s">
        <v>281</v>
      </c>
      <c r="BR24">
        <f t="shared" si="39"/>
        <v>1700.019</v>
      </c>
      <c r="BS24">
        <f t="shared" si="40"/>
        <v>1429.2354189957509</v>
      </c>
      <c r="BT24">
        <f t="shared" si="41"/>
        <v>0.84071732080391504</v>
      </c>
      <c r="BU24">
        <f t="shared" si="42"/>
        <v>0.19143464160783014</v>
      </c>
      <c r="BV24">
        <v>6</v>
      </c>
      <c r="BW24">
        <v>0.5</v>
      </c>
      <c r="BX24" t="s">
        <v>282</v>
      </c>
      <c r="BY24">
        <v>1531233228.1500001</v>
      </c>
      <c r="BZ24">
        <v>572.10483333333298</v>
      </c>
      <c r="CA24">
        <v>599.99696666666705</v>
      </c>
      <c r="CB24">
        <v>28.0900966666667</v>
      </c>
      <c r="CC24">
        <v>26.269306666666701</v>
      </c>
      <c r="CD24">
        <v>400.02676666666702</v>
      </c>
      <c r="CE24">
        <v>99.34675</v>
      </c>
      <c r="CF24">
        <v>0.10001599</v>
      </c>
      <c r="CG24">
        <v>30.274190000000001</v>
      </c>
      <c r="CH24">
        <v>31.297879999999999</v>
      </c>
      <c r="CI24">
        <v>999.9</v>
      </c>
      <c r="CJ24">
        <v>10001.361999999999</v>
      </c>
      <c r="CK24">
        <v>0</v>
      </c>
      <c r="CL24">
        <v>2.95499</v>
      </c>
      <c r="CM24">
        <v>1700.019</v>
      </c>
      <c r="CN24">
        <v>0.97601959999999999</v>
      </c>
      <c r="CO24">
        <v>2.39805133333333E-2</v>
      </c>
      <c r="CP24">
        <v>0</v>
      </c>
      <c r="CQ24">
        <v>738.86313333333305</v>
      </c>
      <c r="CR24">
        <v>4.9993999999999996</v>
      </c>
      <c r="CS24">
        <v>13076.51</v>
      </c>
      <c r="CT24">
        <v>14104.4066666667</v>
      </c>
      <c r="CU24">
        <v>49.287199999999999</v>
      </c>
      <c r="CV24">
        <v>50.074599999999997</v>
      </c>
      <c r="CW24">
        <v>50.125</v>
      </c>
      <c r="CX24">
        <v>50.212200000000003</v>
      </c>
      <c r="CY24">
        <v>51.061999999999998</v>
      </c>
      <c r="CZ24">
        <v>1654.3723333333301</v>
      </c>
      <c r="DA24">
        <v>40.648666666666699</v>
      </c>
      <c r="DB24">
        <v>0</v>
      </c>
      <c r="DC24">
        <v>147.80000019073501</v>
      </c>
      <c r="DD24">
        <v>738.853230769231</v>
      </c>
      <c r="DE24">
        <v>-3.8327521494704699</v>
      </c>
      <c r="DF24">
        <v>-63.141880309198903</v>
      </c>
      <c r="DG24">
        <v>13076.242307692301</v>
      </c>
      <c r="DH24">
        <v>15</v>
      </c>
      <c r="DI24">
        <v>1531233268.4000001</v>
      </c>
      <c r="DJ24" t="s">
        <v>324</v>
      </c>
      <c r="DK24">
        <v>8</v>
      </c>
      <c r="DL24">
        <v>-6.3860000000000001</v>
      </c>
      <c r="DM24">
        <v>0.84599999999999997</v>
      </c>
      <c r="DN24">
        <v>600</v>
      </c>
      <c r="DO24">
        <v>26</v>
      </c>
      <c r="DP24">
        <v>0.04</v>
      </c>
      <c r="DQ24">
        <v>0.06</v>
      </c>
      <c r="DR24">
        <v>17.419289559348499</v>
      </c>
      <c r="DS24">
        <v>-3.73338886034596</v>
      </c>
      <c r="DT24">
        <v>0.44177685521543603</v>
      </c>
      <c r="DU24">
        <v>0</v>
      </c>
      <c r="DV24">
        <v>6.1736261319932498E-2</v>
      </c>
      <c r="DW24">
        <v>-2.98752728154971E-3</v>
      </c>
      <c r="DX24">
        <v>5.32730988184615E-4</v>
      </c>
      <c r="DY24">
        <v>1</v>
      </c>
      <c r="DZ24">
        <v>1</v>
      </c>
      <c r="EA24">
        <v>2</v>
      </c>
      <c r="EB24" t="s">
        <v>294</v>
      </c>
      <c r="EC24">
        <v>1.88523</v>
      </c>
      <c r="ED24">
        <v>1.8772800000000001</v>
      </c>
      <c r="EE24">
        <v>1.8764799999999999</v>
      </c>
      <c r="EF24">
        <v>1.87748</v>
      </c>
      <c r="EG24">
        <v>1.8821699999999999</v>
      </c>
      <c r="EH24">
        <v>1.8812599999999999</v>
      </c>
      <c r="EI24">
        <v>1.8760600000000001</v>
      </c>
      <c r="EJ24">
        <v>1.87561</v>
      </c>
      <c r="EK24" t="s">
        <v>285</v>
      </c>
      <c r="EL24" t="s">
        <v>19</v>
      </c>
      <c r="EM24" t="s">
        <v>19</v>
      </c>
      <c r="EN24" t="s">
        <v>19</v>
      </c>
      <c r="EO24" t="s">
        <v>286</v>
      </c>
      <c r="EP24" t="s">
        <v>287</v>
      </c>
      <c r="EQ24" t="s">
        <v>288</v>
      </c>
      <c r="ER24" t="s">
        <v>288</v>
      </c>
      <c r="ES24" t="s">
        <v>288</v>
      </c>
      <c r="ET24" t="s">
        <v>288</v>
      </c>
      <c r="EU24">
        <v>0</v>
      </c>
      <c r="EV24">
        <v>100</v>
      </c>
      <c r="EW24">
        <v>100</v>
      </c>
      <c r="EX24">
        <v>-6.3860000000000001</v>
      </c>
      <c r="EY24">
        <v>0.84599999999999997</v>
      </c>
      <c r="EZ24">
        <v>2</v>
      </c>
      <c r="FA24">
        <v>390.83499999999998</v>
      </c>
      <c r="FB24">
        <v>618.36699999999996</v>
      </c>
      <c r="FC24">
        <v>25.0001</v>
      </c>
      <c r="FD24">
        <v>33.008800000000001</v>
      </c>
      <c r="FE24">
        <v>30.000399999999999</v>
      </c>
      <c r="FF24">
        <v>32.973199999999999</v>
      </c>
      <c r="FG24">
        <v>32.941600000000001</v>
      </c>
      <c r="FH24">
        <v>27.962399999999999</v>
      </c>
      <c r="FI24">
        <v>18.493400000000001</v>
      </c>
      <c r="FJ24">
        <v>18.490600000000001</v>
      </c>
      <c r="FK24">
        <v>25</v>
      </c>
      <c r="FL24">
        <v>600</v>
      </c>
      <c r="FM24">
        <v>26.459</v>
      </c>
      <c r="FN24">
        <v>100.767</v>
      </c>
      <c r="FO24">
        <v>101.756</v>
      </c>
    </row>
    <row r="25" spans="1:171" x14ac:dyDescent="0.2">
      <c r="A25">
        <v>9</v>
      </c>
      <c r="B25">
        <v>1531233389.9000001</v>
      </c>
      <c r="C25">
        <v>992.20000004768394</v>
      </c>
      <c r="D25" t="s">
        <v>325</v>
      </c>
      <c r="E25" t="s">
        <v>326</v>
      </c>
      <c r="F25" t="s">
        <v>638</v>
      </c>
      <c r="G25">
        <v>1531233382.1500001</v>
      </c>
      <c r="H25">
        <f t="shared" si="0"/>
        <v>1.0287077691600642E-3</v>
      </c>
      <c r="I25">
        <f t="shared" si="1"/>
        <v>18.934532436632821</v>
      </c>
      <c r="J25">
        <f t="shared" si="2"/>
        <v>770.40733333333299</v>
      </c>
      <c r="K25">
        <f t="shared" si="3"/>
        <v>186.4438999503559</v>
      </c>
      <c r="L25">
        <f t="shared" si="4"/>
        <v>18.540650281040385</v>
      </c>
      <c r="M25">
        <f t="shared" si="5"/>
        <v>76.612069073247071</v>
      </c>
      <c r="N25">
        <f t="shared" si="6"/>
        <v>5.3832219467453042E-2</v>
      </c>
      <c r="O25">
        <f t="shared" si="7"/>
        <v>2.2506347323260161</v>
      </c>
      <c r="P25">
        <f t="shared" si="8"/>
        <v>5.3127002079727759E-2</v>
      </c>
      <c r="Q25">
        <f t="shared" si="9"/>
        <v>3.3266967544347922E-2</v>
      </c>
      <c r="R25">
        <f t="shared" si="10"/>
        <v>273.60257208527139</v>
      </c>
      <c r="S25">
        <f t="shared" si="11"/>
        <v>32.031580771564954</v>
      </c>
      <c r="T25">
        <f t="shared" si="12"/>
        <v>31.5683233333333</v>
      </c>
      <c r="U25">
        <f t="shared" si="13"/>
        <v>4.6596463638181733</v>
      </c>
      <c r="V25">
        <f t="shared" si="14"/>
        <v>64.67172625572428</v>
      </c>
      <c r="W25">
        <f t="shared" si="15"/>
        <v>2.8063852185046572</v>
      </c>
      <c r="X25">
        <f t="shared" si="16"/>
        <v>4.3394314347009653</v>
      </c>
      <c r="Y25">
        <f t="shared" si="17"/>
        <v>1.8532611453135162</v>
      </c>
      <c r="Z25">
        <f t="shared" si="18"/>
        <v>-45.36601261995883</v>
      </c>
      <c r="AA25">
        <f t="shared" si="19"/>
        <v>-151.44620705908673</v>
      </c>
      <c r="AB25">
        <f t="shared" si="20"/>
        <v>-15.102477738284421</v>
      </c>
      <c r="AC25">
        <f t="shared" si="21"/>
        <v>61.687874667941429</v>
      </c>
      <c r="AD25">
        <v>-4.1200837412479902E-2</v>
      </c>
      <c r="AE25">
        <v>4.6251549387103803E-2</v>
      </c>
      <c r="AF25">
        <v>3.45635558285267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51962.220158699434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327</v>
      </c>
      <c r="AS25">
        <v>740.22246153846197</v>
      </c>
      <c r="AT25">
        <v>1015</v>
      </c>
      <c r="AU25">
        <f t="shared" si="27"/>
        <v>0.27071678666161381</v>
      </c>
      <c r="AV25">
        <v>0.5</v>
      </c>
      <c r="AW25">
        <f t="shared" si="28"/>
        <v>1429.2212004304183</v>
      </c>
      <c r="AX25">
        <f t="shared" si="29"/>
        <v>18.934532436632821</v>
      </c>
      <c r="AY25">
        <f t="shared" si="30"/>
        <v>193.45708540458858</v>
      </c>
      <c r="AZ25">
        <f t="shared" si="31"/>
        <v>0.45743842364532017</v>
      </c>
      <c r="BA25">
        <f t="shared" si="32"/>
        <v>1.3947828671047855E-2</v>
      </c>
      <c r="BB25">
        <f t="shared" si="33"/>
        <v>-1</v>
      </c>
      <c r="BC25" t="s">
        <v>328</v>
      </c>
      <c r="BD25">
        <v>550.70000000000005</v>
      </c>
      <c r="BE25">
        <f t="shared" si="34"/>
        <v>464.29999999999995</v>
      </c>
      <c r="BF25">
        <f t="shared" si="35"/>
        <v>0.59181033482993339</v>
      </c>
      <c r="BG25">
        <f t="shared" si="36"/>
        <v>1.8431087706555291</v>
      </c>
      <c r="BH25">
        <f t="shared" si="37"/>
        <v>0.27071678666161381</v>
      </c>
      <c r="BI25" t="e">
        <f t="shared" si="38"/>
        <v>#DIV/0!</v>
      </c>
      <c r="BJ25" t="s">
        <v>281</v>
      </c>
      <c r="BK25" t="s">
        <v>281</v>
      </c>
      <c r="BL25" t="s">
        <v>281</v>
      </c>
      <c r="BM25" t="s">
        <v>281</v>
      </c>
      <c r="BN25" t="s">
        <v>281</v>
      </c>
      <c r="BO25" t="s">
        <v>281</v>
      </c>
      <c r="BP25" t="s">
        <v>281</v>
      </c>
      <c r="BQ25" t="s">
        <v>281</v>
      </c>
      <c r="BR25">
        <f t="shared" si="39"/>
        <v>1700.002</v>
      </c>
      <c r="BS25">
        <f t="shared" si="40"/>
        <v>1429.2212004304183</v>
      </c>
      <c r="BT25">
        <f t="shared" si="41"/>
        <v>0.84071736411511189</v>
      </c>
      <c r="BU25">
        <f t="shared" si="42"/>
        <v>0.19143472823022381</v>
      </c>
      <c r="BV25">
        <v>6</v>
      </c>
      <c r="BW25">
        <v>0.5</v>
      </c>
      <c r="BX25" t="s">
        <v>282</v>
      </c>
      <c r="BY25">
        <v>1531233382.1500001</v>
      </c>
      <c r="BZ25">
        <v>770.40733333333299</v>
      </c>
      <c r="CA25">
        <v>799.99663333333399</v>
      </c>
      <c r="CB25">
        <v>28.220876666666701</v>
      </c>
      <c r="CC25">
        <v>26.721426666666702</v>
      </c>
      <c r="CD25">
        <v>400.01736666666699</v>
      </c>
      <c r="CE25">
        <v>99.343580000000003</v>
      </c>
      <c r="CF25">
        <v>0.10000751333333301</v>
      </c>
      <c r="CG25">
        <v>30.320170000000001</v>
      </c>
      <c r="CH25">
        <v>31.5683233333333</v>
      </c>
      <c r="CI25">
        <v>999.9</v>
      </c>
      <c r="CJ25">
        <v>10001.4336666667</v>
      </c>
      <c r="CK25">
        <v>0</v>
      </c>
      <c r="CL25">
        <v>3.2426293333333298</v>
      </c>
      <c r="CM25">
        <v>1700.002</v>
      </c>
      <c r="CN25">
        <v>0.97601593333333303</v>
      </c>
      <c r="CO25">
        <v>2.39839466666667E-2</v>
      </c>
      <c r="CP25">
        <v>0</v>
      </c>
      <c r="CQ25">
        <v>740.23986666666701</v>
      </c>
      <c r="CR25">
        <v>4.9993999999999996</v>
      </c>
      <c r="CS25">
        <v>13140.823333333299</v>
      </c>
      <c r="CT25">
        <v>14104.25</v>
      </c>
      <c r="CU25">
        <v>49.372900000000001</v>
      </c>
      <c r="CV25">
        <v>50.186999999999998</v>
      </c>
      <c r="CW25">
        <v>50.186999999999998</v>
      </c>
      <c r="CX25">
        <v>50.316200000000002</v>
      </c>
      <c r="CY25">
        <v>51.125</v>
      </c>
      <c r="CZ25">
        <v>1654.3513333333301</v>
      </c>
      <c r="DA25">
        <v>40.650666666666702</v>
      </c>
      <c r="DB25">
        <v>0</v>
      </c>
      <c r="DC25">
        <v>153.5</v>
      </c>
      <c r="DD25">
        <v>740.22246153846197</v>
      </c>
      <c r="DE25">
        <v>-2.8425982941410699</v>
      </c>
      <c r="DF25">
        <v>-57.521367556684503</v>
      </c>
      <c r="DG25">
        <v>13140.65</v>
      </c>
      <c r="DH25">
        <v>15</v>
      </c>
      <c r="DI25">
        <v>1531233330.9000001</v>
      </c>
      <c r="DJ25" t="s">
        <v>329</v>
      </c>
      <c r="DK25">
        <v>9</v>
      </c>
      <c r="DL25">
        <v>-7.4539999999999997</v>
      </c>
      <c r="DM25">
        <v>0.85199999999999998</v>
      </c>
      <c r="DN25">
        <v>800</v>
      </c>
      <c r="DO25">
        <v>27</v>
      </c>
      <c r="DP25">
        <v>0.05</v>
      </c>
      <c r="DQ25">
        <v>0.05</v>
      </c>
      <c r="DR25">
        <v>19.053982079784699</v>
      </c>
      <c r="DS25">
        <v>-1.35178580448546</v>
      </c>
      <c r="DT25">
        <v>0.161047222636159</v>
      </c>
      <c r="DU25">
        <v>0</v>
      </c>
      <c r="DV25">
        <v>5.4889823450657897E-2</v>
      </c>
      <c r="DW25">
        <v>-1.0416953358084499E-2</v>
      </c>
      <c r="DX25">
        <v>1.3197708742248701E-3</v>
      </c>
      <c r="DY25">
        <v>1</v>
      </c>
      <c r="DZ25">
        <v>1</v>
      </c>
      <c r="EA25">
        <v>2</v>
      </c>
      <c r="EB25" t="s">
        <v>294</v>
      </c>
      <c r="EC25">
        <v>1.8852100000000001</v>
      </c>
      <c r="ED25">
        <v>1.8771599999999999</v>
      </c>
      <c r="EE25">
        <v>1.8763799999999999</v>
      </c>
      <c r="EF25">
        <v>1.87744</v>
      </c>
      <c r="EG25">
        <v>1.8821000000000001</v>
      </c>
      <c r="EH25">
        <v>1.88121</v>
      </c>
      <c r="EI25">
        <v>1.8759300000000001</v>
      </c>
      <c r="EJ25">
        <v>1.87558</v>
      </c>
      <c r="EK25" t="s">
        <v>285</v>
      </c>
      <c r="EL25" t="s">
        <v>19</v>
      </c>
      <c r="EM25" t="s">
        <v>19</v>
      </c>
      <c r="EN25" t="s">
        <v>19</v>
      </c>
      <c r="EO25" t="s">
        <v>286</v>
      </c>
      <c r="EP25" t="s">
        <v>287</v>
      </c>
      <c r="EQ25" t="s">
        <v>288</v>
      </c>
      <c r="ER25" t="s">
        <v>288</v>
      </c>
      <c r="ES25" t="s">
        <v>288</v>
      </c>
      <c r="ET25" t="s">
        <v>288</v>
      </c>
      <c r="EU25">
        <v>0</v>
      </c>
      <c r="EV25">
        <v>100</v>
      </c>
      <c r="EW25">
        <v>100</v>
      </c>
      <c r="EX25">
        <v>-7.4539999999999997</v>
      </c>
      <c r="EY25">
        <v>0.85199999999999998</v>
      </c>
      <c r="EZ25">
        <v>2</v>
      </c>
      <c r="FA25">
        <v>390.64</v>
      </c>
      <c r="FB25">
        <v>618.495</v>
      </c>
      <c r="FC25">
        <v>25.0001</v>
      </c>
      <c r="FD25">
        <v>33.114199999999997</v>
      </c>
      <c r="FE25">
        <v>30.000399999999999</v>
      </c>
      <c r="FF25">
        <v>33.0749</v>
      </c>
      <c r="FG25">
        <v>33.0413</v>
      </c>
      <c r="FH25">
        <v>35.3078</v>
      </c>
      <c r="FI25">
        <v>17.521599999999999</v>
      </c>
      <c r="FJ25">
        <v>18.529599999999999</v>
      </c>
      <c r="FK25">
        <v>25</v>
      </c>
      <c r="FL25">
        <v>800</v>
      </c>
      <c r="FM25">
        <v>26.829599999999999</v>
      </c>
      <c r="FN25">
        <v>100.75</v>
      </c>
      <c r="FO25">
        <v>101.736</v>
      </c>
    </row>
    <row r="26" spans="1:171" x14ac:dyDescent="0.2">
      <c r="A26">
        <v>10</v>
      </c>
      <c r="B26">
        <v>1531233478.4000001</v>
      </c>
      <c r="C26">
        <v>1080.7000000476801</v>
      </c>
      <c r="D26" t="s">
        <v>330</v>
      </c>
      <c r="E26" t="s">
        <v>331</v>
      </c>
      <c r="F26" t="s">
        <v>638</v>
      </c>
      <c r="G26">
        <v>1531233470.6533301</v>
      </c>
      <c r="H26">
        <f t="shared" si="0"/>
        <v>8.6696647225261564E-4</v>
      </c>
      <c r="I26">
        <f t="shared" si="1"/>
        <v>19.985672949118815</v>
      </c>
      <c r="J26">
        <f t="shared" si="2"/>
        <v>968.80006666666702</v>
      </c>
      <c r="K26">
        <f t="shared" si="3"/>
        <v>222.87816170909784</v>
      </c>
      <c r="L26">
        <f t="shared" si="4"/>
        <v>22.16339411767699</v>
      </c>
      <c r="M26">
        <f t="shared" si="5"/>
        <v>96.339172640836637</v>
      </c>
      <c r="N26">
        <f t="shared" si="6"/>
        <v>4.4389606189165896E-2</v>
      </c>
      <c r="O26">
        <f t="shared" si="7"/>
        <v>2.2502943468923795</v>
      </c>
      <c r="P26">
        <f t="shared" si="8"/>
        <v>4.3908829163674314E-2</v>
      </c>
      <c r="Q26">
        <f t="shared" si="9"/>
        <v>2.7485780143623281E-2</v>
      </c>
      <c r="R26">
        <f t="shared" si="10"/>
        <v>273.60156129179336</v>
      </c>
      <c r="S26">
        <f t="shared" si="11"/>
        <v>32.122089303088998</v>
      </c>
      <c r="T26">
        <f t="shared" si="12"/>
        <v>31.735800000000001</v>
      </c>
      <c r="U26">
        <f t="shared" si="13"/>
        <v>4.7041403442360297</v>
      </c>
      <c r="V26">
        <f t="shared" si="14"/>
        <v>64.731696809036137</v>
      </c>
      <c r="W26">
        <f t="shared" si="15"/>
        <v>2.8149240944762557</v>
      </c>
      <c r="X26">
        <f t="shared" si="16"/>
        <v>4.3486023590274705</v>
      </c>
      <c r="Y26">
        <f t="shared" si="17"/>
        <v>1.889216249759774</v>
      </c>
      <c r="Z26">
        <f t="shared" si="18"/>
        <v>-38.23322142634035</v>
      </c>
      <c r="AA26">
        <f t="shared" si="19"/>
        <v>-167.2710555778537</v>
      </c>
      <c r="AB26">
        <f t="shared" si="20"/>
        <v>-16.699925797383685</v>
      </c>
      <c r="AC26">
        <f t="shared" si="21"/>
        <v>51.397358490215623</v>
      </c>
      <c r="AD26">
        <v>-4.1191672034617599E-2</v>
      </c>
      <c r="AE26">
        <v>4.6241260447522199E-2</v>
      </c>
      <c r="AF26">
        <v>3.4557469774534799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51944.783609589329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332</v>
      </c>
      <c r="AS26">
        <v>741.57092307692301</v>
      </c>
      <c r="AT26">
        <v>1021.25</v>
      </c>
      <c r="AU26">
        <f t="shared" si="27"/>
        <v>0.27385956124658706</v>
      </c>
      <c r="AV26">
        <v>0.5</v>
      </c>
      <c r="AW26">
        <f t="shared" si="28"/>
        <v>1429.2158804304229</v>
      </c>
      <c r="AX26">
        <f t="shared" si="29"/>
        <v>19.985672949118815</v>
      </c>
      <c r="AY26">
        <f t="shared" si="30"/>
        <v>195.70221697066512</v>
      </c>
      <c r="AZ26">
        <f t="shared" si="31"/>
        <v>0.46643818849449209</v>
      </c>
      <c r="BA26">
        <f t="shared" si="32"/>
        <v>1.4683347167118494E-2</v>
      </c>
      <c r="BB26">
        <f t="shared" si="33"/>
        <v>-1</v>
      </c>
      <c r="BC26" t="s">
        <v>333</v>
      </c>
      <c r="BD26">
        <v>544.9</v>
      </c>
      <c r="BE26">
        <f t="shared" si="34"/>
        <v>476.35</v>
      </c>
      <c r="BF26">
        <f t="shared" si="35"/>
        <v>0.58712937319844016</v>
      </c>
      <c r="BG26">
        <f t="shared" si="36"/>
        <v>1.8741971003853919</v>
      </c>
      <c r="BH26">
        <f t="shared" si="37"/>
        <v>0.273859561246587</v>
      </c>
      <c r="BI26" t="e">
        <f t="shared" si="38"/>
        <v>#DIV/0!</v>
      </c>
      <c r="BJ26" t="s">
        <v>281</v>
      </c>
      <c r="BK26" t="s">
        <v>281</v>
      </c>
      <c r="BL26" t="s">
        <v>281</v>
      </c>
      <c r="BM26" t="s">
        <v>281</v>
      </c>
      <c r="BN26" t="s">
        <v>281</v>
      </c>
      <c r="BO26" t="s">
        <v>281</v>
      </c>
      <c r="BP26" t="s">
        <v>281</v>
      </c>
      <c r="BQ26" t="s">
        <v>281</v>
      </c>
      <c r="BR26">
        <f t="shared" si="39"/>
        <v>1699.9956666666701</v>
      </c>
      <c r="BS26">
        <f t="shared" si="40"/>
        <v>1429.2158804304229</v>
      </c>
      <c r="BT26">
        <f t="shared" si="41"/>
        <v>0.84071736678765263</v>
      </c>
      <c r="BU26">
        <f t="shared" si="42"/>
        <v>0.19143473357530527</v>
      </c>
      <c r="BV26">
        <v>6</v>
      </c>
      <c r="BW26">
        <v>0.5</v>
      </c>
      <c r="BX26" t="s">
        <v>282</v>
      </c>
      <c r="BY26">
        <v>1531233470.6533301</v>
      </c>
      <c r="BZ26">
        <v>968.80006666666702</v>
      </c>
      <c r="CA26">
        <v>1000.0367</v>
      </c>
      <c r="CB26">
        <v>28.307266666666699</v>
      </c>
      <c r="CC26">
        <v>27.043700000000001</v>
      </c>
      <c r="CD26">
        <v>400.02243333333303</v>
      </c>
      <c r="CE26">
        <v>99.341726666666702</v>
      </c>
      <c r="CF26">
        <v>0.1000219</v>
      </c>
      <c r="CG26">
        <v>30.357016666666699</v>
      </c>
      <c r="CH26">
        <v>31.735800000000001</v>
      </c>
      <c r="CI26">
        <v>999.9</v>
      </c>
      <c r="CJ26">
        <v>9999.3953333333302</v>
      </c>
      <c r="CK26">
        <v>0</v>
      </c>
      <c r="CL26">
        <v>3.4853749999999999</v>
      </c>
      <c r="CM26">
        <v>1699.9956666666701</v>
      </c>
      <c r="CN26">
        <v>0.97601783333333303</v>
      </c>
      <c r="CO26">
        <v>2.3982066666666701E-2</v>
      </c>
      <c r="CP26">
        <v>0</v>
      </c>
      <c r="CQ26">
        <v>741.55039999999997</v>
      </c>
      <c r="CR26">
        <v>4.9993999999999996</v>
      </c>
      <c r="CS26">
        <v>13174.3533333333</v>
      </c>
      <c r="CT26">
        <v>14104.2066666667</v>
      </c>
      <c r="CU26">
        <v>49.424599999999998</v>
      </c>
      <c r="CV26">
        <v>50.25</v>
      </c>
      <c r="CW26">
        <v>50.25</v>
      </c>
      <c r="CX26">
        <v>50.375</v>
      </c>
      <c r="CY26">
        <v>51.186999999999998</v>
      </c>
      <c r="CZ26">
        <v>1654.345</v>
      </c>
      <c r="DA26">
        <v>40.650666666666702</v>
      </c>
      <c r="DB26">
        <v>0</v>
      </c>
      <c r="DC26">
        <v>87.600000143051105</v>
      </c>
      <c r="DD26">
        <v>741.57092307692301</v>
      </c>
      <c r="DE26">
        <v>-3.3883760846184798</v>
      </c>
      <c r="DF26">
        <v>-51.668376199743797</v>
      </c>
      <c r="DG26">
        <v>13174.4576923077</v>
      </c>
      <c r="DH26">
        <v>15</v>
      </c>
      <c r="DI26">
        <v>1531233449.4000001</v>
      </c>
      <c r="DJ26" t="s">
        <v>334</v>
      </c>
      <c r="DK26">
        <v>10</v>
      </c>
      <c r="DL26">
        <v>-8.2460000000000004</v>
      </c>
      <c r="DM26">
        <v>0.86</v>
      </c>
      <c r="DN26">
        <v>1000</v>
      </c>
      <c r="DO26">
        <v>27</v>
      </c>
      <c r="DP26">
        <v>0.08</v>
      </c>
      <c r="DQ26">
        <v>0.05</v>
      </c>
      <c r="DR26">
        <v>20.031962741934301</v>
      </c>
      <c r="DS26">
        <v>-0.162959367867064</v>
      </c>
      <c r="DT26">
        <v>0.77349068527061104</v>
      </c>
      <c r="DU26">
        <v>1</v>
      </c>
      <c r="DV26">
        <v>4.2952207264439803E-2</v>
      </c>
      <c r="DW26">
        <v>1.57211477244876E-2</v>
      </c>
      <c r="DX26">
        <v>2.4485440218220702E-3</v>
      </c>
      <c r="DY26">
        <v>1</v>
      </c>
      <c r="DZ26">
        <v>2</v>
      </c>
      <c r="EA26">
        <v>2</v>
      </c>
      <c r="EB26" t="s">
        <v>284</v>
      </c>
      <c r="EC26">
        <v>1.8852100000000001</v>
      </c>
      <c r="ED26">
        <v>1.87717</v>
      </c>
      <c r="EE26">
        <v>1.8763700000000001</v>
      </c>
      <c r="EF26">
        <v>1.87744</v>
      </c>
      <c r="EG26">
        <v>1.8821399999999999</v>
      </c>
      <c r="EH26">
        <v>1.88124</v>
      </c>
      <c r="EI26">
        <v>1.8759399999999999</v>
      </c>
      <c r="EJ26">
        <v>1.87558</v>
      </c>
      <c r="EK26" t="s">
        <v>285</v>
      </c>
      <c r="EL26" t="s">
        <v>19</v>
      </c>
      <c r="EM26" t="s">
        <v>19</v>
      </c>
      <c r="EN26" t="s">
        <v>19</v>
      </c>
      <c r="EO26" t="s">
        <v>286</v>
      </c>
      <c r="EP26" t="s">
        <v>287</v>
      </c>
      <c r="EQ26" t="s">
        <v>288</v>
      </c>
      <c r="ER26" t="s">
        <v>288</v>
      </c>
      <c r="ES26" t="s">
        <v>288</v>
      </c>
      <c r="ET26" t="s">
        <v>288</v>
      </c>
      <c r="EU26">
        <v>0</v>
      </c>
      <c r="EV26">
        <v>100</v>
      </c>
      <c r="EW26">
        <v>100</v>
      </c>
      <c r="EX26">
        <v>-8.2460000000000004</v>
      </c>
      <c r="EY26">
        <v>0.86</v>
      </c>
      <c r="EZ26">
        <v>2</v>
      </c>
      <c r="FA26">
        <v>390.48899999999998</v>
      </c>
      <c r="FB26">
        <v>618.55499999999995</v>
      </c>
      <c r="FC26">
        <v>25.000599999999999</v>
      </c>
      <c r="FD26">
        <v>33.176699999999997</v>
      </c>
      <c r="FE26">
        <v>30.000499999999999</v>
      </c>
      <c r="FF26">
        <v>33.1355</v>
      </c>
      <c r="FG26">
        <v>33.100299999999997</v>
      </c>
      <c r="FH26">
        <v>42.3279</v>
      </c>
      <c r="FI26">
        <v>17.387699999999999</v>
      </c>
      <c r="FJ26">
        <v>18.812000000000001</v>
      </c>
      <c r="FK26">
        <v>25</v>
      </c>
      <c r="FL26">
        <v>1000</v>
      </c>
      <c r="FM26">
        <v>27.054099999999998</v>
      </c>
      <c r="FN26">
        <v>100.74</v>
      </c>
      <c r="FO26">
        <v>101.724</v>
      </c>
    </row>
    <row r="27" spans="1:171" x14ac:dyDescent="0.2">
      <c r="A27">
        <v>11</v>
      </c>
      <c r="B27">
        <v>1531234812.5999999</v>
      </c>
      <c r="C27">
        <v>2414.8999998569502</v>
      </c>
      <c r="D27" t="s">
        <v>335</v>
      </c>
      <c r="E27" t="s">
        <v>336</v>
      </c>
      <c r="F27" t="s">
        <v>639</v>
      </c>
      <c r="G27">
        <v>1531234804.8499999</v>
      </c>
      <c r="H27">
        <f t="shared" si="0"/>
        <v>2.0998499607194012E-3</v>
      </c>
      <c r="I27">
        <f t="shared" si="1"/>
        <v>15.099330924381935</v>
      </c>
      <c r="J27">
        <f t="shared" si="2"/>
        <v>376.14626666666697</v>
      </c>
      <c r="K27">
        <f t="shared" si="3"/>
        <v>159.32487193778184</v>
      </c>
      <c r="L27">
        <f t="shared" si="4"/>
        <v>15.846137715021294</v>
      </c>
      <c r="M27">
        <f t="shared" si="5"/>
        <v>37.410766254491378</v>
      </c>
      <c r="N27">
        <f t="shared" si="6"/>
        <v>0.11846089997984977</v>
      </c>
      <c r="O27">
        <f t="shared" si="7"/>
        <v>2.249837441178125</v>
      </c>
      <c r="P27">
        <f t="shared" si="8"/>
        <v>0.11510167703987474</v>
      </c>
      <c r="Q27">
        <f t="shared" si="9"/>
        <v>7.2232426457027835E-2</v>
      </c>
      <c r="R27">
        <f t="shared" si="10"/>
        <v>273.60168074634078</v>
      </c>
      <c r="S27">
        <f t="shared" si="11"/>
        <v>31.937944279068759</v>
      </c>
      <c r="T27">
        <f t="shared" si="12"/>
        <v>31.339753333333299</v>
      </c>
      <c r="U27">
        <f t="shared" si="13"/>
        <v>4.5995131282712762</v>
      </c>
      <c r="V27">
        <f t="shared" si="14"/>
        <v>64.773742245832111</v>
      </c>
      <c r="W27">
        <f t="shared" si="15"/>
        <v>2.8530371032626789</v>
      </c>
      <c r="X27">
        <f t="shared" si="16"/>
        <v>4.4046198418407094</v>
      </c>
      <c r="Y27">
        <f t="shared" si="17"/>
        <v>1.7464760250085973</v>
      </c>
      <c r="Z27">
        <f t="shared" si="18"/>
        <v>-92.60338326772559</v>
      </c>
      <c r="AA27">
        <f t="shared" si="19"/>
        <v>-92.077334342452076</v>
      </c>
      <c r="AB27">
        <f t="shared" si="20"/>
        <v>-9.1867859552056927</v>
      </c>
      <c r="AC27">
        <f t="shared" si="21"/>
        <v>79.73417718095746</v>
      </c>
      <c r="AD27">
        <v>-4.1179371148199799E-2</v>
      </c>
      <c r="AE27">
        <v>4.62274516249013E-2</v>
      </c>
      <c r="AF27">
        <v>3.4549300927639099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51892.001433129939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337</v>
      </c>
      <c r="AS27">
        <v>707.672384615385</v>
      </c>
      <c r="AT27">
        <v>966.35199999999998</v>
      </c>
      <c r="AU27">
        <f t="shared" si="27"/>
        <v>0.26768673877077398</v>
      </c>
      <c r="AV27">
        <v>0.5</v>
      </c>
      <c r="AW27">
        <f t="shared" si="28"/>
        <v>1429.2166989957075</v>
      </c>
      <c r="AX27">
        <f t="shared" si="29"/>
        <v>15.099330924381935</v>
      </c>
      <c r="AY27">
        <f t="shared" si="30"/>
        <v>191.29117857544594</v>
      </c>
      <c r="AZ27">
        <f t="shared" si="31"/>
        <v>0.44198387337119394</v>
      </c>
      <c r="BA27">
        <f t="shared" si="32"/>
        <v>1.1264443618448295E-2</v>
      </c>
      <c r="BB27">
        <f t="shared" si="33"/>
        <v>-1</v>
      </c>
      <c r="BC27" t="s">
        <v>338</v>
      </c>
      <c r="BD27">
        <v>539.24</v>
      </c>
      <c r="BE27">
        <f t="shared" si="34"/>
        <v>427.11199999999997</v>
      </c>
      <c r="BF27">
        <f t="shared" si="35"/>
        <v>0.60564820324555391</v>
      </c>
      <c r="BG27">
        <f t="shared" si="36"/>
        <v>1.7920629033454492</v>
      </c>
      <c r="BH27">
        <f t="shared" si="37"/>
        <v>0.26768673877077398</v>
      </c>
      <c r="BI27" t="e">
        <f t="shared" si="38"/>
        <v>#DIV/0!</v>
      </c>
      <c r="BJ27" t="s">
        <v>281</v>
      </c>
      <c r="BK27" t="s">
        <v>281</v>
      </c>
      <c r="BL27" t="s">
        <v>281</v>
      </c>
      <c r="BM27" t="s">
        <v>281</v>
      </c>
      <c r="BN27" t="s">
        <v>281</v>
      </c>
      <c r="BO27" t="s">
        <v>281</v>
      </c>
      <c r="BP27" t="s">
        <v>281</v>
      </c>
      <c r="BQ27" t="s">
        <v>281</v>
      </c>
      <c r="BR27">
        <f t="shared" si="39"/>
        <v>1699.9966666666701</v>
      </c>
      <c r="BS27">
        <f t="shared" si="40"/>
        <v>1429.2166989957075</v>
      </c>
      <c r="BT27">
        <f t="shared" si="41"/>
        <v>0.84071735375699042</v>
      </c>
      <c r="BU27">
        <f t="shared" si="42"/>
        <v>0.19143470751398106</v>
      </c>
      <c r="BV27">
        <v>6</v>
      </c>
      <c r="BW27">
        <v>0.5</v>
      </c>
      <c r="BX27" t="s">
        <v>282</v>
      </c>
      <c r="BY27">
        <v>1531234804.8499999</v>
      </c>
      <c r="BZ27">
        <v>376.14626666666697</v>
      </c>
      <c r="CA27">
        <v>399.97896666666702</v>
      </c>
      <c r="CB27">
        <v>28.685839999999999</v>
      </c>
      <c r="CC27">
        <v>25.626556666666701</v>
      </c>
      <c r="CD27">
        <v>400.01799999999997</v>
      </c>
      <c r="CE27">
        <v>99.357996666666693</v>
      </c>
      <c r="CF27">
        <v>0.10003221666666701</v>
      </c>
      <c r="CG27">
        <v>30.5806233333333</v>
      </c>
      <c r="CH27">
        <v>31.339753333333299</v>
      </c>
      <c r="CI27">
        <v>999.9</v>
      </c>
      <c r="CJ27">
        <v>9994.7723333333306</v>
      </c>
      <c r="CK27">
        <v>0</v>
      </c>
      <c r="CL27">
        <v>2.6572663333333302</v>
      </c>
      <c r="CM27">
        <v>1699.9966666666701</v>
      </c>
      <c r="CN27">
        <v>0.97601993333333303</v>
      </c>
      <c r="CO27">
        <v>2.3980046666666699E-2</v>
      </c>
      <c r="CP27">
        <v>0</v>
      </c>
      <c r="CQ27">
        <v>707.670166666667</v>
      </c>
      <c r="CR27">
        <v>4.9993999999999996</v>
      </c>
      <c r="CS27">
        <v>12587.586666666701</v>
      </c>
      <c r="CT27">
        <v>14104.22</v>
      </c>
      <c r="CU27">
        <v>49.847700000000003</v>
      </c>
      <c r="CV27">
        <v>50.684933333333298</v>
      </c>
      <c r="CW27">
        <v>50.686999999999998</v>
      </c>
      <c r="CX27">
        <v>50.75</v>
      </c>
      <c r="CY27">
        <v>51.585099999999997</v>
      </c>
      <c r="CZ27">
        <v>1654.3486666666699</v>
      </c>
      <c r="DA27">
        <v>40.65</v>
      </c>
      <c r="DB27">
        <v>0</v>
      </c>
      <c r="DC27">
        <v>1333.2000000476801</v>
      </c>
      <c r="DD27">
        <v>707.672384615385</v>
      </c>
      <c r="DE27">
        <v>-2.3960341783318602</v>
      </c>
      <c r="DF27">
        <v>-49.405128189655699</v>
      </c>
      <c r="DG27">
        <v>12587.2961538462</v>
      </c>
      <c r="DH27">
        <v>15</v>
      </c>
      <c r="DI27">
        <v>1531234748.0999999</v>
      </c>
      <c r="DJ27" t="s">
        <v>339</v>
      </c>
      <c r="DK27">
        <v>11</v>
      </c>
      <c r="DL27">
        <v>-5.25</v>
      </c>
      <c r="DM27">
        <v>0.79500000000000004</v>
      </c>
      <c r="DN27">
        <v>400</v>
      </c>
      <c r="DO27">
        <v>25</v>
      </c>
      <c r="DP27">
        <v>0.06</v>
      </c>
      <c r="DQ27">
        <v>0.03</v>
      </c>
      <c r="DR27">
        <v>15.123417976047801</v>
      </c>
      <c r="DS27">
        <v>-0.268447681578873</v>
      </c>
      <c r="DT27">
        <v>3.4516332845146401E-2</v>
      </c>
      <c r="DU27">
        <v>0</v>
      </c>
      <c r="DV27">
        <v>0.11930817196643601</v>
      </c>
      <c r="DW27">
        <v>-9.5710456809739008E-3</v>
      </c>
      <c r="DX27">
        <v>1.2324733978804701E-3</v>
      </c>
      <c r="DY27">
        <v>1</v>
      </c>
      <c r="DZ27">
        <v>1</v>
      </c>
      <c r="EA27">
        <v>2</v>
      </c>
      <c r="EB27" t="s">
        <v>294</v>
      </c>
      <c r="EC27">
        <v>1.8851100000000001</v>
      </c>
      <c r="ED27">
        <v>1.87714</v>
      </c>
      <c r="EE27">
        <v>1.8763700000000001</v>
      </c>
      <c r="EF27">
        <v>1.8774299999999999</v>
      </c>
      <c r="EG27">
        <v>1.88202</v>
      </c>
      <c r="EH27">
        <v>1.8812</v>
      </c>
      <c r="EI27">
        <v>1.8759300000000001</v>
      </c>
      <c r="EJ27">
        <v>1.87551</v>
      </c>
      <c r="EK27" t="s">
        <v>285</v>
      </c>
      <c r="EL27" t="s">
        <v>19</v>
      </c>
      <c r="EM27" t="s">
        <v>19</v>
      </c>
      <c r="EN27" t="s">
        <v>19</v>
      </c>
      <c r="EO27" t="s">
        <v>286</v>
      </c>
      <c r="EP27" t="s">
        <v>287</v>
      </c>
      <c r="EQ27" t="s">
        <v>288</v>
      </c>
      <c r="ER27" t="s">
        <v>288</v>
      </c>
      <c r="ES27" t="s">
        <v>288</v>
      </c>
      <c r="ET27" t="s">
        <v>288</v>
      </c>
      <c r="EU27">
        <v>0</v>
      </c>
      <c r="EV27">
        <v>100</v>
      </c>
      <c r="EW27">
        <v>100</v>
      </c>
      <c r="EX27">
        <v>-5.25</v>
      </c>
      <c r="EY27">
        <v>0.79500000000000004</v>
      </c>
      <c r="EZ27">
        <v>2</v>
      </c>
      <c r="FA27">
        <v>394.33699999999999</v>
      </c>
      <c r="FB27">
        <v>612.41499999999996</v>
      </c>
      <c r="FC27">
        <v>24.999500000000001</v>
      </c>
      <c r="FD27">
        <v>33.878300000000003</v>
      </c>
      <c r="FE27">
        <v>30.0001</v>
      </c>
      <c r="FF27">
        <v>33.829599999999999</v>
      </c>
      <c r="FG27">
        <v>33.792999999999999</v>
      </c>
      <c r="FH27">
        <v>20.205100000000002</v>
      </c>
      <c r="FI27">
        <v>24.689699999999998</v>
      </c>
      <c r="FJ27">
        <v>0</v>
      </c>
      <c r="FK27">
        <v>25</v>
      </c>
      <c r="FL27">
        <v>400</v>
      </c>
      <c r="FM27">
        <v>25.7409</v>
      </c>
      <c r="FN27">
        <v>100.64700000000001</v>
      </c>
      <c r="FO27">
        <v>101.617</v>
      </c>
    </row>
    <row r="28" spans="1:171" x14ac:dyDescent="0.2">
      <c r="A28">
        <v>12</v>
      </c>
      <c r="B28">
        <v>1531234933.0999999</v>
      </c>
      <c r="C28">
        <v>2535.3999998569502</v>
      </c>
      <c r="D28" t="s">
        <v>340</v>
      </c>
      <c r="E28" t="s">
        <v>341</v>
      </c>
      <c r="F28" t="s">
        <v>639</v>
      </c>
      <c r="G28">
        <v>1531234925.3499999</v>
      </c>
      <c r="H28">
        <f t="shared" si="0"/>
        <v>2.2451384813502147E-3</v>
      </c>
      <c r="I28">
        <f t="shared" si="1"/>
        <v>10.941041929305603</v>
      </c>
      <c r="J28">
        <f t="shared" si="2"/>
        <v>282.65853333333303</v>
      </c>
      <c r="K28">
        <f t="shared" si="3"/>
        <v>137.69586375298763</v>
      </c>
      <c r="L28">
        <f t="shared" si="4"/>
        <v>13.695144687112149</v>
      </c>
      <c r="M28">
        <f t="shared" si="5"/>
        <v>28.113041347350688</v>
      </c>
      <c r="N28">
        <f t="shared" si="6"/>
        <v>0.12940524312030804</v>
      </c>
      <c r="O28">
        <f t="shared" si="7"/>
        <v>2.2511814767415581</v>
      </c>
      <c r="P28">
        <f t="shared" si="8"/>
        <v>0.12541022673851929</v>
      </c>
      <c r="Q28">
        <f t="shared" si="9"/>
        <v>7.8730054287056581E-2</v>
      </c>
      <c r="R28">
        <f t="shared" si="10"/>
        <v>273.60248902125454</v>
      </c>
      <c r="S28">
        <f t="shared" si="11"/>
        <v>31.897511264153543</v>
      </c>
      <c r="T28">
        <f t="shared" si="12"/>
        <v>31.3355</v>
      </c>
      <c r="U28">
        <f t="shared" si="13"/>
        <v>4.5984005776009216</v>
      </c>
      <c r="V28">
        <f t="shared" si="14"/>
        <v>65.464290416205429</v>
      </c>
      <c r="W28">
        <f t="shared" si="15"/>
        <v>2.8848271577267628</v>
      </c>
      <c r="X28">
        <f t="shared" si="16"/>
        <v>4.4067187460304851</v>
      </c>
      <c r="Y28">
        <f t="shared" si="17"/>
        <v>1.7135734198741588</v>
      </c>
      <c r="Z28">
        <f t="shared" si="18"/>
        <v>-99.010607027544467</v>
      </c>
      <c r="AA28">
        <f t="shared" si="19"/>
        <v>-90.605155627832232</v>
      </c>
      <c r="AB28">
        <f t="shared" si="20"/>
        <v>-9.0346871502733226</v>
      </c>
      <c r="AC28">
        <f t="shared" si="21"/>
        <v>74.952039215604515</v>
      </c>
      <c r="AD28">
        <v>-4.12155619350578E-2</v>
      </c>
      <c r="AE28">
        <v>4.6268078953636597E-2</v>
      </c>
      <c r="AF28">
        <v>3.4573332326818198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51934.34892016276</v>
      </c>
      <c r="AL28">
        <v>0</v>
      </c>
      <c r="AM28">
        <v>0</v>
      </c>
      <c r="AN28">
        <v>0</v>
      </c>
      <c r="AO28">
        <f t="shared" si="25"/>
        <v>0</v>
      </c>
      <c r="AP28" t="e">
        <f t="shared" si="26"/>
        <v>#DIV/0!</v>
      </c>
      <c r="AQ28">
        <v>-1</v>
      </c>
      <c r="AR28" t="s">
        <v>342</v>
      </c>
      <c r="AS28">
        <v>693.51800000000003</v>
      </c>
      <c r="AT28">
        <v>927.596</v>
      </c>
      <c r="AU28">
        <f t="shared" si="27"/>
        <v>0.25234908300596381</v>
      </c>
      <c r="AV28">
        <v>0.5</v>
      </c>
      <c r="AW28">
        <f t="shared" si="28"/>
        <v>1429.223420430312</v>
      </c>
      <c r="AX28">
        <f t="shared" si="29"/>
        <v>10.941041929305603</v>
      </c>
      <c r="AY28">
        <f t="shared" si="30"/>
        <v>180.33160977811815</v>
      </c>
      <c r="AZ28">
        <f t="shared" si="31"/>
        <v>0.42651757877351776</v>
      </c>
      <c r="BA28">
        <f t="shared" si="32"/>
        <v>8.3549162143665284E-3</v>
      </c>
      <c r="BB28">
        <f t="shared" si="33"/>
        <v>-1</v>
      </c>
      <c r="BC28" t="s">
        <v>343</v>
      </c>
      <c r="BD28">
        <v>531.96</v>
      </c>
      <c r="BE28">
        <f t="shared" si="34"/>
        <v>395.63599999999997</v>
      </c>
      <c r="BF28">
        <f t="shared" si="35"/>
        <v>0.5916499004135114</v>
      </c>
      <c r="BG28">
        <f t="shared" si="36"/>
        <v>1.7437326114745468</v>
      </c>
      <c r="BH28">
        <f t="shared" si="37"/>
        <v>0.25234908300596376</v>
      </c>
      <c r="BI28" t="e">
        <f t="shared" si="38"/>
        <v>#DIV/0!</v>
      </c>
      <c r="BJ28" t="s">
        <v>281</v>
      </c>
      <c r="BK28" t="s">
        <v>281</v>
      </c>
      <c r="BL28" t="s">
        <v>281</v>
      </c>
      <c r="BM28" t="s">
        <v>281</v>
      </c>
      <c r="BN28" t="s">
        <v>281</v>
      </c>
      <c r="BO28" t="s">
        <v>281</v>
      </c>
      <c r="BP28" t="s">
        <v>281</v>
      </c>
      <c r="BQ28" t="s">
        <v>281</v>
      </c>
      <c r="BR28">
        <f t="shared" si="39"/>
        <v>1700.0050000000001</v>
      </c>
      <c r="BS28">
        <f t="shared" si="40"/>
        <v>1429.223420430312</v>
      </c>
      <c r="BT28">
        <f t="shared" si="41"/>
        <v>0.84071718637904702</v>
      </c>
      <c r="BU28">
        <f t="shared" si="42"/>
        <v>0.19143437275809405</v>
      </c>
      <c r="BV28">
        <v>6</v>
      </c>
      <c r="BW28">
        <v>0.5</v>
      </c>
      <c r="BX28" t="s">
        <v>282</v>
      </c>
      <c r="BY28">
        <v>1531234925.3499999</v>
      </c>
      <c r="BZ28">
        <v>282.65853333333303</v>
      </c>
      <c r="CA28">
        <v>300.0222</v>
      </c>
      <c r="CB28">
        <v>29.00508</v>
      </c>
      <c r="CC28">
        <v>25.735016666666699</v>
      </c>
      <c r="CD28">
        <v>399.995566666667</v>
      </c>
      <c r="CE28">
        <v>99.3594333333333</v>
      </c>
      <c r="CF28">
        <v>9.9942669999999997E-2</v>
      </c>
      <c r="CG28">
        <v>30.588953333333301</v>
      </c>
      <c r="CH28">
        <v>31.3355</v>
      </c>
      <c r="CI28">
        <v>999.9</v>
      </c>
      <c r="CJ28">
        <v>10003.4116666667</v>
      </c>
      <c r="CK28">
        <v>0</v>
      </c>
      <c r="CL28">
        <v>3.0501256666666698</v>
      </c>
      <c r="CM28">
        <v>1700.0050000000001</v>
      </c>
      <c r="CN28">
        <v>0.976021266666667</v>
      </c>
      <c r="CO28">
        <v>2.3978613333333301E-2</v>
      </c>
      <c r="CP28">
        <v>0</v>
      </c>
      <c r="CQ28">
        <v>693.52359999999999</v>
      </c>
      <c r="CR28">
        <v>4.9993999999999996</v>
      </c>
      <c r="CS28">
        <v>12346.3633333333</v>
      </c>
      <c r="CT28">
        <v>14104.2866666667</v>
      </c>
      <c r="CU28">
        <v>49.8874</v>
      </c>
      <c r="CV28">
        <v>50.668399999999998</v>
      </c>
      <c r="CW28">
        <v>50.722700000000003</v>
      </c>
      <c r="CX28">
        <v>50.811999999999998</v>
      </c>
      <c r="CY28">
        <v>51.625</v>
      </c>
      <c r="CZ28">
        <v>1654.36433333333</v>
      </c>
      <c r="DA28">
        <v>40.640666666666696</v>
      </c>
      <c r="DB28">
        <v>0</v>
      </c>
      <c r="DC28">
        <v>119.90000009536701</v>
      </c>
      <c r="DD28">
        <v>693.51800000000003</v>
      </c>
      <c r="DE28">
        <v>-1.60642734612815</v>
      </c>
      <c r="DF28">
        <v>-13.459829011303899</v>
      </c>
      <c r="DG28">
        <v>12346.288461538499</v>
      </c>
      <c r="DH28">
        <v>15</v>
      </c>
      <c r="DI28">
        <v>1531234883.0999999</v>
      </c>
      <c r="DJ28" t="s">
        <v>344</v>
      </c>
      <c r="DK28">
        <v>12</v>
      </c>
      <c r="DL28">
        <v>-4.8719999999999999</v>
      </c>
      <c r="DM28">
        <v>0.80900000000000005</v>
      </c>
      <c r="DN28">
        <v>300</v>
      </c>
      <c r="DO28">
        <v>26</v>
      </c>
      <c r="DP28">
        <v>0.11</v>
      </c>
      <c r="DQ28">
        <v>0.04</v>
      </c>
      <c r="DR28">
        <v>10.8169801615451</v>
      </c>
      <c r="DS28">
        <v>1.40422869120937</v>
      </c>
      <c r="DT28">
        <v>0.16611934818504701</v>
      </c>
      <c r="DU28">
        <v>0</v>
      </c>
      <c r="DV28">
        <v>0.12688562050129201</v>
      </c>
      <c r="DW28">
        <v>2.92411478926701E-2</v>
      </c>
      <c r="DX28">
        <v>3.4809403457161498E-3</v>
      </c>
      <c r="DY28">
        <v>1</v>
      </c>
      <c r="DZ28">
        <v>1</v>
      </c>
      <c r="EA28">
        <v>2</v>
      </c>
      <c r="EB28" t="s">
        <v>294</v>
      </c>
      <c r="EC28">
        <v>1.88513</v>
      </c>
      <c r="ED28">
        <v>1.8771500000000001</v>
      </c>
      <c r="EE28">
        <v>1.8763799999999999</v>
      </c>
      <c r="EF28">
        <v>1.87744</v>
      </c>
      <c r="EG28">
        <v>1.88205</v>
      </c>
      <c r="EH28">
        <v>1.8812199999999999</v>
      </c>
      <c r="EI28">
        <v>1.87595</v>
      </c>
      <c r="EJ28">
        <v>1.87551</v>
      </c>
      <c r="EK28" t="s">
        <v>285</v>
      </c>
      <c r="EL28" t="s">
        <v>19</v>
      </c>
      <c r="EM28" t="s">
        <v>19</v>
      </c>
      <c r="EN28" t="s">
        <v>19</v>
      </c>
      <c r="EO28" t="s">
        <v>286</v>
      </c>
      <c r="EP28" t="s">
        <v>287</v>
      </c>
      <c r="EQ28" t="s">
        <v>288</v>
      </c>
      <c r="ER28" t="s">
        <v>288</v>
      </c>
      <c r="ES28" t="s">
        <v>288</v>
      </c>
      <c r="ET28" t="s">
        <v>288</v>
      </c>
      <c r="EU28">
        <v>0</v>
      </c>
      <c r="EV28">
        <v>100</v>
      </c>
      <c r="EW28">
        <v>100</v>
      </c>
      <c r="EX28">
        <v>-4.8719999999999999</v>
      </c>
      <c r="EY28">
        <v>0.80900000000000005</v>
      </c>
      <c r="EZ28">
        <v>2</v>
      </c>
      <c r="FA28">
        <v>394.47500000000002</v>
      </c>
      <c r="FB28">
        <v>612.02700000000004</v>
      </c>
      <c r="FC28">
        <v>25.000499999999999</v>
      </c>
      <c r="FD28">
        <v>33.917999999999999</v>
      </c>
      <c r="FE28">
        <v>30.0002</v>
      </c>
      <c r="FF28">
        <v>33.878100000000003</v>
      </c>
      <c r="FG28">
        <v>33.842799999999997</v>
      </c>
      <c r="FH28">
        <v>16.0793</v>
      </c>
      <c r="FI28">
        <v>25.130800000000001</v>
      </c>
      <c r="FJ28">
        <v>0</v>
      </c>
      <c r="FK28">
        <v>25</v>
      </c>
      <c r="FL28">
        <v>300</v>
      </c>
      <c r="FM28">
        <v>25.527999999999999</v>
      </c>
      <c r="FN28">
        <v>100.642</v>
      </c>
      <c r="FO28">
        <v>101.611</v>
      </c>
    </row>
    <row r="29" spans="1:171" x14ac:dyDescent="0.2">
      <c r="A29">
        <v>13</v>
      </c>
      <c r="B29">
        <v>1531235053.5999999</v>
      </c>
      <c r="C29">
        <v>2655.8999998569502</v>
      </c>
      <c r="D29" t="s">
        <v>345</v>
      </c>
      <c r="E29" t="s">
        <v>346</v>
      </c>
      <c r="F29" t="s">
        <v>639</v>
      </c>
      <c r="G29">
        <v>1531235045.8499999</v>
      </c>
      <c r="H29">
        <f t="shared" si="0"/>
        <v>2.4147057319026327E-3</v>
      </c>
      <c r="I29">
        <f t="shared" si="1"/>
        <v>9.2077561656553151</v>
      </c>
      <c r="J29">
        <f t="shared" si="2"/>
        <v>235.343433333333</v>
      </c>
      <c r="K29">
        <f t="shared" si="3"/>
        <v>121.1405264290407</v>
      </c>
      <c r="L29">
        <f t="shared" si="4"/>
        <v>12.048302117215565</v>
      </c>
      <c r="M29">
        <f t="shared" si="5"/>
        <v>23.406607761141704</v>
      </c>
      <c r="N29">
        <f t="shared" si="6"/>
        <v>0.13899116060698555</v>
      </c>
      <c r="O29">
        <f t="shared" si="7"/>
        <v>2.2498630785442497</v>
      </c>
      <c r="P29">
        <f t="shared" si="8"/>
        <v>0.13439106492885253</v>
      </c>
      <c r="Q29">
        <f t="shared" si="9"/>
        <v>8.4395032993488939E-2</v>
      </c>
      <c r="R29">
        <f t="shared" si="10"/>
        <v>273.59941918342093</v>
      </c>
      <c r="S29">
        <f t="shared" si="11"/>
        <v>31.865795994186353</v>
      </c>
      <c r="T29">
        <f t="shared" si="12"/>
        <v>31.335166666666701</v>
      </c>
      <c r="U29">
        <f t="shared" si="13"/>
        <v>4.5983133970133716</v>
      </c>
      <c r="V29">
        <f t="shared" si="14"/>
        <v>65.231297942537068</v>
      </c>
      <c r="W29">
        <f t="shared" si="15"/>
        <v>2.8784605382002368</v>
      </c>
      <c r="X29">
        <f t="shared" si="16"/>
        <v>4.4126985496071267</v>
      </c>
      <c r="Y29">
        <f t="shared" si="17"/>
        <v>1.7198528588131348</v>
      </c>
      <c r="Z29">
        <f t="shared" si="18"/>
        <v>-106.48852277690611</v>
      </c>
      <c r="AA29">
        <f t="shared" si="19"/>
        <v>-87.635361714870086</v>
      </c>
      <c r="AB29">
        <f t="shared" si="20"/>
        <v>-8.7446830679183361</v>
      </c>
      <c r="AC29">
        <f t="shared" si="21"/>
        <v>70.730851623726394</v>
      </c>
      <c r="AD29">
        <v>-4.1180061301532803E-2</v>
      </c>
      <c r="AE29">
        <v>4.62282263824784E-2</v>
      </c>
      <c r="AF29">
        <v>3.4549759271045599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51887.341386664688</v>
      </c>
      <c r="AL29">
        <v>0</v>
      </c>
      <c r="AM29">
        <v>0</v>
      </c>
      <c r="AN29">
        <v>0</v>
      </c>
      <c r="AO29">
        <f t="shared" si="25"/>
        <v>0</v>
      </c>
      <c r="AP29" t="e">
        <f t="shared" si="26"/>
        <v>#DIV/0!</v>
      </c>
      <c r="AQ29">
        <v>-1</v>
      </c>
      <c r="AR29" t="s">
        <v>347</v>
      </c>
      <c r="AS29">
        <v>688.34692307692296</v>
      </c>
      <c r="AT29">
        <v>910.22400000000005</v>
      </c>
      <c r="AU29">
        <f t="shared" si="27"/>
        <v>0.24376096095365218</v>
      </c>
      <c r="AV29">
        <v>0.5</v>
      </c>
      <c r="AW29">
        <f t="shared" si="28"/>
        <v>1429.2074404303096</v>
      </c>
      <c r="AX29">
        <f t="shared" si="29"/>
        <v>9.2077561656553151</v>
      </c>
      <c r="AY29">
        <f t="shared" si="30"/>
        <v>174.19248954070093</v>
      </c>
      <c r="AZ29">
        <f t="shared" si="31"/>
        <v>0.41603385540262622</v>
      </c>
      <c r="BA29">
        <f t="shared" si="32"/>
        <v>7.1422495271798586E-3</v>
      </c>
      <c r="BB29">
        <f t="shared" si="33"/>
        <v>-1</v>
      </c>
      <c r="BC29" t="s">
        <v>348</v>
      </c>
      <c r="BD29">
        <v>531.54</v>
      </c>
      <c r="BE29">
        <f t="shared" si="34"/>
        <v>378.68400000000008</v>
      </c>
      <c r="BF29">
        <f t="shared" si="35"/>
        <v>0.58591616472593777</v>
      </c>
      <c r="BG29">
        <f t="shared" si="36"/>
        <v>1.7124280392820863</v>
      </c>
      <c r="BH29">
        <f t="shared" si="37"/>
        <v>0.24376096095365216</v>
      </c>
      <c r="BI29" t="e">
        <f t="shared" si="38"/>
        <v>#DIV/0!</v>
      </c>
      <c r="BJ29" t="s">
        <v>281</v>
      </c>
      <c r="BK29" t="s">
        <v>281</v>
      </c>
      <c r="BL29" t="s">
        <v>281</v>
      </c>
      <c r="BM29" t="s">
        <v>281</v>
      </c>
      <c r="BN29" t="s">
        <v>281</v>
      </c>
      <c r="BO29" t="s">
        <v>281</v>
      </c>
      <c r="BP29" t="s">
        <v>281</v>
      </c>
      <c r="BQ29" t="s">
        <v>281</v>
      </c>
      <c r="BR29">
        <f t="shared" si="39"/>
        <v>1699.9860000000001</v>
      </c>
      <c r="BS29">
        <f t="shared" si="40"/>
        <v>1429.2074404303096</v>
      </c>
      <c r="BT29">
        <f t="shared" si="41"/>
        <v>0.84071718262992134</v>
      </c>
      <c r="BU29">
        <f t="shared" si="42"/>
        <v>0.19143436525984281</v>
      </c>
      <c r="BV29">
        <v>6</v>
      </c>
      <c r="BW29">
        <v>0.5</v>
      </c>
      <c r="BX29" t="s">
        <v>282</v>
      </c>
      <c r="BY29">
        <v>1531235045.8499999</v>
      </c>
      <c r="BZ29">
        <v>235.343433333333</v>
      </c>
      <c r="CA29">
        <v>250.0068</v>
      </c>
      <c r="CB29">
        <v>28.941690000000001</v>
      </c>
      <c r="CC29">
        <v>25.4246266666667</v>
      </c>
      <c r="CD29">
        <v>400.01896666666698</v>
      </c>
      <c r="CE29">
        <v>99.357173333333293</v>
      </c>
      <c r="CF29">
        <v>0.100064243333333</v>
      </c>
      <c r="CG29">
        <v>30.612666666666701</v>
      </c>
      <c r="CH29">
        <v>31.335166666666701</v>
      </c>
      <c r="CI29">
        <v>999.9</v>
      </c>
      <c r="CJ29">
        <v>9995.0226666666695</v>
      </c>
      <c r="CK29">
        <v>0</v>
      </c>
      <c r="CL29">
        <v>2.9521503333333299</v>
      </c>
      <c r="CM29">
        <v>1699.9860000000001</v>
      </c>
      <c r="CN29">
        <v>0.97602180000000005</v>
      </c>
      <c r="CO29">
        <v>2.3978039999999999E-2</v>
      </c>
      <c r="CP29">
        <v>0</v>
      </c>
      <c r="CQ29">
        <v>688.33996666666701</v>
      </c>
      <c r="CR29">
        <v>4.9993999999999996</v>
      </c>
      <c r="CS29">
        <v>12268.7033333333</v>
      </c>
      <c r="CT29">
        <v>14104.14</v>
      </c>
      <c r="CU29">
        <v>49.936999999999998</v>
      </c>
      <c r="CV29">
        <v>50.720599999999997</v>
      </c>
      <c r="CW29">
        <v>50.783066666666699</v>
      </c>
      <c r="CX29">
        <v>50.811999999999998</v>
      </c>
      <c r="CY29">
        <v>51.686999999999998</v>
      </c>
      <c r="CZ29">
        <v>1654.346</v>
      </c>
      <c r="DA29">
        <v>40.64</v>
      </c>
      <c r="DB29">
        <v>0</v>
      </c>
      <c r="DC29">
        <v>119.80000019073501</v>
      </c>
      <c r="DD29">
        <v>688.34692307692296</v>
      </c>
      <c r="DE29">
        <v>-1.3712136753542099</v>
      </c>
      <c r="DF29">
        <v>-24.512820338930901</v>
      </c>
      <c r="DG29">
        <v>12268.6</v>
      </c>
      <c r="DH29">
        <v>15</v>
      </c>
      <c r="DI29">
        <v>1531234996.5999999</v>
      </c>
      <c r="DJ29" t="s">
        <v>349</v>
      </c>
      <c r="DK29">
        <v>13</v>
      </c>
      <c r="DL29">
        <v>-4.8479999999999999</v>
      </c>
      <c r="DM29">
        <v>0.79600000000000004</v>
      </c>
      <c r="DN29">
        <v>250</v>
      </c>
      <c r="DO29">
        <v>25</v>
      </c>
      <c r="DP29">
        <v>0.06</v>
      </c>
      <c r="DQ29">
        <v>0.02</v>
      </c>
      <c r="DR29">
        <v>9.1597183450014796</v>
      </c>
      <c r="DS29">
        <v>0.639364069940903</v>
      </c>
      <c r="DT29">
        <v>7.7637911074560598E-2</v>
      </c>
      <c r="DU29">
        <v>0</v>
      </c>
      <c r="DV29">
        <v>0.13779697862600199</v>
      </c>
      <c r="DW29">
        <v>1.37352935569351E-2</v>
      </c>
      <c r="DX29">
        <v>1.73827007843386E-3</v>
      </c>
      <c r="DY29">
        <v>1</v>
      </c>
      <c r="DZ29">
        <v>1</v>
      </c>
      <c r="EA29">
        <v>2</v>
      </c>
      <c r="EB29" t="s">
        <v>294</v>
      </c>
      <c r="EC29">
        <v>1.8850800000000001</v>
      </c>
      <c r="ED29">
        <v>1.87714</v>
      </c>
      <c r="EE29">
        <v>1.8763700000000001</v>
      </c>
      <c r="EF29">
        <v>1.87744</v>
      </c>
      <c r="EG29">
        <v>1.8820399999999999</v>
      </c>
      <c r="EH29">
        <v>1.8811599999999999</v>
      </c>
      <c r="EI29">
        <v>1.87592</v>
      </c>
      <c r="EJ29">
        <v>1.8754900000000001</v>
      </c>
      <c r="EK29" t="s">
        <v>285</v>
      </c>
      <c r="EL29" t="s">
        <v>19</v>
      </c>
      <c r="EM29" t="s">
        <v>19</v>
      </c>
      <c r="EN29" t="s">
        <v>19</v>
      </c>
      <c r="EO29" t="s">
        <v>286</v>
      </c>
      <c r="EP29" t="s">
        <v>287</v>
      </c>
      <c r="EQ29" t="s">
        <v>288</v>
      </c>
      <c r="ER29" t="s">
        <v>288</v>
      </c>
      <c r="ES29" t="s">
        <v>288</v>
      </c>
      <c r="ET29" t="s">
        <v>288</v>
      </c>
      <c r="EU29">
        <v>0</v>
      </c>
      <c r="EV29">
        <v>100</v>
      </c>
      <c r="EW29">
        <v>100</v>
      </c>
      <c r="EX29">
        <v>-4.8479999999999999</v>
      </c>
      <c r="EY29">
        <v>0.79600000000000004</v>
      </c>
      <c r="EZ29">
        <v>2</v>
      </c>
      <c r="FA29">
        <v>394.59399999999999</v>
      </c>
      <c r="FB29">
        <v>611.41399999999999</v>
      </c>
      <c r="FC29">
        <v>25.000699999999998</v>
      </c>
      <c r="FD29">
        <v>33.954700000000003</v>
      </c>
      <c r="FE29">
        <v>30.0001</v>
      </c>
      <c r="FF29">
        <v>33.918100000000003</v>
      </c>
      <c r="FG29">
        <v>33.8827</v>
      </c>
      <c r="FH29">
        <v>13.955299999999999</v>
      </c>
      <c r="FI29">
        <v>26.212800000000001</v>
      </c>
      <c r="FJ29">
        <v>0</v>
      </c>
      <c r="FK29">
        <v>25</v>
      </c>
      <c r="FL29">
        <v>250</v>
      </c>
      <c r="FM29">
        <v>25.286000000000001</v>
      </c>
      <c r="FN29">
        <v>100.637</v>
      </c>
      <c r="FO29">
        <v>101.60599999999999</v>
      </c>
    </row>
    <row r="30" spans="1:171" x14ac:dyDescent="0.2">
      <c r="A30">
        <v>14</v>
      </c>
      <c r="B30">
        <v>1531235174.0999999</v>
      </c>
      <c r="C30">
        <v>2776.3999998569502</v>
      </c>
      <c r="D30" t="s">
        <v>350</v>
      </c>
      <c r="E30" t="s">
        <v>351</v>
      </c>
      <c r="F30" t="s">
        <v>639</v>
      </c>
      <c r="G30">
        <v>1531235166.3533299</v>
      </c>
      <c r="H30">
        <f t="shared" si="0"/>
        <v>2.8541564885735944E-3</v>
      </c>
      <c r="I30">
        <f t="shared" si="1"/>
        <v>6.2545907117312254</v>
      </c>
      <c r="J30">
        <f t="shared" si="2"/>
        <v>164.91913333333301</v>
      </c>
      <c r="K30">
        <f t="shared" si="3"/>
        <v>99.463696398978414</v>
      </c>
      <c r="L30">
        <f t="shared" si="4"/>
        <v>9.8922310473246675</v>
      </c>
      <c r="M30">
        <f t="shared" si="5"/>
        <v>16.402147015668618</v>
      </c>
      <c r="N30">
        <f t="shared" si="6"/>
        <v>0.16784752417308868</v>
      </c>
      <c r="O30">
        <f t="shared" si="7"/>
        <v>2.2499408880292551</v>
      </c>
      <c r="P30">
        <f t="shared" si="8"/>
        <v>0.16118851746374391</v>
      </c>
      <c r="Q30">
        <f t="shared" si="9"/>
        <v>0.10131909596534083</v>
      </c>
      <c r="R30">
        <f t="shared" si="10"/>
        <v>273.60252647864314</v>
      </c>
      <c r="S30">
        <f t="shared" si="11"/>
        <v>31.730120009297742</v>
      </c>
      <c r="T30">
        <f t="shared" si="12"/>
        <v>31.286616666666699</v>
      </c>
      <c r="U30">
        <f t="shared" si="13"/>
        <v>4.5856309067937717</v>
      </c>
      <c r="V30">
        <f t="shared" si="14"/>
        <v>65.473958039284327</v>
      </c>
      <c r="W30">
        <f t="shared" si="15"/>
        <v>2.8907663000794708</v>
      </c>
      <c r="X30">
        <f t="shared" si="16"/>
        <v>4.4151390669631017</v>
      </c>
      <c r="Y30">
        <f t="shared" si="17"/>
        <v>1.6948646067143009</v>
      </c>
      <c r="Z30">
        <f t="shared" si="18"/>
        <v>-125.86830114609552</v>
      </c>
      <c r="AA30">
        <f t="shared" si="19"/>
        <v>-80.576375602890934</v>
      </c>
      <c r="AB30">
        <f t="shared" si="20"/>
        <v>-8.0384808043233402</v>
      </c>
      <c r="AC30">
        <f t="shared" si="21"/>
        <v>59.119368925333347</v>
      </c>
      <c r="AD30">
        <v>-4.1182155962554798E-2</v>
      </c>
      <c r="AE30">
        <v>4.6230577822978E-2</v>
      </c>
      <c r="AF30">
        <v>3.45511503574336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51888.187760534085</v>
      </c>
      <c r="AL30">
        <v>0</v>
      </c>
      <c r="AM30">
        <v>0</v>
      </c>
      <c r="AN30">
        <v>0</v>
      </c>
      <c r="AO30">
        <f t="shared" si="25"/>
        <v>0</v>
      </c>
      <c r="AP30" t="e">
        <f t="shared" si="26"/>
        <v>#DIV/0!</v>
      </c>
      <c r="AQ30">
        <v>-1</v>
      </c>
      <c r="AR30" t="s">
        <v>352</v>
      </c>
      <c r="AS30">
        <v>685.94542307692302</v>
      </c>
      <c r="AT30">
        <v>890.22699999999998</v>
      </c>
      <c r="AU30">
        <f t="shared" si="27"/>
        <v>0.22947133362959893</v>
      </c>
      <c r="AV30">
        <v>0.5</v>
      </c>
      <c r="AW30">
        <f t="shared" si="28"/>
        <v>1429.223440430319</v>
      </c>
      <c r="AX30">
        <f t="shared" si="29"/>
        <v>6.2545907117312254</v>
      </c>
      <c r="AY30">
        <f t="shared" si="30"/>
        <v>163.98290446511447</v>
      </c>
      <c r="AZ30">
        <f t="shared" si="31"/>
        <v>0.40204015380346803</v>
      </c>
      <c r="BA30">
        <f t="shared" si="32"/>
        <v>5.075896816768532E-3</v>
      </c>
      <c r="BB30">
        <f t="shared" si="33"/>
        <v>-1</v>
      </c>
      <c r="BC30" t="s">
        <v>353</v>
      </c>
      <c r="BD30">
        <v>532.32000000000005</v>
      </c>
      <c r="BE30">
        <f t="shared" si="34"/>
        <v>357.90699999999993</v>
      </c>
      <c r="BF30">
        <f t="shared" si="35"/>
        <v>0.57076720187947427</v>
      </c>
      <c r="BG30">
        <f t="shared" si="36"/>
        <v>1.672353095882176</v>
      </c>
      <c r="BH30">
        <f t="shared" si="37"/>
        <v>0.22947133362959893</v>
      </c>
      <c r="BI30" t="e">
        <f t="shared" si="38"/>
        <v>#DIV/0!</v>
      </c>
      <c r="BJ30" t="s">
        <v>281</v>
      </c>
      <c r="BK30" t="s">
        <v>281</v>
      </c>
      <c r="BL30" t="s">
        <v>281</v>
      </c>
      <c r="BM30" t="s">
        <v>281</v>
      </c>
      <c r="BN30" t="s">
        <v>281</v>
      </c>
      <c r="BO30" t="s">
        <v>281</v>
      </c>
      <c r="BP30" t="s">
        <v>281</v>
      </c>
      <c r="BQ30" t="s">
        <v>281</v>
      </c>
      <c r="BR30">
        <f t="shared" si="39"/>
        <v>1700.0050000000001</v>
      </c>
      <c r="BS30">
        <f t="shared" si="40"/>
        <v>1429.223440430319</v>
      </c>
      <c r="BT30">
        <f t="shared" si="41"/>
        <v>0.84071719814372248</v>
      </c>
      <c r="BU30">
        <f t="shared" si="42"/>
        <v>0.19143439628744494</v>
      </c>
      <c r="BV30">
        <v>6</v>
      </c>
      <c r="BW30">
        <v>0.5</v>
      </c>
      <c r="BX30" t="s">
        <v>282</v>
      </c>
      <c r="BY30">
        <v>1531235166.3533299</v>
      </c>
      <c r="BZ30">
        <v>164.91913333333301</v>
      </c>
      <c r="CA30">
        <v>175.006566666667</v>
      </c>
      <c r="CB30">
        <v>29.06587</v>
      </c>
      <c r="CC30">
        <v>24.909283333333299</v>
      </c>
      <c r="CD30">
        <v>400.02023333333301</v>
      </c>
      <c r="CE30">
        <v>99.355636666666697</v>
      </c>
      <c r="CF30">
        <v>0.10005828</v>
      </c>
      <c r="CG30">
        <v>30.622336666666701</v>
      </c>
      <c r="CH30">
        <v>31.286616666666699</v>
      </c>
      <c r="CI30">
        <v>999.9</v>
      </c>
      <c r="CJ30">
        <v>9995.6856666666699</v>
      </c>
      <c r="CK30">
        <v>0</v>
      </c>
      <c r="CL30">
        <v>2.7046686666666702</v>
      </c>
      <c r="CM30">
        <v>1700.0050000000001</v>
      </c>
      <c r="CN30">
        <v>0.97602166666666701</v>
      </c>
      <c r="CO30">
        <v>2.3978183333333299E-2</v>
      </c>
      <c r="CP30">
        <v>0</v>
      </c>
      <c r="CQ30">
        <v>685.97633333333295</v>
      </c>
      <c r="CR30">
        <v>4.9993999999999996</v>
      </c>
      <c r="CS30">
        <v>12240.1233333333</v>
      </c>
      <c r="CT30">
        <v>14104.3</v>
      </c>
      <c r="CU30">
        <v>50</v>
      </c>
      <c r="CV30">
        <v>50.807866666666598</v>
      </c>
      <c r="CW30">
        <v>50.870800000000003</v>
      </c>
      <c r="CX30">
        <v>50.870800000000003</v>
      </c>
      <c r="CY30">
        <v>51.75</v>
      </c>
      <c r="CZ30">
        <v>1654.36366666667</v>
      </c>
      <c r="DA30">
        <v>40.6413333333333</v>
      </c>
      <c r="DB30">
        <v>0</v>
      </c>
      <c r="DC30">
        <v>119.80000019073501</v>
      </c>
      <c r="DD30">
        <v>685.94542307692302</v>
      </c>
      <c r="DE30">
        <v>-1.7549743604458601</v>
      </c>
      <c r="DF30">
        <v>37.634188026913897</v>
      </c>
      <c r="DG30">
        <v>12240.4692307692</v>
      </c>
      <c r="DH30">
        <v>15</v>
      </c>
      <c r="DI30">
        <v>1531235120.0999999</v>
      </c>
      <c r="DJ30" t="s">
        <v>354</v>
      </c>
      <c r="DK30">
        <v>14</v>
      </c>
      <c r="DL30">
        <v>-4.6369999999999996</v>
      </c>
      <c r="DM30">
        <v>0.79</v>
      </c>
      <c r="DN30">
        <v>175</v>
      </c>
      <c r="DO30">
        <v>25</v>
      </c>
      <c r="DP30">
        <v>0.13</v>
      </c>
      <c r="DQ30">
        <v>0.03</v>
      </c>
      <c r="DR30">
        <v>6.1984728249132504</v>
      </c>
      <c r="DS30">
        <v>0.62077959051429299</v>
      </c>
      <c r="DT30">
        <v>7.4562005229757894E-2</v>
      </c>
      <c r="DU30">
        <v>0</v>
      </c>
      <c r="DV30">
        <v>0.16533092474702199</v>
      </c>
      <c r="DW30">
        <v>2.5231105095846699E-2</v>
      </c>
      <c r="DX30">
        <v>3.1515260009631501E-3</v>
      </c>
      <c r="DY30">
        <v>1</v>
      </c>
      <c r="DZ30">
        <v>1</v>
      </c>
      <c r="EA30">
        <v>2</v>
      </c>
      <c r="EB30" t="s">
        <v>294</v>
      </c>
      <c r="EC30">
        <v>1.8851199999999999</v>
      </c>
      <c r="ED30">
        <v>1.87714</v>
      </c>
      <c r="EE30">
        <v>1.8763700000000001</v>
      </c>
      <c r="EF30">
        <v>1.8774200000000001</v>
      </c>
      <c r="EG30">
        <v>1.88202</v>
      </c>
      <c r="EH30">
        <v>1.8811800000000001</v>
      </c>
      <c r="EI30">
        <v>1.87592</v>
      </c>
      <c r="EJ30">
        <v>1.87551</v>
      </c>
      <c r="EK30" t="s">
        <v>285</v>
      </c>
      <c r="EL30" t="s">
        <v>19</v>
      </c>
      <c r="EM30" t="s">
        <v>19</v>
      </c>
      <c r="EN30" t="s">
        <v>19</v>
      </c>
      <c r="EO30" t="s">
        <v>286</v>
      </c>
      <c r="EP30" t="s">
        <v>287</v>
      </c>
      <c r="EQ30" t="s">
        <v>288</v>
      </c>
      <c r="ER30" t="s">
        <v>288</v>
      </c>
      <c r="ES30" t="s">
        <v>288</v>
      </c>
      <c r="ET30" t="s">
        <v>288</v>
      </c>
      <c r="EU30">
        <v>0</v>
      </c>
      <c r="EV30">
        <v>100</v>
      </c>
      <c r="EW30">
        <v>100</v>
      </c>
      <c r="EX30">
        <v>-4.6369999999999996</v>
      </c>
      <c r="EY30">
        <v>0.79</v>
      </c>
      <c r="EZ30">
        <v>2</v>
      </c>
      <c r="FA30">
        <v>394.97199999999998</v>
      </c>
      <c r="FB30">
        <v>610</v>
      </c>
      <c r="FC30">
        <v>24.9999</v>
      </c>
      <c r="FD30">
        <v>34.003700000000002</v>
      </c>
      <c r="FE30">
        <v>30.0002</v>
      </c>
      <c r="FF30">
        <v>33.966900000000003</v>
      </c>
      <c r="FG30">
        <v>33.928400000000003</v>
      </c>
      <c r="FH30">
        <v>10.684900000000001</v>
      </c>
      <c r="FI30">
        <v>27.9055</v>
      </c>
      <c r="FJ30">
        <v>0</v>
      </c>
      <c r="FK30">
        <v>25</v>
      </c>
      <c r="FL30">
        <v>175</v>
      </c>
      <c r="FM30">
        <v>24.742899999999999</v>
      </c>
      <c r="FN30">
        <v>100.63200000000001</v>
      </c>
      <c r="FO30">
        <v>101.59699999999999</v>
      </c>
    </row>
    <row r="31" spans="1:171" x14ac:dyDescent="0.2">
      <c r="A31">
        <v>15</v>
      </c>
      <c r="B31">
        <v>1531235274.0999999</v>
      </c>
      <c r="C31">
        <v>2876.3999998569502</v>
      </c>
      <c r="D31" t="s">
        <v>355</v>
      </c>
      <c r="E31" t="s">
        <v>356</v>
      </c>
      <c r="F31" t="s">
        <v>639</v>
      </c>
      <c r="G31">
        <v>1531235266.3499999</v>
      </c>
      <c r="H31">
        <f t="shared" si="0"/>
        <v>3.1377428409126566E-3</v>
      </c>
      <c r="I31">
        <f t="shared" si="1"/>
        <v>2.4173176788548507</v>
      </c>
      <c r="J31">
        <f t="shared" si="2"/>
        <v>95.94426</v>
      </c>
      <c r="K31">
        <f t="shared" si="3"/>
        <v>72.160480603874873</v>
      </c>
      <c r="L31">
        <f t="shared" si="4"/>
        <v>7.1767807617780086</v>
      </c>
      <c r="M31">
        <f t="shared" si="5"/>
        <v>9.5422163711871448</v>
      </c>
      <c r="N31">
        <f t="shared" si="6"/>
        <v>0.18748702585050819</v>
      </c>
      <c r="O31">
        <f t="shared" si="7"/>
        <v>2.2506341375433947</v>
      </c>
      <c r="P31">
        <f t="shared" si="8"/>
        <v>0.17922222531082349</v>
      </c>
      <c r="Q31">
        <f t="shared" si="9"/>
        <v>0.11272608769942982</v>
      </c>
      <c r="R31">
        <f t="shared" si="10"/>
        <v>273.60648198195076</v>
      </c>
      <c r="S31">
        <f t="shared" si="11"/>
        <v>31.639551811668532</v>
      </c>
      <c r="T31">
        <f t="shared" si="12"/>
        <v>31.230083333333301</v>
      </c>
      <c r="U31">
        <f t="shared" si="13"/>
        <v>4.570901365799414</v>
      </c>
      <c r="V31">
        <f t="shared" si="14"/>
        <v>65.557488280652294</v>
      </c>
      <c r="W31">
        <f t="shared" si="15"/>
        <v>2.8950280385678919</v>
      </c>
      <c r="X31">
        <f t="shared" si="16"/>
        <v>4.4160142715874757</v>
      </c>
      <c r="Y31">
        <f t="shared" si="17"/>
        <v>1.675873327231522</v>
      </c>
      <c r="Z31">
        <f t="shared" si="18"/>
        <v>-138.37445928424816</v>
      </c>
      <c r="AA31">
        <f t="shared" si="19"/>
        <v>-73.321031456971085</v>
      </c>
      <c r="AB31">
        <f t="shared" si="20"/>
        <v>-7.3105019049077429</v>
      </c>
      <c r="AC31">
        <f t="shared" si="21"/>
        <v>54.600489335823752</v>
      </c>
      <c r="AD31">
        <v>-4.1200821395990003E-2</v>
      </c>
      <c r="AE31">
        <v>4.62515314071908E-2</v>
      </c>
      <c r="AF31">
        <v>3.45635451935589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51910.156539480413</v>
      </c>
      <c r="AL31">
        <v>0</v>
      </c>
      <c r="AM31">
        <v>0</v>
      </c>
      <c r="AN31">
        <v>0</v>
      </c>
      <c r="AO31">
        <f t="shared" si="25"/>
        <v>0</v>
      </c>
      <c r="AP31" t="e">
        <f t="shared" si="26"/>
        <v>#DIV/0!</v>
      </c>
      <c r="AQ31">
        <v>-1</v>
      </c>
      <c r="AR31" t="s">
        <v>357</v>
      </c>
      <c r="AS31">
        <v>689.22384615384601</v>
      </c>
      <c r="AT31">
        <v>875.26</v>
      </c>
      <c r="AU31">
        <f t="shared" si="27"/>
        <v>0.21254958966039117</v>
      </c>
      <c r="AV31">
        <v>0.5</v>
      </c>
      <c r="AW31">
        <f t="shared" si="28"/>
        <v>1429.2441704303189</v>
      </c>
      <c r="AX31">
        <f t="shared" si="29"/>
        <v>2.4173176788548507</v>
      </c>
      <c r="AY31">
        <f t="shared" si="30"/>
        <v>151.89263097473523</v>
      </c>
      <c r="AZ31">
        <f t="shared" si="31"/>
        <v>0.38676507552041678</v>
      </c>
      <c r="BA31">
        <f t="shared" si="32"/>
        <v>2.3909964088403169E-3</v>
      </c>
      <c r="BB31">
        <f t="shared" si="33"/>
        <v>-1</v>
      </c>
      <c r="BC31" t="s">
        <v>358</v>
      </c>
      <c r="BD31">
        <v>536.74</v>
      </c>
      <c r="BE31">
        <f t="shared" si="34"/>
        <v>338.52</v>
      </c>
      <c r="BF31">
        <f t="shared" si="35"/>
        <v>0.54955734918514121</v>
      </c>
      <c r="BG31">
        <f t="shared" si="36"/>
        <v>1.6306964265752506</v>
      </c>
      <c r="BH31">
        <f t="shared" si="37"/>
        <v>0.21254958966039117</v>
      </c>
      <c r="BI31" t="e">
        <f t="shared" si="38"/>
        <v>#DIV/0!</v>
      </c>
      <c r="BJ31" t="s">
        <v>281</v>
      </c>
      <c r="BK31" t="s">
        <v>281</v>
      </c>
      <c r="BL31" t="s">
        <v>281</v>
      </c>
      <c r="BM31" t="s">
        <v>281</v>
      </c>
      <c r="BN31" t="s">
        <v>281</v>
      </c>
      <c r="BO31" t="s">
        <v>281</v>
      </c>
      <c r="BP31" t="s">
        <v>281</v>
      </c>
      <c r="BQ31" t="s">
        <v>281</v>
      </c>
      <c r="BR31">
        <f t="shared" si="39"/>
        <v>1700.02966666667</v>
      </c>
      <c r="BS31">
        <f t="shared" si="40"/>
        <v>1429.2441704303189</v>
      </c>
      <c r="BT31">
        <f t="shared" si="41"/>
        <v>0.84071719361974828</v>
      </c>
      <c r="BU31">
        <f t="shared" si="42"/>
        <v>0.1914343872394966</v>
      </c>
      <c r="BV31">
        <v>6</v>
      </c>
      <c r="BW31">
        <v>0.5</v>
      </c>
      <c r="BX31" t="s">
        <v>282</v>
      </c>
      <c r="BY31">
        <v>1531235266.3499999</v>
      </c>
      <c r="BZ31">
        <v>95.94426</v>
      </c>
      <c r="CA31">
        <v>100.02176666666701</v>
      </c>
      <c r="CB31">
        <v>29.10868</v>
      </c>
      <c r="CC31">
        <v>24.5391166666667</v>
      </c>
      <c r="CD31">
        <v>400.004166666667</v>
      </c>
      <c r="CE31">
        <v>99.355819999999994</v>
      </c>
      <c r="CF31">
        <v>0.100013743333333</v>
      </c>
      <c r="CG31">
        <v>30.625803333333302</v>
      </c>
      <c r="CH31">
        <v>31.230083333333301</v>
      </c>
      <c r="CI31">
        <v>999.9</v>
      </c>
      <c r="CJ31">
        <v>10000.1976666667</v>
      </c>
      <c r="CK31">
        <v>0</v>
      </c>
      <c r="CL31">
        <v>2.8360349999999999</v>
      </c>
      <c r="CM31">
        <v>1700.02966666667</v>
      </c>
      <c r="CN31">
        <v>0.97602219999999995</v>
      </c>
      <c r="CO31">
        <v>2.397761E-2</v>
      </c>
      <c r="CP31">
        <v>0</v>
      </c>
      <c r="CQ31">
        <v>689.24106666666705</v>
      </c>
      <c r="CR31">
        <v>4.9993999999999996</v>
      </c>
      <c r="CS31">
        <v>12278.3166666667</v>
      </c>
      <c r="CT31">
        <v>14104.49</v>
      </c>
      <c r="CU31">
        <v>50.039266666666599</v>
      </c>
      <c r="CV31">
        <v>50.816200000000002</v>
      </c>
      <c r="CW31">
        <v>50.8853333333333</v>
      </c>
      <c r="CX31">
        <v>50.875</v>
      </c>
      <c r="CY31">
        <v>51.7541333333333</v>
      </c>
      <c r="CZ31">
        <v>1654.3879999999999</v>
      </c>
      <c r="DA31">
        <v>40.641666666666701</v>
      </c>
      <c r="DB31">
        <v>0</v>
      </c>
      <c r="DC31">
        <v>99.400000095367403</v>
      </c>
      <c r="DD31">
        <v>689.22384615384601</v>
      </c>
      <c r="DE31">
        <v>0.18222222936158999</v>
      </c>
      <c r="DF31">
        <v>2.94017091859617</v>
      </c>
      <c r="DG31">
        <v>12278.2923076923</v>
      </c>
      <c r="DH31">
        <v>15</v>
      </c>
      <c r="DI31">
        <v>1531235241.5999999</v>
      </c>
      <c r="DJ31" t="s">
        <v>359</v>
      </c>
      <c r="DK31">
        <v>15</v>
      </c>
      <c r="DL31">
        <v>-4.4489999999999998</v>
      </c>
      <c r="DM31">
        <v>0.77</v>
      </c>
      <c r="DN31">
        <v>100</v>
      </c>
      <c r="DO31">
        <v>25</v>
      </c>
      <c r="DP31">
        <v>0.32</v>
      </c>
      <c r="DQ31">
        <v>0.02</v>
      </c>
      <c r="DR31">
        <v>2.4023503844170699</v>
      </c>
      <c r="DS31">
        <v>0.18385032898533399</v>
      </c>
      <c r="DT31">
        <v>2.3560808204511199E-2</v>
      </c>
      <c r="DU31">
        <v>1</v>
      </c>
      <c r="DV31">
        <v>0.182128634298662</v>
      </c>
      <c r="DW31">
        <v>5.8954669719467202E-2</v>
      </c>
      <c r="DX31">
        <v>7.2078839887107504E-3</v>
      </c>
      <c r="DY31">
        <v>1</v>
      </c>
      <c r="DZ31">
        <v>2</v>
      </c>
      <c r="EA31">
        <v>2</v>
      </c>
      <c r="EB31" t="s">
        <v>284</v>
      </c>
      <c r="EC31">
        <v>1.8851599999999999</v>
      </c>
      <c r="ED31">
        <v>1.87714</v>
      </c>
      <c r="EE31">
        <v>1.8763700000000001</v>
      </c>
      <c r="EF31">
        <v>1.8774299999999999</v>
      </c>
      <c r="EG31">
        <v>1.8820399999999999</v>
      </c>
      <c r="EH31">
        <v>1.8811800000000001</v>
      </c>
      <c r="EI31">
        <v>1.87592</v>
      </c>
      <c r="EJ31">
        <v>1.8754900000000001</v>
      </c>
      <c r="EK31" t="s">
        <v>285</v>
      </c>
      <c r="EL31" t="s">
        <v>19</v>
      </c>
      <c r="EM31" t="s">
        <v>19</v>
      </c>
      <c r="EN31" t="s">
        <v>19</v>
      </c>
      <c r="EO31" t="s">
        <v>286</v>
      </c>
      <c r="EP31" t="s">
        <v>287</v>
      </c>
      <c r="EQ31" t="s">
        <v>288</v>
      </c>
      <c r="ER31" t="s">
        <v>288</v>
      </c>
      <c r="ES31" t="s">
        <v>288</v>
      </c>
      <c r="ET31" t="s">
        <v>288</v>
      </c>
      <c r="EU31">
        <v>0</v>
      </c>
      <c r="EV31">
        <v>100</v>
      </c>
      <c r="EW31">
        <v>100</v>
      </c>
      <c r="EX31">
        <v>-4.4489999999999998</v>
      </c>
      <c r="EY31">
        <v>0.77</v>
      </c>
      <c r="EZ31">
        <v>2</v>
      </c>
      <c r="FA31">
        <v>395.13499999999999</v>
      </c>
      <c r="FB31">
        <v>609.05999999999995</v>
      </c>
      <c r="FC31">
        <v>25.000699999999998</v>
      </c>
      <c r="FD31">
        <v>34.031300000000002</v>
      </c>
      <c r="FE31">
        <v>30.0001</v>
      </c>
      <c r="FF31">
        <v>33.997500000000002</v>
      </c>
      <c r="FG31">
        <v>33.959000000000003</v>
      </c>
      <c r="FH31">
        <v>7.3473699999999997</v>
      </c>
      <c r="FI31">
        <v>29.1264</v>
      </c>
      <c r="FJ31">
        <v>0</v>
      </c>
      <c r="FK31">
        <v>25</v>
      </c>
      <c r="FL31">
        <v>100</v>
      </c>
      <c r="FM31">
        <v>24.308800000000002</v>
      </c>
      <c r="FN31">
        <v>100.63</v>
      </c>
      <c r="FO31">
        <v>101.59399999999999</v>
      </c>
    </row>
    <row r="32" spans="1:171" x14ac:dyDescent="0.2">
      <c r="A32">
        <v>16</v>
      </c>
      <c r="B32">
        <v>1531235361.5999999</v>
      </c>
      <c r="C32">
        <v>2963.8999998569502</v>
      </c>
      <c r="D32" t="s">
        <v>360</v>
      </c>
      <c r="E32" t="s">
        <v>361</v>
      </c>
      <c r="F32" t="s">
        <v>639</v>
      </c>
      <c r="G32">
        <v>1531235353.8566699</v>
      </c>
      <c r="H32">
        <f t="shared" si="0"/>
        <v>3.4634100243273059E-3</v>
      </c>
      <c r="I32">
        <f t="shared" si="1"/>
        <v>-0.52551421983252733</v>
      </c>
      <c r="J32">
        <f t="shared" si="2"/>
        <v>50.542596666666697</v>
      </c>
      <c r="K32">
        <f t="shared" si="3"/>
        <v>53.279573786652882</v>
      </c>
      <c r="L32">
        <f t="shared" si="4"/>
        <v>5.2989923454321186</v>
      </c>
      <c r="M32">
        <f t="shared" si="5"/>
        <v>5.0267825701342757</v>
      </c>
      <c r="N32">
        <f t="shared" si="6"/>
        <v>0.21109229731338208</v>
      </c>
      <c r="O32">
        <f t="shared" si="7"/>
        <v>2.250631185212514</v>
      </c>
      <c r="P32">
        <f t="shared" si="8"/>
        <v>0.20067745467242301</v>
      </c>
      <c r="Q32">
        <f t="shared" si="9"/>
        <v>0.12631630873353789</v>
      </c>
      <c r="R32">
        <f t="shared" si="10"/>
        <v>273.59887144458247</v>
      </c>
      <c r="S32">
        <f t="shared" si="11"/>
        <v>31.543540821507932</v>
      </c>
      <c r="T32">
        <f t="shared" si="12"/>
        <v>31.163319999999999</v>
      </c>
      <c r="U32">
        <f t="shared" si="13"/>
        <v>4.5535595172057111</v>
      </c>
      <c r="V32">
        <f t="shared" si="14"/>
        <v>65.658103356296877</v>
      </c>
      <c r="W32">
        <f t="shared" si="15"/>
        <v>2.9014141312575452</v>
      </c>
      <c r="X32">
        <f t="shared" si="16"/>
        <v>4.4189734137047507</v>
      </c>
      <c r="Y32">
        <f t="shared" si="17"/>
        <v>1.6521453859481658</v>
      </c>
      <c r="Z32">
        <f t="shared" si="18"/>
        <v>-152.7363820728342</v>
      </c>
      <c r="AA32">
        <f t="shared" si="19"/>
        <v>-63.798483762783725</v>
      </c>
      <c r="AB32">
        <f t="shared" si="20"/>
        <v>-6.3593314164901074</v>
      </c>
      <c r="AC32">
        <f t="shared" si="21"/>
        <v>50.704674192474464</v>
      </c>
      <c r="AD32">
        <v>-4.12007418947705E-2</v>
      </c>
      <c r="AE32">
        <v>4.6251442160107098E-2</v>
      </c>
      <c r="AF32">
        <v>3.4563492404636098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51908.069552037254</v>
      </c>
      <c r="AL32">
        <v>0</v>
      </c>
      <c r="AM32">
        <v>0</v>
      </c>
      <c r="AN32">
        <v>0</v>
      </c>
      <c r="AO32">
        <f t="shared" si="25"/>
        <v>0</v>
      </c>
      <c r="AP32" t="e">
        <f t="shared" si="26"/>
        <v>#DIV/0!</v>
      </c>
      <c r="AQ32">
        <v>-1</v>
      </c>
      <c r="AR32" t="s">
        <v>362</v>
      </c>
      <c r="AS32">
        <v>695.06142307692301</v>
      </c>
      <c r="AT32">
        <v>863.24</v>
      </c>
      <c r="AU32">
        <f t="shared" si="27"/>
        <v>0.19482250234358578</v>
      </c>
      <c r="AV32">
        <v>0.5</v>
      </c>
      <c r="AW32">
        <f t="shared" si="28"/>
        <v>1429.2043804303148</v>
      </c>
      <c r="AX32">
        <f t="shared" si="29"/>
        <v>-0.52551421983252733</v>
      </c>
      <c r="AY32">
        <f t="shared" si="30"/>
        <v>139.22058687792403</v>
      </c>
      <c r="AZ32">
        <f t="shared" si="31"/>
        <v>0.38133080024095278</v>
      </c>
      <c r="BA32">
        <f t="shared" si="32"/>
        <v>3.319929512282989E-4</v>
      </c>
      <c r="BB32">
        <f t="shared" si="33"/>
        <v>-1</v>
      </c>
      <c r="BC32" t="s">
        <v>363</v>
      </c>
      <c r="BD32">
        <v>534.05999999999995</v>
      </c>
      <c r="BE32">
        <f t="shared" si="34"/>
        <v>329.18000000000006</v>
      </c>
      <c r="BF32">
        <f t="shared" si="35"/>
        <v>0.5109015642599094</v>
      </c>
      <c r="BG32">
        <f t="shared" si="36"/>
        <v>1.6163726922068684</v>
      </c>
      <c r="BH32">
        <f t="shared" si="37"/>
        <v>0.19482250234358581</v>
      </c>
      <c r="BI32" t="e">
        <f t="shared" si="38"/>
        <v>#DIV/0!</v>
      </c>
      <c r="BJ32" t="s">
        <v>281</v>
      </c>
      <c r="BK32" t="s">
        <v>281</v>
      </c>
      <c r="BL32" t="s">
        <v>281</v>
      </c>
      <c r="BM32" t="s">
        <v>281</v>
      </c>
      <c r="BN32" t="s">
        <v>281</v>
      </c>
      <c r="BO32" t="s">
        <v>281</v>
      </c>
      <c r="BP32" t="s">
        <v>281</v>
      </c>
      <c r="BQ32" t="s">
        <v>281</v>
      </c>
      <c r="BR32">
        <f t="shared" si="39"/>
        <v>1699.98233333333</v>
      </c>
      <c r="BS32">
        <f t="shared" si="40"/>
        <v>1429.2043804303148</v>
      </c>
      <c r="BT32">
        <f t="shared" si="41"/>
        <v>0.84071719594163485</v>
      </c>
      <c r="BU32">
        <f t="shared" si="42"/>
        <v>0.19143439188326963</v>
      </c>
      <c r="BV32">
        <v>6</v>
      </c>
      <c r="BW32">
        <v>0.5</v>
      </c>
      <c r="BX32" t="s">
        <v>282</v>
      </c>
      <c r="BY32">
        <v>1531235353.8566699</v>
      </c>
      <c r="BZ32">
        <v>50.542596666666697</v>
      </c>
      <c r="CA32">
        <v>50.0168866666667</v>
      </c>
      <c r="CB32">
        <v>29.172736666666701</v>
      </c>
      <c r="CC32">
        <v>24.129049999999999</v>
      </c>
      <c r="CD32">
        <v>399.98989999999998</v>
      </c>
      <c r="CE32">
        <v>99.356390000000005</v>
      </c>
      <c r="CF32">
        <v>9.9967639999999997E-2</v>
      </c>
      <c r="CG32">
        <v>30.637519999999999</v>
      </c>
      <c r="CH32">
        <v>31.163319999999999</v>
      </c>
      <c r="CI32">
        <v>999.9</v>
      </c>
      <c r="CJ32">
        <v>10000.120999999999</v>
      </c>
      <c r="CK32">
        <v>0</v>
      </c>
      <c r="CL32">
        <v>3.3263069999999999</v>
      </c>
      <c r="CM32">
        <v>1699.98233333333</v>
      </c>
      <c r="CN32">
        <v>0.97602206666666702</v>
      </c>
      <c r="CO32">
        <v>2.3977753333333299E-2</v>
      </c>
      <c r="CP32">
        <v>0</v>
      </c>
      <c r="CQ32">
        <v>695.03806666666696</v>
      </c>
      <c r="CR32">
        <v>4.9993999999999996</v>
      </c>
      <c r="CS32">
        <v>12406.4566666667</v>
      </c>
      <c r="CT32">
        <v>14104.11</v>
      </c>
      <c r="CU32">
        <v>50.093499999999999</v>
      </c>
      <c r="CV32">
        <v>50.8791333333333</v>
      </c>
      <c r="CW32">
        <v>50.939100000000003</v>
      </c>
      <c r="CX32">
        <v>50.893599999999999</v>
      </c>
      <c r="CY32">
        <v>51.811999999999998</v>
      </c>
      <c r="CZ32">
        <v>1654.3416666666701</v>
      </c>
      <c r="DA32">
        <v>40.640666666666696</v>
      </c>
      <c r="DB32">
        <v>0</v>
      </c>
      <c r="DC32">
        <v>87</v>
      </c>
      <c r="DD32">
        <v>695.06142307692301</v>
      </c>
      <c r="DE32">
        <v>3.2495384652591599</v>
      </c>
      <c r="DF32">
        <v>138.215384711756</v>
      </c>
      <c r="DG32">
        <v>12407.169230769199</v>
      </c>
      <c r="DH32">
        <v>15</v>
      </c>
      <c r="DI32">
        <v>1531235337.0999999</v>
      </c>
      <c r="DJ32" t="s">
        <v>364</v>
      </c>
      <c r="DK32">
        <v>16</v>
      </c>
      <c r="DL32">
        <v>-4.3090000000000002</v>
      </c>
      <c r="DM32">
        <v>0.753</v>
      </c>
      <c r="DN32">
        <v>50</v>
      </c>
      <c r="DO32">
        <v>24</v>
      </c>
      <c r="DP32">
        <v>0.31</v>
      </c>
      <c r="DQ32">
        <v>0.02</v>
      </c>
      <c r="DR32">
        <v>-0.55405946017484897</v>
      </c>
      <c r="DS32">
        <v>6.8955402724713302E-2</v>
      </c>
      <c r="DT32">
        <v>0.212160132829843</v>
      </c>
      <c r="DU32">
        <v>1</v>
      </c>
      <c r="DV32">
        <v>0.17144268077671199</v>
      </c>
      <c r="DW32">
        <v>0.46688267375938503</v>
      </c>
      <c r="DX32">
        <v>6.9942249559883707E-2</v>
      </c>
      <c r="DY32">
        <v>1</v>
      </c>
      <c r="DZ32">
        <v>2</v>
      </c>
      <c r="EA32">
        <v>2</v>
      </c>
      <c r="EB32" t="s">
        <v>284</v>
      </c>
      <c r="EC32">
        <v>1.88517</v>
      </c>
      <c r="ED32">
        <v>1.87714</v>
      </c>
      <c r="EE32">
        <v>1.8763700000000001</v>
      </c>
      <c r="EF32">
        <v>1.87744</v>
      </c>
      <c r="EG32">
        <v>1.8820399999999999</v>
      </c>
      <c r="EH32">
        <v>1.8812</v>
      </c>
      <c r="EI32">
        <v>1.87595</v>
      </c>
      <c r="EJ32">
        <v>1.8755200000000001</v>
      </c>
      <c r="EK32" t="s">
        <v>285</v>
      </c>
      <c r="EL32" t="s">
        <v>19</v>
      </c>
      <c r="EM32" t="s">
        <v>19</v>
      </c>
      <c r="EN32" t="s">
        <v>19</v>
      </c>
      <c r="EO32" t="s">
        <v>286</v>
      </c>
      <c r="EP32" t="s">
        <v>287</v>
      </c>
      <c r="EQ32" t="s">
        <v>288</v>
      </c>
      <c r="ER32" t="s">
        <v>288</v>
      </c>
      <c r="ES32" t="s">
        <v>288</v>
      </c>
      <c r="ET32" t="s">
        <v>288</v>
      </c>
      <c r="EU32">
        <v>0</v>
      </c>
      <c r="EV32">
        <v>100</v>
      </c>
      <c r="EW32">
        <v>100</v>
      </c>
      <c r="EX32">
        <v>-4.3090000000000002</v>
      </c>
      <c r="EY32">
        <v>0.753</v>
      </c>
      <c r="EZ32">
        <v>2</v>
      </c>
      <c r="FA32">
        <v>395.24700000000001</v>
      </c>
      <c r="FB32">
        <v>607.86300000000006</v>
      </c>
      <c r="FC32">
        <v>25.0001</v>
      </c>
      <c r="FD32">
        <v>34.063099999999999</v>
      </c>
      <c r="FE32">
        <v>30.0002</v>
      </c>
      <c r="FF32">
        <v>34.031300000000002</v>
      </c>
      <c r="FG32">
        <v>33.9895</v>
      </c>
      <c r="FH32">
        <v>5.1443099999999999</v>
      </c>
      <c r="FI32">
        <v>30.932300000000001</v>
      </c>
      <c r="FJ32">
        <v>0</v>
      </c>
      <c r="FK32">
        <v>25</v>
      </c>
      <c r="FL32">
        <v>50</v>
      </c>
      <c r="FM32">
        <v>23.812000000000001</v>
      </c>
      <c r="FN32">
        <v>100.628</v>
      </c>
      <c r="FO32">
        <v>101.589</v>
      </c>
    </row>
    <row r="33" spans="1:171" x14ac:dyDescent="0.2">
      <c r="A33">
        <v>17</v>
      </c>
      <c r="B33">
        <v>1531235482.2</v>
      </c>
      <c r="C33">
        <v>3084.5</v>
      </c>
      <c r="D33" t="s">
        <v>365</v>
      </c>
      <c r="E33" t="s">
        <v>366</v>
      </c>
      <c r="F33" t="s">
        <v>639</v>
      </c>
      <c r="G33">
        <v>1531235474.4133301</v>
      </c>
      <c r="H33">
        <f t="shared" si="0"/>
        <v>2.0330164115432512E-3</v>
      </c>
      <c r="I33">
        <f t="shared" si="1"/>
        <v>15.43913706429654</v>
      </c>
      <c r="J33">
        <f t="shared" si="2"/>
        <v>375.646633333333</v>
      </c>
      <c r="K33">
        <f t="shared" si="3"/>
        <v>141.60024074652137</v>
      </c>
      <c r="L33">
        <f t="shared" si="4"/>
        <v>14.083352731576706</v>
      </c>
      <c r="M33">
        <f t="shared" si="5"/>
        <v>37.361264442571603</v>
      </c>
      <c r="N33">
        <f t="shared" si="6"/>
        <v>0.11171288463613939</v>
      </c>
      <c r="O33">
        <f t="shared" si="7"/>
        <v>2.2502365150120376</v>
      </c>
      <c r="P33">
        <f t="shared" si="8"/>
        <v>0.10872078131871618</v>
      </c>
      <c r="Q33">
        <f t="shared" si="9"/>
        <v>6.8212641860253331E-2</v>
      </c>
      <c r="R33">
        <f t="shared" si="10"/>
        <v>273.60424460993352</v>
      </c>
      <c r="S33">
        <f t="shared" si="11"/>
        <v>32.058578307328027</v>
      </c>
      <c r="T33">
        <f t="shared" si="12"/>
        <v>31.36326</v>
      </c>
      <c r="U33">
        <f t="shared" si="13"/>
        <v>4.6056660304365602</v>
      </c>
      <c r="V33">
        <f t="shared" si="14"/>
        <v>63.555199969941313</v>
      </c>
      <c r="W33">
        <f t="shared" si="15"/>
        <v>2.8152315653577453</v>
      </c>
      <c r="X33">
        <f t="shared" si="16"/>
        <v>4.429584938272904</v>
      </c>
      <c r="Y33">
        <f t="shared" si="17"/>
        <v>1.7904344650788149</v>
      </c>
      <c r="Z33">
        <f t="shared" si="18"/>
        <v>-89.656023749057383</v>
      </c>
      <c r="AA33">
        <f t="shared" si="19"/>
        <v>-82.952600436953446</v>
      </c>
      <c r="AB33">
        <f t="shared" si="20"/>
        <v>-8.2799159729704215</v>
      </c>
      <c r="AC33">
        <f t="shared" si="21"/>
        <v>92.715704450952273</v>
      </c>
      <c r="AD33">
        <v>-4.1190114950913299E-2</v>
      </c>
      <c r="AE33">
        <v>4.6239512484656103E-2</v>
      </c>
      <c r="AF33">
        <v>3.4556435783369799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51888.102717026224</v>
      </c>
      <c r="AL33">
        <v>0</v>
      </c>
      <c r="AM33">
        <v>0</v>
      </c>
      <c r="AN33">
        <v>0</v>
      </c>
      <c r="AO33">
        <f t="shared" si="25"/>
        <v>0</v>
      </c>
      <c r="AP33" t="e">
        <f t="shared" si="26"/>
        <v>#DIV/0!</v>
      </c>
      <c r="AQ33">
        <v>-1</v>
      </c>
      <c r="AR33" t="s">
        <v>367</v>
      </c>
      <c r="AS33">
        <v>679.30142307692302</v>
      </c>
      <c r="AT33">
        <v>902.66300000000001</v>
      </c>
      <c r="AU33">
        <f t="shared" si="27"/>
        <v>0.24744736066846318</v>
      </c>
      <c r="AV33">
        <v>0.5</v>
      </c>
      <c r="AW33">
        <f t="shared" si="28"/>
        <v>1429.2326604303091</v>
      </c>
      <c r="AX33">
        <f t="shared" si="29"/>
        <v>15.43913706429654</v>
      </c>
      <c r="AY33">
        <f t="shared" si="30"/>
        <v>176.82992480232292</v>
      </c>
      <c r="AZ33">
        <f t="shared" si="31"/>
        <v>0.4208026694347724</v>
      </c>
      <c r="BA33">
        <f t="shared" si="32"/>
        <v>1.150207206946075E-2</v>
      </c>
      <c r="BB33">
        <f t="shared" si="33"/>
        <v>-1</v>
      </c>
      <c r="BC33" t="s">
        <v>368</v>
      </c>
      <c r="BD33">
        <v>522.82000000000005</v>
      </c>
      <c r="BE33">
        <f t="shared" si="34"/>
        <v>379.84299999999996</v>
      </c>
      <c r="BF33">
        <f t="shared" si="35"/>
        <v>0.58803657543531673</v>
      </c>
      <c r="BG33">
        <f t="shared" si="36"/>
        <v>1.7265272942886651</v>
      </c>
      <c r="BH33">
        <f t="shared" si="37"/>
        <v>0.24744736066846321</v>
      </c>
      <c r="BI33" t="e">
        <f t="shared" si="38"/>
        <v>#DIV/0!</v>
      </c>
      <c r="BJ33" t="s">
        <v>281</v>
      </c>
      <c r="BK33" t="s">
        <v>281</v>
      </c>
      <c r="BL33" t="s">
        <v>281</v>
      </c>
      <c r="BM33" t="s">
        <v>281</v>
      </c>
      <c r="BN33" t="s">
        <v>281</v>
      </c>
      <c r="BO33" t="s">
        <v>281</v>
      </c>
      <c r="BP33" t="s">
        <v>281</v>
      </c>
      <c r="BQ33" t="s">
        <v>281</v>
      </c>
      <c r="BR33">
        <f t="shared" si="39"/>
        <v>1700.0160000000001</v>
      </c>
      <c r="BS33">
        <f t="shared" si="40"/>
        <v>1429.2326604303091</v>
      </c>
      <c r="BT33">
        <f t="shared" si="41"/>
        <v>0.84071718173847132</v>
      </c>
      <c r="BU33">
        <f t="shared" si="42"/>
        <v>0.19143436347694262</v>
      </c>
      <c r="BV33">
        <v>6</v>
      </c>
      <c r="BW33">
        <v>0.5</v>
      </c>
      <c r="BX33" t="s">
        <v>282</v>
      </c>
      <c r="BY33">
        <v>1531235474.4133301</v>
      </c>
      <c r="BZ33">
        <v>375.646633333333</v>
      </c>
      <c r="CA33">
        <v>399.94976666666702</v>
      </c>
      <c r="CB33">
        <v>28.305579999999999</v>
      </c>
      <c r="CC33">
        <v>25.342510000000001</v>
      </c>
      <c r="CD33">
        <v>400.01836666666702</v>
      </c>
      <c r="CE33">
        <v>99.358526666666606</v>
      </c>
      <c r="CF33">
        <v>0.10000996666666701</v>
      </c>
      <c r="CG33">
        <v>30.679480000000002</v>
      </c>
      <c r="CH33">
        <v>31.36326</v>
      </c>
      <c r="CI33">
        <v>999.9</v>
      </c>
      <c r="CJ33">
        <v>9997.3266666666696</v>
      </c>
      <c r="CK33">
        <v>0</v>
      </c>
      <c r="CL33">
        <v>3.1576270000000002</v>
      </c>
      <c r="CM33">
        <v>1700.0160000000001</v>
      </c>
      <c r="CN33">
        <v>0.97602393333333304</v>
      </c>
      <c r="CO33">
        <v>2.39757466666667E-2</v>
      </c>
      <c r="CP33">
        <v>0</v>
      </c>
      <c r="CQ33">
        <v>679.34263333333297</v>
      </c>
      <c r="CR33">
        <v>4.9993999999999996</v>
      </c>
      <c r="CS33">
        <v>12117.7266666667</v>
      </c>
      <c r="CT33">
        <v>14104.3966666667</v>
      </c>
      <c r="CU33">
        <v>50.125</v>
      </c>
      <c r="CV33">
        <v>50.983199999999997</v>
      </c>
      <c r="CW33">
        <v>51</v>
      </c>
      <c r="CX33">
        <v>51</v>
      </c>
      <c r="CY33">
        <v>51.875</v>
      </c>
      <c r="CZ33">
        <v>1654.37533333333</v>
      </c>
      <c r="DA33">
        <v>40.640666666666696</v>
      </c>
      <c r="DB33">
        <v>0</v>
      </c>
      <c r="DC33">
        <v>120</v>
      </c>
      <c r="DD33">
        <v>679.30142307692302</v>
      </c>
      <c r="DE33">
        <v>-0.9905299302785</v>
      </c>
      <c r="DF33">
        <v>-14.9709403046062</v>
      </c>
      <c r="DG33">
        <v>12117.65</v>
      </c>
      <c r="DH33">
        <v>15</v>
      </c>
      <c r="DI33">
        <v>1531235429.2</v>
      </c>
      <c r="DJ33" t="s">
        <v>369</v>
      </c>
      <c r="DK33">
        <v>17</v>
      </c>
      <c r="DL33">
        <v>-5.2009999999999996</v>
      </c>
      <c r="DM33">
        <v>0.73799999999999999</v>
      </c>
      <c r="DN33">
        <v>400</v>
      </c>
      <c r="DO33">
        <v>24</v>
      </c>
      <c r="DP33">
        <v>0.06</v>
      </c>
      <c r="DQ33">
        <v>0.01</v>
      </c>
      <c r="DR33">
        <v>15.8736330350609</v>
      </c>
      <c r="DS33">
        <v>-5.3679727508493098</v>
      </c>
      <c r="DT33">
        <v>0.63594803841191405</v>
      </c>
      <c r="DU33">
        <v>0</v>
      </c>
      <c r="DV33">
        <v>0.11664460782510799</v>
      </c>
      <c r="DW33">
        <v>-5.8132249000454099E-2</v>
      </c>
      <c r="DX33">
        <v>7.0863793197946303E-3</v>
      </c>
      <c r="DY33">
        <v>1</v>
      </c>
      <c r="DZ33">
        <v>1</v>
      </c>
      <c r="EA33">
        <v>2</v>
      </c>
      <c r="EB33" t="s">
        <v>294</v>
      </c>
      <c r="EC33">
        <v>1.88513</v>
      </c>
      <c r="ED33">
        <v>1.8771500000000001</v>
      </c>
      <c r="EE33">
        <v>1.8763700000000001</v>
      </c>
      <c r="EF33">
        <v>1.8774</v>
      </c>
      <c r="EG33">
        <v>1.88205</v>
      </c>
      <c r="EH33">
        <v>1.88121</v>
      </c>
      <c r="EI33">
        <v>1.8759399999999999</v>
      </c>
      <c r="EJ33">
        <v>1.8755200000000001</v>
      </c>
      <c r="EK33" t="s">
        <v>285</v>
      </c>
      <c r="EL33" t="s">
        <v>19</v>
      </c>
      <c r="EM33" t="s">
        <v>19</v>
      </c>
      <c r="EN33" t="s">
        <v>19</v>
      </c>
      <c r="EO33" t="s">
        <v>286</v>
      </c>
      <c r="EP33" t="s">
        <v>287</v>
      </c>
      <c r="EQ33" t="s">
        <v>288</v>
      </c>
      <c r="ER33" t="s">
        <v>288</v>
      </c>
      <c r="ES33" t="s">
        <v>288</v>
      </c>
      <c r="ET33" t="s">
        <v>288</v>
      </c>
      <c r="EU33">
        <v>0</v>
      </c>
      <c r="EV33">
        <v>100</v>
      </c>
      <c r="EW33">
        <v>100</v>
      </c>
      <c r="EX33">
        <v>-5.2009999999999996</v>
      </c>
      <c r="EY33">
        <v>0.73799999999999999</v>
      </c>
      <c r="EZ33">
        <v>2</v>
      </c>
      <c r="FA33">
        <v>394.52</v>
      </c>
      <c r="FB33">
        <v>610.48400000000004</v>
      </c>
      <c r="FC33">
        <v>25.000499999999999</v>
      </c>
      <c r="FD33">
        <v>34.1113</v>
      </c>
      <c r="FE33">
        <v>30.0002</v>
      </c>
      <c r="FF33">
        <v>34.072699999999998</v>
      </c>
      <c r="FG33">
        <v>34.038600000000002</v>
      </c>
      <c r="FH33">
        <v>20.215800000000002</v>
      </c>
      <c r="FI33">
        <v>25.606000000000002</v>
      </c>
      <c r="FJ33">
        <v>0</v>
      </c>
      <c r="FK33">
        <v>25</v>
      </c>
      <c r="FL33">
        <v>400</v>
      </c>
      <c r="FM33">
        <v>25.693200000000001</v>
      </c>
      <c r="FN33">
        <v>100.621</v>
      </c>
      <c r="FO33">
        <v>101.58</v>
      </c>
    </row>
    <row r="34" spans="1:171" x14ac:dyDescent="0.2">
      <c r="A34">
        <v>18</v>
      </c>
      <c r="B34">
        <v>1531235584.7</v>
      </c>
      <c r="C34">
        <v>3187</v>
      </c>
      <c r="D34" t="s">
        <v>370</v>
      </c>
      <c r="E34" t="s">
        <v>371</v>
      </c>
      <c r="F34" t="s">
        <v>639</v>
      </c>
      <c r="G34">
        <v>1531235576.9333301</v>
      </c>
      <c r="H34">
        <f t="shared" si="0"/>
        <v>1.9505261919938869E-3</v>
      </c>
      <c r="I34">
        <f t="shared" si="1"/>
        <v>22.523720464181878</v>
      </c>
      <c r="J34">
        <f t="shared" si="2"/>
        <v>564.58600000000001</v>
      </c>
      <c r="K34">
        <f t="shared" si="3"/>
        <v>219.51599603573709</v>
      </c>
      <c r="L34">
        <f t="shared" si="4"/>
        <v>21.83303249668489</v>
      </c>
      <c r="M34">
        <f t="shared" si="5"/>
        <v>56.153650338841672</v>
      </c>
      <c r="N34">
        <f t="shared" si="6"/>
        <v>0.110499588778164</v>
      </c>
      <c r="O34">
        <f t="shared" si="7"/>
        <v>2.2507433758961222</v>
      </c>
      <c r="P34">
        <f t="shared" si="8"/>
        <v>0.10757184929364853</v>
      </c>
      <c r="Q34">
        <f t="shared" si="9"/>
        <v>6.7488990456628997E-2</v>
      </c>
      <c r="R34">
        <f t="shared" si="10"/>
        <v>273.60383385950342</v>
      </c>
      <c r="S34">
        <f t="shared" si="11"/>
        <v>32.106883826961401</v>
      </c>
      <c r="T34">
        <f t="shared" si="12"/>
        <v>31.405826666666702</v>
      </c>
      <c r="U34">
        <f t="shared" si="13"/>
        <v>4.6168261575663907</v>
      </c>
      <c r="V34">
        <f t="shared" si="14"/>
        <v>64.968959938148004</v>
      </c>
      <c r="W34">
        <f t="shared" si="15"/>
        <v>2.8813686879928482</v>
      </c>
      <c r="X34">
        <f t="shared" si="16"/>
        <v>4.434992788457718</v>
      </c>
      <c r="Y34">
        <f t="shared" si="17"/>
        <v>1.7354574695735425</v>
      </c>
      <c r="Z34">
        <f t="shared" si="18"/>
        <v>-86.018205066930406</v>
      </c>
      <c r="AA34">
        <f t="shared" si="19"/>
        <v>-85.545759727739451</v>
      </c>
      <c r="AB34">
        <f t="shared" si="20"/>
        <v>-8.5395224354114436</v>
      </c>
      <c r="AC34">
        <f t="shared" si="21"/>
        <v>93.500346629422083</v>
      </c>
      <c r="AD34">
        <v>-4.1203763064283798E-2</v>
      </c>
      <c r="AE34">
        <v>4.62548336875548E-2</v>
      </c>
      <c r="AF34">
        <v>3.4565498440850102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51900.973535747435</v>
      </c>
      <c r="AL34">
        <v>0</v>
      </c>
      <c r="AM34">
        <v>0</v>
      </c>
      <c r="AN34">
        <v>0</v>
      </c>
      <c r="AO34">
        <f t="shared" si="25"/>
        <v>0</v>
      </c>
      <c r="AP34" t="e">
        <f t="shared" si="26"/>
        <v>#DIV/0!</v>
      </c>
      <c r="AQ34">
        <v>-1</v>
      </c>
      <c r="AR34" t="s">
        <v>372</v>
      </c>
      <c r="AS34">
        <v>694.36053846153902</v>
      </c>
      <c r="AT34">
        <v>957.37199999999996</v>
      </c>
      <c r="AU34">
        <f t="shared" si="27"/>
        <v>0.27472232480003689</v>
      </c>
      <c r="AV34">
        <v>0.5</v>
      </c>
      <c r="AW34">
        <f t="shared" si="28"/>
        <v>1429.2306799521914</v>
      </c>
      <c r="AX34">
        <f t="shared" si="29"/>
        <v>22.523720464181878</v>
      </c>
      <c r="AY34">
        <f t="shared" si="30"/>
        <v>196.32078753600175</v>
      </c>
      <c r="AZ34">
        <f t="shared" si="31"/>
        <v>0.45513342775848886</v>
      </c>
      <c r="BA34">
        <f t="shared" si="32"/>
        <v>1.6459008887892583E-2</v>
      </c>
      <c r="BB34">
        <f t="shared" si="33"/>
        <v>-1</v>
      </c>
      <c r="BC34" t="s">
        <v>373</v>
      </c>
      <c r="BD34">
        <v>521.64</v>
      </c>
      <c r="BE34">
        <f t="shared" si="34"/>
        <v>435.73199999999997</v>
      </c>
      <c r="BF34">
        <f t="shared" si="35"/>
        <v>0.60360832240565521</v>
      </c>
      <c r="BG34">
        <f t="shared" si="36"/>
        <v>1.8353117092247526</v>
      </c>
      <c r="BH34">
        <f t="shared" si="37"/>
        <v>0.27472232480003694</v>
      </c>
      <c r="BI34" t="e">
        <f t="shared" si="38"/>
        <v>#DIV/0!</v>
      </c>
      <c r="BJ34" t="s">
        <v>281</v>
      </c>
      <c r="BK34" t="s">
        <v>281</v>
      </c>
      <c r="BL34" t="s">
        <v>281</v>
      </c>
      <c r="BM34" t="s">
        <v>281</v>
      </c>
      <c r="BN34" t="s">
        <v>281</v>
      </c>
      <c r="BO34" t="s">
        <v>281</v>
      </c>
      <c r="BP34" t="s">
        <v>281</v>
      </c>
      <c r="BQ34" t="s">
        <v>281</v>
      </c>
      <c r="BR34">
        <f t="shared" si="39"/>
        <v>1700.0136666666699</v>
      </c>
      <c r="BS34">
        <f t="shared" si="40"/>
        <v>1429.2306799521914</v>
      </c>
      <c r="BT34">
        <f t="shared" si="41"/>
        <v>0.84071717067697416</v>
      </c>
      <c r="BU34">
        <f t="shared" si="42"/>
        <v>0.1914343413539483</v>
      </c>
      <c r="BV34">
        <v>6</v>
      </c>
      <c r="BW34">
        <v>0.5</v>
      </c>
      <c r="BX34" t="s">
        <v>282</v>
      </c>
      <c r="BY34">
        <v>1531235576.9333301</v>
      </c>
      <c r="BZ34">
        <v>564.58600000000001</v>
      </c>
      <c r="CA34">
        <v>600.02266666666696</v>
      </c>
      <c r="CB34">
        <v>28.9701633333333</v>
      </c>
      <c r="CC34">
        <v>26.129196666666701</v>
      </c>
      <c r="CD34">
        <v>400.008733333333</v>
      </c>
      <c r="CE34">
        <v>99.3598966666667</v>
      </c>
      <c r="CF34">
        <v>9.9973643333333306E-2</v>
      </c>
      <c r="CG34">
        <v>30.70083</v>
      </c>
      <c r="CH34">
        <v>31.405826666666702</v>
      </c>
      <c r="CI34">
        <v>999.9</v>
      </c>
      <c r="CJ34">
        <v>10000.501333333301</v>
      </c>
      <c r="CK34">
        <v>0</v>
      </c>
      <c r="CL34">
        <v>3.5232600000000001</v>
      </c>
      <c r="CM34">
        <v>1700.0136666666699</v>
      </c>
      <c r="CN34">
        <v>0.97602549999999999</v>
      </c>
      <c r="CO34">
        <v>2.3974160000000001E-2</v>
      </c>
      <c r="CP34">
        <v>0</v>
      </c>
      <c r="CQ34">
        <v>694.37026666666702</v>
      </c>
      <c r="CR34">
        <v>4.9993999999999996</v>
      </c>
      <c r="CS34">
        <v>12409.553333333301</v>
      </c>
      <c r="CT34">
        <v>14104.37</v>
      </c>
      <c r="CU34">
        <v>50.191200000000002</v>
      </c>
      <c r="CV34">
        <v>51.061999999999998</v>
      </c>
      <c r="CW34">
        <v>51.061999999999998</v>
      </c>
      <c r="CX34">
        <v>51.066200000000002</v>
      </c>
      <c r="CY34">
        <v>51.936999999999998</v>
      </c>
      <c r="CZ34">
        <v>1654.37433333333</v>
      </c>
      <c r="DA34">
        <v>40.64</v>
      </c>
      <c r="DB34">
        <v>0</v>
      </c>
      <c r="DC34">
        <v>102</v>
      </c>
      <c r="DD34">
        <v>694.36053846153902</v>
      </c>
      <c r="DE34">
        <v>3.4677606848799498</v>
      </c>
      <c r="DF34">
        <v>60.205128178370103</v>
      </c>
      <c r="DG34">
        <v>12410.038461538499</v>
      </c>
      <c r="DH34">
        <v>15</v>
      </c>
      <c r="DI34">
        <v>1531235545.5999999</v>
      </c>
      <c r="DJ34" t="s">
        <v>374</v>
      </c>
      <c r="DK34">
        <v>18</v>
      </c>
      <c r="DL34">
        <v>-6.4530000000000003</v>
      </c>
      <c r="DM34">
        <v>0.80800000000000005</v>
      </c>
      <c r="DN34">
        <v>600</v>
      </c>
      <c r="DO34">
        <v>26</v>
      </c>
      <c r="DP34">
        <v>0.03</v>
      </c>
      <c r="DQ34">
        <v>0.03</v>
      </c>
      <c r="DR34">
        <v>22.534833925610901</v>
      </c>
      <c r="DS34">
        <v>-0.13911807237392901</v>
      </c>
      <c r="DT34">
        <v>4.5387814397504E-2</v>
      </c>
      <c r="DU34">
        <v>1</v>
      </c>
      <c r="DV34">
        <v>0.109993954552835</v>
      </c>
      <c r="DW34">
        <v>6.7506914367586896E-3</v>
      </c>
      <c r="DX34">
        <v>1.2517056901010599E-3</v>
      </c>
      <c r="DY34">
        <v>1</v>
      </c>
      <c r="DZ34">
        <v>2</v>
      </c>
      <c r="EA34">
        <v>2</v>
      </c>
      <c r="EB34" t="s">
        <v>284</v>
      </c>
      <c r="EC34">
        <v>1.8851</v>
      </c>
      <c r="ED34">
        <v>1.8771500000000001</v>
      </c>
      <c r="EE34">
        <v>1.8763700000000001</v>
      </c>
      <c r="EF34">
        <v>1.8774200000000001</v>
      </c>
      <c r="EG34">
        <v>1.8820300000000001</v>
      </c>
      <c r="EH34">
        <v>1.88117</v>
      </c>
      <c r="EI34">
        <v>1.8759300000000001</v>
      </c>
      <c r="EJ34">
        <v>1.8754900000000001</v>
      </c>
      <c r="EK34" t="s">
        <v>285</v>
      </c>
      <c r="EL34" t="s">
        <v>19</v>
      </c>
      <c r="EM34" t="s">
        <v>19</v>
      </c>
      <c r="EN34" t="s">
        <v>19</v>
      </c>
      <c r="EO34" t="s">
        <v>286</v>
      </c>
      <c r="EP34" t="s">
        <v>287</v>
      </c>
      <c r="EQ34" t="s">
        <v>288</v>
      </c>
      <c r="ER34" t="s">
        <v>288</v>
      </c>
      <c r="ES34" t="s">
        <v>288</v>
      </c>
      <c r="ET34" t="s">
        <v>288</v>
      </c>
      <c r="EU34">
        <v>0</v>
      </c>
      <c r="EV34">
        <v>100</v>
      </c>
      <c r="EW34">
        <v>100</v>
      </c>
      <c r="EX34">
        <v>-6.4530000000000003</v>
      </c>
      <c r="EY34">
        <v>0.80800000000000005</v>
      </c>
      <c r="EZ34">
        <v>2</v>
      </c>
      <c r="FA34">
        <v>394.36099999999999</v>
      </c>
      <c r="FB34">
        <v>611.18399999999997</v>
      </c>
      <c r="FC34">
        <v>25.000299999999999</v>
      </c>
      <c r="FD34">
        <v>34.173099999999998</v>
      </c>
      <c r="FE34">
        <v>30.000499999999999</v>
      </c>
      <c r="FF34">
        <v>34.130699999999997</v>
      </c>
      <c r="FG34">
        <v>34.0946</v>
      </c>
      <c r="FH34">
        <v>27.997199999999999</v>
      </c>
      <c r="FI34">
        <v>24.2989</v>
      </c>
      <c r="FJ34">
        <v>0</v>
      </c>
      <c r="FK34">
        <v>25</v>
      </c>
      <c r="FL34">
        <v>600</v>
      </c>
      <c r="FM34">
        <v>26.081</v>
      </c>
      <c r="FN34">
        <v>100.611</v>
      </c>
      <c r="FO34">
        <v>101.57</v>
      </c>
    </row>
    <row r="35" spans="1:171" x14ac:dyDescent="0.2">
      <c r="A35">
        <v>19</v>
      </c>
      <c r="B35">
        <v>1531235705.2</v>
      </c>
      <c r="C35">
        <v>3307.5</v>
      </c>
      <c r="D35" t="s">
        <v>375</v>
      </c>
      <c r="E35" t="s">
        <v>376</v>
      </c>
      <c r="F35" t="s">
        <v>639</v>
      </c>
      <c r="G35">
        <v>1531235697.45</v>
      </c>
      <c r="H35">
        <f t="shared" si="0"/>
        <v>1.9808272371740323E-3</v>
      </c>
      <c r="I35">
        <f t="shared" si="1"/>
        <v>30.450596405629227</v>
      </c>
      <c r="J35">
        <f t="shared" si="2"/>
        <v>752.12403333333305</v>
      </c>
      <c r="K35">
        <f t="shared" si="3"/>
        <v>296.55356608119143</v>
      </c>
      <c r="L35">
        <f t="shared" si="4"/>
        <v>29.496727647193243</v>
      </c>
      <c r="M35">
        <f t="shared" si="5"/>
        <v>74.810085952795035</v>
      </c>
      <c r="N35">
        <f t="shared" si="6"/>
        <v>0.11323653534448418</v>
      </c>
      <c r="O35">
        <f t="shared" si="7"/>
        <v>2.2489722535282253</v>
      </c>
      <c r="P35">
        <f t="shared" si="8"/>
        <v>0.11016178882202421</v>
      </c>
      <c r="Q35">
        <f t="shared" si="9"/>
        <v>6.9120417685390415E-2</v>
      </c>
      <c r="R35">
        <f t="shared" si="10"/>
        <v>273.59877861130389</v>
      </c>
      <c r="S35">
        <f t="shared" si="11"/>
        <v>32.120924122102174</v>
      </c>
      <c r="T35">
        <f t="shared" si="12"/>
        <v>31.3671333333333</v>
      </c>
      <c r="U35">
        <f t="shared" si="13"/>
        <v>4.6066805682901268</v>
      </c>
      <c r="V35">
        <f t="shared" si="14"/>
        <v>64.977347010424694</v>
      </c>
      <c r="W35">
        <f t="shared" si="15"/>
        <v>2.8855506098700765</v>
      </c>
      <c r="X35">
        <f t="shared" si="16"/>
        <v>4.4408563024389576</v>
      </c>
      <c r="Y35">
        <f t="shared" si="17"/>
        <v>1.7211299584200503</v>
      </c>
      <c r="Z35">
        <f t="shared" si="18"/>
        <v>-87.354481159374828</v>
      </c>
      <c r="AA35">
        <f t="shared" si="19"/>
        <v>-77.983383127597307</v>
      </c>
      <c r="AB35">
        <f t="shared" si="20"/>
        <v>-7.7901459481852786</v>
      </c>
      <c r="AC35">
        <f t="shared" si="21"/>
        <v>100.47076837614648</v>
      </c>
      <c r="AD35">
        <v>-4.1156084617626001E-2</v>
      </c>
      <c r="AE35">
        <v>4.6201310454320202E-2</v>
      </c>
      <c r="AF35">
        <v>3.4533834370368401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51839.52422463445</v>
      </c>
      <c r="AL35">
        <v>0</v>
      </c>
      <c r="AM35">
        <v>0</v>
      </c>
      <c r="AN35">
        <v>0</v>
      </c>
      <c r="AO35">
        <f t="shared" si="25"/>
        <v>0</v>
      </c>
      <c r="AP35" t="e">
        <f t="shared" si="26"/>
        <v>#DIV/0!</v>
      </c>
      <c r="AQ35">
        <v>-1</v>
      </c>
      <c r="AR35" t="s">
        <v>377</v>
      </c>
      <c r="AS35">
        <v>722.26353846153802</v>
      </c>
      <c r="AT35">
        <v>1040.8499999999999</v>
      </c>
      <c r="AU35">
        <f t="shared" si="27"/>
        <v>0.30608297212707103</v>
      </c>
      <c r="AV35">
        <v>0.5</v>
      </c>
      <c r="AW35">
        <f t="shared" si="28"/>
        <v>1429.2058404302365</v>
      </c>
      <c r="AX35">
        <f t="shared" si="29"/>
        <v>30.450596405629227</v>
      </c>
      <c r="AY35">
        <f t="shared" si="30"/>
        <v>218.72778571012762</v>
      </c>
      <c r="AZ35">
        <f t="shared" si="31"/>
        <v>0.49116587404525142</v>
      </c>
      <c r="BA35">
        <f t="shared" si="32"/>
        <v>2.2005645034421071E-2</v>
      </c>
      <c r="BB35">
        <f t="shared" si="33"/>
        <v>-1</v>
      </c>
      <c r="BC35" t="s">
        <v>378</v>
      </c>
      <c r="BD35">
        <v>529.62</v>
      </c>
      <c r="BE35">
        <f t="shared" si="34"/>
        <v>511.2299999999999</v>
      </c>
      <c r="BF35">
        <f t="shared" si="35"/>
        <v>0.62317638154736998</v>
      </c>
      <c r="BG35">
        <f t="shared" si="36"/>
        <v>1.9652769910501868</v>
      </c>
      <c r="BH35">
        <f t="shared" si="37"/>
        <v>0.30608297212707108</v>
      </c>
      <c r="BI35" t="e">
        <f t="shared" si="38"/>
        <v>#DIV/0!</v>
      </c>
      <c r="BJ35" t="s">
        <v>281</v>
      </c>
      <c r="BK35" t="s">
        <v>281</v>
      </c>
      <c r="BL35" t="s">
        <v>281</v>
      </c>
      <c r="BM35" t="s">
        <v>281</v>
      </c>
      <c r="BN35" t="s">
        <v>281</v>
      </c>
      <c r="BO35" t="s">
        <v>281</v>
      </c>
      <c r="BP35" t="s">
        <v>281</v>
      </c>
      <c r="BQ35" t="s">
        <v>281</v>
      </c>
      <c r="BR35">
        <f t="shared" si="39"/>
        <v>1699.9843333333299</v>
      </c>
      <c r="BS35">
        <f t="shared" si="40"/>
        <v>1429.2058404302365</v>
      </c>
      <c r="BT35">
        <f t="shared" si="41"/>
        <v>0.84071706568486382</v>
      </c>
      <c r="BU35">
        <f t="shared" si="42"/>
        <v>0.19143413136972764</v>
      </c>
      <c r="BV35">
        <v>6</v>
      </c>
      <c r="BW35">
        <v>0.5</v>
      </c>
      <c r="BX35" t="s">
        <v>282</v>
      </c>
      <c r="BY35">
        <v>1531235697.45</v>
      </c>
      <c r="BZ35">
        <v>752.12403333333305</v>
      </c>
      <c r="CA35">
        <v>800.03340000000003</v>
      </c>
      <c r="CB35">
        <v>29.0106866666667</v>
      </c>
      <c r="CC35">
        <v>26.125720000000001</v>
      </c>
      <c r="CD35">
        <v>400.01060000000001</v>
      </c>
      <c r="CE35">
        <v>99.365023333333298</v>
      </c>
      <c r="CF35">
        <v>0.100068376666667</v>
      </c>
      <c r="CG35">
        <v>30.723953333333299</v>
      </c>
      <c r="CH35">
        <v>31.3671333333333</v>
      </c>
      <c r="CI35">
        <v>999.9</v>
      </c>
      <c r="CJ35">
        <v>9988.4140000000007</v>
      </c>
      <c r="CK35">
        <v>0</v>
      </c>
      <c r="CL35">
        <v>3.0616370000000002</v>
      </c>
      <c r="CM35">
        <v>1699.9843333333299</v>
      </c>
      <c r="CN35">
        <v>0.97602583333333304</v>
      </c>
      <c r="CO35">
        <v>2.3973866666666701E-2</v>
      </c>
      <c r="CP35">
        <v>0</v>
      </c>
      <c r="CQ35">
        <v>722.245366666667</v>
      </c>
      <c r="CR35">
        <v>4.9993999999999996</v>
      </c>
      <c r="CS35">
        <v>12887.74</v>
      </c>
      <c r="CT35">
        <v>14104.14</v>
      </c>
      <c r="CU35">
        <v>50.2582666666667</v>
      </c>
      <c r="CV35">
        <v>51.182866666666598</v>
      </c>
      <c r="CW35">
        <v>51.1332666666667</v>
      </c>
      <c r="CX35">
        <v>51.191200000000002</v>
      </c>
      <c r="CY35">
        <v>52</v>
      </c>
      <c r="CZ35">
        <v>1654.3510000000001</v>
      </c>
      <c r="DA35">
        <v>40.633333333333297</v>
      </c>
      <c r="DB35">
        <v>0</v>
      </c>
      <c r="DC35">
        <v>120</v>
      </c>
      <c r="DD35">
        <v>722.26353846153802</v>
      </c>
      <c r="DE35">
        <v>6.2462906041267301</v>
      </c>
      <c r="DF35">
        <v>59.600000082179498</v>
      </c>
      <c r="DG35">
        <v>12887.811538461499</v>
      </c>
      <c r="DH35">
        <v>15</v>
      </c>
      <c r="DI35">
        <v>1531235674.7</v>
      </c>
      <c r="DJ35" t="s">
        <v>379</v>
      </c>
      <c r="DK35">
        <v>19</v>
      </c>
      <c r="DL35">
        <v>-7.5750000000000002</v>
      </c>
      <c r="DM35">
        <v>0.80600000000000005</v>
      </c>
      <c r="DN35">
        <v>800</v>
      </c>
      <c r="DO35">
        <v>26</v>
      </c>
      <c r="DP35">
        <v>0.03</v>
      </c>
      <c r="DQ35">
        <v>0.04</v>
      </c>
      <c r="DR35">
        <v>30.424087342745199</v>
      </c>
      <c r="DS35">
        <v>0.42041163939852999</v>
      </c>
      <c r="DT35">
        <v>8.2511641331783597E-2</v>
      </c>
      <c r="DU35">
        <v>0</v>
      </c>
      <c r="DV35">
        <v>0.11087087431978999</v>
      </c>
      <c r="DW35">
        <v>2.90866401079251E-2</v>
      </c>
      <c r="DX35">
        <v>3.5341448584270902E-3</v>
      </c>
      <c r="DY35">
        <v>1</v>
      </c>
      <c r="DZ35">
        <v>1</v>
      </c>
      <c r="EA35">
        <v>2</v>
      </c>
      <c r="EB35" t="s">
        <v>294</v>
      </c>
      <c r="EC35">
        <v>1.8851599999999999</v>
      </c>
      <c r="ED35">
        <v>1.8771500000000001</v>
      </c>
      <c r="EE35">
        <v>1.8763700000000001</v>
      </c>
      <c r="EF35">
        <v>1.8774200000000001</v>
      </c>
      <c r="EG35">
        <v>1.8820699999999999</v>
      </c>
      <c r="EH35">
        <v>1.8811800000000001</v>
      </c>
      <c r="EI35">
        <v>1.8759699999999999</v>
      </c>
      <c r="EJ35">
        <v>1.8755200000000001</v>
      </c>
      <c r="EK35" t="s">
        <v>285</v>
      </c>
      <c r="EL35" t="s">
        <v>19</v>
      </c>
      <c r="EM35" t="s">
        <v>19</v>
      </c>
      <c r="EN35" t="s">
        <v>19</v>
      </c>
      <c r="EO35" t="s">
        <v>286</v>
      </c>
      <c r="EP35" t="s">
        <v>287</v>
      </c>
      <c r="EQ35" t="s">
        <v>288</v>
      </c>
      <c r="ER35" t="s">
        <v>288</v>
      </c>
      <c r="ES35" t="s">
        <v>288</v>
      </c>
      <c r="ET35" t="s">
        <v>288</v>
      </c>
      <c r="EU35">
        <v>0</v>
      </c>
      <c r="EV35">
        <v>100</v>
      </c>
      <c r="EW35">
        <v>100</v>
      </c>
      <c r="EX35">
        <v>-7.5750000000000002</v>
      </c>
      <c r="EY35">
        <v>0.80600000000000005</v>
      </c>
      <c r="EZ35">
        <v>2</v>
      </c>
      <c r="FA35">
        <v>394.471</v>
      </c>
      <c r="FB35">
        <v>610.82799999999997</v>
      </c>
      <c r="FC35">
        <v>25</v>
      </c>
      <c r="FD35">
        <v>34.261699999999998</v>
      </c>
      <c r="FE35">
        <v>30.000299999999999</v>
      </c>
      <c r="FF35">
        <v>34.212299999999999</v>
      </c>
      <c r="FG35">
        <v>34.171900000000001</v>
      </c>
      <c r="FH35">
        <v>35.340400000000002</v>
      </c>
      <c r="FI35">
        <v>24.8627</v>
      </c>
      <c r="FJ35">
        <v>0</v>
      </c>
      <c r="FK35">
        <v>25</v>
      </c>
      <c r="FL35">
        <v>800</v>
      </c>
      <c r="FM35">
        <v>26.077999999999999</v>
      </c>
      <c r="FN35">
        <v>100.595</v>
      </c>
      <c r="FO35">
        <v>101.554</v>
      </c>
    </row>
    <row r="36" spans="1:171" x14ac:dyDescent="0.2">
      <c r="A36">
        <v>20</v>
      </c>
      <c r="B36">
        <v>1531235797.7</v>
      </c>
      <c r="C36">
        <v>3400</v>
      </c>
      <c r="D36" t="s">
        <v>380</v>
      </c>
      <c r="E36" t="s">
        <v>381</v>
      </c>
      <c r="F36" t="s">
        <v>639</v>
      </c>
      <c r="G36">
        <v>1531235789.95</v>
      </c>
      <c r="H36">
        <f t="shared" si="0"/>
        <v>2.0344404315455122E-3</v>
      </c>
      <c r="I36">
        <f t="shared" si="1"/>
        <v>37.533228374925891</v>
      </c>
      <c r="J36">
        <f t="shared" si="2"/>
        <v>940.88130000000001</v>
      </c>
      <c r="K36">
        <f t="shared" si="3"/>
        <v>399.2755118516007</v>
      </c>
      <c r="L36">
        <f t="shared" si="4"/>
        <v>39.714642903360968</v>
      </c>
      <c r="M36">
        <f t="shared" si="5"/>
        <v>93.58641773612753</v>
      </c>
      <c r="N36">
        <f t="shared" si="6"/>
        <v>0.11776119958042322</v>
      </c>
      <c r="O36">
        <f t="shared" si="7"/>
        <v>2.2509022540387829</v>
      </c>
      <c r="P36">
        <f t="shared" si="8"/>
        <v>0.1144424667898771</v>
      </c>
      <c r="Q36">
        <f t="shared" si="9"/>
        <v>7.1816926309490117E-2</v>
      </c>
      <c r="R36">
        <f t="shared" si="10"/>
        <v>273.60485659860939</v>
      </c>
      <c r="S36">
        <f t="shared" si="11"/>
        <v>32.094625720764519</v>
      </c>
      <c r="T36">
        <f t="shared" si="12"/>
        <v>31.327496666666701</v>
      </c>
      <c r="U36">
        <f t="shared" si="13"/>
        <v>4.5963077692700223</v>
      </c>
      <c r="V36">
        <f t="shared" si="14"/>
        <v>65.210876142678785</v>
      </c>
      <c r="W36">
        <f t="shared" si="15"/>
        <v>2.8946734620920216</v>
      </c>
      <c r="X36">
        <f t="shared" si="16"/>
        <v>4.438942755129669</v>
      </c>
      <c r="Y36">
        <f t="shared" si="17"/>
        <v>1.7016343071780007</v>
      </c>
      <c r="Z36">
        <f t="shared" si="18"/>
        <v>-89.718823031157086</v>
      </c>
      <c r="AA36">
        <f t="shared" si="19"/>
        <v>-74.155759513032308</v>
      </c>
      <c r="AB36">
        <f t="shared" si="20"/>
        <v>-7.3997105630818387</v>
      </c>
      <c r="AC36">
        <f t="shared" si="21"/>
        <v>102.33056349133815</v>
      </c>
      <c r="AD36">
        <v>-4.1208041707982701E-2</v>
      </c>
      <c r="AE36">
        <v>4.6259636839936599E-2</v>
      </c>
      <c r="AF36">
        <v>3.4568339344865402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51903.625958593118</v>
      </c>
      <c r="AL36">
        <v>0</v>
      </c>
      <c r="AM36">
        <v>0</v>
      </c>
      <c r="AN36">
        <v>0</v>
      </c>
      <c r="AO36">
        <f t="shared" si="25"/>
        <v>0</v>
      </c>
      <c r="AP36" t="e">
        <f t="shared" si="26"/>
        <v>#DIV/0!</v>
      </c>
      <c r="AQ36">
        <v>-1</v>
      </c>
      <c r="AR36" t="s">
        <v>382</v>
      </c>
      <c r="AS36">
        <v>745.453653846154</v>
      </c>
      <c r="AT36">
        <v>1112.3900000000001</v>
      </c>
      <c r="AU36">
        <f t="shared" si="27"/>
        <v>0.32986303918036486</v>
      </c>
      <c r="AV36">
        <v>0.5</v>
      </c>
      <c r="AW36">
        <f t="shared" si="28"/>
        <v>1429.2349999521869</v>
      </c>
      <c r="AX36">
        <f t="shared" si="29"/>
        <v>37.533228374925891</v>
      </c>
      <c r="AY36">
        <f t="shared" si="30"/>
        <v>235.72590039358849</v>
      </c>
      <c r="AZ36">
        <f t="shared" si="31"/>
        <v>0.51898165211841174</v>
      </c>
      <c r="BA36">
        <f t="shared" si="32"/>
        <v>2.6960736601199221E-2</v>
      </c>
      <c r="BB36">
        <f t="shared" si="33"/>
        <v>-1</v>
      </c>
      <c r="BC36" t="s">
        <v>383</v>
      </c>
      <c r="BD36">
        <v>535.08000000000004</v>
      </c>
      <c r="BE36">
        <f t="shared" si="34"/>
        <v>577.31000000000006</v>
      </c>
      <c r="BF36">
        <f t="shared" si="35"/>
        <v>0.63559672646211929</v>
      </c>
      <c r="BG36">
        <f t="shared" si="36"/>
        <v>2.0789227779023696</v>
      </c>
      <c r="BH36">
        <f t="shared" si="37"/>
        <v>0.32986303918036486</v>
      </c>
      <c r="BI36" t="e">
        <f t="shared" si="38"/>
        <v>#DIV/0!</v>
      </c>
      <c r="BJ36" t="s">
        <v>281</v>
      </c>
      <c r="BK36" t="s">
        <v>281</v>
      </c>
      <c r="BL36" t="s">
        <v>281</v>
      </c>
      <c r="BM36" t="s">
        <v>281</v>
      </c>
      <c r="BN36" t="s">
        <v>281</v>
      </c>
      <c r="BO36" t="s">
        <v>281</v>
      </c>
      <c r="BP36" t="s">
        <v>281</v>
      </c>
      <c r="BQ36" t="s">
        <v>281</v>
      </c>
      <c r="BR36">
        <f t="shared" si="39"/>
        <v>1700.01866666667</v>
      </c>
      <c r="BS36">
        <f t="shared" si="40"/>
        <v>1429.2349999521869</v>
      </c>
      <c r="BT36">
        <f t="shared" si="41"/>
        <v>0.8407172391551293</v>
      </c>
      <c r="BU36">
        <f t="shared" si="42"/>
        <v>0.19143447831025862</v>
      </c>
      <c r="BV36">
        <v>6</v>
      </c>
      <c r="BW36">
        <v>0.5</v>
      </c>
      <c r="BX36" t="s">
        <v>282</v>
      </c>
      <c r="BY36">
        <v>1531235789.95</v>
      </c>
      <c r="BZ36">
        <v>940.88130000000001</v>
      </c>
      <c r="CA36">
        <v>1000.05023333333</v>
      </c>
      <c r="CB36">
        <v>29.1019166666667</v>
      </c>
      <c r="CC36">
        <v>26.1391733333333</v>
      </c>
      <c r="CD36">
        <v>400.01459999999997</v>
      </c>
      <c r="CE36">
        <v>99.3667333333334</v>
      </c>
      <c r="CF36">
        <v>0.100030153333333</v>
      </c>
      <c r="CG36">
        <v>30.71641</v>
      </c>
      <c r="CH36">
        <v>31.327496666666701</v>
      </c>
      <c r="CI36">
        <v>999.9</v>
      </c>
      <c r="CJ36">
        <v>10000.8516666667</v>
      </c>
      <c r="CK36">
        <v>0</v>
      </c>
      <c r="CL36">
        <v>2.39903666666667</v>
      </c>
      <c r="CM36">
        <v>1700.01866666667</v>
      </c>
      <c r="CN36">
        <v>0.97601996666666602</v>
      </c>
      <c r="CO36">
        <v>2.3980003333333302E-2</v>
      </c>
      <c r="CP36">
        <v>0</v>
      </c>
      <c r="CQ36">
        <v>745.445066666667</v>
      </c>
      <c r="CR36">
        <v>4.9993999999999996</v>
      </c>
      <c r="CS36">
        <v>13264.04</v>
      </c>
      <c r="CT36">
        <v>14104.393333333301</v>
      </c>
      <c r="CU36">
        <v>49.608133333333299</v>
      </c>
      <c r="CV36">
        <v>50.441400000000002</v>
      </c>
      <c r="CW36">
        <v>50.478933333333302</v>
      </c>
      <c r="CX36">
        <v>50.258133333333298</v>
      </c>
      <c r="CY36">
        <v>51.320599999999999</v>
      </c>
      <c r="CZ36">
        <v>1654.37533333333</v>
      </c>
      <c r="DA36">
        <v>40.643999999999998</v>
      </c>
      <c r="DB36">
        <v>0</v>
      </c>
      <c r="DC36">
        <v>91.800000190734906</v>
      </c>
      <c r="DD36">
        <v>745.453653846154</v>
      </c>
      <c r="DE36">
        <v>4.29384615614405</v>
      </c>
      <c r="DF36">
        <v>160.28717975109001</v>
      </c>
      <c r="DG36">
        <v>13264.669230769199</v>
      </c>
      <c r="DH36">
        <v>15</v>
      </c>
      <c r="DI36">
        <v>1531235766.7</v>
      </c>
      <c r="DJ36" t="s">
        <v>384</v>
      </c>
      <c r="DK36">
        <v>20</v>
      </c>
      <c r="DL36">
        <v>-8.391</v>
      </c>
      <c r="DM36">
        <v>0.80900000000000005</v>
      </c>
      <c r="DN36">
        <v>1000</v>
      </c>
      <c r="DO36">
        <v>26</v>
      </c>
      <c r="DP36">
        <v>0.03</v>
      </c>
      <c r="DQ36">
        <v>0.03</v>
      </c>
      <c r="DR36">
        <v>37.5265675593891</v>
      </c>
      <c r="DS36">
        <v>5.7026514841086402E-2</v>
      </c>
      <c r="DT36">
        <v>5.3748182396204297E-2</v>
      </c>
      <c r="DU36">
        <v>1</v>
      </c>
      <c r="DV36">
        <v>0.115820486518419</v>
      </c>
      <c r="DW36">
        <v>2.2588746874289401E-2</v>
      </c>
      <c r="DX36">
        <v>2.82177822368614E-3</v>
      </c>
      <c r="DY36">
        <v>1</v>
      </c>
      <c r="DZ36">
        <v>2</v>
      </c>
      <c r="EA36">
        <v>2</v>
      </c>
      <c r="EB36" t="s">
        <v>284</v>
      </c>
      <c r="EC36">
        <v>1.88514</v>
      </c>
      <c r="ED36">
        <v>1.87714</v>
      </c>
      <c r="EE36">
        <v>1.8763700000000001</v>
      </c>
      <c r="EF36">
        <v>1.8774200000000001</v>
      </c>
      <c r="EG36">
        <v>1.8820399999999999</v>
      </c>
      <c r="EH36">
        <v>1.88121</v>
      </c>
      <c r="EI36">
        <v>1.8759300000000001</v>
      </c>
      <c r="EJ36">
        <v>1.87554</v>
      </c>
      <c r="EK36" t="s">
        <v>285</v>
      </c>
      <c r="EL36" t="s">
        <v>19</v>
      </c>
      <c r="EM36" t="s">
        <v>19</v>
      </c>
      <c r="EN36" t="s">
        <v>19</v>
      </c>
      <c r="EO36" t="s">
        <v>286</v>
      </c>
      <c r="EP36" t="s">
        <v>287</v>
      </c>
      <c r="EQ36" t="s">
        <v>288</v>
      </c>
      <c r="ER36" t="s">
        <v>288</v>
      </c>
      <c r="ES36" t="s">
        <v>288</v>
      </c>
      <c r="ET36" t="s">
        <v>288</v>
      </c>
      <c r="EU36">
        <v>0</v>
      </c>
      <c r="EV36">
        <v>100</v>
      </c>
      <c r="EW36">
        <v>100</v>
      </c>
      <c r="EX36">
        <v>-8.391</v>
      </c>
      <c r="EY36">
        <v>0.80900000000000005</v>
      </c>
      <c r="EZ36">
        <v>2</v>
      </c>
      <c r="FA36">
        <v>394.36599999999999</v>
      </c>
      <c r="FB36">
        <v>610.66899999999998</v>
      </c>
      <c r="FC36">
        <v>25.000499999999999</v>
      </c>
      <c r="FD36">
        <v>34.330500000000001</v>
      </c>
      <c r="FE36">
        <v>30.000499999999999</v>
      </c>
      <c r="FF36">
        <v>34.280900000000003</v>
      </c>
      <c r="FG36">
        <v>34.241100000000003</v>
      </c>
      <c r="FH36">
        <v>42.346200000000003</v>
      </c>
      <c r="FI36">
        <v>25.2318</v>
      </c>
      <c r="FJ36">
        <v>0</v>
      </c>
      <c r="FK36">
        <v>25</v>
      </c>
      <c r="FL36">
        <v>1000</v>
      </c>
      <c r="FM36">
        <v>26.033100000000001</v>
      </c>
      <c r="FN36">
        <v>100.583</v>
      </c>
      <c r="FO36">
        <v>101.542</v>
      </c>
    </row>
    <row r="37" spans="1:171" x14ac:dyDescent="0.2">
      <c r="A37">
        <v>31</v>
      </c>
      <c r="B37">
        <v>1531238434.5999999</v>
      </c>
      <c r="C37">
        <v>6036.8999998569498</v>
      </c>
      <c r="D37" t="s">
        <v>385</v>
      </c>
      <c r="E37" t="s">
        <v>386</v>
      </c>
      <c r="F37" t="s">
        <v>640</v>
      </c>
      <c r="G37">
        <v>1531238426.8499999</v>
      </c>
      <c r="H37">
        <f t="shared" si="0"/>
        <v>9.3259999793503245E-3</v>
      </c>
      <c r="I37">
        <f t="shared" si="1"/>
        <v>28.542513789068131</v>
      </c>
      <c r="J37">
        <f t="shared" si="2"/>
        <v>352.24156666666698</v>
      </c>
      <c r="K37">
        <f t="shared" si="3"/>
        <v>285.22934044899267</v>
      </c>
      <c r="L37">
        <f t="shared" si="4"/>
        <v>28.372696497902655</v>
      </c>
      <c r="M37">
        <f t="shared" si="5"/>
        <v>35.03862207600033</v>
      </c>
      <c r="N37">
        <f t="shared" si="6"/>
        <v>0.89248436341175985</v>
      </c>
      <c r="O37">
        <f t="shared" si="7"/>
        <v>2.2515460630319821</v>
      </c>
      <c r="P37">
        <f t="shared" si="8"/>
        <v>0.73339806591140866</v>
      </c>
      <c r="Q37">
        <f t="shared" si="9"/>
        <v>0.47028792208748665</v>
      </c>
      <c r="R37">
        <f t="shared" si="10"/>
        <v>273.60127257474085</v>
      </c>
      <c r="S37">
        <f t="shared" si="11"/>
        <v>29.322732865949344</v>
      </c>
      <c r="T37">
        <f t="shared" si="12"/>
        <v>29.00816</v>
      </c>
      <c r="U37">
        <f t="shared" si="13"/>
        <v>4.0236721726844609</v>
      </c>
      <c r="V37">
        <f t="shared" si="14"/>
        <v>64.446717126658697</v>
      </c>
      <c r="W37">
        <f t="shared" si="15"/>
        <v>2.8021541867749349</v>
      </c>
      <c r="X37">
        <f t="shared" si="16"/>
        <v>4.3480169537073436</v>
      </c>
      <c r="Y37">
        <f t="shared" si="17"/>
        <v>1.221517985909526</v>
      </c>
      <c r="Z37">
        <f t="shared" si="18"/>
        <v>-411.2765990893493</v>
      </c>
      <c r="AA37">
        <f t="shared" si="19"/>
        <v>163.4461848286972</v>
      </c>
      <c r="AB37">
        <f t="shared" si="20"/>
        <v>16.090315778433446</v>
      </c>
      <c r="AC37">
        <f t="shared" si="21"/>
        <v>41.861174092522162</v>
      </c>
      <c r="AD37">
        <v>-4.1225382507369498E-2</v>
      </c>
      <c r="AE37">
        <v>4.6279103406385698E-2</v>
      </c>
      <c r="AF37">
        <v>3.4579852128589699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51986.63254611491</v>
      </c>
      <c r="AL37">
        <v>0</v>
      </c>
      <c r="AM37">
        <v>0</v>
      </c>
      <c r="AN37">
        <v>0</v>
      </c>
      <c r="AO37">
        <f t="shared" si="25"/>
        <v>0</v>
      </c>
      <c r="AP37" t="e">
        <f t="shared" si="26"/>
        <v>#DIV/0!</v>
      </c>
      <c r="AQ37">
        <v>-1</v>
      </c>
      <c r="AR37" t="s">
        <v>387</v>
      </c>
      <c r="AS37">
        <v>861.73665384615401</v>
      </c>
      <c r="AT37">
        <v>1179.1199999999999</v>
      </c>
      <c r="AU37">
        <f t="shared" si="27"/>
        <v>0.26916967412464032</v>
      </c>
      <c r="AV37">
        <v>0.5</v>
      </c>
      <c r="AW37">
        <f t="shared" si="28"/>
        <v>1429.2195001912087</v>
      </c>
      <c r="AX37">
        <f t="shared" si="29"/>
        <v>28.542513789068131</v>
      </c>
      <c r="AY37">
        <f t="shared" si="30"/>
        <v>192.35127355952449</v>
      </c>
      <c r="AZ37">
        <f t="shared" si="31"/>
        <v>0.52500169618020209</v>
      </c>
      <c r="BA37">
        <f t="shared" si="32"/>
        <v>2.067038253054606E-2</v>
      </c>
      <c r="BB37">
        <f t="shared" si="33"/>
        <v>-1</v>
      </c>
      <c r="BC37" t="s">
        <v>388</v>
      </c>
      <c r="BD37">
        <v>560.08000000000004</v>
      </c>
      <c r="BE37">
        <f t="shared" si="34"/>
        <v>619.03999999999985</v>
      </c>
      <c r="BF37">
        <f t="shared" si="35"/>
        <v>0.51270248474064029</v>
      </c>
      <c r="BG37">
        <f t="shared" si="36"/>
        <v>2.1052706756177684</v>
      </c>
      <c r="BH37">
        <f t="shared" si="37"/>
        <v>0.26916967412464032</v>
      </c>
      <c r="BI37" t="e">
        <f t="shared" si="38"/>
        <v>#DIV/0!</v>
      </c>
      <c r="BJ37" t="s">
        <v>281</v>
      </c>
      <c r="BK37" t="s">
        <v>281</v>
      </c>
      <c r="BL37" t="s">
        <v>281</v>
      </c>
      <c r="BM37" t="s">
        <v>281</v>
      </c>
      <c r="BN37" t="s">
        <v>281</v>
      </c>
      <c r="BO37" t="s">
        <v>281</v>
      </c>
      <c r="BP37" t="s">
        <v>281</v>
      </c>
      <c r="BQ37" t="s">
        <v>281</v>
      </c>
      <c r="BR37">
        <f t="shared" si="39"/>
        <v>1700.00066666667</v>
      </c>
      <c r="BS37">
        <f t="shared" si="40"/>
        <v>1429.2195001912087</v>
      </c>
      <c r="BT37">
        <f t="shared" si="41"/>
        <v>0.8407170233607002</v>
      </c>
      <c r="BU37">
        <f t="shared" si="42"/>
        <v>0.19143404672140074</v>
      </c>
      <c r="BV37">
        <v>6</v>
      </c>
      <c r="BW37">
        <v>0.5</v>
      </c>
      <c r="BX37" t="s">
        <v>282</v>
      </c>
      <c r="BY37">
        <v>1531238426.8499999</v>
      </c>
      <c r="BZ37">
        <v>352.24156666666698</v>
      </c>
      <c r="CA37">
        <v>399.98246666666699</v>
      </c>
      <c r="CB37">
        <v>28.169920000000001</v>
      </c>
      <c r="CC37">
        <v>14.575096666666701</v>
      </c>
      <c r="CD37">
        <v>400.00316666666703</v>
      </c>
      <c r="CE37">
        <v>99.373289999999997</v>
      </c>
      <c r="CF37">
        <v>9.9984569999999995E-2</v>
      </c>
      <c r="CG37">
        <v>30.354666666666699</v>
      </c>
      <c r="CH37">
        <v>29.00816</v>
      </c>
      <c r="CI37">
        <v>999.9</v>
      </c>
      <c r="CJ37">
        <v>10004.4</v>
      </c>
      <c r="CK37">
        <v>0</v>
      </c>
      <c r="CL37">
        <v>3.69374</v>
      </c>
      <c r="CM37">
        <v>1700.00066666667</v>
      </c>
      <c r="CN37">
        <v>0.97602960000000005</v>
      </c>
      <c r="CO37">
        <v>2.397028E-2</v>
      </c>
      <c r="CP37">
        <v>0</v>
      </c>
      <c r="CQ37">
        <v>861.76959999999997</v>
      </c>
      <c r="CR37">
        <v>4.9993999999999996</v>
      </c>
      <c r="CS37">
        <v>15336.27</v>
      </c>
      <c r="CT37">
        <v>14104.2966666667</v>
      </c>
      <c r="CU37">
        <v>50.061999999999998</v>
      </c>
      <c r="CV37">
        <v>51.103999999999999</v>
      </c>
      <c r="CW37">
        <v>50.936999999999998</v>
      </c>
      <c r="CX37">
        <v>51.25</v>
      </c>
      <c r="CY37">
        <v>51.811999999999998</v>
      </c>
      <c r="CZ37">
        <v>1654.3696666666699</v>
      </c>
      <c r="DA37">
        <v>40.631333333333401</v>
      </c>
      <c r="DB37">
        <v>0</v>
      </c>
      <c r="DC37">
        <v>643.79999995231606</v>
      </c>
      <c r="DD37">
        <v>861.73665384615401</v>
      </c>
      <c r="DE37">
        <v>-12.1166837578802</v>
      </c>
      <c r="DF37">
        <v>-218.105982671546</v>
      </c>
      <c r="DG37">
        <v>15335.5538461538</v>
      </c>
      <c r="DH37">
        <v>15</v>
      </c>
      <c r="DI37">
        <v>1531238404.0999999</v>
      </c>
      <c r="DJ37" t="s">
        <v>389</v>
      </c>
      <c r="DK37">
        <v>31</v>
      </c>
      <c r="DL37">
        <v>-5.25</v>
      </c>
      <c r="DM37">
        <v>0.45900000000000002</v>
      </c>
      <c r="DN37">
        <v>400</v>
      </c>
      <c r="DO37">
        <v>14</v>
      </c>
      <c r="DP37">
        <v>0.03</v>
      </c>
      <c r="DQ37">
        <v>0.01</v>
      </c>
      <c r="DR37">
        <v>28.5669396367494</v>
      </c>
      <c r="DS37">
        <v>-0.10082754851678701</v>
      </c>
      <c r="DT37">
        <v>0.13295472490563401</v>
      </c>
      <c r="DU37">
        <v>1</v>
      </c>
      <c r="DV37">
        <v>0.88092673860752202</v>
      </c>
      <c r="DW37">
        <v>0.14212940752873801</v>
      </c>
      <c r="DX37">
        <v>2.5690371128771702E-2</v>
      </c>
      <c r="DY37">
        <v>1</v>
      </c>
      <c r="DZ37">
        <v>2</v>
      </c>
      <c r="EA37">
        <v>2</v>
      </c>
      <c r="EB37" t="s">
        <v>284</v>
      </c>
      <c r="EC37">
        <v>1.88486</v>
      </c>
      <c r="ED37">
        <v>1.87683</v>
      </c>
      <c r="EE37">
        <v>1.8760699999999999</v>
      </c>
      <c r="EF37">
        <v>1.87714</v>
      </c>
      <c r="EG37">
        <v>1.88178</v>
      </c>
      <c r="EH37">
        <v>1.88093</v>
      </c>
      <c r="EI37">
        <v>1.8756299999999999</v>
      </c>
      <c r="EJ37">
        <v>1.8752500000000001</v>
      </c>
      <c r="EK37" t="s">
        <v>285</v>
      </c>
      <c r="EL37" t="s">
        <v>19</v>
      </c>
      <c r="EM37" t="s">
        <v>19</v>
      </c>
      <c r="EN37" t="s">
        <v>19</v>
      </c>
      <c r="EO37" t="s">
        <v>286</v>
      </c>
      <c r="EP37" t="s">
        <v>287</v>
      </c>
      <c r="EQ37" t="s">
        <v>288</v>
      </c>
      <c r="ER37" t="s">
        <v>288</v>
      </c>
      <c r="ES37" t="s">
        <v>288</v>
      </c>
      <c r="ET37" t="s">
        <v>288</v>
      </c>
      <c r="EU37">
        <v>0</v>
      </c>
      <c r="EV37">
        <v>100</v>
      </c>
      <c r="EW37">
        <v>100</v>
      </c>
      <c r="EX37">
        <v>-5.25</v>
      </c>
      <c r="EY37">
        <v>0.45900000000000002</v>
      </c>
      <c r="EZ37">
        <v>2</v>
      </c>
      <c r="FA37">
        <v>396.11599999999999</v>
      </c>
      <c r="FB37">
        <v>592.428</v>
      </c>
      <c r="FC37">
        <v>24.999600000000001</v>
      </c>
      <c r="FD37">
        <v>34.7896</v>
      </c>
      <c r="FE37">
        <v>30.0001</v>
      </c>
      <c r="FF37">
        <v>34.786999999999999</v>
      </c>
      <c r="FG37">
        <v>34.7453</v>
      </c>
      <c r="FH37">
        <v>20.039000000000001</v>
      </c>
      <c r="FI37">
        <v>58.2682</v>
      </c>
      <c r="FJ37">
        <v>0</v>
      </c>
      <c r="FK37">
        <v>25</v>
      </c>
      <c r="FL37">
        <v>400</v>
      </c>
      <c r="FM37">
        <v>14.7379</v>
      </c>
      <c r="FN37">
        <v>100.53</v>
      </c>
      <c r="FO37">
        <v>101.47499999999999</v>
      </c>
    </row>
    <row r="38" spans="1:171" x14ac:dyDescent="0.2">
      <c r="A38">
        <v>32</v>
      </c>
      <c r="B38">
        <v>1531238541.0999999</v>
      </c>
      <c r="C38">
        <v>6143.3999998569498</v>
      </c>
      <c r="D38" t="s">
        <v>390</v>
      </c>
      <c r="E38" t="s">
        <v>391</v>
      </c>
      <c r="F38" t="s">
        <v>640</v>
      </c>
      <c r="G38">
        <v>1531238533.3499999</v>
      </c>
      <c r="H38">
        <f t="shared" si="0"/>
        <v>8.8110430021381241E-3</v>
      </c>
      <c r="I38">
        <f t="shared" si="1"/>
        <v>21.049912885622007</v>
      </c>
      <c r="J38">
        <f t="shared" si="2"/>
        <v>264.95600000000002</v>
      </c>
      <c r="K38">
        <f t="shared" si="3"/>
        <v>212.55724862738356</v>
      </c>
      <c r="L38">
        <f t="shared" si="4"/>
        <v>21.144238436334692</v>
      </c>
      <c r="M38">
        <f t="shared" si="5"/>
        <v>26.356630391647617</v>
      </c>
      <c r="N38">
        <f t="shared" si="6"/>
        <v>0.82942503401318224</v>
      </c>
      <c r="O38">
        <f t="shared" si="7"/>
        <v>2.2504414237733155</v>
      </c>
      <c r="P38">
        <f t="shared" si="8"/>
        <v>0.69010969059445015</v>
      </c>
      <c r="Q38">
        <f t="shared" si="9"/>
        <v>0.44187327298786233</v>
      </c>
      <c r="R38">
        <f t="shared" si="10"/>
        <v>273.599700861315</v>
      </c>
      <c r="S38">
        <f t="shared" si="11"/>
        <v>29.500480261574818</v>
      </c>
      <c r="T38">
        <f t="shared" si="12"/>
        <v>29.1275333333333</v>
      </c>
      <c r="U38">
        <f t="shared" si="13"/>
        <v>4.0515482327183401</v>
      </c>
      <c r="V38">
        <f t="shared" si="14"/>
        <v>64.951549723873484</v>
      </c>
      <c r="W38">
        <f t="shared" si="15"/>
        <v>2.8253860272733373</v>
      </c>
      <c r="X38">
        <f t="shared" si="16"/>
        <v>4.3499901684945375</v>
      </c>
      <c r="Y38">
        <f t="shared" si="17"/>
        <v>1.2261622054450028</v>
      </c>
      <c r="Z38">
        <f t="shared" si="18"/>
        <v>-388.56699639429127</v>
      </c>
      <c r="AA38">
        <f t="shared" si="19"/>
        <v>149.84383128674364</v>
      </c>
      <c r="AB38">
        <f t="shared" si="20"/>
        <v>14.767785179978503</v>
      </c>
      <c r="AC38">
        <f t="shared" si="21"/>
        <v>49.64432093374586</v>
      </c>
      <c r="AD38">
        <v>-4.1195632141827601E-2</v>
      </c>
      <c r="AE38">
        <v>4.6245706014789799E-2</v>
      </c>
      <c r="AF38">
        <v>3.4560099447903698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51949.340083621893</v>
      </c>
      <c r="AL38">
        <v>0</v>
      </c>
      <c r="AM38">
        <v>0</v>
      </c>
      <c r="AN38">
        <v>0</v>
      </c>
      <c r="AO38">
        <f t="shared" si="25"/>
        <v>0</v>
      </c>
      <c r="AP38" t="e">
        <f t="shared" si="26"/>
        <v>#DIV/0!</v>
      </c>
      <c r="AQ38">
        <v>-1</v>
      </c>
      <c r="AR38" t="s">
        <v>392</v>
      </c>
      <c r="AS38">
        <v>788.19253846153902</v>
      </c>
      <c r="AT38">
        <v>1043.8499999999999</v>
      </c>
      <c r="AU38">
        <f t="shared" si="27"/>
        <v>0.24491781533597823</v>
      </c>
      <c r="AV38">
        <v>0.5</v>
      </c>
      <c r="AW38">
        <f t="shared" si="28"/>
        <v>1429.2073392348957</v>
      </c>
      <c r="AX38">
        <f t="shared" si="29"/>
        <v>21.049912885622007</v>
      </c>
      <c r="AY38">
        <f t="shared" si="30"/>
        <v>175.01916959377849</v>
      </c>
      <c r="AZ38">
        <f t="shared" si="31"/>
        <v>0.48195621976337594</v>
      </c>
      <c r="BA38">
        <f t="shared" si="32"/>
        <v>1.5428071407348139E-2</v>
      </c>
      <c r="BB38">
        <f t="shared" si="33"/>
        <v>-1</v>
      </c>
      <c r="BC38" t="s">
        <v>393</v>
      </c>
      <c r="BD38">
        <v>540.76</v>
      </c>
      <c r="BE38">
        <f t="shared" si="34"/>
        <v>503.08999999999992</v>
      </c>
      <c r="BF38">
        <f t="shared" si="35"/>
        <v>0.5081744052524616</v>
      </c>
      <c r="BG38">
        <f t="shared" si="36"/>
        <v>1.9303387824543234</v>
      </c>
      <c r="BH38">
        <f t="shared" si="37"/>
        <v>0.24491781533597826</v>
      </c>
      <c r="BI38" t="e">
        <f t="shared" si="38"/>
        <v>#DIV/0!</v>
      </c>
      <c r="BJ38" t="s">
        <v>281</v>
      </c>
      <c r="BK38" t="s">
        <v>281</v>
      </c>
      <c r="BL38" t="s">
        <v>281</v>
      </c>
      <c r="BM38" t="s">
        <v>281</v>
      </c>
      <c r="BN38" t="s">
        <v>281</v>
      </c>
      <c r="BO38" t="s">
        <v>281</v>
      </c>
      <c r="BP38" t="s">
        <v>281</v>
      </c>
      <c r="BQ38" t="s">
        <v>281</v>
      </c>
      <c r="BR38">
        <f t="shared" si="39"/>
        <v>1699.9856666666701</v>
      </c>
      <c r="BS38">
        <f t="shared" si="40"/>
        <v>1429.2073392348957</v>
      </c>
      <c r="BT38">
        <f t="shared" si="41"/>
        <v>0.84071728795060008</v>
      </c>
      <c r="BU38">
        <f t="shared" si="42"/>
        <v>0.19143457590120017</v>
      </c>
      <c r="BV38">
        <v>6</v>
      </c>
      <c r="BW38">
        <v>0.5</v>
      </c>
      <c r="BX38" t="s">
        <v>282</v>
      </c>
      <c r="BY38">
        <v>1531238533.3499999</v>
      </c>
      <c r="BZ38">
        <v>264.95600000000002</v>
      </c>
      <c r="CA38">
        <v>300.031566666667</v>
      </c>
      <c r="CB38">
        <v>28.402833333333302</v>
      </c>
      <c r="CC38">
        <v>15.562063333333301</v>
      </c>
      <c r="CD38">
        <v>400.01266666666697</v>
      </c>
      <c r="CE38">
        <v>99.375470000000007</v>
      </c>
      <c r="CF38">
        <v>0.100029296666667</v>
      </c>
      <c r="CG38">
        <v>30.362586666666701</v>
      </c>
      <c r="CH38">
        <v>29.1275333333333</v>
      </c>
      <c r="CI38">
        <v>999.9</v>
      </c>
      <c r="CJ38">
        <v>9996.9609999999993</v>
      </c>
      <c r="CK38">
        <v>0</v>
      </c>
      <c r="CL38">
        <v>3.69374</v>
      </c>
      <c r="CM38">
        <v>1699.9856666666701</v>
      </c>
      <c r="CN38">
        <v>0.97602023333333299</v>
      </c>
      <c r="CO38">
        <v>2.39796433333333E-2</v>
      </c>
      <c r="CP38">
        <v>0</v>
      </c>
      <c r="CQ38">
        <v>788.23596666666697</v>
      </c>
      <c r="CR38">
        <v>4.9993999999999996</v>
      </c>
      <c r="CS38">
        <v>14046.8166666667</v>
      </c>
      <c r="CT38">
        <v>14104.12</v>
      </c>
      <c r="CU38">
        <v>50.241599999999998</v>
      </c>
      <c r="CV38">
        <v>51.25</v>
      </c>
      <c r="CW38">
        <v>51.095599999999997</v>
      </c>
      <c r="CX38">
        <v>51.432866666666598</v>
      </c>
      <c r="CY38">
        <v>51.941200000000002</v>
      </c>
      <c r="CZ38">
        <v>1654.3413333333301</v>
      </c>
      <c r="DA38">
        <v>40.646000000000001</v>
      </c>
      <c r="DB38">
        <v>0</v>
      </c>
      <c r="DC38">
        <v>106</v>
      </c>
      <c r="DD38">
        <v>788.19253846153902</v>
      </c>
      <c r="DE38">
        <v>-9.5382564066249707</v>
      </c>
      <c r="DF38">
        <v>-149.22051280989299</v>
      </c>
      <c r="DG38">
        <v>14045.842307692301</v>
      </c>
      <c r="DH38">
        <v>15</v>
      </c>
      <c r="DI38">
        <v>1531238510.5999999</v>
      </c>
      <c r="DJ38" t="s">
        <v>394</v>
      </c>
      <c r="DK38">
        <v>32</v>
      </c>
      <c r="DL38">
        <v>-4.8010000000000002</v>
      </c>
      <c r="DM38">
        <v>0.49199999999999999</v>
      </c>
      <c r="DN38">
        <v>300</v>
      </c>
      <c r="DO38">
        <v>15</v>
      </c>
      <c r="DP38">
        <v>0.05</v>
      </c>
      <c r="DQ38">
        <v>0.01</v>
      </c>
      <c r="DR38">
        <v>21.0811928846455</v>
      </c>
      <c r="DS38">
        <v>-0.12280120438521699</v>
      </c>
      <c r="DT38">
        <v>0.15378121792555499</v>
      </c>
      <c r="DU38">
        <v>1</v>
      </c>
      <c r="DV38">
        <v>0.81420473560322604</v>
      </c>
      <c r="DW38">
        <v>0.16339711404811699</v>
      </c>
      <c r="DX38">
        <v>2.42006171064734E-2</v>
      </c>
      <c r="DY38">
        <v>1</v>
      </c>
      <c r="DZ38">
        <v>2</v>
      </c>
      <c r="EA38">
        <v>2</v>
      </c>
      <c r="EB38" t="s">
        <v>284</v>
      </c>
      <c r="EC38">
        <v>1.8848800000000001</v>
      </c>
      <c r="ED38">
        <v>1.8768400000000001</v>
      </c>
      <c r="EE38">
        <v>1.8760699999999999</v>
      </c>
      <c r="EF38">
        <v>1.87714</v>
      </c>
      <c r="EG38">
        <v>1.88184</v>
      </c>
      <c r="EH38">
        <v>1.88093</v>
      </c>
      <c r="EI38">
        <v>1.87564</v>
      </c>
      <c r="EJ38">
        <v>1.8752</v>
      </c>
      <c r="EK38" t="s">
        <v>285</v>
      </c>
      <c r="EL38" t="s">
        <v>19</v>
      </c>
      <c r="EM38" t="s">
        <v>19</v>
      </c>
      <c r="EN38" t="s">
        <v>19</v>
      </c>
      <c r="EO38" t="s">
        <v>286</v>
      </c>
      <c r="EP38" t="s">
        <v>287</v>
      </c>
      <c r="EQ38" t="s">
        <v>288</v>
      </c>
      <c r="ER38" t="s">
        <v>288</v>
      </c>
      <c r="ES38" t="s">
        <v>288</v>
      </c>
      <c r="ET38" t="s">
        <v>288</v>
      </c>
      <c r="EU38">
        <v>0</v>
      </c>
      <c r="EV38">
        <v>100</v>
      </c>
      <c r="EW38">
        <v>100</v>
      </c>
      <c r="EX38">
        <v>-4.8010000000000002</v>
      </c>
      <c r="EY38">
        <v>0.49199999999999999</v>
      </c>
      <c r="EZ38">
        <v>2</v>
      </c>
      <c r="FA38">
        <v>395.904</v>
      </c>
      <c r="FB38">
        <v>593.07100000000003</v>
      </c>
      <c r="FC38">
        <v>25.0002</v>
      </c>
      <c r="FD38">
        <v>34.802199999999999</v>
      </c>
      <c r="FE38">
        <v>30.0002</v>
      </c>
      <c r="FF38">
        <v>34.802900000000001</v>
      </c>
      <c r="FG38">
        <v>34.7624</v>
      </c>
      <c r="FH38">
        <v>15.952500000000001</v>
      </c>
      <c r="FI38">
        <v>56.439</v>
      </c>
      <c r="FJ38">
        <v>0</v>
      </c>
      <c r="FK38">
        <v>25</v>
      </c>
      <c r="FL38">
        <v>300</v>
      </c>
      <c r="FM38">
        <v>15.488799999999999</v>
      </c>
      <c r="FN38">
        <v>100.52500000000001</v>
      </c>
      <c r="FO38">
        <v>101.471</v>
      </c>
    </row>
    <row r="39" spans="1:171" x14ac:dyDescent="0.2">
      <c r="A39">
        <v>33</v>
      </c>
      <c r="B39">
        <v>1531238646.5999999</v>
      </c>
      <c r="C39">
        <v>6248.8999998569498</v>
      </c>
      <c r="D39" t="s">
        <v>395</v>
      </c>
      <c r="E39" t="s">
        <v>396</v>
      </c>
      <c r="F39" t="s">
        <v>640</v>
      </c>
      <c r="G39">
        <v>1531238638.8499999</v>
      </c>
      <c r="H39">
        <f t="shared" ref="H39:H70" si="43">CD39*AI39*(CB39-CC39)/(100*BV39*(1000-AI39*CB39))</f>
        <v>8.7273665772411996E-3</v>
      </c>
      <c r="I39">
        <f t="shared" ref="I39:I70" si="44">CD39*AI39*(CA39-BZ39*(1000-AI39*CC39)/(1000-AI39*CB39))/(100*BV39)</f>
        <v>17.12771233639425</v>
      </c>
      <c r="J39">
        <f t="shared" ref="J39:J70" si="45">BZ39 - IF(AI39&gt;1, I39*BV39*100/(AK39*CJ39), 0)</f>
        <v>221.43780000000001</v>
      </c>
      <c r="K39">
        <f t="shared" ref="K39:K70" si="46">((Q39-H39/2)*J39-I39)/(Q39+H39/2)</f>
        <v>178.60647707200559</v>
      </c>
      <c r="L39">
        <f t="shared" ref="L39:L70" si="47">K39*(CE39+CF39)/1000</f>
        <v>17.766798017571848</v>
      </c>
      <c r="M39">
        <f t="shared" ref="M39:M70" si="48">(BZ39 - IF(AI39&gt;1, I39*BV39*100/(AK39*CJ39), 0))*(CE39+CF39)/1000</f>
        <v>22.027424372014089</v>
      </c>
      <c r="N39">
        <f t="shared" ref="N39:N70" si="49">2/((1/P39-1/O39)+SIGN(P39)*SQRT((1/P39-1/O39)*(1/P39-1/O39) + 4*BW39/((BW39+1)*(BW39+1))*(2*1/P39*1/O39-1/O39*1/O39)))</f>
        <v>0.82667192606982431</v>
      </c>
      <c r="O39">
        <f t="shared" ref="O39:O70" si="50">AF39+AE39*BV39+AD39*BV39*BV39</f>
        <v>2.2512913291211585</v>
      </c>
      <c r="P39">
        <f t="shared" ref="P39:P70" si="51">H39*(1000-(1000*0.61365*EXP(17.502*T39/(240.97+T39))/(CE39+CF39)+CB39)/2)/(1000*0.61365*EXP(17.502*T39/(240.97+T39))/(CE39+CF39)-CB39)</f>
        <v>0.68824099938196004</v>
      </c>
      <c r="Q39">
        <f t="shared" ref="Q39:Q70" si="52">1/((BW39+1)/(N39/1.6)+1/(O39/1.37)) + BW39/((BW39+1)/(N39/1.6) + BW39/(O39/1.37))</f>
        <v>0.44064431291768669</v>
      </c>
      <c r="R39">
        <f t="shared" ref="R39:R70" si="53">(BS39*BU39)</f>
        <v>273.60326515332895</v>
      </c>
      <c r="S39">
        <f t="shared" ref="S39:S70" si="54">(CG39+(R39+2*0.95*0.0000000567*(((CG39+$B$7)+273)^4-(CG39+273)^4)-44100*H39)/(1.84*29.3*O39+8*0.95*0.0000000567*(CG39+273)^3))</f>
        <v>29.557186154720135</v>
      </c>
      <c r="T39">
        <f t="shared" ref="T39:T70" si="55">($C$7*CH39+$D$7*CI39+$E$7*S39)</f>
        <v>29.17934</v>
      </c>
      <c r="U39">
        <f t="shared" ref="U39:U70" si="56">0.61365*EXP(17.502*T39/(240.97+T39))</f>
        <v>4.0636984258859927</v>
      </c>
      <c r="V39">
        <f t="shared" ref="V39:V70" si="57">(W39/X39*100)</f>
        <v>65.320348254385223</v>
      </c>
      <c r="W39">
        <f t="shared" ref="W39:W70" si="58">CB39*(CE39+CF39)/1000</f>
        <v>2.8461036720208077</v>
      </c>
      <c r="X39">
        <f t="shared" ref="X39:X70" si="59">0.61365*EXP(17.502*CG39/(240.97+CG39))</f>
        <v>4.3571471188991051</v>
      </c>
      <c r="Y39">
        <f t="shared" ref="Y39:Y70" si="60">(U39-CB39*(CE39+CF39)/1000)</f>
        <v>1.217594753865185</v>
      </c>
      <c r="Z39">
        <f t="shared" ref="Z39:Z70" si="61">(-H39*44100)</f>
        <v>-384.87686605633689</v>
      </c>
      <c r="AA39">
        <f t="shared" ref="AA39:AA70" si="62">2*29.3*O39*0.92*(CG39-T39)</f>
        <v>147.09592802735983</v>
      </c>
      <c r="AB39">
        <f t="shared" ref="AB39:AB70" si="63">2*0.95*0.0000000567*(((CG39+$B$7)+273)^4-(T39+273)^4)</f>
        <v>14.497272977854768</v>
      </c>
      <c r="AC39">
        <f t="shared" ref="AC39:AC70" si="64">R39+AB39+Z39+AA39</f>
        <v>50.319600102206664</v>
      </c>
      <c r="AD39">
        <v>-4.12185207900354E-2</v>
      </c>
      <c r="AE39">
        <v>4.6271400527558799E-2</v>
      </c>
      <c r="AF39">
        <v>3.45752967439708</v>
      </c>
      <c r="AG39">
        <v>0</v>
      </c>
      <c r="AH39">
        <v>0</v>
      </c>
      <c r="AI39">
        <f t="shared" ref="AI39:AI70" si="65">IF(AG39*$H$13&gt;=AK39,1,(AK39/(AK39-AG39*$H$13)))</f>
        <v>1</v>
      </c>
      <c r="AJ39">
        <f t="shared" ref="AJ39:AJ70" si="66">(AI39-1)*100</f>
        <v>0</v>
      </c>
      <c r="AK39">
        <f t="shared" ref="AK39:AK70" si="67">MAX(0,($B$13+$C$13*CJ39)/(1+$D$13*CJ39)*CE39/(CG39+273)*$E$13)</f>
        <v>51972.087140583651</v>
      </c>
      <c r="AL39">
        <v>0</v>
      </c>
      <c r="AM39">
        <v>0</v>
      </c>
      <c r="AN39">
        <v>0</v>
      </c>
      <c r="AO39">
        <f t="shared" ref="AO39:AO70" si="68">AN39-AM39</f>
        <v>0</v>
      </c>
      <c r="AP39" t="e">
        <f t="shared" ref="AP39:AP70" si="69">AO39/AN39</f>
        <v>#DIV/0!</v>
      </c>
      <c r="AQ39">
        <v>-1</v>
      </c>
      <c r="AR39" t="s">
        <v>397</v>
      </c>
      <c r="AS39">
        <v>766.45903846153794</v>
      </c>
      <c r="AT39">
        <v>993.9</v>
      </c>
      <c r="AU39">
        <f t="shared" ref="AU39:AU70" si="70">1-AS39/AT39</f>
        <v>0.22883686642364631</v>
      </c>
      <c r="AV39">
        <v>0.5</v>
      </c>
      <c r="AW39">
        <f t="shared" ref="AW39:AW70" si="71">BS39</f>
        <v>1429.2276087568923</v>
      </c>
      <c r="AX39">
        <f t="shared" ref="AX39:AX70" si="72">I39</f>
        <v>17.12771233639425</v>
      </c>
      <c r="AY39">
        <f t="shared" ref="AY39:AY70" si="73">AU39*AV39*AW39</f>
        <v>163.5299836970442</v>
      </c>
      <c r="AZ39">
        <f t="shared" ref="AZ39:AZ70" si="74">BE39/AT39</f>
        <v>0.45726934299225275</v>
      </c>
      <c r="BA39">
        <f t="shared" ref="BA39:BA70" si="75">(AX39-AQ39)/AW39</f>
        <v>1.2683572739097376E-2</v>
      </c>
      <c r="BB39">
        <f t="shared" ref="BB39:BB70" si="76">(AN39-AT39)/AT39</f>
        <v>-1</v>
      </c>
      <c r="BC39" t="s">
        <v>398</v>
      </c>
      <c r="BD39">
        <v>539.41999999999996</v>
      </c>
      <c r="BE39">
        <f t="shared" ref="BE39:BE70" si="77">AT39-BD39</f>
        <v>454.48</v>
      </c>
      <c r="BF39">
        <f t="shared" ref="BF39:BF70" si="78">(AT39-AS39)/(AT39-BD39)</f>
        <v>0.50044217905840083</v>
      </c>
      <c r="BG39">
        <f t="shared" ref="BG39:BG70" si="79">(AN39-AT39)/(AN39-BD39)</f>
        <v>1.8425345741722592</v>
      </c>
      <c r="BH39">
        <f t="shared" ref="BH39:BH70" si="80">(AT39-AS39)/(AT39-AM39)</f>
        <v>0.22883686642364628</v>
      </c>
      <c r="BI39" t="e">
        <f t="shared" ref="BI39:BI70" si="81">(AN39-AT39)/(AN39-AM39)</f>
        <v>#DIV/0!</v>
      </c>
      <c r="BJ39" t="s">
        <v>281</v>
      </c>
      <c r="BK39" t="s">
        <v>281</v>
      </c>
      <c r="BL39" t="s">
        <v>281</v>
      </c>
      <c r="BM39" t="s">
        <v>281</v>
      </c>
      <c r="BN39" t="s">
        <v>281</v>
      </c>
      <c r="BO39" t="s">
        <v>281</v>
      </c>
      <c r="BP39" t="s">
        <v>281</v>
      </c>
      <c r="BQ39" t="s">
        <v>281</v>
      </c>
      <c r="BR39">
        <f t="shared" ref="BR39:BR70" si="82">$B$11*CK39+$C$11*CL39+$F$11*CM39</f>
        <v>1700.01</v>
      </c>
      <c r="BS39">
        <f t="shared" ref="BS39:BS70" si="83">BR39*BT39</f>
        <v>1429.2276087568923</v>
      </c>
      <c r="BT39">
        <f t="shared" ref="BT39:BT70" si="84">($B$11*$D$9+$C$11*$D$9+$F$11*((CZ39+CR39)/MAX(CZ39+CR39+DA39, 0.1)*$I$9+DA39/MAX(CZ39+CR39+DA39, 0.1)*$J$9))/($B$11+$C$11+$F$11)</f>
        <v>0.84071717740301077</v>
      </c>
      <c r="BU39">
        <f t="shared" ref="BU39:BU70" si="85">($B$11*$K$9+$C$11*$K$9+$F$11*((CZ39+CR39)/MAX(CZ39+CR39+DA39, 0.1)*$P$9+DA39/MAX(CZ39+CR39+DA39, 0.1)*$Q$9))/($B$11+$C$11+$F$11)</f>
        <v>0.19143435480602172</v>
      </c>
      <c r="BV39">
        <v>6</v>
      </c>
      <c r="BW39">
        <v>0.5</v>
      </c>
      <c r="BX39" t="s">
        <v>282</v>
      </c>
      <c r="BY39">
        <v>1531238638.8499999</v>
      </c>
      <c r="BZ39">
        <v>221.43780000000001</v>
      </c>
      <c r="CA39">
        <v>250.02766666666699</v>
      </c>
      <c r="CB39">
        <v>28.6113766666667</v>
      </c>
      <c r="CC39">
        <v>15.8951266666667</v>
      </c>
      <c r="CD39">
        <v>400.00776666666701</v>
      </c>
      <c r="CE39">
        <v>99.374549999999999</v>
      </c>
      <c r="CF39">
        <v>9.999487E-2</v>
      </c>
      <c r="CG39">
        <v>30.391286666666701</v>
      </c>
      <c r="CH39">
        <v>29.17934</v>
      </c>
      <c r="CI39">
        <v>999.9</v>
      </c>
      <c r="CJ39">
        <v>10002.608</v>
      </c>
      <c r="CK39">
        <v>0</v>
      </c>
      <c r="CL39">
        <v>3.69374</v>
      </c>
      <c r="CM39">
        <v>1700.01</v>
      </c>
      <c r="CN39">
        <v>0.97602533333333297</v>
      </c>
      <c r="CO39">
        <v>2.3974933333333299E-2</v>
      </c>
      <c r="CP39">
        <v>0</v>
      </c>
      <c r="CQ39">
        <v>766.49463333333301</v>
      </c>
      <c r="CR39">
        <v>4.9993999999999996</v>
      </c>
      <c r="CS39">
        <v>13655.33</v>
      </c>
      <c r="CT39">
        <v>14104.35</v>
      </c>
      <c r="CU39">
        <v>49.799799999999998</v>
      </c>
      <c r="CV39">
        <v>50.733133333333299</v>
      </c>
      <c r="CW39">
        <v>50.6747333333333</v>
      </c>
      <c r="CX39">
        <v>50.683066666666598</v>
      </c>
      <c r="CY39">
        <v>51.495600000000003</v>
      </c>
      <c r="CZ39">
        <v>1654.3720000000001</v>
      </c>
      <c r="DA39">
        <v>40.640333333333402</v>
      </c>
      <c r="DB39">
        <v>0</v>
      </c>
      <c r="DC39">
        <v>105</v>
      </c>
      <c r="DD39">
        <v>766.45903846153794</v>
      </c>
      <c r="DE39">
        <v>-3.5994188112758798</v>
      </c>
      <c r="DF39">
        <v>-80.950427350088404</v>
      </c>
      <c r="DG39">
        <v>13654.9</v>
      </c>
      <c r="DH39">
        <v>15</v>
      </c>
      <c r="DI39">
        <v>1531238615.5999999</v>
      </c>
      <c r="DJ39" t="s">
        <v>399</v>
      </c>
      <c r="DK39">
        <v>33</v>
      </c>
      <c r="DL39">
        <v>-4.6520000000000001</v>
      </c>
      <c r="DM39">
        <v>0.50900000000000001</v>
      </c>
      <c r="DN39">
        <v>250</v>
      </c>
      <c r="DO39">
        <v>16</v>
      </c>
      <c r="DP39">
        <v>7.0000000000000007E-2</v>
      </c>
      <c r="DQ39">
        <v>0.01</v>
      </c>
      <c r="DR39">
        <v>17.145816358653999</v>
      </c>
      <c r="DS39">
        <v>-0.168439035935389</v>
      </c>
      <c r="DT39">
        <v>7.0803255222236502E-2</v>
      </c>
      <c r="DU39">
        <v>1</v>
      </c>
      <c r="DV39">
        <v>0.81297089725425697</v>
      </c>
      <c r="DW39">
        <v>0.14925513934204501</v>
      </c>
      <c r="DX39">
        <v>2.0151337482000702E-2</v>
      </c>
      <c r="DY39">
        <v>1</v>
      </c>
      <c r="DZ39">
        <v>2</v>
      </c>
      <c r="EA39">
        <v>2</v>
      </c>
      <c r="EB39" t="s">
        <v>284</v>
      </c>
      <c r="EC39">
        <v>1.88489</v>
      </c>
      <c r="ED39">
        <v>1.8768800000000001</v>
      </c>
      <c r="EE39">
        <v>1.8760699999999999</v>
      </c>
      <c r="EF39">
        <v>1.87714</v>
      </c>
      <c r="EG39">
        <v>1.88181</v>
      </c>
      <c r="EH39">
        <v>1.88093</v>
      </c>
      <c r="EI39">
        <v>1.8756600000000001</v>
      </c>
      <c r="EJ39">
        <v>1.8752500000000001</v>
      </c>
      <c r="EK39" t="s">
        <v>285</v>
      </c>
      <c r="EL39" t="s">
        <v>19</v>
      </c>
      <c r="EM39" t="s">
        <v>19</v>
      </c>
      <c r="EN39" t="s">
        <v>19</v>
      </c>
      <c r="EO39" t="s">
        <v>286</v>
      </c>
      <c r="EP39" t="s">
        <v>287</v>
      </c>
      <c r="EQ39" t="s">
        <v>288</v>
      </c>
      <c r="ER39" t="s">
        <v>288</v>
      </c>
      <c r="ES39" t="s">
        <v>288</v>
      </c>
      <c r="ET39" t="s">
        <v>288</v>
      </c>
      <c r="EU39">
        <v>0</v>
      </c>
      <c r="EV39">
        <v>100</v>
      </c>
      <c r="EW39">
        <v>100</v>
      </c>
      <c r="EX39">
        <v>-4.6520000000000001</v>
      </c>
      <c r="EY39">
        <v>0.50900000000000001</v>
      </c>
      <c r="EZ39">
        <v>2</v>
      </c>
      <c r="FA39">
        <v>396.09399999999999</v>
      </c>
      <c r="FB39">
        <v>593.12599999999998</v>
      </c>
      <c r="FC39">
        <v>25.0001</v>
      </c>
      <c r="FD39">
        <v>34.834200000000003</v>
      </c>
      <c r="FE39">
        <v>30.0002</v>
      </c>
      <c r="FF39">
        <v>34.831499999999998</v>
      </c>
      <c r="FG39">
        <v>34.7928</v>
      </c>
      <c r="FH39">
        <v>13.841900000000001</v>
      </c>
      <c r="FI39">
        <v>56.106299999999997</v>
      </c>
      <c r="FJ39">
        <v>0</v>
      </c>
      <c r="FK39">
        <v>25</v>
      </c>
      <c r="FL39">
        <v>250</v>
      </c>
      <c r="FM39">
        <v>15.7629</v>
      </c>
      <c r="FN39">
        <v>100.51900000000001</v>
      </c>
      <c r="FO39">
        <v>101.462</v>
      </c>
    </row>
    <row r="40" spans="1:171" x14ac:dyDescent="0.2">
      <c r="A40">
        <v>34</v>
      </c>
      <c r="B40">
        <v>1531238752.5999999</v>
      </c>
      <c r="C40">
        <v>6354.8999998569498</v>
      </c>
      <c r="D40" t="s">
        <v>400</v>
      </c>
      <c r="E40" t="s">
        <v>401</v>
      </c>
      <c r="F40" t="s">
        <v>640</v>
      </c>
      <c r="G40">
        <v>1531238744.8499999</v>
      </c>
      <c r="H40">
        <f t="shared" si="43"/>
        <v>8.9410858790272812E-3</v>
      </c>
      <c r="I40">
        <f t="shared" si="44"/>
        <v>10.872164051516004</v>
      </c>
      <c r="J40">
        <f t="shared" si="45"/>
        <v>156.61386666666701</v>
      </c>
      <c r="K40">
        <f t="shared" si="46"/>
        <v>130.10458336380876</v>
      </c>
      <c r="L40">
        <f t="shared" si="47"/>
        <v>12.941695562161966</v>
      </c>
      <c r="M40">
        <f t="shared" si="48"/>
        <v>15.578613226448711</v>
      </c>
      <c r="N40">
        <f t="shared" si="49"/>
        <v>0.86613697826345837</v>
      </c>
      <c r="O40">
        <f t="shared" si="50"/>
        <v>2.2507324666796191</v>
      </c>
      <c r="P40">
        <f t="shared" si="51"/>
        <v>0.7154201970642865</v>
      </c>
      <c r="Q40">
        <f t="shared" si="52"/>
        <v>0.45847905637711472</v>
      </c>
      <c r="R40">
        <f t="shared" si="53"/>
        <v>273.60337306657107</v>
      </c>
      <c r="S40">
        <f t="shared" si="54"/>
        <v>29.456439050137892</v>
      </c>
      <c r="T40">
        <f t="shared" si="55"/>
        <v>29.162510000000001</v>
      </c>
      <c r="U40">
        <f t="shared" si="56"/>
        <v>4.0597478146993016</v>
      </c>
      <c r="V40">
        <f t="shared" si="57"/>
        <v>65.747665452221284</v>
      </c>
      <c r="W40">
        <f t="shared" si="58"/>
        <v>2.8598252980052532</v>
      </c>
      <c r="X40">
        <f t="shared" si="59"/>
        <v>4.3496986217457154</v>
      </c>
      <c r="Y40">
        <f t="shared" si="60"/>
        <v>1.1999225166940484</v>
      </c>
      <c r="Z40">
        <f t="shared" si="61"/>
        <v>-394.30188726510312</v>
      </c>
      <c r="AA40">
        <f t="shared" si="62"/>
        <v>145.47711979800204</v>
      </c>
      <c r="AB40">
        <f t="shared" si="63"/>
        <v>14.337970002388136</v>
      </c>
      <c r="AC40">
        <f t="shared" si="64"/>
        <v>39.116575601858131</v>
      </c>
      <c r="AD40">
        <v>-4.1203469285314202E-2</v>
      </c>
      <c r="AE40">
        <v>4.6254503894925102E-2</v>
      </c>
      <c r="AF40">
        <v>3.4565303375813801</v>
      </c>
      <c r="AG40">
        <v>0</v>
      </c>
      <c r="AH40">
        <v>0</v>
      </c>
      <c r="AI40">
        <f t="shared" si="65"/>
        <v>1</v>
      </c>
      <c r="AJ40">
        <f t="shared" si="66"/>
        <v>0</v>
      </c>
      <c r="AK40">
        <f t="shared" si="67"/>
        <v>51958.934295904721</v>
      </c>
      <c r="AL40">
        <v>0</v>
      </c>
      <c r="AM40">
        <v>0</v>
      </c>
      <c r="AN40">
        <v>0</v>
      </c>
      <c r="AO40">
        <f t="shared" si="68"/>
        <v>0</v>
      </c>
      <c r="AP40" t="e">
        <f t="shared" si="69"/>
        <v>#DIV/0!</v>
      </c>
      <c r="AQ40">
        <v>-1</v>
      </c>
      <c r="AR40" t="s">
        <v>402</v>
      </c>
      <c r="AS40">
        <v>760.92007692307698</v>
      </c>
      <c r="AT40">
        <v>950.20600000000002</v>
      </c>
      <c r="AU40">
        <f t="shared" si="70"/>
        <v>0.19920514401816347</v>
      </c>
      <c r="AV40">
        <v>0.5</v>
      </c>
      <c r="AW40">
        <f t="shared" si="71"/>
        <v>1429.2251504304309</v>
      </c>
      <c r="AX40">
        <f t="shared" si="72"/>
        <v>10.872164051516004</v>
      </c>
      <c r="AY40">
        <f t="shared" si="73"/>
        <v>142.35450096293766</v>
      </c>
      <c r="AZ40">
        <f t="shared" si="74"/>
        <v>0.4331123987851056</v>
      </c>
      <c r="BA40">
        <f t="shared" si="75"/>
        <v>8.3067136398632061E-3</v>
      </c>
      <c r="BB40">
        <f t="shared" si="76"/>
        <v>-1</v>
      </c>
      <c r="BC40" t="s">
        <v>403</v>
      </c>
      <c r="BD40">
        <v>538.66</v>
      </c>
      <c r="BE40">
        <f t="shared" si="77"/>
        <v>411.54600000000005</v>
      </c>
      <c r="BF40">
        <f t="shared" si="78"/>
        <v>0.45993867775879976</v>
      </c>
      <c r="BG40">
        <f t="shared" si="79"/>
        <v>1.7640181190361268</v>
      </c>
      <c r="BH40">
        <f t="shared" si="80"/>
        <v>0.19920514401816347</v>
      </c>
      <c r="BI40" t="e">
        <f t="shared" si="81"/>
        <v>#DIV/0!</v>
      </c>
      <c r="BJ40" t="s">
        <v>281</v>
      </c>
      <c r="BK40" t="s">
        <v>281</v>
      </c>
      <c r="BL40" t="s">
        <v>281</v>
      </c>
      <c r="BM40" t="s">
        <v>281</v>
      </c>
      <c r="BN40" t="s">
        <v>281</v>
      </c>
      <c r="BO40" t="s">
        <v>281</v>
      </c>
      <c r="BP40" t="s">
        <v>281</v>
      </c>
      <c r="BQ40" t="s">
        <v>281</v>
      </c>
      <c r="BR40">
        <f t="shared" si="82"/>
        <v>1700.0066666666701</v>
      </c>
      <c r="BS40">
        <f t="shared" si="83"/>
        <v>1429.2251504304309</v>
      </c>
      <c r="BT40">
        <f t="shared" si="84"/>
        <v>0.84071737979287997</v>
      </c>
      <c r="BU40">
        <f t="shared" si="85"/>
        <v>0.19143475958575992</v>
      </c>
      <c r="BV40">
        <v>6</v>
      </c>
      <c r="BW40">
        <v>0.5</v>
      </c>
      <c r="BX40" t="s">
        <v>282</v>
      </c>
      <c r="BY40">
        <v>1531238744.8499999</v>
      </c>
      <c r="BZ40">
        <v>156.61386666666701</v>
      </c>
      <c r="CA40">
        <v>175.02213333333299</v>
      </c>
      <c r="CB40">
        <v>28.7502033333333</v>
      </c>
      <c r="CC40">
        <v>15.724463333333301</v>
      </c>
      <c r="CD40">
        <v>400.00926666666697</v>
      </c>
      <c r="CE40">
        <v>99.371459999999999</v>
      </c>
      <c r="CF40">
        <v>0.10002076999999999</v>
      </c>
      <c r="CG40">
        <v>30.361416666666699</v>
      </c>
      <c r="CH40">
        <v>29.162510000000001</v>
      </c>
      <c r="CI40">
        <v>999.9</v>
      </c>
      <c r="CJ40">
        <v>9999.2663333333294</v>
      </c>
      <c r="CK40">
        <v>0</v>
      </c>
      <c r="CL40">
        <v>3.7469700000000001</v>
      </c>
      <c r="CM40">
        <v>1700.0066666666701</v>
      </c>
      <c r="CN40">
        <v>0.97601713333333395</v>
      </c>
      <c r="CO40">
        <v>2.3982753333333301E-2</v>
      </c>
      <c r="CP40">
        <v>0</v>
      </c>
      <c r="CQ40">
        <v>760.94173333333299</v>
      </c>
      <c r="CR40">
        <v>4.9993999999999996</v>
      </c>
      <c r="CS40">
        <v>13515.48</v>
      </c>
      <c r="CT40">
        <v>14104.2866666667</v>
      </c>
      <c r="CU40">
        <v>49.085099999999997</v>
      </c>
      <c r="CV40">
        <v>50.101900000000001</v>
      </c>
      <c r="CW40">
        <v>49.941366666666703</v>
      </c>
      <c r="CX40">
        <v>49.991500000000002</v>
      </c>
      <c r="CY40">
        <v>50.835099999999997</v>
      </c>
      <c r="CZ40">
        <v>1654.355</v>
      </c>
      <c r="DA40">
        <v>40.651666666666699</v>
      </c>
      <c r="DB40">
        <v>0</v>
      </c>
      <c r="DC40">
        <v>105.59999990463299</v>
      </c>
      <c r="DD40">
        <v>760.92007692307698</v>
      </c>
      <c r="DE40">
        <v>-3.6478632484287998</v>
      </c>
      <c r="DF40">
        <v>-73.090598393479993</v>
      </c>
      <c r="DG40">
        <v>13514.942307692299</v>
      </c>
      <c r="DH40">
        <v>15</v>
      </c>
      <c r="DI40">
        <v>1531238722.0999999</v>
      </c>
      <c r="DJ40" t="s">
        <v>404</v>
      </c>
      <c r="DK40">
        <v>34</v>
      </c>
      <c r="DL40">
        <v>-4.5990000000000002</v>
      </c>
      <c r="DM40">
        <v>0.51200000000000001</v>
      </c>
      <c r="DN40">
        <v>175</v>
      </c>
      <c r="DO40">
        <v>16</v>
      </c>
      <c r="DP40">
        <v>0.06</v>
      </c>
      <c r="DQ40">
        <v>0.01</v>
      </c>
      <c r="DR40">
        <v>10.8850134691922</v>
      </c>
      <c r="DS40">
        <v>-7.4085803425379099E-2</v>
      </c>
      <c r="DT40">
        <v>7.1955820893946199E-2</v>
      </c>
      <c r="DU40">
        <v>1</v>
      </c>
      <c r="DV40">
        <v>0.84844370488625798</v>
      </c>
      <c r="DW40">
        <v>0.19632672331446499</v>
      </c>
      <c r="DX40">
        <v>2.5977832333761001E-2</v>
      </c>
      <c r="DY40">
        <v>1</v>
      </c>
      <c r="DZ40">
        <v>2</v>
      </c>
      <c r="EA40">
        <v>2</v>
      </c>
      <c r="EB40" t="s">
        <v>284</v>
      </c>
      <c r="EC40">
        <v>1.8849100000000001</v>
      </c>
      <c r="ED40">
        <v>1.8768400000000001</v>
      </c>
      <c r="EE40">
        <v>1.8760699999999999</v>
      </c>
      <c r="EF40">
        <v>1.87714</v>
      </c>
      <c r="EG40">
        <v>1.8817600000000001</v>
      </c>
      <c r="EH40">
        <v>1.88093</v>
      </c>
      <c r="EI40">
        <v>1.8756299999999999</v>
      </c>
      <c r="EJ40">
        <v>1.87523</v>
      </c>
      <c r="EK40" t="s">
        <v>285</v>
      </c>
      <c r="EL40" t="s">
        <v>19</v>
      </c>
      <c r="EM40" t="s">
        <v>19</v>
      </c>
      <c r="EN40" t="s">
        <v>19</v>
      </c>
      <c r="EO40" t="s">
        <v>286</v>
      </c>
      <c r="EP40" t="s">
        <v>287</v>
      </c>
      <c r="EQ40" t="s">
        <v>288</v>
      </c>
      <c r="ER40" t="s">
        <v>288</v>
      </c>
      <c r="ES40" t="s">
        <v>288</v>
      </c>
      <c r="ET40" t="s">
        <v>288</v>
      </c>
      <c r="EU40">
        <v>0</v>
      </c>
      <c r="EV40">
        <v>100</v>
      </c>
      <c r="EW40">
        <v>100</v>
      </c>
      <c r="EX40">
        <v>-4.5990000000000002</v>
      </c>
      <c r="EY40">
        <v>0.51200000000000001</v>
      </c>
      <c r="EZ40">
        <v>2</v>
      </c>
      <c r="FA40">
        <v>396.173</v>
      </c>
      <c r="FB40">
        <v>592.70399999999995</v>
      </c>
      <c r="FC40">
        <v>25.0002</v>
      </c>
      <c r="FD40">
        <v>34.8626</v>
      </c>
      <c r="FE40">
        <v>30.0001</v>
      </c>
      <c r="FF40">
        <v>34.856999999999999</v>
      </c>
      <c r="FG40">
        <v>34.814900000000002</v>
      </c>
      <c r="FH40">
        <v>10.5991</v>
      </c>
      <c r="FI40">
        <v>56.545400000000001</v>
      </c>
      <c r="FJ40">
        <v>0</v>
      </c>
      <c r="FK40">
        <v>25</v>
      </c>
      <c r="FL40">
        <v>175</v>
      </c>
      <c r="FM40">
        <v>15.5273</v>
      </c>
      <c r="FN40">
        <v>100.518</v>
      </c>
      <c r="FO40">
        <v>101.458</v>
      </c>
    </row>
    <row r="41" spans="1:171" x14ac:dyDescent="0.2">
      <c r="A41">
        <v>35</v>
      </c>
      <c r="B41">
        <v>1531238858.5999999</v>
      </c>
      <c r="C41">
        <v>6460.8999998569498</v>
      </c>
      <c r="D41" t="s">
        <v>405</v>
      </c>
      <c r="E41" t="s">
        <v>406</v>
      </c>
      <c r="F41" t="s">
        <v>640</v>
      </c>
      <c r="G41">
        <v>1531238850.8533299</v>
      </c>
      <c r="H41">
        <f t="shared" si="43"/>
        <v>9.2223394687990252E-3</v>
      </c>
      <c r="I41">
        <f t="shared" si="44"/>
        <v>4.2016697936627763</v>
      </c>
      <c r="J41">
        <f t="shared" si="45"/>
        <v>92.428430000000006</v>
      </c>
      <c r="K41">
        <f t="shared" si="46"/>
        <v>81.95107964693733</v>
      </c>
      <c r="L41">
        <f t="shared" si="47"/>
        <v>8.1515244011457479</v>
      </c>
      <c r="M41">
        <f t="shared" si="48"/>
        <v>9.1936873284713219</v>
      </c>
      <c r="N41">
        <f t="shared" si="49"/>
        <v>0.9093803851353901</v>
      </c>
      <c r="O41">
        <f t="shared" si="50"/>
        <v>2.2509863420325931</v>
      </c>
      <c r="P41">
        <f t="shared" si="51"/>
        <v>0.74476892061182154</v>
      </c>
      <c r="Q41">
        <f t="shared" si="52"/>
        <v>0.47776996493993396</v>
      </c>
      <c r="R41">
        <f t="shared" si="53"/>
        <v>273.60024051379474</v>
      </c>
      <c r="S41">
        <f t="shared" si="54"/>
        <v>29.312514838601889</v>
      </c>
      <c r="T41">
        <f t="shared" si="55"/>
        <v>29.10284</v>
      </c>
      <c r="U41">
        <f t="shared" si="56"/>
        <v>4.0457680724321134</v>
      </c>
      <c r="V41">
        <f t="shared" si="57"/>
        <v>65.870354385220878</v>
      </c>
      <c r="W41">
        <f t="shared" si="58"/>
        <v>2.8568082373416366</v>
      </c>
      <c r="X41">
        <f t="shared" si="59"/>
        <v>4.3370166503652658</v>
      </c>
      <c r="Y41">
        <f t="shared" si="60"/>
        <v>1.1889598350904769</v>
      </c>
      <c r="Z41">
        <f t="shared" si="61"/>
        <v>-406.70517057403703</v>
      </c>
      <c r="AA41">
        <f t="shared" si="62"/>
        <v>146.55053272736311</v>
      </c>
      <c r="AB41">
        <f t="shared" si="63"/>
        <v>14.434221176132269</v>
      </c>
      <c r="AC41">
        <f t="shared" si="64"/>
        <v>27.879823843253092</v>
      </c>
      <c r="AD41">
        <v>-4.1210306337566997E-2</v>
      </c>
      <c r="AE41">
        <v>4.6262179085037498E-2</v>
      </c>
      <c r="AF41">
        <v>3.45698429567478</v>
      </c>
      <c r="AG41">
        <v>0</v>
      </c>
      <c r="AH41">
        <v>0</v>
      </c>
      <c r="AI41">
        <f t="shared" si="65"/>
        <v>1</v>
      </c>
      <c r="AJ41">
        <f t="shared" si="66"/>
        <v>0</v>
      </c>
      <c r="AK41">
        <f t="shared" si="67"/>
        <v>51975.86458368101</v>
      </c>
      <c r="AL41">
        <v>0</v>
      </c>
      <c r="AM41">
        <v>0</v>
      </c>
      <c r="AN41">
        <v>0</v>
      </c>
      <c r="AO41">
        <f t="shared" si="68"/>
        <v>0</v>
      </c>
      <c r="AP41" t="e">
        <f t="shared" si="69"/>
        <v>#DIV/0!</v>
      </c>
      <c r="AQ41">
        <v>-1</v>
      </c>
      <c r="AR41" t="s">
        <v>407</v>
      </c>
      <c r="AS41">
        <v>771.68869230769201</v>
      </c>
      <c r="AT41">
        <v>922.31899999999996</v>
      </c>
      <c r="AU41">
        <f t="shared" si="70"/>
        <v>0.16331693014272497</v>
      </c>
      <c r="AV41">
        <v>0.5</v>
      </c>
      <c r="AW41">
        <f t="shared" si="71"/>
        <v>1429.2144204302042</v>
      </c>
      <c r="AX41">
        <f t="shared" si="72"/>
        <v>4.2016697936627763</v>
      </c>
      <c r="AY41">
        <f t="shared" si="73"/>
        <v>116.70745583018741</v>
      </c>
      <c r="AZ41">
        <f t="shared" si="74"/>
        <v>0.40831751270438965</v>
      </c>
      <c r="BA41">
        <f t="shared" si="75"/>
        <v>3.6395307235264495E-3</v>
      </c>
      <c r="BB41">
        <f t="shared" si="76"/>
        <v>-1</v>
      </c>
      <c r="BC41" t="s">
        <v>408</v>
      </c>
      <c r="BD41">
        <v>545.72</v>
      </c>
      <c r="BE41">
        <f t="shared" si="77"/>
        <v>376.59899999999993</v>
      </c>
      <c r="BF41">
        <f t="shared" si="78"/>
        <v>0.39997532572393441</v>
      </c>
      <c r="BG41">
        <f t="shared" si="79"/>
        <v>1.6900956534486549</v>
      </c>
      <c r="BH41">
        <f t="shared" si="80"/>
        <v>0.16331693014272497</v>
      </c>
      <c r="BI41" t="e">
        <f t="shared" si="81"/>
        <v>#DIV/0!</v>
      </c>
      <c r="BJ41" t="s">
        <v>281</v>
      </c>
      <c r="BK41" t="s">
        <v>281</v>
      </c>
      <c r="BL41" t="s">
        <v>281</v>
      </c>
      <c r="BM41" t="s">
        <v>281</v>
      </c>
      <c r="BN41" t="s">
        <v>281</v>
      </c>
      <c r="BO41" t="s">
        <v>281</v>
      </c>
      <c r="BP41" t="s">
        <v>281</v>
      </c>
      <c r="BQ41" t="s">
        <v>281</v>
      </c>
      <c r="BR41">
        <f t="shared" si="82"/>
        <v>1699.9946666666699</v>
      </c>
      <c r="BS41">
        <f t="shared" si="83"/>
        <v>1429.2144204302042</v>
      </c>
      <c r="BT41">
        <f t="shared" si="84"/>
        <v>0.84071700250247927</v>
      </c>
      <c r="BU41">
        <f t="shared" si="85"/>
        <v>0.19143400500495864</v>
      </c>
      <c r="BV41">
        <v>6</v>
      </c>
      <c r="BW41">
        <v>0.5</v>
      </c>
      <c r="BX41" t="s">
        <v>282</v>
      </c>
      <c r="BY41">
        <v>1531238850.8533299</v>
      </c>
      <c r="BZ41">
        <v>92.428430000000006</v>
      </c>
      <c r="CA41">
        <v>100.00934333333301</v>
      </c>
      <c r="CB41">
        <v>28.720826666666699</v>
      </c>
      <c r="CC41">
        <v>15.284983333333299</v>
      </c>
      <c r="CD41">
        <v>400.01060000000001</v>
      </c>
      <c r="CE41">
        <v>99.368179999999995</v>
      </c>
      <c r="CF41">
        <v>9.9995846666666693E-2</v>
      </c>
      <c r="CG41">
        <v>30.310456666666699</v>
      </c>
      <c r="CH41">
        <v>29.10284</v>
      </c>
      <c r="CI41">
        <v>999.9</v>
      </c>
      <c r="CJ41">
        <v>10001.255666666701</v>
      </c>
      <c r="CK41">
        <v>0</v>
      </c>
      <c r="CL41">
        <v>3.7261790000000001</v>
      </c>
      <c r="CM41">
        <v>1699.9946666666699</v>
      </c>
      <c r="CN41">
        <v>0.97603119999999999</v>
      </c>
      <c r="CO41">
        <v>2.3969109999999998E-2</v>
      </c>
      <c r="CP41">
        <v>0</v>
      </c>
      <c r="CQ41">
        <v>771.70003333333295</v>
      </c>
      <c r="CR41">
        <v>4.9993999999999996</v>
      </c>
      <c r="CS41">
        <v>13665.9866666667</v>
      </c>
      <c r="CT41">
        <v>14104.2366666667</v>
      </c>
      <c r="CU41">
        <v>48.533066666666699</v>
      </c>
      <c r="CV41">
        <v>49.595599999999997</v>
      </c>
      <c r="CW41">
        <v>49.383200000000002</v>
      </c>
      <c r="CX41">
        <v>49.487400000000001</v>
      </c>
      <c r="CY41">
        <v>50.328800000000001</v>
      </c>
      <c r="CZ41">
        <v>1654.36466666667</v>
      </c>
      <c r="DA41">
        <v>40.630000000000003</v>
      </c>
      <c r="DB41">
        <v>0</v>
      </c>
      <c r="DC41">
        <v>105.59999990463299</v>
      </c>
      <c r="DD41">
        <v>771.68869230769201</v>
      </c>
      <c r="DE41">
        <v>-1.51781196910391</v>
      </c>
      <c r="DF41">
        <v>-62.454700895284198</v>
      </c>
      <c r="DG41">
        <v>13665.3461538462</v>
      </c>
      <c r="DH41">
        <v>15</v>
      </c>
      <c r="DI41">
        <v>1531238828.0999999</v>
      </c>
      <c r="DJ41" t="s">
        <v>409</v>
      </c>
      <c r="DK41">
        <v>35</v>
      </c>
      <c r="DL41">
        <v>-4.5069999999999997</v>
      </c>
      <c r="DM41">
        <v>0.501</v>
      </c>
      <c r="DN41">
        <v>100</v>
      </c>
      <c r="DO41">
        <v>15</v>
      </c>
      <c r="DP41">
        <v>0.14000000000000001</v>
      </c>
      <c r="DQ41">
        <v>0.01</v>
      </c>
      <c r="DR41">
        <v>4.2223237704021797</v>
      </c>
      <c r="DS41">
        <v>-0.113176098906385</v>
      </c>
      <c r="DT41">
        <v>8.0320527288731597E-2</v>
      </c>
      <c r="DU41">
        <v>1</v>
      </c>
      <c r="DV41">
        <v>0.88862078516133602</v>
      </c>
      <c r="DW41">
        <v>0.21774760058878001</v>
      </c>
      <c r="DX41">
        <v>3.2556792888236603E-2</v>
      </c>
      <c r="DY41">
        <v>1</v>
      </c>
      <c r="DZ41">
        <v>2</v>
      </c>
      <c r="EA41">
        <v>2</v>
      </c>
      <c r="EB41" t="s">
        <v>284</v>
      </c>
      <c r="EC41">
        <v>1.8849100000000001</v>
      </c>
      <c r="ED41">
        <v>1.87686</v>
      </c>
      <c r="EE41">
        <v>1.8760699999999999</v>
      </c>
      <c r="EF41">
        <v>1.87714</v>
      </c>
      <c r="EG41">
        <v>1.8817699999999999</v>
      </c>
      <c r="EH41">
        <v>1.8809100000000001</v>
      </c>
      <c r="EI41">
        <v>1.8756200000000001</v>
      </c>
      <c r="EJ41">
        <v>1.8751899999999999</v>
      </c>
      <c r="EK41" t="s">
        <v>285</v>
      </c>
      <c r="EL41" t="s">
        <v>19</v>
      </c>
      <c r="EM41" t="s">
        <v>19</v>
      </c>
      <c r="EN41" t="s">
        <v>19</v>
      </c>
      <c r="EO41" t="s">
        <v>286</v>
      </c>
      <c r="EP41" t="s">
        <v>287</v>
      </c>
      <c r="EQ41" t="s">
        <v>288</v>
      </c>
      <c r="ER41" t="s">
        <v>288</v>
      </c>
      <c r="ES41" t="s">
        <v>288</v>
      </c>
      <c r="ET41" t="s">
        <v>288</v>
      </c>
      <c r="EU41">
        <v>0</v>
      </c>
      <c r="EV41">
        <v>100</v>
      </c>
      <c r="EW41">
        <v>100</v>
      </c>
      <c r="EX41">
        <v>-4.5069999999999997</v>
      </c>
      <c r="EY41">
        <v>0.501</v>
      </c>
      <c r="EZ41">
        <v>2</v>
      </c>
      <c r="FA41">
        <v>396.44200000000001</v>
      </c>
      <c r="FB41">
        <v>592.03599999999994</v>
      </c>
      <c r="FC41">
        <v>24.9998</v>
      </c>
      <c r="FD41">
        <v>34.869</v>
      </c>
      <c r="FE41">
        <v>30</v>
      </c>
      <c r="FF41">
        <v>34.869700000000002</v>
      </c>
      <c r="FG41">
        <v>34.826700000000002</v>
      </c>
      <c r="FH41">
        <v>7.2870200000000001</v>
      </c>
      <c r="FI41">
        <v>57.275500000000001</v>
      </c>
      <c r="FJ41">
        <v>0</v>
      </c>
      <c r="FK41">
        <v>25</v>
      </c>
      <c r="FL41">
        <v>100</v>
      </c>
      <c r="FM41">
        <v>15.0822</v>
      </c>
      <c r="FN41">
        <v>100.52</v>
      </c>
      <c r="FO41">
        <v>101.46</v>
      </c>
    </row>
    <row r="42" spans="1:171" x14ac:dyDescent="0.2">
      <c r="A42">
        <v>36</v>
      </c>
      <c r="B42">
        <v>1531238958.0999999</v>
      </c>
      <c r="C42">
        <v>6560.3999998569498</v>
      </c>
      <c r="D42" t="s">
        <v>410</v>
      </c>
      <c r="E42" t="s">
        <v>411</v>
      </c>
      <c r="F42" t="s">
        <v>640</v>
      </c>
      <c r="G42">
        <v>1531238950.3499999</v>
      </c>
      <c r="H42">
        <f t="shared" si="43"/>
        <v>9.3994052041517714E-3</v>
      </c>
      <c r="I42">
        <f t="shared" si="44"/>
        <v>-0.41107625577853907</v>
      </c>
      <c r="J42">
        <f t="shared" si="45"/>
        <v>49.929459999999999</v>
      </c>
      <c r="K42">
        <f t="shared" si="46"/>
        <v>49.812166910874005</v>
      </c>
      <c r="L42">
        <f t="shared" si="47"/>
        <v>4.954833763888308</v>
      </c>
      <c r="M42">
        <f t="shared" si="48"/>
        <v>4.9665009487211238</v>
      </c>
      <c r="N42">
        <f t="shared" si="49"/>
        <v>0.94114709513670014</v>
      </c>
      <c r="O42">
        <f t="shared" si="50"/>
        <v>2.2510640751795084</v>
      </c>
      <c r="P42">
        <f t="shared" si="51"/>
        <v>0.76601191701129878</v>
      </c>
      <c r="Q42">
        <f t="shared" si="52"/>
        <v>0.49175725679641691</v>
      </c>
      <c r="R42">
        <f t="shared" si="53"/>
        <v>273.5999089453411</v>
      </c>
      <c r="S42">
        <f t="shared" si="54"/>
        <v>29.19585992691739</v>
      </c>
      <c r="T42">
        <f t="shared" si="55"/>
        <v>29.025086666666699</v>
      </c>
      <c r="U42">
        <f t="shared" si="56"/>
        <v>4.0276146833300182</v>
      </c>
      <c r="V42">
        <f t="shared" si="57"/>
        <v>65.915136779406211</v>
      </c>
      <c r="W42">
        <f t="shared" si="58"/>
        <v>2.8492479863661875</v>
      </c>
      <c r="X42">
        <f t="shared" si="59"/>
        <v>4.3226004307653572</v>
      </c>
      <c r="Y42">
        <f t="shared" si="60"/>
        <v>1.1783666969638307</v>
      </c>
      <c r="Z42">
        <f t="shared" si="61"/>
        <v>-414.5137695030931</v>
      </c>
      <c r="AA42">
        <f t="shared" si="62"/>
        <v>148.94232775247758</v>
      </c>
      <c r="AB42">
        <f t="shared" si="63"/>
        <v>14.659419852571169</v>
      </c>
      <c r="AC42">
        <f t="shared" si="64"/>
        <v>22.687887047296726</v>
      </c>
      <c r="AD42">
        <v>-4.1212399888675699E-2</v>
      </c>
      <c r="AE42">
        <v>4.6264529279562198E-2</v>
      </c>
      <c r="AF42">
        <v>3.4571232954944602</v>
      </c>
      <c r="AG42">
        <v>0</v>
      </c>
      <c r="AH42">
        <v>0</v>
      </c>
      <c r="AI42">
        <f t="shared" si="65"/>
        <v>1</v>
      </c>
      <c r="AJ42">
        <f t="shared" si="66"/>
        <v>0</v>
      </c>
      <c r="AK42">
        <f t="shared" si="67"/>
        <v>51988.399704691328</v>
      </c>
      <c r="AL42">
        <v>0</v>
      </c>
      <c r="AM42">
        <v>0</v>
      </c>
      <c r="AN42">
        <v>0</v>
      </c>
      <c r="AO42">
        <f t="shared" si="68"/>
        <v>0</v>
      </c>
      <c r="AP42" t="e">
        <f t="shared" si="69"/>
        <v>#DIV/0!</v>
      </c>
      <c r="AQ42">
        <v>-1</v>
      </c>
      <c r="AR42" t="s">
        <v>412</v>
      </c>
      <c r="AS42">
        <v>785.30142307692302</v>
      </c>
      <c r="AT42">
        <v>906.11800000000005</v>
      </c>
      <c r="AU42">
        <f t="shared" si="70"/>
        <v>0.13333426432658557</v>
      </c>
      <c r="AV42">
        <v>0.5</v>
      </c>
      <c r="AW42">
        <f t="shared" si="71"/>
        <v>1429.210469474092</v>
      </c>
      <c r="AX42">
        <f t="shared" si="72"/>
        <v>-0.41107625577853907</v>
      </c>
      <c r="AY42">
        <f t="shared" si="73"/>
        <v>95.281363257591025</v>
      </c>
      <c r="AZ42">
        <f t="shared" si="74"/>
        <v>0.39493531747520749</v>
      </c>
      <c r="BA42">
        <f t="shared" si="75"/>
        <v>4.1206229369294213E-4</v>
      </c>
      <c r="BB42">
        <f t="shared" si="76"/>
        <v>-1</v>
      </c>
      <c r="BC42" t="s">
        <v>413</v>
      </c>
      <c r="BD42">
        <v>548.26</v>
      </c>
      <c r="BE42">
        <f t="shared" si="77"/>
        <v>357.85800000000006</v>
      </c>
      <c r="BF42">
        <f t="shared" si="78"/>
        <v>0.33761038435099122</v>
      </c>
      <c r="BG42">
        <f t="shared" si="79"/>
        <v>1.6527158647357094</v>
      </c>
      <c r="BH42">
        <f t="shared" si="80"/>
        <v>0.13333426432658554</v>
      </c>
      <c r="BI42" t="e">
        <f t="shared" si="81"/>
        <v>#DIV/0!</v>
      </c>
      <c r="BJ42" t="s">
        <v>281</v>
      </c>
      <c r="BK42" t="s">
        <v>281</v>
      </c>
      <c r="BL42" t="s">
        <v>281</v>
      </c>
      <c r="BM42" t="s">
        <v>281</v>
      </c>
      <c r="BN42" t="s">
        <v>281</v>
      </c>
      <c r="BO42" t="s">
        <v>281</v>
      </c>
      <c r="BP42" t="s">
        <v>281</v>
      </c>
      <c r="BQ42" t="s">
        <v>281</v>
      </c>
      <c r="BR42">
        <f t="shared" si="82"/>
        <v>1699.98966666667</v>
      </c>
      <c r="BS42">
        <f t="shared" si="83"/>
        <v>1429.210469474092</v>
      </c>
      <c r="BT42">
        <f t="shared" si="84"/>
        <v>0.840717151108618</v>
      </c>
      <c r="BU42">
        <f t="shared" si="85"/>
        <v>0.19143430221723604</v>
      </c>
      <c r="BV42">
        <v>6</v>
      </c>
      <c r="BW42">
        <v>0.5</v>
      </c>
      <c r="BX42" t="s">
        <v>282</v>
      </c>
      <c r="BY42">
        <v>1531238950.3499999</v>
      </c>
      <c r="BZ42">
        <v>49.929459999999999</v>
      </c>
      <c r="CA42">
        <v>50.016806666666703</v>
      </c>
      <c r="CB42">
        <v>28.644193333333298</v>
      </c>
      <c r="CC42">
        <v>14.94891</v>
      </c>
      <c r="CD42">
        <v>399.99903333333299</v>
      </c>
      <c r="CE42">
        <v>99.370350000000002</v>
      </c>
      <c r="CF42">
        <v>0.100001746666667</v>
      </c>
      <c r="CG42">
        <v>30.252369999999999</v>
      </c>
      <c r="CH42">
        <v>29.025086666666699</v>
      </c>
      <c r="CI42">
        <v>999.9</v>
      </c>
      <c r="CJ42">
        <v>10001.545333333301</v>
      </c>
      <c r="CK42">
        <v>0</v>
      </c>
      <c r="CL42">
        <v>3.7505700000000002</v>
      </c>
      <c r="CM42">
        <v>1699.98966666667</v>
      </c>
      <c r="CN42">
        <v>0.97602566666666701</v>
      </c>
      <c r="CO42">
        <v>2.39742133333333E-2</v>
      </c>
      <c r="CP42">
        <v>0</v>
      </c>
      <c r="CQ42">
        <v>785.28866666666704</v>
      </c>
      <c r="CR42">
        <v>4.9993999999999996</v>
      </c>
      <c r="CS42">
        <v>13873.2833333333</v>
      </c>
      <c r="CT42">
        <v>14104.186666666699</v>
      </c>
      <c r="CU42">
        <v>48.110300000000002</v>
      </c>
      <c r="CV42">
        <v>49.197499999999998</v>
      </c>
      <c r="CW42">
        <v>48.928766666666696</v>
      </c>
      <c r="CX42">
        <v>49.160133333333299</v>
      </c>
      <c r="CY42">
        <v>49.930799999999998</v>
      </c>
      <c r="CZ42">
        <v>1654.3526666666701</v>
      </c>
      <c r="DA42">
        <v>40.6383333333333</v>
      </c>
      <c r="DB42">
        <v>0</v>
      </c>
      <c r="DC42">
        <v>99</v>
      </c>
      <c r="DD42">
        <v>785.30142307692302</v>
      </c>
      <c r="DE42">
        <v>3.0366837644421798</v>
      </c>
      <c r="DF42">
        <v>34.7282051237977</v>
      </c>
      <c r="DG42">
        <v>13873.492307692301</v>
      </c>
      <c r="DH42">
        <v>15</v>
      </c>
      <c r="DI42">
        <v>1531238927.0999999</v>
      </c>
      <c r="DJ42" t="s">
        <v>414</v>
      </c>
      <c r="DK42">
        <v>36</v>
      </c>
      <c r="DL42">
        <v>-4.3410000000000002</v>
      </c>
      <c r="DM42">
        <v>0.48899999999999999</v>
      </c>
      <c r="DN42">
        <v>50</v>
      </c>
      <c r="DO42">
        <v>15</v>
      </c>
      <c r="DP42">
        <v>0.18</v>
      </c>
      <c r="DQ42">
        <v>0.01</v>
      </c>
      <c r="DR42">
        <v>-0.406894001588608</v>
      </c>
      <c r="DS42">
        <v>-2.2492858799719798E-2</v>
      </c>
      <c r="DT42">
        <v>3.9046469041857698E-2</v>
      </c>
      <c r="DU42">
        <v>1</v>
      </c>
      <c r="DV42">
        <v>0.921196296476821</v>
      </c>
      <c r="DW42">
        <v>0.21971899218295199</v>
      </c>
      <c r="DX42">
        <v>3.5643012310238503E-2</v>
      </c>
      <c r="DY42">
        <v>1</v>
      </c>
      <c r="DZ42">
        <v>2</v>
      </c>
      <c r="EA42">
        <v>2</v>
      </c>
      <c r="EB42" t="s">
        <v>284</v>
      </c>
      <c r="EC42">
        <v>1.8849100000000001</v>
      </c>
      <c r="ED42">
        <v>1.87686</v>
      </c>
      <c r="EE42">
        <v>1.8760699999999999</v>
      </c>
      <c r="EF42">
        <v>1.87714</v>
      </c>
      <c r="EG42">
        <v>1.8817600000000001</v>
      </c>
      <c r="EH42">
        <v>1.8809499999999999</v>
      </c>
      <c r="EI42">
        <v>1.87565</v>
      </c>
      <c r="EJ42">
        <v>1.8752599999999999</v>
      </c>
      <c r="EK42" t="s">
        <v>285</v>
      </c>
      <c r="EL42" t="s">
        <v>19</v>
      </c>
      <c r="EM42" t="s">
        <v>19</v>
      </c>
      <c r="EN42" t="s">
        <v>19</v>
      </c>
      <c r="EO42" t="s">
        <v>286</v>
      </c>
      <c r="EP42" t="s">
        <v>287</v>
      </c>
      <c r="EQ42" t="s">
        <v>288</v>
      </c>
      <c r="ER42" t="s">
        <v>288</v>
      </c>
      <c r="ES42" t="s">
        <v>288</v>
      </c>
      <c r="ET42" t="s">
        <v>288</v>
      </c>
      <c r="EU42">
        <v>0</v>
      </c>
      <c r="EV42">
        <v>100</v>
      </c>
      <c r="EW42">
        <v>100</v>
      </c>
      <c r="EX42">
        <v>-4.3410000000000002</v>
      </c>
      <c r="EY42">
        <v>0.48899999999999999</v>
      </c>
      <c r="EZ42">
        <v>2</v>
      </c>
      <c r="FA42">
        <v>396.529</v>
      </c>
      <c r="FB42">
        <v>591.09699999999998</v>
      </c>
      <c r="FC42">
        <v>24.9998</v>
      </c>
      <c r="FD42">
        <v>34.875300000000003</v>
      </c>
      <c r="FE42">
        <v>30.0001</v>
      </c>
      <c r="FF42">
        <v>34.876100000000001</v>
      </c>
      <c r="FG42">
        <v>34.834000000000003</v>
      </c>
      <c r="FH42">
        <v>5.0972400000000002</v>
      </c>
      <c r="FI42">
        <v>58.7102</v>
      </c>
      <c r="FJ42">
        <v>0</v>
      </c>
      <c r="FK42">
        <v>25</v>
      </c>
      <c r="FL42">
        <v>50</v>
      </c>
      <c r="FM42">
        <v>14.668799999999999</v>
      </c>
      <c r="FN42">
        <v>100.51900000000001</v>
      </c>
      <c r="FO42">
        <v>101.458</v>
      </c>
    </row>
    <row r="43" spans="1:171" x14ac:dyDescent="0.2">
      <c r="A43">
        <v>37</v>
      </c>
      <c r="B43">
        <v>1531239072.7</v>
      </c>
      <c r="C43">
        <v>6675</v>
      </c>
      <c r="D43" t="s">
        <v>415</v>
      </c>
      <c r="E43" t="s">
        <v>416</v>
      </c>
      <c r="F43" t="s">
        <v>640</v>
      </c>
      <c r="G43">
        <v>1531239064.9100001</v>
      </c>
      <c r="H43">
        <f t="shared" si="43"/>
        <v>9.5026693884291812E-3</v>
      </c>
      <c r="I43">
        <f t="shared" si="44"/>
        <v>26.977173279066346</v>
      </c>
      <c r="J43">
        <f t="shared" si="45"/>
        <v>354.549933333333</v>
      </c>
      <c r="K43">
        <f t="shared" si="46"/>
        <v>295.39628389165506</v>
      </c>
      <c r="L43">
        <f t="shared" si="47"/>
        <v>29.382474984371626</v>
      </c>
      <c r="M43">
        <f t="shared" si="48"/>
        <v>35.266369670033548</v>
      </c>
      <c r="N43">
        <f t="shared" si="49"/>
        <v>0.97902270845095885</v>
      </c>
      <c r="O43">
        <f t="shared" si="50"/>
        <v>2.2516554873658903</v>
      </c>
      <c r="P43">
        <f t="shared" si="51"/>
        <v>0.79103722905649088</v>
      </c>
      <c r="Q43">
        <f t="shared" si="52"/>
        <v>0.5082574883225689</v>
      </c>
      <c r="R43">
        <f t="shared" si="53"/>
        <v>273.60710128964655</v>
      </c>
      <c r="S43">
        <f t="shared" si="54"/>
        <v>29.094358640863732</v>
      </c>
      <c r="T43">
        <f t="shared" si="55"/>
        <v>28.8643866666667</v>
      </c>
      <c r="U43">
        <f t="shared" si="56"/>
        <v>3.9903203554400815</v>
      </c>
      <c r="V43">
        <f t="shared" si="57"/>
        <v>65.873352132118839</v>
      </c>
      <c r="W43">
        <f t="shared" si="58"/>
        <v>2.8364236022506519</v>
      </c>
      <c r="X43">
        <f t="shared" si="59"/>
        <v>4.3058740908793913</v>
      </c>
      <c r="Y43">
        <f t="shared" si="60"/>
        <v>1.1538967531894295</v>
      </c>
      <c r="Z43">
        <f t="shared" si="61"/>
        <v>-419.0677200297269</v>
      </c>
      <c r="AA43">
        <f t="shared" si="62"/>
        <v>160.28217487575935</v>
      </c>
      <c r="AB43">
        <f t="shared" si="63"/>
        <v>15.753553742931304</v>
      </c>
      <c r="AC43">
        <f t="shared" si="64"/>
        <v>30.575109878610334</v>
      </c>
      <c r="AD43">
        <v>-4.1228330265106701E-2</v>
      </c>
      <c r="AE43">
        <v>4.62824125226836E-2</v>
      </c>
      <c r="AF43">
        <v>3.45818090177363</v>
      </c>
      <c r="AG43">
        <v>0</v>
      </c>
      <c r="AH43">
        <v>0</v>
      </c>
      <c r="AI43">
        <f t="shared" si="65"/>
        <v>1</v>
      </c>
      <c r="AJ43">
        <f t="shared" si="66"/>
        <v>0</v>
      </c>
      <c r="AK43">
        <f t="shared" si="67"/>
        <v>52019.218496933179</v>
      </c>
      <c r="AL43">
        <v>0</v>
      </c>
      <c r="AM43">
        <v>0</v>
      </c>
      <c r="AN43">
        <v>0</v>
      </c>
      <c r="AO43">
        <f t="shared" si="68"/>
        <v>0</v>
      </c>
      <c r="AP43" t="e">
        <f t="shared" si="69"/>
        <v>#DIV/0!</v>
      </c>
      <c r="AQ43">
        <v>-1</v>
      </c>
      <c r="AR43" t="s">
        <v>417</v>
      </c>
      <c r="AS43">
        <v>769.67711538461504</v>
      </c>
      <c r="AT43">
        <v>1012</v>
      </c>
      <c r="AU43">
        <f t="shared" si="70"/>
        <v>0.23944949072666499</v>
      </c>
      <c r="AV43">
        <v>0.5</v>
      </c>
      <c r="AW43">
        <f t="shared" si="71"/>
        <v>1429.2452558872674</v>
      </c>
      <c r="AX43">
        <f t="shared" si="72"/>
        <v>26.977173279066346</v>
      </c>
      <c r="AY43">
        <f t="shared" si="73"/>
        <v>171.11602432285409</v>
      </c>
      <c r="AZ43">
        <f t="shared" si="74"/>
        <v>0.46918972332015813</v>
      </c>
      <c r="BA43">
        <f t="shared" si="75"/>
        <v>1.9574788276416753E-2</v>
      </c>
      <c r="BB43">
        <f t="shared" si="76"/>
        <v>-1</v>
      </c>
      <c r="BC43" t="s">
        <v>418</v>
      </c>
      <c r="BD43">
        <v>537.17999999999995</v>
      </c>
      <c r="BE43">
        <f t="shared" si="77"/>
        <v>474.82000000000005</v>
      </c>
      <c r="BF43">
        <f t="shared" si="78"/>
        <v>0.51034683588598828</v>
      </c>
      <c r="BG43">
        <f t="shared" si="79"/>
        <v>1.8839122826613055</v>
      </c>
      <c r="BH43">
        <f t="shared" si="80"/>
        <v>0.23944949072666499</v>
      </c>
      <c r="BI43" t="e">
        <f t="shared" si="81"/>
        <v>#DIV/0!</v>
      </c>
      <c r="BJ43" t="s">
        <v>281</v>
      </c>
      <c r="BK43" t="s">
        <v>281</v>
      </c>
      <c r="BL43" t="s">
        <v>281</v>
      </c>
      <c r="BM43" t="s">
        <v>281</v>
      </c>
      <c r="BN43" t="s">
        <v>281</v>
      </c>
      <c r="BO43" t="s">
        <v>281</v>
      </c>
      <c r="BP43" t="s">
        <v>281</v>
      </c>
      <c r="BQ43" t="s">
        <v>281</v>
      </c>
      <c r="BR43">
        <f t="shared" si="82"/>
        <v>1700.03066666667</v>
      </c>
      <c r="BS43">
        <f t="shared" si="83"/>
        <v>1429.2452558872674</v>
      </c>
      <c r="BT43">
        <f t="shared" si="84"/>
        <v>0.84071733758171296</v>
      </c>
      <c r="BU43">
        <f t="shared" si="85"/>
        <v>0.19143467516342588</v>
      </c>
      <c r="BV43">
        <v>6</v>
      </c>
      <c r="BW43">
        <v>0.5</v>
      </c>
      <c r="BX43" t="s">
        <v>282</v>
      </c>
      <c r="BY43">
        <v>1531239064.9100001</v>
      </c>
      <c r="BZ43">
        <v>354.549933333333</v>
      </c>
      <c r="CA43">
        <v>400.06876666666699</v>
      </c>
      <c r="CB43">
        <v>28.515943333333301</v>
      </c>
      <c r="CC43">
        <v>14.668613333333299</v>
      </c>
      <c r="CD43">
        <v>400.00599999999997</v>
      </c>
      <c r="CE43">
        <v>99.367980000000003</v>
      </c>
      <c r="CF43">
        <v>0.10001126</v>
      </c>
      <c r="CG43">
        <v>30.184763333333301</v>
      </c>
      <c r="CH43">
        <v>28.8643866666667</v>
      </c>
      <c r="CI43">
        <v>999.9</v>
      </c>
      <c r="CJ43">
        <v>10005.65</v>
      </c>
      <c r="CK43">
        <v>0</v>
      </c>
      <c r="CL43">
        <v>2.9335866666666699</v>
      </c>
      <c r="CM43">
        <v>1700.03066666667</v>
      </c>
      <c r="CN43">
        <v>0.97602060000000002</v>
      </c>
      <c r="CO43">
        <v>2.3979540000000001E-2</v>
      </c>
      <c r="CP43">
        <v>0</v>
      </c>
      <c r="CQ43">
        <v>769.67376666666701</v>
      </c>
      <c r="CR43">
        <v>4.9993999999999996</v>
      </c>
      <c r="CS43">
        <v>13562.34</v>
      </c>
      <c r="CT43">
        <v>14104.493333333299</v>
      </c>
      <c r="CU43">
        <v>47.731099999999998</v>
      </c>
      <c r="CV43">
        <v>48.843499999999999</v>
      </c>
      <c r="CW43">
        <v>48.543399999999998</v>
      </c>
      <c r="CX43">
        <v>48.816200000000002</v>
      </c>
      <c r="CY43">
        <v>49.566200000000002</v>
      </c>
      <c r="CZ43">
        <v>1654.3869999999999</v>
      </c>
      <c r="DA43">
        <v>40.65</v>
      </c>
      <c r="DB43">
        <v>0</v>
      </c>
      <c r="DC43">
        <v>114</v>
      </c>
      <c r="DD43">
        <v>769.67711538461504</v>
      </c>
      <c r="DE43">
        <v>6.3076922064055199E-2</v>
      </c>
      <c r="DF43">
        <v>-6.8752136799349497</v>
      </c>
      <c r="DG43">
        <v>13562.35</v>
      </c>
      <c r="DH43">
        <v>15</v>
      </c>
      <c r="DI43">
        <v>1531239041.5999999</v>
      </c>
      <c r="DJ43" t="s">
        <v>419</v>
      </c>
      <c r="DK43">
        <v>37</v>
      </c>
      <c r="DL43">
        <v>-5.1870000000000003</v>
      </c>
      <c r="DM43">
        <v>0.48499999999999999</v>
      </c>
      <c r="DN43">
        <v>400</v>
      </c>
      <c r="DO43">
        <v>15</v>
      </c>
      <c r="DP43">
        <v>0.03</v>
      </c>
      <c r="DQ43">
        <v>0.01</v>
      </c>
      <c r="DR43">
        <v>27.0047863175188</v>
      </c>
      <c r="DS43">
        <v>-0.13054544249326999</v>
      </c>
      <c r="DT43">
        <v>0.16407572111615601</v>
      </c>
      <c r="DU43">
        <v>1</v>
      </c>
      <c r="DV43">
        <v>0.96431688011882299</v>
      </c>
      <c r="DW43">
        <v>0.194709189089321</v>
      </c>
      <c r="DX43">
        <v>3.3273965020028197E-2</v>
      </c>
      <c r="DY43">
        <v>1</v>
      </c>
      <c r="DZ43">
        <v>2</v>
      </c>
      <c r="EA43">
        <v>2</v>
      </c>
      <c r="EB43" t="s">
        <v>284</v>
      </c>
      <c r="EC43">
        <v>1.88489</v>
      </c>
      <c r="ED43">
        <v>1.87687</v>
      </c>
      <c r="EE43">
        <v>1.8760699999999999</v>
      </c>
      <c r="EF43">
        <v>1.87714</v>
      </c>
      <c r="EG43">
        <v>1.8817900000000001</v>
      </c>
      <c r="EH43">
        <v>1.88093</v>
      </c>
      <c r="EI43">
        <v>1.87565</v>
      </c>
      <c r="EJ43">
        <v>1.8752899999999999</v>
      </c>
      <c r="EK43" t="s">
        <v>285</v>
      </c>
      <c r="EL43" t="s">
        <v>19</v>
      </c>
      <c r="EM43" t="s">
        <v>19</v>
      </c>
      <c r="EN43" t="s">
        <v>19</v>
      </c>
      <c r="EO43" t="s">
        <v>286</v>
      </c>
      <c r="EP43" t="s">
        <v>287</v>
      </c>
      <c r="EQ43" t="s">
        <v>288</v>
      </c>
      <c r="ER43" t="s">
        <v>288</v>
      </c>
      <c r="ES43" t="s">
        <v>288</v>
      </c>
      <c r="ET43" t="s">
        <v>288</v>
      </c>
      <c r="EU43">
        <v>0</v>
      </c>
      <c r="EV43">
        <v>100</v>
      </c>
      <c r="EW43">
        <v>100</v>
      </c>
      <c r="EX43">
        <v>-5.1870000000000003</v>
      </c>
      <c r="EY43">
        <v>0.48499999999999999</v>
      </c>
      <c r="EZ43">
        <v>2</v>
      </c>
      <c r="FA43">
        <v>396.71300000000002</v>
      </c>
      <c r="FB43">
        <v>591.57100000000003</v>
      </c>
      <c r="FC43">
        <v>25.0002</v>
      </c>
      <c r="FD43">
        <v>34.8658</v>
      </c>
      <c r="FE43">
        <v>30</v>
      </c>
      <c r="FF43">
        <v>34.872799999999998</v>
      </c>
      <c r="FG43">
        <v>34.830800000000004</v>
      </c>
      <c r="FH43">
        <v>20.029</v>
      </c>
      <c r="FI43">
        <v>59.862099999999998</v>
      </c>
      <c r="FJ43">
        <v>0</v>
      </c>
      <c r="FK43">
        <v>25</v>
      </c>
      <c r="FL43">
        <v>400</v>
      </c>
      <c r="FM43">
        <v>14.3347</v>
      </c>
      <c r="FN43">
        <v>100.521</v>
      </c>
      <c r="FO43">
        <v>101.461</v>
      </c>
    </row>
    <row r="44" spans="1:171" x14ac:dyDescent="0.2">
      <c r="A44">
        <v>38</v>
      </c>
      <c r="B44">
        <v>1531239193.2</v>
      </c>
      <c r="C44">
        <v>6795.5</v>
      </c>
      <c r="D44" t="s">
        <v>420</v>
      </c>
      <c r="E44" t="s">
        <v>421</v>
      </c>
      <c r="F44" t="s">
        <v>640</v>
      </c>
      <c r="G44">
        <v>1531239185.4266701</v>
      </c>
      <c r="H44">
        <f t="shared" si="43"/>
        <v>9.564211376665856E-3</v>
      </c>
      <c r="I44">
        <f t="shared" si="44"/>
        <v>32.83878201871569</v>
      </c>
      <c r="J44">
        <f t="shared" si="45"/>
        <v>542.96439999999996</v>
      </c>
      <c r="K44">
        <f t="shared" si="46"/>
        <v>468.92322639747175</v>
      </c>
      <c r="L44">
        <f t="shared" si="47"/>
        <v>46.641264708150473</v>
      </c>
      <c r="M44">
        <f t="shared" si="48"/>
        <v>54.005740986769418</v>
      </c>
      <c r="N44">
        <f t="shared" si="49"/>
        <v>0.98055259339934697</v>
      </c>
      <c r="O44">
        <f t="shared" si="50"/>
        <v>2.2505134037865422</v>
      </c>
      <c r="P44">
        <f t="shared" si="51"/>
        <v>0.79196278576602319</v>
      </c>
      <c r="Q44">
        <f t="shared" si="52"/>
        <v>0.50887545077456953</v>
      </c>
      <c r="R44">
        <f t="shared" si="53"/>
        <v>273.60281935485472</v>
      </c>
      <c r="S44">
        <f t="shared" si="54"/>
        <v>29.017546875992466</v>
      </c>
      <c r="T44">
        <f t="shared" si="55"/>
        <v>28.769686666666701</v>
      </c>
      <c r="U44">
        <f t="shared" si="56"/>
        <v>3.9684842465778871</v>
      </c>
      <c r="V44">
        <f t="shared" si="57"/>
        <v>65.427501690669104</v>
      </c>
      <c r="W44">
        <f t="shared" si="58"/>
        <v>2.8082104587174639</v>
      </c>
      <c r="X44">
        <f t="shared" si="59"/>
        <v>4.2920948930531377</v>
      </c>
      <c r="Y44">
        <f t="shared" si="60"/>
        <v>1.1602737878604232</v>
      </c>
      <c r="Z44">
        <f t="shared" si="61"/>
        <v>-421.78172171096423</v>
      </c>
      <c r="AA44">
        <f t="shared" si="62"/>
        <v>164.9125124838049</v>
      </c>
      <c r="AB44">
        <f t="shared" si="63"/>
        <v>16.204779286439315</v>
      </c>
      <c r="AC44">
        <f t="shared" si="64"/>
        <v>32.93838941413469</v>
      </c>
      <c r="AD44">
        <v>-4.11975703194567E-2</v>
      </c>
      <c r="AE44">
        <v>4.6247881788972198E-2</v>
      </c>
      <c r="AF44">
        <v>3.4561386445531501</v>
      </c>
      <c r="AG44">
        <v>0</v>
      </c>
      <c r="AH44">
        <v>0</v>
      </c>
      <c r="AI44">
        <f t="shared" si="65"/>
        <v>1</v>
      </c>
      <c r="AJ44">
        <f t="shared" si="66"/>
        <v>0</v>
      </c>
      <c r="AK44">
        <f t="shared" si="67"/>
        <v>51991.503487056609</v>
      </c>
      <c r="AL44">
        <v>0</v>
      </c>
      <c r="AM44">
        <v>0</v>
      </c>
      <c r="AN44">
        <v>0</v>
      </c>
      <c r="AO44">
        <f t="shared" si="68"/>
        <v>0</v>
      </c>
      <c r="AP44" t="e">
        <f t="shared" si="69"/>
        <v>#DIV/0!</v>
      </c>
      <c r="AQ44">
        <v>-1</v>
      </c>
      <c r="AR44" t="s">
        <v>422</v>
      </c>
      <c r="AS44">
        <v>775.92200000000003</v>
      </c>
      <c r="AT44">
        <v>1024.1199999999999</v>
      </c>
      <c r="AU44">
        <f t="shared" si="70"/>
        <v>0.24235245869624644</v>
      </c>
      <c r="AV44">
        <v>0.5</v>
      </c>
      <c r="AW44">
        <f t="shared" si="71"/>
        <v>1429.2225904304171</v>
      </c>
      <c r="AX44">
        <f t="shared" si="72"/>
        <v>32.83878201871569</v>
      </c>
      <c r="AY44">
        <f t="shared" si="73"/>
        <v>173.18780440751499</v>
      </c>
      <c r="AZ44">
        <f t="shared" si="74"/>
        <v>0.47865484513533568</v>
      </c>
      <c r="BA44">
        <f t="shared" si="75"/>
        <v>2.3676355415376538E-2</v>
      </c>
      <c r="BB44">
        <f t="shared" si="76"/>
        <v>-1</v>
      </c>
      <c r="BC44" t="s">
        <v>423</v>
      </c>
      <c r="BD44">
        <v>533.91999999999996</v>
      </c>
      <c r="BE44">
        <f t="shared" si="77"/>
        <v>490.19999999999993</v>
      </c>
      <c r="BF44">
        <f t="shared" si="78"/>
        <v>0.50631986944104423</v>
      </c>
      <c r="BG44">
        <f t="shared" si="79"/>
        <v>1.9181150734192387</v>
      </c>
      <c r="BH44">
        <f t="shared" si="80"/>
        <v>0.24235245869624641</v>
      </c>
      <c r="BI44" t="e">
        <f t="shared" si="81"/>
        <v>#DIV/0!</v>
      </c>
      <c r="BJ44" t="s">
        <v>281</v>
      </c>
      <c r="BK44" t="s">
        <v>281</v>
      </c>
      <c r="BL44" t="s">
        <v>281</v>
      </c>
      <c r="BM44" t="s">
        <v>281</v>
      </c>
      <c r="BN44" t="s">
        <v>281</v>
      </c>
      <c r="BO44" t="s">
        <v>281</v>
      </c>
      <c r="BP44" t="s">
        <v>281</v>
      </c>
      <c r="BQ44" t="s">
        <v>281</v>
      </c>
      <c r="BR44">
        <f t="shared" si="82"/>
        <v>1700.0036666666699</v>
      </c>
      <c r="BS44">
        <f t="shared" si="83"/>
        <v>1429.2225904304171</v>
      </c>
      <c r="BT44">
        <f t="shared" si="84"/>
        <v>0.84071735752947263</v>
      </c>
      <c r="BU44">
        <f t="shared" si="85"/>
        <v>0.19143471505894538</v>
      </c>
      <c r="BV44">
        <v>6</v>
      </c>
      <c r="BW44">
        <v>0.5</v>
      </c>
      <c r="BX44" t="s">
        <v>282</v>
      </c>
      <c r="BY44">
        <v>1531239185.4266701</v>
      </c>
      <c r="BZ44">
        <v>542.96439999999996</v>
      </c>
      <c r="CA44">
        <v>600.01103333333299</v>
      </c>
      <c r="CB44">
        <v>28.233263333333301</v>
      </c>
      <c r="CC44">
        <v>14.292253333333299</v>
      </c>
      <c r="CD44">
        <v>400.007566666667</v>
      </c>
      <c r="CE44">
        <v>99.364613333333295</v>
      </c>
      <c r="CF44">
        <v>9.9994266666666706E-2</v>
      </c>
      <c r="CG44">
        <v>30.128896666666702</v>
      </c>
      <c r="CH44">
        <v>28.769686666666701</v>
      </c>
      <c r="CI44">
        <v>999.9</v>
      </c>
      <c r="CJ44">
        <v>9998.5236666666697</v>
      </c>
      <c r="CK44">
        <v>0</v>
      </c>
      <c r="CL44">
        <v>3.7340893333333298</v>
      </c>
      <c r="CM44">
        <v>1700.0036666666699</v>
      </c>
      <c r="CN44">
        <v>0.97601713333333295</v>
      </c>
      <c r="CO44">
        <v>2.3983353333333301E-2</v>
      </c>
      <c r="CP44">
        <v>0</v>
      </c>
      <c r="CQ44">
        <v>775.93489999999997</v>
      </c>
      <c r="CR44">
        <v>4.9993999999999996</v>
      </c>
      <c r="CS44">
        <v>13713.4766666667</v>
      </c>
      <c r="CT44">
        <v>14104.2633333333</v>
      </c>
      <c r="CU44">
        <v>47.416333333333299</v>
      </c>
      <c r="CV44">
        <v>48.561999999999998</v>
      </c>
      <c r="CW44">
        <v>48.2164</v>
      </c>
      <c r="CX44">
        <v>48.561999999999998</v>
      </c>
      <c r="CY44">
        <v>49.278933333333299</v>
      </c>
      <c r="CZ44">
        <v>1654.3533333333301</v>
      </c>
      <c r="DA44">
        <v>40.6503333333333</v>
      </c>
      <c r="DB44">
        <v>0</v>
      </c>
      <c r="DC44">
        <v>120</v>
      </c>
      <c r="DD44">
        <v>775.92200000000003</v>
      </c>
      <c r="DE44">
        <v>-6.4613333377967104</v>
      </c>
      <c r="DF44">
        <v>-135.90769254639801</v>
      </c>
      <c r="DG44">
        <v>13713.25</v>
      </c>
      <c r="DH44">
        <v>15</v>
      </c>
      <c r="DI44">
        <v>1531239151.0999999</v>
      </c>
      <c r="DJ44" t="s">
        <v>424</v>
      </c>
      <c r="DK44">
        <v>38</v>
      </c>
      <c r="DL44">
        <v>-6.4569999999999999</v>
      </c>
      <c r="DM44">
        <v>0.47699999999999998</v>
      </c>
      <c r="DN44">
        <v>600</v>
      </c>
      <c r="DO44">
        <v>14</v>
      </c>
      <c r="DP44">
        <v>0.02</v>
      </c>
      <c r="DQ44">
        <v>0.01</v>
      </c>
      <c r="DR44">
        <v>32.892685175336403</v>
      </c>
      <c r="DS44">
        <v>-0.63491024159446696</v>
      </c>
      <c r="DT44">
        <v>8.7826091154390204E-2</v>
      </c>
      <c r="DU44">
        <v>0</v>
      </c>
      <c r="DV44">
        <v>0.98628615941711995</v>
      </c>
      <c r="DW44">
        <v>-6.2272131926191202E-2</v>
      </c>
      <c r="DX44">
        <v>7.6845413905118403E-3</v>
      </c>
      <c r="DY44">
        <v>1</v>
      </c>
      <c r="DZ44">
        <v>1</v>
      </c>
      <c r="EA44">
        <v>2</v>
      </c>
      <c r="EB44" t="s">
        <v>294</v>
      </c>
      <c r="EC44">
        <v>1.8849100000000001</v>
      </c>
      <c r="ED44">
        <v>1.87687</v>
      </c>
      <c r="EE44">
        <v>1.87608</v>
      </c>
      <c r="EF44">
        <v>1.87714</v>
      </c>
      <c r="EG44">
        <v>1.8817600000000001</v>
      </c>
      <c r="EH44">
        <v>1.8809199999999999</v>
      </c>
      <c r="EI44">
        <v>1.87564</v>
      </c>
      <c r="EJ44">
        <v>1.87521</v>
      </c>
      <c r="EK44" t="s">
        <v>285</v>
      </c>
      <c r="EL44" t="s">
        <v>19</v>
      </c>
      <c r="EM44" t="s">
        <v>19</v>
      </c>
      <c r="EN44" t="s">
        <v>19</v>
      </c>
      <c r="EO44" t="s">
        <v>286</v>
      </c>
      <c r="EP44" t="s">
        <v>287</v>
      </c>
      <c r="EQ44" t="s">
        <v>288</v>
      </c>
      <c r="ER44" t="s">
        <v>288</v>
      </c>
      <c r="ES44" t="s">
        <v>288</v>
      </c>
      <c r="ET44" t="s">
        <v>288</v>
      </c>
      <c r="EU44">
        <v>0</v>
      </c>
      <c r="EV44">
        <v>100</v>
      </c>
      <c r="EW44">
        <v>100</v>
      </c>
      <c r="EX44">
        <v>-6.4569999999999999</v>
      </c>
      <c r="EY44">
        <v>0.47699999999999998</v>
      </c>
      <c r="EZ44">
        <v>2</v>
      </c>
      <c r="FA44">
        <v>396.93900000000002</v>
      </c>
      <c r="FB44">
        <v>591.78899999999999</v>
      </c>
      <c r="FC44">
        <v>24.999700000000001</v>
      </c>
      <c r="FD44">
        <v>34.8658</v>
      </c>
      <c r="FE44">
        <v>30.0002</v>
      </c>
      <c r="FF44">
        <v>34.869700000000002</v>
      </c>
      <c r="FG44">
        <v>34.834000000000003</v>
      </c>
      <c r="FH44">
        <v>27.748100000000001</v>
      </c>
      <c r="FI44">
        <v>60.259399999999999</v>
      </c>
      <c r="FJ44">
        <v>0</v>
      </c>
      <c r="FK44">
        <v>25</v>
      </c>
      <c r="FL44">
        <v>600</v>
      </c>
      <c r="FM44">
        <v>14.208600000000001</v>
      </c>
      <c r="FN44">
        <v>100.521</v>
      </c>
      <c r="FO44">
        <v>101.461</v>
      </c>
    </row>
    <row r="45" spans="1:171" x14ac:dyDescent="0.2">
      <c r="A45">
        <v>39</v>
      </c>
      <c r="B45">
        <v>1531239313.7</v>
      </c>
      <c r="C45">
        <v>6916</v>
      </c>
      <c r="D45" t="s">
        <v>425</v>
      </c>
      <c r="E45" t="s">
        <v>426</v>
      </c>
      <c r="F45" t="s">
        <v>640</v>
      </c>
      <c r="G45">
        <v>1531239305.95</v>
      </c>
      <c r="H45">
        <f t="shared" si="43"/>
        <v>8.6969650892083899E-3</v>
      </c>
      <c r="I45">
        <f t="shared" si="44"/>
        <v>33.705646021184918</v>
      </c>
      <c r="J45">
        <f t="shared" si="45"/>
        <v>739.73113333333299</v>
      </c>
      <c r="K45">
        <f t="shared" si="46"/>
        <v>648.9586374428153</v>
      </c>
      <c r="L45">
        <f t="shared" si="47"/>
        <v>64.546906069172593</v>
      </c>
      <c r="M45">
        <f t="shared" si="48"/>
        <v>73.575345522566707</v>
      </c>
      <c r="N45">
        <f t="shared" si="49"/>
        <v>0.82059841635786157</v>
      </c>
      <c r="O45">
        <f t="shared" si="50"/>
        <v>2.2502410013483822</v>
      </c>
      <c r="P45">
        <f t="shared" si="51"/>
        <v>0.68396334988379115</v>
      </c>
      <c r="Q45">
        <f t="shared" si="52"/>
        <v>0.43784561457042803</v>
      </c>
      <c r="R45">
        <f t="shared" si="53"/>
        <v>273.59957063334366</v>
      </c>
      <c r="S45">
        <f t="shared" si="54"/>
        <v>29.275054010497676</v>
      </c>
      <c r="T45">
        <f t="shared" si="55"/>
        <v>28.8458133333333</v>
      </c>
      <c r="U45">
        <f t="shared" si="56"/>
        <v>3.9860294398519809</v>
      </c>
      <c r="V45">
        <f t="shared" si="57"/>
        <v>64.510814734393634</v>
      </c>
      <c r="W45">
        <f t="shared" si="58"/>
        <v>2.7642291780487001</v>
      </c>
      <c r="X45">
        <f t="shared" si="59"/>
        <v>4.2849081807905991</v>
      </c>
      <c r="Y45">
        <f t="shared" si="60"/>
        <v>1.2218002618032808</v>
      </c>
      <c r="Z45">
        <f t="shared" si="61"/>
        <v>-383.53616043408999</v>
      </c>
      <c r="AA45">
        <f t="shared" si="62"/>
        <v>152.11484763649995</v>
      </c>
      <c r="AB45">
        <f t="shared" si="63"/>
        <v>14.952521404025273</v>
      </c>
      <c r="AC45">
        <f t="shared" si="64"/>
        <v>57.130779239778889</v>
      </c>
      <c r="AD45">
        <v>-4.1190235741146899E-2</v>
      </c>
      <c r="AE45">
        <v>4.6239648082275098E-2</v>
      </c>
      <c r="AF45">
        <v>3.45565159953602</v>
      </c>
      <c r="AG45">
        <v>0</v>
      </c>
      <c r="AH45">
        <v>0</v>
      </c>
      <c r="AI45">
        <f t="shared" si="65"/>
        <v>1</v>
      </c>
      <c r="AJ45">
        <f t="shared" si="66"/>
        <v>0</v>
      </c>
      <c r="AK45">
        <f t="shared" si="67"/>
        <v>51987.583365920436</v>
      </c>
      <c r="AL45">
        <v>0</v>
      </c>
      <c r="AM45">
        <v>0</v>
      </c>
      <c r="AN45">
        <v>0</v>
      </c>
      <c r="AO45">
        <f t="shared" si="68"/>
        <v>0</v>
      </c>
      <c r="AP45" t="e">
        <f t="shared" si="69"/>
        <v>#DIV/0!</v>
      </c>
      <c r="AQ45">
        <v>-1</v>
      </c>
      <c r="AR45" t="s">
        <v>427</v>
      </c>
      <c r="AS45">
        <v>767.46100000000001</v>
      </c>
      <c r="AT45">
        <v>1002.22</v>
      </c>
      <c r="AU45">
        <f t="shared" si="70"/>
        <v>0.23423898944343557</v>
      </c>
      <c r="AV45">
        <v>0.5</v>
      </c>
      <c r="AW45">
        <f t="shared" si="71"/>
        <v>1429.2105404302167</v>
      </c>
      <c r="AX45">
        <f t="shared" si="72"/>
        <v>33.705646021184918</v>
      </c>
      <c r="AY45">
        <f t="shared" si="73"/>
        <v>167.38841634614019</v>
      </c>
      <c r="AZ45">
        <f t="shared" si="74"/>
        <v>0.47231146853984157</v>
      </c>
      <c r="BA45">
        <f t="shared" si="75"/>
        <v>2.4283088487954987E-2</v>
      </c>
      <c r="BB45">
        <f t="shared" si="76"/>
        <v>-1</v>
      </c>
      <c r="BC45" t="s">
        <v>428</v>
      </c>
      <c r="BD45">
        <v>528.86</v>
      </c>
      <c r="BE45">
        <f t="shared" si="77"/>
        <v>473.36</v>
      </c>
      <c r="BF45">
        <f t="shared" si="78"/>
        <v>0.49594177792800409</v>
      </c>
      <c r="BG45">
        <f t="shared" si="79"/>
        <v>1.8950572930454184</v>
      </c>
      <c r="BH45">
        <f t="shared" si="80"/>
        <v>0.23423898944343557</v>
      </c>
      <c r="BI45" t="e">
        <f t="shared" si="81"/>
        <v>#DIV/0!</v>
      </c>
      <c r="BJ45" t="s">
        <v>281</v>
      </c>
      <c r="BK45" t="s">
        <v>281</v>
      </c>
      <c r="BL45" t="s">
        <v>281</v>
      </c>
      <c r="BM45" t="s">
        <v>281</v>
      </c>
      <c r="BN45" t="s">
        <v>281</v>
      </c>
      <c r="BO45" t="s">
        <v>281</v>
      </c>
      <c r="BP45" t="s">
        <v>281</v>
      </c>
      <c r="BQ45" t="s">
        <v>281</v>
      </c>
      <c r="BR45">
        <f t="shared" si="82"/>
        <v>1699.99</v>
      </c>
      <c r="BS45">
        <f t="shared" si="83"/>
        <v>1429.2105404302167</v>
      </c>
      <c r="BT45">
        <f t="shared" si="84"/>
        <v>0.84071702800029213</v>
      </c>
      <c r="BU45">
        <f t="shared" si="85"/>
        <v>0.19143405600058444</v>
      </c>
      <c r="BV45">
        <v>6</v>
      </c>
      <c r="BW45">
        <v>0.5</v>
      </c>
      <c r="BX45" t="s">
        <v>282</v>
      </c>
      <c r="BY45">
        <v>1531239305.95</v>
      </c>
      <c r="BZ45">
        <v>739.73113333333299</v>
      </c>
      <c r="CA45">
        <v>799.93939999999998</v>
      </c>
      <c r="CB45">
        <v>27.791733333333301</v>
      </c>
      <c r="CC45">
        <v>15.10891</v>
      </c>
      <c r="CD45">
        <v>400.00216666666699</v>
      </c>
      <c r="CE45">
        <v>99.362293333333298</v>
      </c>
      <c r="CF45">
        <v>9.9987226666666706E-2</v>
      </c>
      <c r="CG45">
        <v>30.099696666666699</v>
      </c>
      <c r="CH45">
        <v>28.8458133333333</v>
      </c>
      <c r="CI45">
        <v>999.9</v>
      </c>
      <c r="CJ45">
        <v>9996.9770000000008</v>
      </c>
      <c r="CK45">
        <v>0</v>
      </c>
      <c r="CL45">
        <v>3.2896546666666699</v>
      </c>
      <c r="CM45">
        <v>1699.99</v>
      </c>
      <c r="CN45">
        <v>0.97602846666666598</v>
      </c>
      <c r="CO45">
        <v>2.3971586666666701E-2</v>
      </c>
      <c r="CP45">
        <v>0</v>
      </c>
      <c r="CQ45">
        <v>767.51136666666605</v>
      </c>
      <c r="CR45">
        <v>4.9993999999999996</v>
      </c>
      <c r="CS45">
        <v>13495.39</v>
      </c>
      <c r="CT45">
        <v>14104.186666666699</v>
      </c>
      <c r="CU45">
        <v>47.166333333333299</v>
      </c>
      <c r="CV45">
        <v>48.307866666666598</v>
      </c>
      <c r="CW45">
        <v>47.936999999999998</v>
      </c>
      <c r="CX45">
        <v>48.366599999999998</v>
      </c>
      <c r="CY45">
        <v>49.045466666666599</v>
      </c>
      <c r="CZ45">
        <v>1654.3586666666699</v>
      </c>
      <c r="DA45">
        <v>40.631333333333401</v>
      </c>
      <c r="DB45">
        <v>0</v>
      </c>
      <c r="DC45">
        <v>120</v>
      </c>
      <c r="DD45">
        <v>767.46100000000001</v>
      </c>
      <c r="DE45">
        <v>-8.5744957419041405</v>
      </c>
      <c r="DF45">
        <v>-162.652991625445</v>
      </c>
      <c r="DG45">
        <v>13494.4461538462</v>
      </c>
      <c r="DH45">
        <v>15</v>
      </c>
      <c r="DI45">
        <v>1531239346.2</v>
      </c>
      <c r="DJ45" t="s">
        <v>429</v>
      </c>
      <c r="DK45">
        <v>39</v>
      </c>
      <c r="DL45">
        <v>-7.4290000000000003</v>
      </c>
      <c r="DM45">
        <v>0.501</v>
      </c>
      <c r="DN45">
        <v>800</v>
      </c>
      <c r="DO45">
        <v>15</v>
      </c>
      <c r="DP45">
        <v>0.03</v>
      </c>
      <c r="DQ45">
        <v>0.01</v>
      </c>
      <c r="DR45">
        <v>33.110351242579497</v>
      </c>
      <c r="DS45">
        <v>-0.42225101846247398</v>
      </c>
      <c r="DT45">
        <v>7.2674616280103799E-2</v>
      </c>
      <c r="DU45">
        <v>0</v>
      </c>
      <c r="DV45">
        <v>0.82610385142644405</v>
      </c>
      <c r="DW45">
        <v>-0.110597166946218</v>
      </c>
      <c r="DX45">
        <v>1.3196242770178199E-2</v>
      </c>
      <c r="DY45">
        <v>1</v>
      </c>
      <c r="DZ45">
        <v>1</v>
      </c>
      <c r="EA45">
        <v>2</v>
      </c>
      <c r="EB45" t="s">
        <v>294</v>
      </c>
      <c r="EC45">
        <v>1.8849100000000001</v>
      </c>
      <c r="ED45">
        <v>1.8768499999999999</v>
      </c>
      <c r="EE45">
        <v>1.8760699999999999</v>
      </c>
      <c r="EF45">
        <v>1.87714</v>
      </c>
      <c r="EG45">
        <v>1.8817600000000001</v>
      </c>
      <c r="EH45">
        <v>1.8809400000000001</v>
      </c>
      <c r="EI45">
        <v>1.87564</v>
      </c>
      <c r="EJ45">
        <v>1.8751899999999999</v>
      </c>
      <c r="EK45" t="s">
        <v>285</v>
      </c>
      <c r="EL45" t="s">
        <v>19</v>
      </c>
      <c r="EM45" t="s">
        <v>19</v>
      </c>
      <c r="EN45" t="s">
        <v>19</v>
      </c>
      <c r="EO45" t="s">
        <v>286</v>
      </c>
      <c r="EP45" t="s">
        <v>287</v>
      </c>
      <c r="EQ45" t="s">
        <v>288</v>
      </c>
      <c r="ER45" t="s">
        <v>288</v>
      </c>
      <c r="ES45" t="s">
        <v>288</v>
      </c>
      <c r="ET45" t="s">
        <v>288</v>
      </c>
      <c r="EU45">
        <v>0</v>
      </c>
      <c r="EV45">
        <v>100</v>
      </c>
      <c r="EW45">
        <v>100</v>
      </c>
      <c r="EX45">
        <v>-7.4290000000000003</v>
      </c>
      <c r="EY45">
        <v>0.501</v>
      </c>
      <c r="EZ45">
        <v>2</v>
      </c>
      <c r="FA45">
        <v>396.79399999999998</v>
      </c>
      <c r="FB45">
        <v>593.30799999999999</v>
      </c>
      <c r="FC45">
        <v>25</v>
      </c>
      <c r="FD45">
        <v>34.875300000000003</v>
      </c>
      <c r="FE45">
        <v>30.0002</v>
      </c>
      <c r="FF45">
        <v>34.872900000000001</v>
      </c>
      <c r="FG45">
        <v>34.843400000000003</v>
      </c>
      <c r="FH45">
        <v>35.0623</v>
      </c>
      <c r="FI45">
        <v>56.781500000000001</v>
      </c>
      <c r="FJ45">
        <v>0</v>
      </c>
      <c r="FK45">
        <v>25</v>
      </c>
      <c r="FL45">
        <v>800</v>
      </c>
      <c r="FM45">
        <v>15.374700000000001</v>
      </c>
      <c r="FN45">
        <v>100.517</v>
      </c>
      <c r="FO45">
        <v>101.458</v>
      </c>
    </row>
    <row r="46" spans="1:171" x14ac:dyDescent="0.2">
      <c r="A46">
        <v>40</v>
      </c>
      <c r="B46">
        <v>1531239460.2</v>
      </c>
      <c r="C46">
        <v>7062.5</v>
      </c>
      <c r="D46" t="s">
        <v>430</v>
      </c>
      <c r="E46" t="s">
        <v>431</v>
      </c>
      <c r="F46" t="s">
        <v>640</v>
      </c>
      <c r="G46">
        <v>1531239452.45</v>
      </c>
      <c r="H46">
        <f t="shared" si="43"/>
        <v>7.344715249318505E-3</v>
      </c>
      <c r="I46">
        <f t="shared" si="44"/>
        <v>34.911358703122652</v>
      </c>
      <c r="J46">
        <f t="shared" si="45"/>
        <v>937.24636666666697</v>
      </c>
      <c r="K46">
        <f t="shared" si="46"/>
        <v>817.8050588654811</v>
      </c>
      <c r="L46">
        <f t="shared" si="47"/>
        <v>81.343813626998653</v>
      </c>
      <c r="M46">
        <f t="shared" si="48"/>
        <v>93.224165033265479</v>
      </c>
      <c r="N46">
        <f t="shared" si="49"/>
        <v>0.62666932906752459</v>
      </c>
      <c r="O46">
        <f t="shared" si="50"/>
        <v>2.2508306829678308</v>
      </c>
      <c r="P46">
        <f t="shared" si="51"/>
        <v>0.54352479475523163</v>
      </c>
      <c r="Q46">
        <f t="shared" si="52"/>
        <v>0.3462498523223142</v>
      </c>
      <c r="R46">
        <f t="shared" si="53"/>
        <v>273.60352315025165</v>
      </c>
      <c r="S46">
        <f t="shared" si="54"/>
        <v>29.726469045681064</v>
      </c>
      <c r="T46">
        <f t="shared" si="55"/>
        <v>29.1434766666667</v>
      </c>
      <c r="U46">
        <f t="shared" si="56"/>
        <v>4.0552840366396659</v>
      </c>
      <c r="V46">
        <f t="shared" si="57"/>
        <v>64.332492325676029</v>
      </c>
      <c r="W46">
        <f t="shared" si="58"/>
        <v>2.7572169487348326</v>
      </c>
      <c r="X46">
        <f t="shared" si="59"/>
        <v>4.2858854819066092</v>
      </c>
      <c r="Y46">
        <f t="shared" si="60"/>
        <v>1.2980670879048333</v>
      </c>
      <c r="Z46">
        <f t="shared" si="61"/>
        <v>-323.90194249494607</v>
      </c>
      <c r="AA46">
        <f t="shared" si="62"/>
        <v>116.51637280714878</v>
      </c>
      <c r="AB46">
        <f t="shared" si="63"/>
        <v>11.467392978029974</v>
      </c>
      <c r="AC46">
        <f t="shared" si="64"/>
        <v>77.685346440484338</v>
      </c>
      <c r="AD46">
        <v>-4.1206114240287799E-2</v>
      </c>
      <c r="AE46">
        <v>4.6257473088593598E-2</v>
      </c>
      <c r="AF46">
        <v>3.4567059570866299</v>
      </c>
      <c r="AG46">
        <v>0</v>
      </c>
      <c r="AH46">
        <v>0</v>
      </c>
      <c r="AI46">
        <f t="shared" si="65"/>
        <v>1</v>
      </c>
      <c r="AJ46">
        <f t="shared" si="66"/>
        <v>0</v>
      </c>
      <c r="AK46">
        <f t="shared" si="67"/>
        <v>52006.203771372435</v>
      </c>
      <c r="AL46">
        <v>0</v>
      </c>
      <c r="AM46">
        <v>0</v>
      </c>
      <c r="AN46">
        <v>0</v>
      </c>
      <c r="AO46">
        <f t="shared" si="68"/>
        <v>0</v>
      </c>
      <c r="AP46" t="e">
        <f t="shared" si="69"/>
        <v>#DIV/0!</v>
      </c>
      <c r="AQ46">
        <v>-1</v>
      </c>
      <c r="AR46" t="s">
        <v>432</v>
      </c>
      <c r="AS46">
        <v>758.03973076923103</v>
      </c>
      <c r="AT46">
        <v>990.50900000000001</v>
      </c>
      <c r="AU46">
        <f t="shared" si="70"/>
        <v>0.23469677633496411</v>
      </c>
      <c r="AV46">
        <v>0.5</v>
      </c>
      <c r="AW46">
        <f t="shared" si="71"/>
        <v>1429.2315204302033</v>
      </c>
      <c r="AX46">
        <f t="shared" si="72"/>
        <v>34.911358703122652</v>
      </c>
      <c r="AY46">
        <f t="shared" si="73"/>
        <v>167.71801524064406</v>
      </c>
      <c r="AZ46">
        <f t="shared" si="74"/>
        <v>0.46685996795586909</v>
      </c>
      <c r="BA46">
        <f t="shared" si="75"/>
        <v>2.5126341106942014E-2</v>
      </c>
      <c r="BB46">
        <f t="shared" si="76"/>
        <v>-1</v>
      </c>
      <c r="BC46" t="s">
        <v>433</v>
      </c>
      <c r="BD46">
        <v>528.08000000000004</v>
      </c>
      <c r="BE46">
        <f t="shared" si="77"/>
        <v>462.42899999999997</v>
      </c>
      <c r="BF46">
        <f t="shared" si="78"/>
        <v>0.50271343110135613</v>
      </c>
      <c r="BG46">
        <f t="shared" si="79"/>
        <v>1.8756798212392061</v>
      </c>
      <c r="BH46">
        <f t="shared" si="80"/>
        <v>0.23469677633496414</v>
      </c>
      <c r="BI46" t="e">
        <f t="shared" si="81"/>
        <v>#DIV/0!</v>
      </c>
      <c r="BJ46" t="s">
        <v>281</v>
      </c>
      <c r="BK46" t="s">
        <v>281</v>
      </c>
      <c r="BL46" t="s">
        <v>281</v>
      </c>
      <c r="BM46" t="s">
        <v>281</v>
      </c>
      <c r="BN46" t="s">
        <v>281</v>
      </c>
      <c r="BO46" t="s">
        <v>281</v>
      </c>
      <c r="BP46" t="s">
        <v>281</v>
      </c>
      <c r="BQ46" t="s">
        <v>281</v>
      </c>
      <c r="BR46">
        <f t="shared" si="82"/>
        <v>1700.0150000000001</v>
      </c>
      <c r="BS46">
        <f t="shared" si="83"/>
        <v>1429.2315204302033</v>
      </c>
      <c r="BT46">
        <f t="shared" si="84"/>
        <v>0.84071700569124586</v>
      </c>
      <c r="BU46">
        <f t="shared" si="85"/>
        <v>0.19143401138249183</v>
      </c>
      <c r="BV46">
        <v>6</v>
      </c>
      <c r="BW46">
        <v>0.5</v>
      </c>
      <c r="BX46" t="s">
        <v>282</v>
      </c>
      <c r="BY46">
        <v>1531239452.45</v>
      </c>
      <c r="BZ46">
        <v>937.24636666666697</v>
      </c>
      <c r="CA46">
        <v>999.93823333333296</v>
      </c>
      <c r="CB46">
        <v>27.720189999999999</v>
      </c>
      <c r="CC46">
        <v>17.008663333333299</v>
      </c>
      <c r="CD46">
        <v>400.00563333333298</v>
      </c>
      <c r="CE46">
        <v>99.366036666666602</v>
      </c>
      <c r="CF46">
        <v>9.9982459999999995E-2</v>
      </c>
      <c r="CG46">
        <v>30.103670000000001</v>
      </c>
      <c r="CH46">
        <v>29.1434766666667</v>
      </c>
      <c r="CI46">
        <v>999.9</v>
      </c>
      <c r="CJ46">
        <v>10000.454</v>
      </c>
      <c r="CK46">
        <v>0</v>
      </c>
      <c r="CL46">
        <v>3.69374</v>
      </c>
      <c r="CM46">
        <v>1700.0150000000001</v>
      </c>
      <c r="CN46">
        <v>0.97602753333333303</v>
      </c>
      <c r="CO46">
        <v>2.3972613333333299E-2</v>
      </c>
      <c r="CP46">
        <v>0</v>
      </c>
      <c r="CQ46">
        <v>758.04060000000004</v>
      </c>
      <c r="CR46">
        <v>4.9993999999999996</v>
      </c>
      <c r="CS46">
        <v>13351.266666666699</v>
      </c>
      <c r="CT46">
        <v>14104.3866666667</v>
      </c>
      <c r="CU46">
        <v>46.899799999999999</v>
      </c>
      <c r="CV46">
        <v>48.066200000000002</v>
      </c>
      <c r="CW46">
        <v>47.686999999999998</v>
      </c>
      <c r="CX46">
        <v>48.125</v>
      </c>
      <c r="CY46">
        <v>48.811999999999998</v>
      </c>
      <c r="CZ46">
        <v>1654.38433333333</v>
      </c>
      <c r="DA46">
        <v>40.630666666666698</v>
      </c>
      <c r="DB46">
        <v>0</v>
      </c>
      <c r="DC46">
        <v>145.799999952316</v>
      </c>
      <c r="DD46">
        <v>758.03973076923103</v>
      </c>
      <c r="DE46">
        <v>-3.0474871661862202</v>
      </c>
      <c r="DF46">
        <v>-85.890598202319097</v>
      </c>
      <c r="DG46">
        <v>13350.942307692299</v>
      </c>
      <c r="DH46">
        <v>15</v>
      </c>
      <c r="DI46">
        <v>1531239413.7</v>
      </c>
      <c r="DJ46" t="s">
        <v>434</v>
      </c>
      <c r="DK46">
        <v>40</v>
      </c>
      <c r="DL46">
        <v>-8.15</v>
      </c>
      <c r="DM46">
        <v>0.52100000000000002</v>
      </c>
      <c r="DN46">
        <v>1000</v>
      </c>
      <c r="DO46">
        <v>16</v>
      </c>
      <c r="DP46">
        <v>0.02</v>
      </c>
      <c r="DQ46">
        <v>0.01</v>
      </c>
      <c r="DR46">
        <v>34.929927516976299</v>
      </c>
      <c r="DS46">
        <v>-0.128881932875204</v>
      </c>
      <c r="DT46">
        <v>8.1083125207281795E-2</v>
      </c>
      <c r="DU46">
        <v>1</v>
      </c>
      <c r="DV46">
        <v>0.63324991226056904</v>
      </c>
      <c r="DW46">
        <v>-7.2050086640792696E-2</v>
      </c>
      <c r="DX46">
        <v>8.5436994431978205E-3</v>
      </c>
      <c r="DY46">
        <v>1</v>
      </c>
      <c r="DZ46">
        <v>2</v>
      </c>
      <c r="EA46">
        <v>2</v>
      </c>
      <c r="EB46" t="s">
        <v>284</v>
      </c>
      <c r="EC46">
        <v>1.8849199999999999</v>
      </c>
      <c r="ED46">
        <v>1.8768499999999999</v>
      </c>
      <c r="EE46">
        <v>1.8760699999999999</v>
      </c>
      <c r="EF46">
        <v>1.87714</v>
      </c>
      <c r="EG46">
        <v>1.8817699999999999</v>
      </c>
      <c r="EH46">
        <v>1.88093</v>
      </c>
      <c r="EI46">
        <v>1.87565</v>
      </c>
      <c r="EJ46">
        <v>1.8752599999999999</v>
      </c>
      <c r="EK46" t="s">
        <v>285</v>
      </c>
      <c r="EL46" t="s">
        <v>19</v>
      </c>
      <c r="EM46" t="s">
        <v>19</v>
      </c>
      <c r="EN46" t="s">
        <v>19</v>
      </c>
      <c r="EO46" t="s">
        <v>286</v>
      </c>
      <c r="EP46" t="s">
        <v>287</v>
      </c>
      <c r="EQ46" t="s">
        <v>288</v>
      </c>
      <c r="ER46" t="s">
        <v>288</v>
      </c>
      <c r="ES46" t="s">
        <v>288</v>
      </c>
      <c r="ET46" t="s">
        <v>288</v>
      </c>
      <c r="EU46">
        <v>0</v>
      </c>
      <c r="EV46">
        <v>100</v>
      </c>
      <c r="EW46">
        <v>100</v>
      </c>
      <c r="EX46">
        <v>-8.15</v>
      </c>
      <c r="EY46">
        <v>0.52100000000000002</v>
      </c>
      <c r="EZ46">
        <v>2</v>
      </c>
      <c r="FA46">
        <v>395.99400000000003</v>
      </c>
      <c r="FB46">
        <v>595.81899999999996</v>
      </c>
      <c r="FC46">
        <v>25.0001</v>
      </c>
      <c r="FD46">
        <v>34.890900000000002</v>
      </c>
      <c r="FE46">
        <v>30.000299999999999</v>
      </c>
      <c r="FF46">
        <v>34.892000000000003</v>
      </c>
      <c r="FG46">
        <v>34.859299999999998</v>
      </c>
      <c r="FH46">
        <v>42.081800000000001</v>
      </c>
      <c r="FI46">
        <v>51.159799999999997</v>
      </c>
      <c r="FJ46">
        <v>0</v>
      </c>
      <c r="FK46">
        <v>25</v>
      </c>
      <c r="FL46">
        <v>1000</v>
      </c>
      <c r="FM46">
        <v>17.271100000000001</v>
      </c>
      <c r="FN46">
        <v>100.515</v>
      </c>
      <c r="FO46">
        <v>101.455</v>
      </c>
    </row>
    <row r="47" spans="1:171" x14ac:dyDescent="0.2">
      <c r="A47">
        <v>41</v>
      </c>
      <c r="B47">
        <v>1531239870.3</v>
      </c>
      <c r="C47">
        <v>7472.5999999046298</v>
      </c>
      <c r="D47" t="s">
        <v>435</v>
      </c>
      <c r="E47" t="s">
        <v>436</v>
      </c>
      <c r="F47" t="s">
        <v>641</v>
      </c>
      <c r="G47">
        <v>1531239862.55</v>
      </c>
      <c r="H47">
        <f t="shared" si="43"/>
        <v>8.9995515498298533E-3</v>
      </c>
      <c r="I47">
        <f t="shared" si="44"/>
        <v>36.075023482845502</v>
      </c>
      <c r="J47">
        <f t="shared" si="45"/>
        <v>341.30383333333299</v>
      </c>
      <c r="K47">
        <f t="shared" si="46"/>
        <v>256.04532583755719</v>
      </c>
      <c r="L47">
        <f t="shared" si="47"/>
        <v>25.470868469905348</v>
      </c>
      <c r="M47">
        <f t="shared" si="48"/>
        <v>33.952211463618411</v>
      </c>
      <c r="N47">
        <f t="shared" si="49"/>
        <v>0.8576529648978799</v>
      </c>
      <c r="O47">
        <f t="shared" si="50"/>
        <v>2.2504007816269764</v>
      </c>
      <c r="P47">
        <f t="shared" si="51"/>
        <v>0.70958898743185661</v>
      </c>
      <c r="Q47">
        <f t="shared" si="52"/>
        <v>0.45465211504399156</v>
      </c>
      <c r="R47">
        <f t="shared" si="53"/>
        <v>273.59933611962333</v>
      </c>
      <c r="S47">
        <f t="shared" si="54"/>
        <v>29.028062937509269</v>
      </c>
      <c r="T47">
        <f t="shared" si="55"/>
        <v>28.8135433333333</v>
      </c>
      <c r="U47">
        <f t="shared" si="56"/>
        <v>3.9785838117704682</v>
      </c>
      <c r="V47">
        <f t="shared" si="57"/>
        <v>64.949502208841054</v>
      </c>
      <c r="W47">
        <f t="shared" si="58"/>
        <v>2.7596577416782244</v>
      </c>
      <c r="X47">
        <f t="shared" si="59"/>
        <v>4.2489282409043234</v>
      </c>
      <c r="Y47">
        <f t="shared" si="60"/>
        <v>1.2189260700922437</v>
      </c>
      <c r="Z47">
        <f t="shared" si="61"/>
        <v>-396.88022334749655</v>
      </c>
      <c r="AA47">
        <f t="shared" si="62"/>
        <v>138.22641185782547</v>
      </c>
      <c r="AB47">
        <f t="shared" si="63"/>
        <v>13.574283153490267</v>
      </c>
      <c r="AC47">
        <f t="shared" si="64"/>
        <v>28.519807783442531</v>
      </c>
      <c r="AD47">
        <v>-4.1194537811441702E-2</v>
      </c>
      <c r="AE47">
        <v>4.6244477533063003E-2</v>
      </c>
      <c r="AF47">
        <v>3.4559372776405</v>
      </c>
      <c r="AG47">
        <v>0</v>
      </c>
      <c r="AH47">
        <v>0</v>
      </c>
      <c r="AI47">
        <f t="shared" si="65"/>
        <v>1</v>
      </c>
      <c r="AJ47">
        <f t="shared" si="66"/>
        <v>0</v>
      </c>
      <c r="AK47">
        <f t="shared" si="67"/>
        <v>52018.324391755748</v>
      </c>
      <c r="AL47">
        <v>0</v>
      </c>
      <c r="AM47">
        <v>0</v>
      </c>
      <c r="AN47">
        <v>0</v>
      </c>
      <c r="AO47">
        <f t="shared" si="68"/>
        <v>0</v>
      </c>
      <c r="AP47" t="e">
        <f t="shared" si="69"/>
        <v>#DIV/0!</v>
      </c>
      <c r="AQ47">
        <v>-1</v>
      </c>
      <c r="AR47" t="s">
        <v>437</v>
      </c>
      <c r="AS47">
        <v>1005.97076923077</v>
      </c>
      <c r="AT47">
        <v>1530.66</v>
      </c>
      <c r="AU47">
        <f t="shared" si="70"/>
        <v>0.34278626917096555</v>
      </c>
      <c r="AV47">
        <v>0.5</v>
      </c>
      <c r="AW47">
        <f t="shared" si="71"/>
        <v>1429.2096604302028</v>
      </c>
      <c r="AX47">
        <f t="shared" si="72"/>
        <v>36.075023482845502</v>
      </c>
      <c r="AY47">
        <f t="shared" si="73"/>
        <v>244.95672368098587</v>
      </c>
      <c r="AZ47">
        <f t="shared" si="74"/>
        <v>0.58445376504253077</v>
      </c>
      <c r="BA47">
        <f t="shared" si="75"/>
        <v>2.5940927009747219E-2</v>
      </c>
      <c r="BB47">
        <f t="shared" si="76"/>
        <v>-1</v>
      </c>
      <c r="BC47" t="s">
        <v>438</v>
      </c>
      <c r="BD47">
        <v>636.05999999999995</v>
      </c>
      <c r="BE47">
        <f t="shared" si="77"/>
        <v>894.60000000000014</v>
      </c>
      <c r="BF47">
        <f t="shared" si="78"/>
        <v>0.5865070766479209</v>
      </c>
      <c r="BG47">
        <f t="shared" si="79"/>
        <v>2.4064710876332427</v>
      </c>
      <c r="BH47">
        <f t="shared" si="80"/>
        <v>0.3427862691709655</v>
      </c>
      <c r="BI47" t="e">
        <f t="shared" si="81"/>
        <v>#DIV/0!</v>
      </c>
      <c r="BJ47" t="s">
        <v>281</v>
      </c>
      <c r="BK47" t="s">
        <v>281</v>
      </c>
      <c r="BL47" t="s">
        <v>281</v>
      </c>
      <c r="BM47" t="s">
        <v>281</v>
      </c>
      <c r="BN47" t="s">
        <v>281</v>
      </c>
      <c r="BO47" t="s">
        <v>281</v>
      </c>
      <c r="BP47" t="s">
        <v>281</v>
      </c>
      <c r="BQ47" t="s">
        <v>281</v>
      </c>
      <c r="BR47">
        <f t="shared" si="82"/>
        <v>1699.989</v>
      </c>
      <c r="BS47">
        <f t="shared" si="83"/>
        <v>1429.2096604302028</v>
      </c>
      <c r="BT47">
        <f t="shared" si="84"/>
        <v>0.84071700489250389</v>
      </c>
      <c r="BU47">
        <f t="shared" si="85"/>
        <v>0.19143400978500794</v>
      </c>
      <c r="BV47">
        <v>6</v>
      </c>
      <c r="BW47">
        <v>0.5</v>
      </c>
      <c r="BX47" t="s">
        <v>282</v>
      </c>
      <c r="BY47">
        <v>1531239862.55</v>
      </c>
      <c r="BZ47">
        <v>341.30383333333299</v>
      </c>
      <c r="CA47">
        <v>400.02293333333301</v>
      </c>
      <c r="CB47">
        <v>27.741396666666699</v>
      </c>
      <c r="CC47">
        <v>14.61674</v>
      </c>
      <c r="CD47">
        <v>400.00549999999998</v>
      </c>
      <c r="CE47">
        <v>99.3778966666667</v>
      </c>
      <c r="CF47">
        <v>0.10007031666666701</v>
      </c>
      <c r="CG47">
        <v>29.952863333333301</v>
      </c>
      <c r="CH47">
        <v>28.8135433333333</v>
      </c>
      <c r="CI47">
        <v>999.9</v>
      </c>
      <c r="CJ47">
        <v>9996.4513333333307</v>
      </c>
      <c r="CK47">
        <v>0</v>
      </c>
      <c r="CL47">
        <v>2.9770096666666701</v>
      </c>
      <c r="CM47">
        <v>1699.989</v>
      </c>
      <c r="CN47">
        <v>0.97603066666666705</v>
      </c>
      <c r="CO47">
        <v>2.3969133333333299E-2</v>
      </c>
      <c r="CP47">
        <v>0</v>
      </c>
      <c r="CQ47">
        <v>1006.1276666666701</v>
      </c>
      <c r="CR47">
        <v>4.9993999999999996</v>
      </c>
      <c r="CS47">
        <v>17531.89</v>
      </c>
      <c r="CT47">
        <v>14104.1933333333</v>
      </c>
      <c r="CU47">
        <v>46.472700000000003</v>
      </c>
      <c r="CV47">
        <v>47.686999999999998</v>
      </c>
      <c r="CW47">
        <v>47.199599999999997</v>
      </c>
      <c r="CX47">
        <v>47.811999999999998</v>
      </c>
      <c r="CY47">
        <v>48.375</v>
      </c>
      <c r="CZ47">
        <v>1654.3589999999999</v>
      </c>
      <c r="DA47">
        <v>40.630000000000003</v>
      </c>
      <c r="DB47">
        <v>0</v>
      </c>
      <c r="DC47">
        <v>409.700000047684</v>
      </c>
      <c r="DD47">
        <v>1005.97076923077</v>
      </c>
      <c r="DE47">
        <v>-15.1514529910873</v>
      </c>
      <c r="DF47">
        <v>-269.50085476986902</v>
      </c>
      <c r="DG47">
        <v>17529.688461538499</v>
      </c>
      <c r="DH47">
        <v>15</v>
      </c>
      <c r="DI47">
        <v>1531239839.3</v>
      </c>
      <c r="DJ47" t="s">
        <v>439</v>
      </c>
      <c r="DK47">
        <v>41</v>
      </c>
      <c r="DL47">
        <v>-5.2229999999999999</v>
      </c>
      <c r="DM47">
        <v>0.47199999999999998</v>
      </c>
      <c r="DN47">
        <v>400</v>
      </c>
      <c r="DO47">
        <v>14</v>
      </c>
      <c r="DP47">
        <v>0.02</v>
      </c>
      <c r="DQ47">
        <v>0.01</v>
      </c>
      <c r="DR47">
        <v>36.096669453790398</v>
      </c>
      <c r="DS47">
        <v>-0.14722621010664999</v>
      </c>
      <c r="DT47">
        <v>0.10548469134112699</v>
      </c>
      <c r="DU47">
        <v>1</v>
      </c>
      <c r="DV47">
        <v>0.84803788310350103</v>
      </c>
      <c r="DW47">
        <v>0.115138772286057</v>
      </c>
      <c r="DX47">
        <v>2.0165418056880401E-2</v>
      </c>
      <c r="DY47">
        <v>1</v>
      </c>
      <c r="DZ47">
        <v>2</v>
      </c>
      <c r="EA47">
        <v>2</v>
      </c>
      <c r="EB47" t="s">
        <v>284</v>
      </c>
      <c r="EC47">
        <v>1.88489</v>
      </c>
      <c r="ED47">
        <v>1.87687</v>
      </c>
      <c r="EE47">
        <v>1.8760699999999999</v>
      </c>
      <c r="EF47">
        <v>1.87714</v>
      </c>
      <c r="EG47">
        <v>1.88175</v>
      </c>
      <c r="EH47">
        <v>1.8809499999999999</v>
      </c>
      <c r="EI47">
        <v>1.87565</v>
      </c>
      <c r="EJ47">
        <v>1.87523</v>
      </c>
      <c r="EK47" t="s">
        <v>285</v>
      </c>
      <c r="EL47" t="s">
        <v>19</v>
      </c>
      <c r="EM47" t="s">
        <v>19</v>
      </c>
      <c r="EN47" t="s">
        <v>19</v>
      </c>
      <c r="EO47" t="s">
        <v>286</v>
      </c>
      <c r="EP47" t="s">
        <v>287</v>
      </c>
      <c r="EQ47" t="s">
        <v>288</v>
      </c>
      <c r="ER47" t="s">
        <v>288</v>
      </c>
      <c r="ES47" t="s">
        <v>288</v>
      </c>
      <c r="ET47" t="s">
        <v>288</v>
      </c>
      <c r="EU47">
        <v>0</v>
      </c>
      <c r="EV47">
        <v>100</v>
      </c>
      <c r="EW47">
        <v>100</v>
      </c>
      <c r="EX47">
        <v>-5.2229999999999999</v>
      </c>
      <c r="EY47">
        <v>0.47199999999999998</v>
      </c>
      <c r="EZ47">
        <v>2</v>
      </c>
      <c r="FA47">
        <v>397.101</v>
      </c>
      <c r="FB47">
        <v>590.58000000000004</v>
      </c>
      <c r="FC47">
        <v>25.0002</v>
      </c>
      <c r="FD47">
        <v>34.974200000000003</v>
      </c>
      <c r="FE47">
        <v>30.0001</v>
      </c>
      <c r="FF47">
        <v>34.975000000000001</v>
      </c>
      <c r="FG47">
        <v>34.935699999999997</v>
      </c>
      <c r="FH47">
        <v>20.023499999999999</v>
      </c>
      <c r="FI47">
        <v>58.773299999999999</v>
      </c>
      <c r="FJ47">
        <v>0</v>
      </c>
      <c r="FK47">
        <v>25</v>
      </c>
      <c r="FL47">
        <v>400</v>
      </c>
      <c r="FM47">
        <v>14.5464</v>
      </c>
      <c r="FN47">
        <v>100.503</v>
      </c>
      <c r="FO47">
        <v>101.43899999999999</v>
      </c>
    </row>
    <row r="48" spans="1:171" x14ac:dyDescent="0.2">
      <c r="A48">
        <v>42</v>
      </c>
      <c r="B48">
        <v>1531239983.8</v>
      </c>
      <c r="C48">
        <v>7586.0999999046298</v>
      </c>
      <c r="D48" t="s">
        <v>440</v>
      </c>
      <c r="E48" t="s">
        <v>441</v>
      </c>
      <c r="F48" t="s">
        <v>641</v>
      </c>
      <c r="G48">
        <v>1531239976.0966699</v>
      </c>
      <c r="H48">
        <f t="shared" si="43"/>
        <v>8.6625185616160203E-3</v>
      </c>
      <c r="I48">
        <f t="shared" si="44"/>
        <v>26.851928854687348</v>
      </c>
      <c r="J48">
        <f t="shared" si="45"/>
        <v>256.39806666666698</v>
      </c>
      <c r="K48">
        <f t="shared" si="46"/>
        <v>189.56479834440827</v>
      </c>
      <c r="L48">
        <f t="shared" si="47"/>
        <v>18.858082248158805</v>
      </c>
      <c r="M48">
        <f t="shared" si="48"/>
        <v>25.506717870077257</v>
      </c>
      <c r="N48">
        <f t="shared" si="49"/>
        <v>0.80490631653138589</v>
      </c>
      <c r="O48">
        <f t="shared" si="50"/>
        <v>2.2506679608974038</v>
      </c>
      <c r="P48">
        <f t="shared" si="51"/>
        <v>0.67302198801114144</v>
      </c>
      <c r="Q48">
        <f t="shared" si="52"/>
        <v>0.43067637383635166</v>
      </c>
      <c r="R48">
        <f t="shared" si="53"/>
        <v>273.60210692142681</v>
      </c>
      <c r="S48">
        <f t="shared" si="54"/>
        <v>29.122826431088988</v>
      </c>
      <c r="T48">
        <f t="shared" si="55"/>
        <v>28.893183333333301</v>
      </c>
      <c r="U48">
        <f t="shared" si="56"/>
        <v>3.9969810868674149</v>
      </c>
      <c r="V48">
        <f t="shared" si="57"/>
        <v>65.021335097865006</v>
      </c>
      <c r="W48">
        <f t="shared" si="58"/>
        <v>2.7600393502162022</v>
      </c>
      <c r="X48">
        <f t="shared" si="59"/>
        <v>4.2448210976628022</v>
      </c>
      <c r="Y48">
        <f t="shared" si="60"/>
        <v>1.2369417366512128</v>
      </c>
      <c r="Z48">
        <f t="shared" si="61"/>
        <v>-382.01706856726651</v>
      </c>
      <c r="AA48">
        <f t="shared" si="62"/>
        <v>126.53734488387413</v>
      </c>
      <c r="AB48">
        <f t="shared" si="63"/>
        <v>12.428768143085634</v>
      </c>
      <c r="AC48">
        <f t="shared" si="64"/>
        <v>30.55115138112005</v>
      </c>
      <c r="AD48">
        <v>-4.12017322077795E-2</v>
      </c>
      <c r="AE48">
        <v>4.6252553873216001E-2</v>
      </c>
      <c r="AF48">
        <v>3.4564149971381699</v>
      </c>
      <c r="AG48">
        <v>0</v>
      </c>
      <c r="AH48">
        <v>0</v>
      </c>
      <c r="AI48">
        <f t="shared" si="65"/>
        <v>1</v>
      </c>
      <c r="AJ48">
        <f t="shared" si="66"/>
        <v>0</v>
      </c>
      <c r="AK48">
        <f t="shared" si="67"/>
        <v>52029.993247366278</v>
      </c>
      <c r="AL48">
        <v>0</v>
      </c>
      <c r="AM48">
        <v>0</v>
      </c>
      <c r="AN48">
        <v>0</v>
      </c>
      <c r="AO48">
        <f t="shared" si="68"/>
        <v>0</v>
      </c>
      <c r="AP48" t="e">
        <f t="shared" si="69"/>
        <v>#DIV/0!</v>
      </c>
      <c r="AQ48">
        <v>-1</v>
      </c>
      <c r="AR48" t="s">
        <v>442</v>
      </c>
      <c r="AS48">
        <v>923.44280769230795</v>
      </c>
      <c r="AT48">
        <v>1352.09</v>
      </c>
      <c r="AU48">
        <f t="shared" si="70"/>
        <v>0.31702563609500256</v>
      </c>
      <c r="AV48">
        <v>0.5</v>
      </c>
      <c r="AW48">
        <f t="shared" si="71"/>
        <v>1429.2217068444631</v>
      </c>
      <c r="AX48">
        <f t="shared" si="72"/>
        <v>26.851928854687348</v>
      </c>
      <c r="AY48">
        <f t="shared" si="73"/>
        <v>226.54996036657559</v>
      </c>
      <c r="AZ48">
        <f t="shared" si="74"/>
        <v>0.53563742058590769</v>
      </c>
      <c r="BA48">
        <f t="shared" si="75"/>
        <v>1.9487479599075506E-2</v>
      </c>
      <c r="BB48">
        <f t="shared" si="76"/>
        <v>-1</v>
      </c>
      <c r="BC48" t="s">
        <v>443</v>
      </c>
      <c r="BD48">
        <v>627.86</v>
      </c>
      <c r="BE48">
        <f t="shared" si="77"/>
        <v>724.2299999999999</v>
      </c>
      <c r="BF48">
        <f t="shared" si="78"/>
        <v>0.59186610925768335</v>
      </c>
      <c r="BG48">
        <f t="shared" si="79"/>
        <v>2.1534896314465009</v>
      </c>
      <c r="BH48">
        <f t="shared" si="80"/>
        <v>0.31702563609500256</v>
      </c>
      <c r="BI48" t="e">
        <f t="shared" si="81"/>
        <v>#DIV/0!</v>
      </c>
      <c r="BJ48" t="s">
        <v>281</v>
      </c>
      <c r="BK48" t="s">
        <v>281</v>
      </c>
      <c r="BL48" t="s">
        <v>281</v>
      </c>
      <c r="BM48" t="s">
        <v>281</v>
      </c>
      <c r="BN48" t="s">
        <v>281</v>
      </c>
      <c r="BO48" t="s">
        <v>281</v>
      </c>
      <c r="BP48" t="s">
        <v>281</v>
      </c>
      <c r="BQ48" t="s">
        <v>281</v>
      </c>
      <c r="BR48">
        <f t="shared" si="82"/>
        <v>1700.0029999999999</v>
      </c>
      <c r="BS48">
        <f t="shared" si="83"/>
        <v>1429.2217068444631</v>
      </c>
      <c r="BT48">
        <f t="shared" si="84"/>
        <v>0.84071716746644753</v>
      </c>
      <c r="BU48">
        <f t="shared" si="85"/>
        <v>0.191434334932895</v>
      </c>
      <c r="BV48">
        <v>6</v>
      </c>
      <c r="BW48">
        <v>0.5</v>
      </c>
      <c r="BX48" t="s">
        <v>282</v>
      </c>
      <c r="BY48">
        <v>1531239976.0966699</v>
      </c>
      <c r="BZ48">
        <v>256.39806666666698</v>
      </c>
      <c r="CA48">
        <v>300.00670000000002</v>
      </c>
      <c r="CB48">
        <v>27.744406666666698</v>
      </c>
      <c r="CC48">
        <v>15.1113766666667</v>
      </c>
      <c r="CD48">
        <v>400.0077</v>
      </c>
      <c r="CE48">
        <v>99.380913333333297</v>
      </c>
      <c r="CF48">
        <v>0.10001568333333299</v>
      </c>
      <c r="CG48">
        <v>29.936033333333299</v>
      </c>
      <c r="CH48">
        <v>28.893183333333301</v>
      </c>
      <c r="CI48">
        <v>999.9</v>
      </c>
      <c r="CJ48">
        <v>9997.8936666666705</v>
      </c>
      <c r="CK48">
        <v>0</v>
      </c>
      <c r="CL48">
        <v>3.8005243333333301</v>
      </c>
      <c r="CM48">
        <v>1700.0029999999999</v>
      </c>
      <c r="CN48">
        <v>0.97602576666666696</v>
      </c>
      <c r="CO48">
        <v>2.3973993333333301E-2</v>
      </c>
      <c r="CP48">
        <v>0</v>
      </c>
      <c r="CQ48">
        <v>923.46803333333298</v>
      </c>
      <c r="CR48">
        <v>4.9993999999999996</v>
      </c>
      <c r="CS48">
        <v>16106.77</v>
      </c>
      <c r="CT48">
        <v>14104.2833333333</v>
      </c>
      <c r="CU48">
        <v>46.436999999999998</v>
      </c>
      <c r="CV48">
        <v>47.6332666666667</v>
      </c>
      <c r="CW48">
        <v>47.186999999999998</v>
      </c>
      <c r="CX48">
        <v>47.75</v>
      </c>
      <c r="CY48">
        <v>48.366599999999998</v>
      </c>
      <c r="CZ48">
        <v>1654.3683333333299</v>
      </c>
      <c r="DA48">
        <v>40.639666666666699</v>
      </c>
      <c r="DB48">
        <v>0</v>
      </c>
      <c r="DC48">
        <v>112.799999952316</v>
      </c>
      <c r="DD48">
        <v>923.44280769230795</v>
      </c>
      <c r="DE48">
        <v>-13.588547004037199</v>
      </c>
      <c r="DF48">
        <v>-234.65641027180601</v>
      </c>
      <c r="DG48">
        <v>16106.3807692308</v>
      </c>
      <c r="DH48">
        <v>15</v>
      </c>
      <c r="DI48">
        <v>1531239953.8</v>
      </c>
      <c r="DJ48" t="s">
        <v>444</v>
      </c>
      <c r="DK48">
        <v>42</v>
      </c>
      <c r="DL48">
        <v>-4.8289999999999997</v>
      </c>
      <c r="DM48">
        <v>0.47199999999999998</v>
      </c>
      <c r="DN48">
        <v>300</v>
      </c>
      <c r="DO48">
        <v>14</v>
      </c>
      <c r="DP48">
        <v>0.03</v>
      </c>
      <c r="DQ48">
        <v>0.01</v>
      </c>
      <c r="DR48">
        <v>26.855021455548201</v>
      </c>
      <c r="DS48">
        <v>0.121639073914559</v>
      </c>
      <c r="DT48">
        <v>0.16697452054728601</v>
      </c>
      <c r="DU48">
        <v>1</v>
      </c>
      <c r="DV48">
        <v>0.79301654028613799</v>
      </c>
      <c r="DW48">
        <v>0.13513863322962999</v>
      </c>
      <c r="DX48">
        <v>2.16712282260999E-2</v>
      </c>
      <c r="DY48">
        <v>1</v>
      </c>
      <c r="DZ48">
        <v>2</v>
      </c>
      <c r="EA48">
        <v>2</v>
      </c>
      <c r="EB48" t="s">
        <v>284</v>
      </c>
      <c r="EC48">
        <v>1.8849100000000001</v>
      </c>
      <c r="ED48">
        <v>1.87686</v>
      </c>
      <c r="EE48">
        <v>1.8760699999999999</v>
      </c>
      <c r="EF48">
        <v>1.87714</v>
      </c>
      <c r="EG48">
        <v>1.8817699999999999</v>
      </c>
      <c r="EH48">
        <v>1.8809499999999999</v>
      </c>
      <c r="EI48">
        <v>1.8756299999999999</v>
      </c>
      <c r="EJ48">
        <v>1.87527</v>
      </c>
      <c r="EK48" t="s">
        <v>285</v>
      </c>
      <c r="EL48" t="s">
        <v>19</v>
      </c>
      <c r="EM48" t="s">
        <v>19</v>
      </c>
      <c r="EN48" t="s">
        <v>19</v>
      </c>
      <c r="EO48" t="s">
        <v>286</v>
      </c>
      <c r="EP48" t="s">
        <v>287</v>
      </c>
      <c r="EQ48" t="s">
        <v>288</v>
      </c>
      <c r="ER48" t="s">
        <v>288</v>
      </c>
      <c r="ES48" t="s">
        <v>288</v>
      </c>
      <c r="ET48" t="s">
        <v>288</v>
      </c>
      <c r="EU48">
        <v>0</v>
      </c>
      <c r="EV48">
        <v>100</v>
      </c>
      <c r="EW48">
        <v>100</v>
      </c>
      <c r="EX48">
        <v>-4.8289999999999997</v>
      </c>
      <c r="EY48">
        <v>0.47199999999999998</v>
      </c>
      <c r="EZ48">
        <v>2</v>
      </c>
      <c r="FA48">
        <v>396.81200000000001</v>
      </c>
      <c r="FB48">
        <v>590.82100000000003</v>
      </c>
      <c r="FC48">
        <v>25.000599999999999</v>
      </c>
      <c r="FD48">
        <v>34.986899999999999</v>
      </c>
      <c r="FE48">
        <v>30</v>
      </c>
      <c r="FF48">
        <v>34.994199999999999</v>
      </c>
      <c r="FG48">
        <v>34.954799999999999</v>
      </c>
      <c r="FH48">
        <v>15.939</v>
      </c>
      <c r="FI48">
        <v>57.793599999999998</v>
      </c>
      <c r="FJ48">
        <v>0</v>
      </c>
      <c r="FK48">
        <v>25</v>
      </c>
      <c r="FL48">
        <v>300</v>
      </c>
      <c r="FM48">
        <v>15.024800000000001</v>
      </c>
      <c r="FN48">
        <v>100.501</v>
      </c>
      <c r="FO48">
        <v>101.438</v>
      </c>
    </row>
    <row r="49" spans="1:171" x14ac:dyDescent="0.2">
      <c r="A49">
        <v>43</v>
      </c>
      <c r="B49">
        <v>1531240097.8</v>
      </c>
      <c r="C49">
        <v>7700.0999999046298</v>
      </c>
      <c r="D49" t="s">
        <v>445</v>
      </c>
      <c r="E49" t="s">
        <v>446</v>
      </c>
      <c r="F49" t="s">
        <v>641</v>
      </c>
      <c r="G49">
        <v>1531240090.1133299</v>
      </c>
      <c r="H49">
        <f t="shared" si="43"/>
        <v>8.6232053354982595E-3</v>
      </c>
      <c r="I49">
        <f t="shared" si="44"/>
        <v>21.888273163773878</v>
      </c>
      <c r="J49">
        <f t="shared" si="45"/>
        <v>214.38536666666701</v>
      </c>
      <c r="K49">
        <f t="shared" si="46"/>
        <v>159.6633498007653</v>
      </c>
      <c r="L49">
        <f t="shared" si="47"/>
        <v>15.883360206001278</v>
      </c>
      <c r="M49">
        <f t="shared" si="48"/>
        <v>21.327123638026102</v>
      </c>
      <c r="N49">
        <f t="shared" si="49"/>
        <v>0.80221572840144117</v>
      </c>
      <c r="O49">
        <f t="shared" si="50"/>
        <v>2.2514367375332744</v>
      </c>
      <c r="P49">
        <f t="shared" si="51"/>
        <v>0.67117244253035457</v>
      </c>
      <c r="Q49">
        <f t="shared" si="52"/>
        <v>0.42946192325390875</v>
      </c>
      <c r="R49">
        <f t="shared" si="53"/>
        <v>273.60346671008307</v>
      </c>
      <c r="S49">
        <f t="shared" si="54"/>
        <v>29.139088482825237</v>
      </c>
      <c r="T49">
        <f t="shared" si="55"/>
        <v>28.9401333333333</v>
      </c>
      <c r="U49">
        <f t="shared" si="56"/>
        <v>4.0078615143487566</v>
      </c>
      <c r="V49">
        <f t="shared" si="57"/>
        <v>65.322557668725707</v>
      </c>
      <c r="W49">
        <f t="shared" si="58"/>
        <v>2.7733032463181022</v>
      </c>
      <c r="X49">
        <f t="shared" si="59"/>
        <v>4.2455521420066322</v>
      </c>
      <c r="Y49">
        <f t="shared" si="60"/>
        <v>1.2345582680306544</v>
      </c>
      <c r="Z49">
        <f t="shared" si="61"/>
        <v>-380.28335529547326</v>
      </c>
      <c r="AA49">
        <f t="shared" si="62"/>
        <v>121.24553539257323</v>
      </c>
      <c r="AB49">
        <f t="shared" si="63"/>
        <v>11.907875503348922</v>
      </c>
      <c r="AC49">
        <f t="shared" si="64"/>
        <v>26.473522310531962</v>
      </c>
      <c r="AD49">
        <v>-4.1222437541738502E-2</v>
      </c>
      <c r="AE49">
        <v>4.6275797424471798E-2</v>
      </c>
      <c r="AF49">
        <v>3.4577897044890298</v>
      </c>
      <c r="AG49">
        <v>0</v>
      </c>
      <c r="AH49">
        <v>0</v>
      </c>
      <c r="AI49">
        <f t="shared" si="65"/>
        <v>1</v>
      </c>
      <c r="AJ49">
        <f t="shared" si="66"/>
        <v>0</v>
      </c>
      <c r="AK49">
        <f t="shared" si="67"/>
        <v>52054.543878251941</v>
      </c>
      <c r="AL49">
        <v>0</v>
      </c>
      <c r="AM49">
        <v>0</v>
      </c>
      <c r="AN49">
        <v>0</v>
      </c>
      <c r="AO49">
        <f t="shared" si="68"/>
        <v>0</v>
      </c>
      <c r="AP49" t="e">
        <f t="shared" si="69"/>
        <v>#DIV/0!</v>
      </c>
      <c r="AQ49">
        <v>-1</v>
      </c>
      <c r="AR49" t="s">
        <v>447</v>
      </c>
      <c r="AS49">
        <v>873.11742307692305</v>
      </c>
      <c r="AT49">
        <v>1247.5999999999999</v>
      </c>
      <c r="AU49">
        <f t="shared" si="70"/>
        <v>0.30016237329518825</v>
      </c>
      <c r="AV49">
        <v>0.5</v>
      </c>
      <c r="AW49">
        <f t="shared" si="71"/>
        <v>1429.2252004304485</v>
      </c>
      <c r="AX49">
        <f t="shared" si="72"/>
        <v>21.888273163773878</v>
      </c>
      <c r="AY49">
        <f t="shared" si="73"/>
        <v>214.49981406724726</v>
      </c>
      <c r="AZ49">
        <f t="shared" si="74"/>
        <v>0.50081756973388902</v>
      </c>
      <c r="BA49">
        <f t="shared" si="75"/>
        <v>1.6014462351265902E-2</v>
      </c>
      <c r="BB49">
        <f t="shared" si="76"/>
        <v>-1</v>
      </c>
      <c r="BC49" t="s">
        <v>448</v>
      </c>
      <c r="BD49">
        <v>622.78</v>
      </c>
      <c r="BE49">
        <f t="shared" si="77"/>
        <v>624.81999999999994</v>
      </c>
      <c r="BF49">
        <f t="shared" si="78"/>
        <v>0.5993447343604188</v>
      </c>
      <c r="BG49">
        <f t="shared" si="79"/>
        <v>2.0032756350557177</v>
      </c>
      <c r="BH49">
        <f t="shared" si="80"/>
        <v>0.3001623732951883</v>
      </c>
      <c r="BI49" t="e">
        <f t="shared" si="81"/>
        <v>#DIV/0!</v>
      </c>
      <c r="BJ49" t="s">
        <v>281</v>
      </c>
      <c r="BK49" t="s">
        <v>281</v>
      </c>
      <c r="BL49" t="s">
        <v>281</v>
      </c>
      <c r="BM49" t="s">
        <v>281</v>
      </c>
      <c r="BN49" t="s">
        <v>281</v>
      </c>
      <c r="BO49" t="s">
        <v>281</v>
      </c>
      <c r="BP49" t="s">
        <v>281</v>
      </c>
      <c r="BQ49" t="s">
        <v>281</v>
      </c>
      <c r="BR49">
        <f t="shared" si="82"/>
        <v>1700.0066666666701</v>
      </c>
      <c r="BS49">
        <f t="shared" si="83"/>
        <v>1429.2252004304485</v>
      </c>
      <c r="BT49">
        <f t="shared" si="84"/>
        <v>0.84071740920453975</v>
      </c>
      <c r="BU49">
        <f t="shared" si="85"/>
        <v>0.19143481840907944</v>
      </c>
      <c r="BV49">
        <v>6</v>
      </c>
      <c r="BW49">
        <v>0.5</v>
      </c>
      <c r="BX49" t="s">
        <v>282</v>
      </c>
      <c r="BY49">
        <v>1531240090.1133299</v>
      </c>
      <c r="BZ49">
        <v>214.38536666666701</v>
      </c>
      <c r="CA49">
        <v>249.99056666666701</v>
      </c>
      <c r="CB49">
        <v>27.87791</v>
      </c>
      <c r="CC49">
        <v>15.3037833333333</v>
      </c>
      <c r="CD49">
        <v>400.00273333333303</v>
      </c>
      <c r="CE49">
        <v>99.380346666666696</v>
      </c>
      <c r="CF49">
        <v>9.9967543333333297E-2</v>
      </c>
      <c r="CG49">
        <v>29.939029999999999</v>
      </c>
      <c r="CH49">
        <v>28.9401333333333</v>
      </c>
      <c r="CI49">
        <v>999.9</v>
      </c>
      <c r="CJ49">
        <v>10002.975</v>
      </c>
      <c r="CK49">
        <v>0</v>
      </c>
      <c r="CL49">
        <v>3.8073899999999998</v>
      </c>
      <c r="CM49">
        <v>1700.0066666666701</v>
      </c>
      <c r="CN49">
        <v>0.97601633333333304</v>
      </c>
      <c r="CO49">
        <v>2.39833866666667E-2</v>
      </c>
      <c r="CP49">
        <v>0</v>
      </c>
      <c r="CQ49">
        <v>873.11040000000003</v>
      </c>
      <c r="CR49">
        <v>4.9993999999999996</v>
      </c>
      <c r="CS49">
        <v>15231.33</v>
      </c>
      <c r="CT49">
        <v>14104.276666666699</v>
      </c>
      <c r="CU49">
        <v>46.375</v>
      </c>
      <c r="CV49">
        <v>47.566200000000002</v>
      </c>
      <c r="CW49">
        <v>47.125</v>
      </c>
      <c r="CX49">
        <v>47.691200000000002</v>
      </c>
      <c r="CY49">
        <v>48.299599999999998</v>
      </c>
      <c r="CZ49">
        <v>1654.3533333333301</v>
      </c>
      <c r="DA49">
        <v>40.6533333333333</v>
      </c>
      <c r="DB49">
        <v>0</v>
      </c>
      <c r="DC49">
        <v>113.200000047684</v>
      </c>
      <c r="DD49">
        <v>873.11742307692305</v>
      </c>
      <c r="DE49">
        <v>-6.0197948652541502</v>
      </c>
      <c r="DF49">
        <v>-119.302563957215</v>
      </c>
      <c r="DG49">
        <v>15231.2153846154</v>
      </c>
      <c r="DH49">
        <v>15</v>
      </c>
      <c r="DI49">
        <v>1531240061.3</v>
      </c>
      <c r="DJ49" t="s">
        <v>449</v>
      </c>
      <c r="DK49">
        <v>43</v>
      </c>
      <c r="DL49">
        <v>-4.6479999999999997</v>
      </c>
      <c r="DM49">
        <v>0.498</v>
      </c>
      <c r="DN49">
        <v>250</v>
      </c>
      <c r="DO49">
        <v>15</v>
      </c>
      <c r="DP49">
        <v>0.06</v>
      </c>
      <c r="DQ49">
        <v>0.01</v>
      </c>
      <c r="DR49">
        <v>21.9030708494601</v>
      </c>
      <c r="DS49">
        <v>-0.13160789833835901</v>
      </c>
      <c r="DT49">
        <v>3.2291188330057799E-2</v>
      </c>
      <c r="DU49">
        <v>1</v>
      </c>
      <c r="DV49">
        <v>0.80220123951176503</v>
      </c>
      <c r="DW49">
        <v>1.4152457341170899E-3</v>
      </c>
      <c r="DX49">
        <v>3.07230008242071E-3</v>
      </c>
      <c r="DY49">
        <v>1</v>
      </c>
      <c r="DZ49">
        <v>2</v>
      </c>
      <c r="EA49">
        <v>2</v>
      </c>
      <c r="EB49" t="s">
        <v>284</v>
      </c>
      <c r="EC49">
        <v>1.8849100000000001</v>
      </c>
      <c r="ED49">
        <v>1.8768800000000001</v>
      </c>
      <c r="EE49">
        <v>1.8760699999999999</v>
      </c>
      <c r="EF49">
        <v>1.87714</v>
      </c>
      <c r="EG49">
        <v>1.8817600000000001</v>
      </c>
      <c r="EH49">
        <v>1.8809400000000001</v>
      </c>
      <c r="EI49">
        <v>1.87568</v>
      </c>
      <c r="EJ49">
        <v>1.87527</v>
      </c>
      <c r="EK49" t="s">
        <v>285</v>
      </c>
      <c r="EL49" t="s">
        <v>19</v>
      </c>
      <c r="EM49" t="s">
        <v>19</v>
      </c>
      <c r="EN49" t="s">
        <v>19</v>
      </c>
      <c r="EO49" t="s">
        <v>286</v>
      </c>
      <c r="EP49" t="s">
        <v>287</v>
      </c>
      <c r="EQ49" t="s">
        <v>288</v>
      </c>
      <c r="ER49" t="s">
        <v>288</v>
      </c>
      <c r="ES49" t="s">
        <v>288</v>
      </c>
      <c r="ET49" t="s">
        <v>288</v>
      </c>
      <c r="EU49">
        <v>0</v>
      </c>
      <c r="EV49">
        <v>100</v>
      </c>
      <c r="EW49">
        <v>100</v>
      </c>
      <c r="EX49">
        <v>-4.6479999999999997</v>
      </c>
      <c r="EY49">
        <v>0.498</v>
      </c>
      <c r="EZ49">
        <v>2</v>
      </c>
      <c r="FA49">
        <v>397.03</v>
      </c>
      <c r="FB49">
        <v>591.08399999999995</v>
      </c>
      <c r="FC49">
        <v>25.000399999999999</v>
      </c>
      <c r="FD49">
        <v>35.003</v>
      </c>
      <c r="FE49">
        <v>30.0002</v>
      </c>
      <c r="FF49">
        <v>35.010199999999998</v>
      </c>
      <c r="FG49">
        <v>34.9739</v>
      </c>
      <c r="FH49">
        <v>13.83</v>
      </c>
      <c r="FI49">
        <v>57.061700000000002</v>
      </c>
      <c r="FJ49">
        <v>0</v>
      </c>
      <c r="FK49">
        <v>25</v>
      </c>
      <c r="FL49">
        <v>250</v>
      </c>
      <c r="FM49">
        <v>15.208500000000001</v>
      </c>
      <c r="FN49">
        <v>100.499</v>
      </c>
      <c r="FO49">
        <v>101.43300000000001</v>
      </c>
    </row>
    <row r="50" spans="1:171" x14ac:dyDescent="0.2">
      <c r="A50">
        <v>44</v>
      </c>
      <c r="B50">
        <v>1531240201.9000001</v>
      </c>
      <c r="C50">
        <v>7804.2000000476801</v>
      </c>
      <c r="D50" t="s">
        <v>450</v>
      </c>
      <c r="E50" t="s">
        <v>451</v>
      </c>
      <c r="F50" t="s">
        <v>641</v>
      </c>
      <c r="G50">
        <v>1531240194.1500001</v>
      </c>
      <c r="H50">
        <f t="shared" si="43"/>
        <v>8.7795943258585103E-3</v>
      </c>
      <c r="I50">
        <f t="shared" si="44"/>
        <v>14.173353756801916</v>
      </c>
      <c r="J50">
        <f t="shared" si="45"/>
        <v>151.756233333333</v>
      </c>
      <c r="K50">
        <f t="shared" si="46"/>
        <v>116.80110220236101</v>
      </c>
      <c r="L50">
        <f t="shared" si="47"/>
        <v>11.619014848121044</v>
      </c>
      <c r="M50">
        <f t="shared" si="48"/>
        <v>15.096243915061921</v>
      </c>
      <c r="N50">
        <f t="shared" si="49"/>
        <v>0.8234906334397516</v>
      </c>
      <c r="O50">
        <f t="shared" si="50"/>
        <v>2.2514551085654526</v>
      </c>
      <c r="P50">
        <f t="shared" si="51"/>
        <v>0.68603736302091056</v>
      </c>
      <c r="Q50">
        <f t="shared" si="52"/>
        <v>0.43919921023604641</v>
      </c>
      <c r="R50">
        <f t="shared" si="53"/>
        <v>273.60933970570102</v>
      </c>
      <c r="S50">
        <f t="shared" si="54"/>
        <v>29.103348769139718</v>
      </c>
      <c r="T50">
        <f t="shared" si="55"/>
        <v>28.969573333333301</v>
      </c>
      <c r="U50">
        <f t="shared" si="56"/>
        <v>4.0146972541374923</v>
      </c>
      <c r="V50">
        <f t="shared" si="57"/>
        <v>65.541576708267712</v>
      </c>
      <c r="W50">
        <f t="shared" si="58"/>
        <v>2.7851474069392683</v>
      </c>
      <c r="X50">
        <f t="shared" si="59"/>
        <v>4.2494360783175011</v>
      </c>
      <c r="Y50">
        <f t="shared" si="60"/>
        <v>1.229549847198224</v>
      </c>
      <c r="Z50">
        <f t="shared" si="61"/>
        <v>-387.18010977036027</v>
      </c>
      <c r="AA50">
        <f t="shared" si="62"/>
        <v>119.60465186147674</v>
      </c>
      <c r="AB50">
        <f t="shared" si="63"/>
        <v>11.749265313819443</v>
      </c>
      <c r="AC50">
        <f t="shared" si="64"/>
        <v>17.783147110636904</v>
      </c>
      <c r="AD50">
        <v>-4.1222932404044899E-2</v>
      </c>
      <c r="AE50">
        <v>4.62763529507631E-2</v>
      </c>
      <c r="AF50">
        <v>3.45782255740649</v>
      </c>
      <c r="AG50">
        <v>0</v>
      </c>
      <c r="AH50">
        <v>0</v>
      </c>
      <c r="AI50">
        <f t="shared" si="65"/>
        <v>1</v>
      </c>
      <c r="AJ50">
        <f t="shared" si="66"/>
        <v>0</v>
      </c>
      <c r="AK50">
        <f t="shared" si="67"/>
        <v>52052.335528610798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452</v>
      </c>
      <c r="AS50">
        <v>825.65265384615395</v>
      </c>
      <c r="AT50">
        <v>1131.24</v>
      </c>
      <c r="AU50">
        <f t="shared" si="70"/>
        <v>0.27013484862084625</v>
      </c>
      <c r="AV50">
        <v>0.5</v>
      </c>
      <c r="AW50">
        <f t="shared" si="71"/>
        <v>1429.2570180392927</v>
      </c>
      <c r="AX50">
        <f t="shared" si="72"/>
        <v>14.173353756801916</v>
      </c>
      <c r="AY50">
        <f t="shared" si="73"/>
        <v>193.04606410416324</v>
      </c>
      <c r="AZ50">
        <f t="shared" si="74"/>
        <v>0.44904706339945549</v>
      </c>
      <c r="BA50">
        <f t="shared" si="75"/>
        <v>1.0616252756006949E-2</v>
      </c>
      <c r="BB50">
        <f t="shared" si="76"/>
        <v>-1</v>
      </c>
      <c r="BC50" t="s">
        <v>453</v>
      </c>
      <c r="BD50">
        <v>623.26</v>
      </c>
      <c r="BE50">
        <f t="shared" si="77"/>
        <v>507.98</v>
      </c>
      <c r="BF50">
        <f t="shared" si="78"/>
        <v>0.60157357800276789</v>
      </c>
      <c r="BG50">
        <f t="shared" si="79"/>
        <v>1.8150370631839041</v>
      </c>
      <c r="BH50">
        <f t="shared" si="80"/>
        <v>0.27013484862084619</v>
      </c>
      <c r="BI50" t="e">
        <f t="shared" si="81"/>
        <v>#DIV/0!</v>
      </c>
      <c r="BJ50" t="s">
        <v>281</v>
      </c>
      <c r="BK50" t="s">
        <v>281</v>
      </c>
      <c r="BL50" t="s">
        <v>281</v>
      </c>
      <c r="BM50" t="s">
        <v>281</v>
      </c>
      <c r="BN50" t="s">
        <v>281</v>
      </c>
      <c r="BO50" t="s">
        <v>281</v>
      </c>
      <c r="BP50" t="s">
        <v>281</v>
      </c>
      <c r="BQ50" t="s">
        <v>281</v>
      </c>
      <c r="BR50">
        <f t="shared" si="82"/>
        <v>1700.0446666666701</v>
      </c>
      <c r="BS50">
        <f t="shared" si="83"/>
        <v>1429.2570180392927</v>
      </c>
      <c r="BT50">
        <f t="shared" si="84"/>
        <v>0.8407173329402462</v>
      </c>
      <c r="BU50">
        <f t="shared" si="85"/>
        <v>0.19143466588049249</v>
      </c>
      <c r="BV50">
        <v>6</v>
      </c>
      <c r="BW50">
        <v>0.5</v>
      </c>
      <c r="BX50" t="s">
        <v>282</v>
      </c>
      <c r="BY50">
        <v>1531240194.1500001</v>
      </c>
      <c r="BZ50">
        <v>151.756233333333</v>
      </c>
      <c r="CA50">
        <v>175.01423333333301</v>
      </c>
      <c r="CB50">
        <v>27.997923333333301</v>
      </c>
      <c r="CC50">
        <v>15.197559999999999</v>
      </c>
      <c r="CD50">
        <v>400.00976666666702</v>
      </c>
      <c r="CE50">
        <v>99.376926666666705</v>
      </c>
      <c r="CF50">
        <v>0.100001453333333</v>
      </c>
      <c r="CG50">
        <v>29.954943333333301</v>
      </c>
      <c r="CH50">
        <v>28.969573333333301</v>
      </c>
      <c r="CI50">
        <v>999.9</v>
      </c>
      <c r="CJ50">
        <v>10003.439333333299</v>
      </c>
      <c r="CK50">
        <v>0</v>
      </c>
      <c r="CL50">
        <v>3.8073899999999998</v>
      </c>
      <c r="CM50">
        <v>1700.0446666666701</v>
      </c>
      <c r="CN50">
        <v>0.97601876666666698</v>
      </c>
      <c r="CO50">
        <v>2.39810933333333E-2</v>
      </c>
      <c r="CP50">
        <v>0</v>
      </c>
      <c r="CQ50">
        <v>825.65369999999996</v>
      </c>
      <c r="CR50">
        <v>4.9993999999999996</v>
      </c>
      <c r="CS50">
        <v>14412.35</v>
      </c>
      <c r="CT50">
        <v>14104.6133333333</v>
      </c>
      <c r="CU50">
        <v>46.375</v>
      </c>
      <c r="CV50">
        <v>47.561999999999998</v>
      </c>
      <c r="CW50">
        <v>47.120800000000003</v>
      </c>
      <c r="CX50">
        <v>47.686999999999998</v>
      </c>
      <c r="CY50">
        <v>48.295466666666698</v>
      </c>
      <c r="CZ50">
        <v>1654.3979999999999</v>
      </c>
      <c r="DA50">
        <v>40.65</v>
      </c>
      <c r="DB50">
        <v>0</v>
      </c>
      <c r="DC50">
        <v>103.10000014305101</v>
      </c>
      <c r="DD50">
        <v>825.65265384615395</v>
      </c>
      <c r="DE50">
        <v>-12.9015726469143</v>
      </c>
      <c r="DF50">
        <v>-208.97777768626901</v>
      </c>
      <c r="DG50">
        <v>14412.384615384601</v>
      </c>
      <c r="DH50">
        <v>15</v>
      </c>
      <c r="DI50">
        <v>1531240171.4000001</v>
      </c>
      <c r="DJ50" t="s">
        <v>454</v>
      </c>
      <c r="DK50">
        <v>44</v>
      </c>
      <c r="DL50">
        <v>-4.6079999999999997</v>
      </c>
      <c r="DM50">
        <v>0.498</v>
      </c>
      <c r="DN50">
        <v>175</v>
      </c>
      <c r="DO50">
        <v>15</v>
      </c>
      <c r="DP50">
        <v>0.09</v>
      </c>
      <c r="DQ50">
        <v>0.01</v>
      </c>
      <c r="DR50">
        <v>14.190607609169399</v>
      </c>
      <c r="DS50">
        <v>-9.8961011864617296E-2</v>
      </c>
      <c r="DT50">
        <v>7.0450897619924499E-2</v>
      </c>
      <c r="DU50">
        <v>1</v>
      </c>
      <c r="DV50">
        <v>0.81006067878571397</v>
      </c>
      <c r="DW50">
        <v>0.15141967208127799</v>
      </c>
      <c r="DX50">
        <v>2.2647257490877301E-2</v>
      </c>
      <c r="DY50">
        <v>1</v>
      </c>
      <c r="DZ50">
        <v>2</v>
      </c>
      <c r="EA50">
        <v>2</v>
      </c>
      <c r="EB50" t="s">
        <v>284</v>
      </c>
      <c r="EC50">
        <v>1.8849199999999999</v>
      </c>
      <c r="ED50">
        <v>1.8769</v>
      </c>
      <c r="EE50">
        <v>1.8760699999999999</v>
      </c>
      <c r="EF50">
        <v>1.8771199999999999</v>
      </c>
      <c r="EG50">
        <v>1.88171</v>
      </c>
      <c r="EH50">
        <v>1.8809499999999999</v>
      </c>
      <c r="EI50">
        <v>1.8756299999999999</v>
      </c>
      <c r="EJ50">
        <v>1.8752800000000001</v>
      </c>
      <c r="EK50" t="s">
        <v>285</v>
      </c>
      <c r="EL50" t="s">
        <v>19</v>
      </c>
      <c r="EM50" t="s">
        <v>19</v>
      </c>
      <c r="EN50" t="s">
        <v>19</v>
      </c>
      <c r="EO50" t="s">
        <v>286</v>
      </c>
      <c r="EP50" t="s">
        <v>287</v>
      </c>
      <c r="EQ50" t="s">
        <v>288</v>
      </c>
      <c r="ER50" t="s">
        <v>288</v>
      </c>
      <c r="ES50" t="s">
        <v>288</v>
      </c>
      <c r="ET50" t="s">
        <v>288</v>
      </c>
      <c r="EU50">
        <v>0</v>
      </c>
      <c r="EV50">
        <v>100</v>
      </c>
      <c r="EW50">
        <v>100</v>
      </c>
      <c r="EX50">
        <v>-4.6079999999999997</v>
      </c>
      <c r="EY50">
        <v>0.498</v>
      </c>
      <c r="EZ50">
        <v>2</v>
      </c>
      <c r="FA50">
        <v>397.262</v>
      </c>
      <c r="FB50">
        <v>590.53099999999995</v>
      </c>
      <c r="FC50">
        <v>24.9998</v>
      </c>
      <c r="FD50">
        <v>35.018900000000002</v>
      </c>
      <c r="FE50">
        <v>30.0001</v>
      </c>
      <c r="FF50">
        <v>35.026200000000003</v>
      </c>
      <c r="FG50">
        <v>34.986699999999999</v>
      </c>
      <c r="FH50">
        <v>10.588100000000001</v>
      </c>
      <c r="FI50">
        <v>57.359499999999997</v>
      </c>
      <c r="FJ50">
        <v>0</v>
      </c>
      <c r="FK50">
        <v>25</v>
      </c>
      <c r="FL50">
        <v>175</v>
      </c>
      <c r="FM50">
        <v>15.0801</v>
      </c>
      <c r="FN50">
        <v>100.496</v>
      </c>
      <c r="FO50">
        <v>101.43</v>
      </c>
    </row>
    <row r="51" spans="1:171" x14ac:dyDescent="0.2">
      <c r="A51">
        <v>45</v>
      </c>
      <c r="B51">
        <v>1531240308.9000001</v>
      </c>
      <c r="C51">
        <v>7911.2000000476801</v>
      </c>
      <c r="D51" t="s">
        <v>455</v>
      </c>
      <c r="E51" t="s">
        <v>456</v>
      </c>
      <c r="F51" t="s">
        <v>641</v>
      </c>
      <c r="G51">
        <v>1531240301.1500001</v>
      </c>
      <c r="H51">
        <f t="shared" si="43"/>
        <v>8.9632869855718975E-3</v>
      </c>
      <c r="I51">
        <f t="shared" si="44"/>
        <v>5.8760057304385303</v>
      </c>
      <c r="J51">
        <f t="shared" si="45"/>
        <v>89.983890000000002</v>
      </c>
      <c r="K51">
        <f t="shared" si="46"/>
        <v>75.397661239210919</v>
      </c>
      <c r="L51">
        <f t="shared" si="47"/>
        <v>7.5002154518464419</v>
      </c>
      <c r="M51">
        <f t="shared" si="48"/>
        <v>8.9511869612776049</v>
      </c>
      <c r="N51">
        <f t="shared" si="49"/>
        <v>0.85544895361860351</v>
      </c>
      <c r="O51">
        <f t="shared" si="50"/>
        <v>2.2504381033090253</v>
      </c>
      <c r="P51">
        <f t="shared" si="51"/>
        <v>0.70807766894517021</v>
      </c>
      <c r="Q51">
        <f t="shared" si="52"/>
        <v>0.45365988645159627</v>
      </c>
      <c r="R51">
        <f t="shared" si="53"/>
        <v>273.60114874976665</v>
      </c>
      <c r="S51">
        <f t="shared" si="54"/>
        <v>29.04698626397726</v>
      </c>
      <c r="T51">
        <f t="shared" si="55"/>
        <v>28.952746666666702</v>
      </c>
      <c r="U51">
        <f t="shared" si="56"/>
        <v>4.0107889888830481</v>
      </c>
      <c r="V51">
        <f t="shared" si="57"/>
        <v>65.746794023277417</v>
      </c>
      <c r="W51">
        <f t="shared" si="58"/>
        <v>2.7946407672719187</v>
      </c>
      <c r="X51">
        <f t="shared" si="59"/>
        <v>4.2506114690284162</v>
      </c>
      <c r="Y51">
        <f t="shared" si="60"/>
        <v>1.2161482216111295</v>
      </c>
      <c r="Z51">
        <f t="shared" si="61"/>
        <v>-395.28095606372068</v>
      </c>
      <c r="AA51">
        <f t="shared" si="62"/>
        <v>122.17611161496531</v>
      </c>
      <c r="AB51">
        <f t="shared" si="63"/>
        <v>12.006580443864321</v>
      </c>
      <c r="AC51">
        <f t="shared" si="64"/>
        <v>12.502884744875601</v>
      </c>
      <c r="AD51">
        <v>-4.1195542734339299E-2</v>
      </c>
      <c r="AE51">
        <v>4.6245605647051699E-2</v>
      </c>
      <c r="AF51">
        <v>3.4560040078629299</v>
      </c>
      <c r="AG51">
        <v>0</v>
      </c>
      <c r="AH51">
        <v>0</v>
      </c>
      <c r="AI51">
        <f t="shared" si="65"/>
        <v>1</v>
      </c>
      <c r="AJ51">
        <f t="shared" si="66"/>
        <v>0</v>
      </c>
      <c r="AK51">
        <f t="shared" si="67"/>
        <v>52018.305090071015</v>
      </c>
      <c r="AL51">
        <v>0</v>
      </c>
      <c r="AM51">
        <v>0</v>
      </c>
      <c r="AN51">
        <v>0</v>
      </c>
      <c r="AO51">
        <f t="shared" si="68"/>
        <v>0</v>
      </c>
      <c r="AP51" t="e">
        <f t="shared" si="69"/>
        <v>#DIV/0!</v>
      </c>
      <c r="AQ51">
        <v>-1</v>
      </c>
      <c r="AR51" t="s">
        <v>457</v>
      </c>
      <c r="AS51">
        <v>800.98742307692305</v>
      </c>
      <c r="AT51">
        <v>1047.48</v>
      </c>
      <c r="AU51">
        <f t="shared" si="70"/>
        <v>0.23531960221013959</v>
      </c>
      <c r="AV51">
        <v>0.5</v>
      </c>
      <c r="AW51">
        <f t="shared" si="71"/>
        <v>1429.2138989956998</v>
      </c>
      <c r="AX51">
        <f t="shared" si="72"/>
        <v>5.8760057304385303</v>
      </c>
      <c r="AY51">
        <f t="shared" si="73"/>
        <v>168.16102309243536</v>
      </c>
      <c r="AZ51">
        <f t="shared" si="74"/>
        <v>0.39527246343605604</v>
      </c>
      <c r="BA51">
        <f t="shared" si="75"/>
        <v>4.8110403455145934E-3</v>
      </c>
      <c r="BB51">
        <f t="shared" si="76"/>
        <v>-1</v>
      </c>
      <c r="BC51" t="s">
        <v>458</v>
      </c>
      <c r="BD51">
        <v>633.44000000000005</v>
      </c>
      <c r="BE51">
        <f t="shared" si="77"/>
        <v>414.03999999999996</v>
      </c>
      <c r="BF51">
        <f t="shared" si="78"/>
        <v>0.59533517757481647</v>
      </c>
      <c r="BG51">
        <f t="shared" si="79"/>
        <v>1.6536372821419549</v>
      </c>
      <c r="BH51">
        <f t="shared" si="80"/>
        <v>0.23531960221013953</v>
      </c>
      <c r="BI51" t="e">
        <f t="shared" si="81"/>
        <v>#DIV/0!</v>
      </c>
      <c r="BJ51" t="s">
        <v>281</v>
      </c>
      <c r="BK51" t="s">
        <v>281</v>
      </c>
      <c r="BL51" t="s">
        <v>281</v>
      </c>
      <c r="BM51" t="s">
        <v>281</v>
      </c>
      <c r="BN51" t="s">
        <v>281</v>
      </c>
      <c r="BO51" t="s">
        <v>281</v>
      </c>
      <c r="BP51" t="s">
        <v>281</v>
      </c>
      <c r="BQ51" t="s">
        <v>281</v>
      </c>
      <c r="BR51">
        <f t="shared" si="82"/>
        <v>1699.9933333333299</v>
      </c>
      <c r="BS51">
        <f t="shared" si="83"/>
        <v>1429.2138989956998</v>
      </c>
      <c r="BT51">
        <f t="shared" si="84"/>
        <v>0.84071735516357082</v>
      </c>
      <c r="BU51">
        <f t="shared" si="85"/>
        <v>0.19143471032714179</v>
      </c>
      <c r="BV51">
        <v>6</v>
      </c>
      <c r="BW51">
        <v>0.5</v>
      </c>
      <c r="BX51" t="s">
        <v>282</v>
      </c>
      <c r="BY51">
        <v>1531240301.1500001</v>
      </c>
      <c r="BZ51">
        <v>89.983890000000002</v>
      </c>
      <c r="CA51">
        <v>100.00740999999999</v>
      </c>
      <c r="CB51">
        <v>28.093776666666699</v>
      </c>
      <c r="CC51">
        <v>15.0269766666667</v>
      </c>
      <c r="CD51">
        <v>400.01260000000002</v>
      </c>
      <c r="CE51">
        <v>99.375420000000005</v>
      </c>
      <c r="CF51">
        <v>0.10001900666666701</v>
      </c>
      <c r="CG51">
        <v>29.959756666666699</v>
      </c>
      <c r="CH51">
        <v>28.952746666666702</v>
      </c>
      <c r="CI51">
        <v>999.9</v>
      </c>
      <c r="CJ51">
        <v>9996.9443333333293</v>
      </c>
      <c r="CK51">
        <v>0</v>
      </c>
      <c r="CL51">
        <v>3.8404006666666701</v>
      </c>
      <c r="CM51">
        <v>1699.9933333333299</v>
      </c>
      <c r="CN51">
        <v>0.97601836666666697</v>
      </c>
      <c r="CO51">
        <v>2.3981496666666699E-2</v>
      </c>
      <c r="CP51">
        <v>0</v>
      </c>
      <c r="CQ51">
        <v>801.07236666666699</v>
      </c>
      <c r="CR51">
        <v>4.9993999999999996</v>
      </c>
      <c r="CS51">
        <v>13987.41</v>
      </c>
      <c r="CT51">
        <v>14104.176666666701</v>
      </c>
      <c r="CU51">
        <v>46.332999999999998</v>
      </c>
      <c r="CV51">
        <v>47.561999999999998</v>
      </c>
      <c r="CW51">
        <v>47.0809</v>
      </c>
      <c r="CX51">
        <v>47.625</v>
      </c>
      <c r="CY51">
        <v>48.2541333333333</v>
      </c>
      <c r="CZ51">
        <v>1654.34533333333</v>
      </c>
      <c r="DA51">
        <v>40.65</v>
      </c>
      <c r="DB51">
        <v>0</v>
      </c>
      <c r="DC51">
        <v>106.60000014305101</v>
      </c>
      <c r="DD51">
        <v>800.98742307692305</v>
      </c>
      <c r="DE51">
        <v>-8.4455726495774304</v>
      </c>
      <c r="DF51">
        <v>-158.902564140328</v>
      </c>
      <c r="DG51">
        <v>13986.373076923101</v>
      </c>
      <c r="DH51">
        <v>15</v>
      </c>
      <c r="DI51">
        <v>1531240278.4000001</v>
      </c>
      <c r="DJ51" t="s">
        <v>459</v>
      </c>
      <c r="DK51">
        <v>45</v>
      </c>
      <c r="DL51">
        <v>-4.508</v>
      </c>
      <c r="DM51">
        <v>0.49199999999999999</v>
      </c>
      <c r="DN51">
        <v>100</v>
      </c>
      <c r="DO51">
        <v>15</v>
      </c>
      <c r="DP51">
        <v>0.17</v>
      </c>
      <c r="DQ51">
        <v>0.01</v>
      </c>
      <c r="DR51">
        <v>5.9042108539571299</v>
      </c>
      <c r="DS51">
        <v>-0.18603922483024299</v>
      </c>
      <c r="DT51">
        <v>8.4608998613291894E-2</v>
      </c>
      <c r="DU51">
        <v>1</v>
      </c>
      <c r="DV51">
        <v>0.83538875418138903</v>
      </c>
      <c r="DW51">
        <v>0.21786489320189201</v>
      </c>
      <c r="DX51">
        <v>3.1736671683463502E-2</v>
      </c>
      <c r="DY51">
        <v>1</v>
      </c>
      <c r="DZ51">
        <v>2</v>
      </c>
      <c r="EA51">
        <v>2</v>
      </c>
      <c r="EB51" t="s">
        <v>284</v>
      </c>
      <c r="EC51">
        <v>1.8848800000000001</v>
      </c>
      <c r="ED51">
        <v>1.8769</v>
      </c>
      <c r="EE51">
        <v>1.8760699999999999</v>
      </c>
      <c r="EF51">
        <v>1.87714</v>
      </c>
      <c r="EG51">
        <v>1.8817200000000001</v>
      </c>
      <c r="EH51">
        <v>1.8809499999999999</v>
      </c>
      <c r="EI51">
        <v>1.8756299999999999</v>
      </c>
      <c r="EJ51">
        <v>1.8752500000000001</v>
      </c>
      <c r="EK51" t="s">
        <v>285</v>
      </c>
      <c r="EL51" t="s">
        <v>19</v>
      </c>
      <c r="EM51" t="s">
        <v>19</v>
      </c>
      <c r="EN51" t="s">
        <v>19</v>
      </c>
      <c r="EO51" t="s">
        <v>286</v>
      </c>
      <c r="EP51" t="s">
        <v>287</v>
      </c>
      <c r="EQ51" t="s">
        <v>288</v>
      </c>
      <c r="ER51" t="s">
        <v>288</v>
      </c>
      <c r="ES51" t="s">
        <v>288</v>
      </c>
      <c r="ET51" t="s">
        <v>288</v>
      </c>
      <c r="EU51">
        <v>0</v>
      </c>
      <c r="EV51">
        <v>100</v>
      </c>
      <c r="EW51">
        <v>100</v>
      </c>
      <c r="EX51">
        <v>-4.508</v>
      </c>
      <c r="EY51">
        <v>0.49199999999999999</v>
      </c>
      <c r="EZ51">
        <v>2</v>
      </c>
      <c r="FA51">
        <v>397.36</v>
      </c>
      <c r="FB51">
        <v>589.69500000000005</v>
      </c>
      <c r="FC51">
        <v>25.0001</v>
      </c>
      <c r="FD51">
        <v>35.031700000000001</v>
      </c>
      <c r="FE51">
        <v>30.0001</v>
      </c>
      <c r="FF51">
        <v>35.042200000000001</v>
      </c>
      <c r="FG51">
        <v>35.002699999999997</v>
      </c>
      <c r="FH51">
        <v>7.27874</v>
      </c>
      <c r="FI51">
        <v>58.0745</v>
      </c>
      <c r="FJ51">
        <v>0</v>
      </c>
      <c r="FK51">
        <v>25</v>
      </c>
      <c r="FL51">
        <v>100</v>
      </c>
      <c r="FM51">
        <v>14.8233</v>
      </c>
      <c r="FN51">
        <v>100.497</v>
      </c>
      <c r="FO51">
        <v>101.429</v>
      </c>
    </row>
    <row r="52" spans="1:171" x14ac:dyDescent="0.2">
      <c r="A52">
        <v>46</v>
      </c>
      <c r="B52">
        <v>1531240419.4000001</v>
      </c>
      <c r="C52">
        <v>8021.7000000476801</v>
      </c>
      <c r="D52" t="s">
        <v>460</v>
      </c>
      <c r="E52" t="s">
        <v>461</v>
      </c>
      <c r="F52" t="s">
        <v>641</v>
      </c>
      <c r="G52">
        <v>1531240411.6500001</v>
      </c>
      <c r="H52">
        <f t="shared" si="43"/>
        <v>9.1275252120283715E-3</v>
      </c>
      <c r="I52">
        <f t="shared" si="44"/>
        <v>-2.5979051644687366E-2</v>
      </c>
      <c r="J52">
        <f t="shared" si="45"/>
        <v>49.3662833333333</v>
      </c>
      <c r="K52">
        <f t="shared" si="46"/>
        <v>48.457820272624296</v>
      </c>
      <c r="L52">
        <f t="shared" si="47"/>
        <v>4.8202658050867253</v>
      </c>
      <c r="M52">
        <f t="shared" si="48"/>
        <v>4.9106337457428166</v>
      </c>
      <c r="N52">
        <f t="shared" si="49"/>
        <v>0.87586362920577132</v>
      </c>
      <c r="O52">
        <f t="shared" si="50"/>
        <v>2.2504784701687344</v>
      </c>
      <c r="P52">
        <f t="shared" si="51"/>
        <v>0.72204721639709402</v>
      </c>
      <c r="Q52">
        <f t="shared" si="52"/>
        <v>0.46283327583060041</v>
      </c>
      <c r="R52">
        <f t="shared" si="53"/>
        <v>273.6068280578138</v>
      </c>
      <c r="S52">
        <f t="shared" si="54"/>
        <v>28.997793667678504</v>
      </c>
      <c r="T52">
        <f t="shared" si="55"/>
        <v>28.938009999999998</v>
      </c>
      <c r="U52">
        <f t="shared" si="56"/>
        <v>4.0073688854483986</v>
      </c>
      <c r="V52">
        <f t="shared" si="57"/>
        <v>65.686429576063944</v>
      </c>
      <c r="W52">
        <f t="shared" si="58"/>
        <v>2.7928894224162089</v>
      </c>
      <c r="X52">
        <f t="shared" si="59"/>
        <v>4.2518514713637812</v>
      </c>
      <c r="Y52">
        <f t="shared" si="60"/>
        <v>1.2144794630321898</v>
      </c>
      <c r="Z52">
        <f t="shared" si="61"/>
        <v>-402.52386185045117</v>
      </c>
      <c r="AA52">
        <f t="shared" si="62"/>
        <v>124.58221117922696</v>
      </c>
      <c r="AB52">
        <f t="shared" si="63"/>
        <v>12.242229654302273</v>
      </c>
      <c r="AC52">
        <f t="shared" si="64"/>
        <v>7.9074070408918544</v>
      </c>
      <c r="AD52">
        <v>-4.1196629668605003E-2</v>
      </c>
      <c r="AE52">
        <v>4.6246825825985702E-2</v>
      </c>
      <c r="AF52">
        <v>3.4560761832826001</v>
      </c>
      <c r="AG52">
        <v>0</v>
      </c>
      <c r="AH52">
        <v>0</v>
      </c>
      <c r="AI52">
        <f t="shared" si="65"/>
        <v>1</v>
      </c>
      <c r="AJ52">
        <f t="shared" si="66"/>
        <v>0</v>
      </c>
      <c r="AK52">
        <f t="shared" si="67"/>
        <v>52018.706186030482</v>
      </c>
      <c r="AL52">
        <v>0</v>
      </c>
      <c r="AM52">
        <v>0</v>
      </c>
      <c r="AN52">
        <v>0</v>
      </c>
      <c r="AO52">
        <f t="shared" si="68"/>
        <v>0</v>
      </c>
      <c r="AP52" t="e">
        <f t="shared" si="69"/>
        <v>#DIV/0!</v>
      </c>
      <c r="AQ52">
        <v>-1</v>
      </c>
      <c r="AR52" t="s">
        <v>462</v>
      </c>
      <c r="AS52">
        <v>795.97515384615394</v>
      </c>
      <c r="AT52">
        <v>1002.78</v>
      </c>
      <c r="AU52">
        <f t="shared" si="70"/>
        <v>0.206231522521237</v>
      </c>
      <c r="AV52">
        <v>0.5</v>
      </c>
      <c r="AW52">
        <f t="shared" si="71"/>
        <v>1429.2436004304145</v>
      </c>
      <c r="AX52">
        <f t="shared" si="72"/>
        <v>-2.5979051644687366E-2</v>
      </c>
      <c r="AY52">
        <f t="shared" si="73"/>
        <v>147.37754188524946</v>
      </c>
      <c r="AZ52">
        <f t="shared" si="74"/>
        <v>0.36452661600749914</v>
      </c>
      <c r="BA52">
        <f t="shared" si="75"/>
        <v>6.814940070831786E-4</v>
      </c>
      <c r="BB52">
        <f t="shared" si="76"/>
        <v>-1</v>
      </c>
      <c r="BC52" t="s">
        <v>463</v>
      </c>
      <c r="BD52">
        <v>637.24</v>
      </c>
      <c r="BE52">
        <f t="shared" si="77"/>
        <v>365.53999999999996</v>
      </c>
      <c r="BF52">
        <f t="shared" si="78"/>
        <v>0.56575161720699796</v>
      </c>
      <c r="BG52">
        <f t="shared" si="79"/>
        <v>1.5736300295022283</v>
      </c>
      <c r="BH52">
        <f t="shared" si="80"/>
        <v>0.206231522521237</v>
      </c>
      <c r="BI52" t="e">
        <f t="shared" si="81"/>
        <v>#DIV/0!</v>
      </c>
      <c r="BJ52" t="s">
        <v>281</v>
      </c>
      <c r="BK52" t="s">
        <v>281</v>
      </c>
      <c r="BL52" t="s">
        <v>281</v>
      </c>
      <c r="BM52" t="s">
        <v>281</v>
      </c>
      <c r="BN52" t="s">
        <v>281</v>
      </c>
      <c r="BO52" t="s">
        <v>281</v>
      </c>
      <c r="BP52" t="s">
        <v>281</v>
      </c>
      <c r="BQ52" t="s">
        <v>281</v>
      </c>
      <c r="BR52">
        <f t="shared" si="82"/>
        <v>1700.02866666667</v>
      </c>
      <c r="BS52">
        <f t="shared" si="83"/>
        <v>1429.2436004304145</v>
      </c>
      <c r="BT52">
        <f t="shared" si="84"/>
        <v>0.84071735286252725</v>
      </c>
      <c r="BU52">
        <f t="shared" si="85"/>
        <v>0.19143470572505453</v>
      </c>
      <c r="BV52">
        <v>6</v>
      </c>
      <c r="BW52">
        <v>0.5</v>
      </c>
      <c r="BX52" t="s">
        <v>282</v>
      </c>
      <c r="BY52">
        <v>1531240411.6500001</v>
      </c>
      <c r="BZ52">
        <v>49.3662833333333</v>
      </c>
      <c r="CA52">
        <v>50.003203333333303</v>
      </c>
      <c r="CB52">
        <v>28.076736666666701</v>
      </c>
      <c r="CC52">
        <v>14.7698433333333</v>
      </c>
      <c r="CD52">
        <v>399.99963333333301</v>
      </c>
      <c r="CE52">
        <v>99.373373333333305</v>
      </c>
      <c r="CF52">
        <v>0.100061046666667</v>
      </c>
      <c r="CG52">
        <v>29.964833333333299</v>
      </c>
      <c r="CH52">
        <v>28.938009999999998</v>
      </c>
      <c r="CI52">
        <v>999.9</v>
      </c>
      <c r="CJ52">
        <v>9997.4140000000007</v>
      </c>
      <c r="CK52">
        <v>0</v>
      </c>
      <c r="CL52">
        <v>3.5397863333333301</v>
      </c>
      <c r="CM52">
        <v>1700.02866666667</v>
      </c>
      <c r="CN52">
        <v>0.97601796666666696</v>
      </c>
      <c r="CO52">
        <v>2.3981809999999999E-2</v>
      </c>
      <c r="CP52">
        <v>0</v>
      </c>
      <c r="CQ52">
        <v>795.97339999999997</v>
      </c>
      <c r="CR52">
        <v>4.9993999999999996</v>
      </c>
      <c r="CS52">
        <v>13893.3066666667</v>
      </c>
      <c r="CT52">
        <v>14104.46</v>
      </c>
      <c r="CU52">
        <v>46.311999999999998</v>
      </c>
      <c r="CV52">
        <v>47.5</v>
      </c>
      <c r="CW52">
        <v>47.061999999999998</v>
      </c>
      <c r="CX52">
        <v>47.616599999999998</v>
      </c>
      <c r="CY52">
        <v>48.25</v>
      </c>
      <c r="CZ52">
        <v>1654.3779999999999</v>
      </c>
      <c r="DA52">
        <v>40.650666666666702</v>
      </c>
      <c r="DB52">
        <v>0</v>
      </c>
      <c r="DC52">
        <v>109.799999952316</v>
      </c>
      <c r="DD52">
        <v>795.97515384615394</v>
      </c>
      <c r="DE52">
        <v>-1.9502906053095499</v>
      </c>
      <c r="DF52">
        <v>61.688889009423498</v>
      </c>
      <c r="DG52">
        <v>13893.2384615385</v>
      </c>
      <c r="DH52">
        <v>15</v>
      </c>
      <c r="DI52">
        <v>1531240389.4000001</v>
      </c>
      <c r="DJ52" t="s">
        <v>464</v>
      </c>
      <c r="DK52">
        <v>46</v>
      </c>
      <c r="DL52">
        <v>-4.3819999999999997</v>
      </c>
      <c r="DM52">
        <v>0.48499999999999999</v>
      </c>
      <c r="DN52">
        <v>50</v>
      </c>
      <c r="DO52">
        <v>15</v>
      </c>
      <c r="DP52">
        <v>0.17</v>
      </c>
      <c r="DQ52">
        <v>0.01</v>
      </c>
      <c r="DR52">
        <v>-2.55282594922609E-2</v>
      </c>
      <c r="DS52">
        <v>0.13853871557799199</v>
      </c>
      <c r="DT52">
        <v>0.117162958464156</v>
      </c>
      <c r="DU52">
        <v>1</v>
      </c>
      <c r="DV52">
        <v>0.85912986346653797</v>
      </c>
      <c r="DW52">
        <v>0.205681753356524</v>
      </c>
      <c r="DX52">
        <v>3.4850986103384801E-2</v>
      </c>
      <c r="DY52">
        <v>1</v>
      </c>
      <c r="DZ52">
        <v>2</v>
      </c>
      <c r="EA52">
        <v>2</v>
      </c>
      <c r="EB52" t="s">
        <v>284</v>
      </c>
      <c r="EC52">
        <v>1.8849100000000001</v>
      </c>
      <c r="ED52">
        <v>1.8769</v>
      </c>
      <c r="EE52">
        <v>1.8760699999999999</v>
      </c>
      <c r="EF52">
        <v>1.87714</v>
      </c>
      <c r="EG52">
        <v>1.88174</v>
      </c>
      <c r="EH52">
        <v>1.8809499999999999</v>
      </c>
      <c r="EI52">
        <v>1.87568</v>
      </c>
      <c r="EJ52">
        <v>1.8752800000000001</v>
      </c>
      <c r="EK52" t="s">
        <v>285</v>
      </c>
      <c r="EL52" t="s">
        <v>19</v>
      </c>
      <c r="EM52" t="s">
        <v>19</v>
      </c>
      <c r="EN52" t="s">
        <v>19</v>
      </c>
      <c r="EO52" t="s">
        <v>286</v>
      </c>
      <c r="EP52" t="s">
        <v>287</v>
      </c>
      <c r="EQ52" t="s">
        <v>288</v>
      </c>
      <c r="ER52" t="s">
        <v>288</v>
      </c>
      <c r="ES52" t="s">
        <v>288</v>
      </c>
      <c r="ET52" t="s">
        <v>288</v>
      </c>
      <c r="EU52">
        <v>0</v>
      </c>
      <c r="EV52">
        <v>100</v>
      </c>
      <c r="EW52">
        <v>100</v>
      </c>
      <c r="EX52">
        <v>-4.3819999999999997</v>
      </c>
      <c r="EY52">
        <v>0.48499999999999999</v>
      </c>
      <c r="EZ52">
        <v>2</v>
      </c>
      <c r="FA52">
        <v>397.541</v>
      </c>
      <c r="FB52">
        <v>588.67899999999997</v>
      </c>
      <c r="FC52">
        <v>25.0002</v>
      </c>
      <c r="FD52">
        <v>35.054200000000002</v>
      </c>
      <c r="FE52">
        <v>30.000299999999999</v>
      </c>
      <c r="FF52">
        <v>35.061500000000002</v>
      </c>
      <c r="FG52">
        <v>35.021799999999999</v>
      </c>
      <c r="FH52">
        <v>5.0904699999999998</v>
      </c>
      <c r="FI52">
        <v>59.507100000000001</v>
      </c>
      <c r="FJ52">
        <v>0</v>
      </c>
      <c r="FK52">
        <v>25</v>
      </c>
      <c r="FL52">
        <v>50</v>
      </c>
      <c r="FM52">
        <v>14.4817</v>
      </c>
      <c r="FN52">
        <v>100.492</v>
      </c>
      <c r="FO52">
        <v>101.425</v>
      </c>
    </row>
    <row r="53" spans="1:171" x14ac:dyDescent="0.2">
      <c r="A53">
        <v>47</v>
      </c>
      <c r="B53">
        <v>1531240539.9000001</v>
      </c>
      <c r="C53">
        <v>8142.2000000476801</v>
      </c>
      <c r="D53" t="s">
        <v>465</v>
      </c>
      <c r="E53" t="s">
        <v>466</v>
      </c>
      <c r="F53" t="s">
        <v>641</v>
      </c>
      <c r="G53">
        <v>1531240532.1500001</v>
      </c>
      <c r="H53">
        <f t="shared" si="43"/>
        <v>9.2273241703123895E-3</v>
      </c>
      <c r="I53">
        <f t="shared" si="44"/>
        <v>34.671748254152099</v>
      </c>
      <c r="J53">
        <f t="shared" si="45"/>
        <v>343.274333333333</v>
      </c>
      <c r="K53">
        <f t="shared" si="46"/>
        <v>264.30264145595896</v>
      </c>
      <c r="L53">
        <f t="shared" si="47"/>
        <v>26.290700680183495</v>
      </c>
      <c r="M53">
        <f t="shared" si="48"/>
        <v>34.146169327482966</v>
      </c>
      <c r="N53">
        <f t="shared" si="49"/>
        <v>0.90213764418419273</v>
      </c>
      <c r="O53">
        <f t="shared" si="50"/>
        <v>2.2502495935647273</v>
      </c>
      <c r="P53">
        <f t="shared" si="51"/>
        <v>0.73984703533203411</v>
      </c>
      <c r="Q53">
        <f t="shared" si="52"/>
        <v>0.47453590287443476</v>
      </c>
      <c r="R53">
        <f t="shared" si="53"/>
        <v>273.60389013092299</v>
      </c>
      <c r="S53">
        <f t="shared" si="54"/>
        <v>28.959550471961105</v>
      </c>
      <c r="T53">
        <f t="shared" si="55"/>
        <v>28.810013333333298</v>
      </c>
      <c r="U53">
        <f t="shared" si="56"/>
        <v>3.9777700744569495</v>
      </c>
      <c r="V53">
        <f t="shared" si="57"/>
        <v>65.385992335283348</v>
      </c>
      <c r="W53">
        <f t="shared" si="58"/>
        <v>2.7792991663993281</v>
      </c>
      <c r="X53">
        <f t="shared" si="59"/>
        <v>4.250603328229329</v>
      </c>
      <c r="Y53">
        <f t="shared" si="60"/>
        <v>1.1984709080576215</v>
      </c>
      <c r="Z53">
        <f t="shared" si="61"/>
        <v>-406.92499591077637</v>
      </c>
      <c r="AA53">
        <f t="shared" si="62"/>
        <v>139.47759301923554</v>
      </c>
      <c r="AB53">
        <f t="shared" si="63"/>
        <v>13.698300653131163</v>
      </c>
      <c r="AC53">
        <f t="shared" si="64"/>
        <v>19.854787892513343</v>
      </c>
      <c r="AD53">
        <v>-4.1190467078805297E-2</v>
      </c>
      <c r="AE53">
        <v>4.6239907779062998E-2</v>
      </c>
      <c r="AF53">
        <v>3.4556669617273399</v>
      </c>
      <c r="AG53">
        <v>0</v>
      </c>
      <c r="AH53">
        <v>0</v>
      </c>
      <c r="AI53">
        <f t="shared" si="65"/>
        <v>1</v>
      </c>
      <c r="AJ53">
        <f t="shared" si="66"/>
        <v>0</v>
      </c>
      <c r="AK53">
        <f t="shared" si="67"/>
        <v>52012.088948795681</v>
      </c>
      <c r="AL53">
        <v>0</v>
      </c>
      <c r="AM53">
        <v>0</v>
      </c>
      <c r="AN53">
        <v>0</v>
      </c>
      <c r="AO53">
        <f t="shared" si="68"/>
        <v>0</v>
      </c>
      <c r="AP53" t="e">
        <f t="shared" si="69"/>
        <v>#DIV/0!</v>
      </c>
      <c r="AQ53">
        <v>-1</v>
      </c>
      <c r="AR53" t="s">
        <v>467</v>
      </c>
      <c r="AS53">
        <v>807.33438461538503</v>
      </c>
      <c r="AT53">
        <v>1165</v>
      </c>
      <c r="AU53">
        <f t="shared" si="70"/>
        <v>0.30700911191812441</v>
      </c>
      <c r="AV53">
        <v>0.5</v>
      </c>
      <c r="AW53">
        <f t="shared" si="71"/>
        <v>1429.2292004303763</v>
      </c>
      <c r="AX53">
        <f t="shared" si="72"/>
        <v>34.671748254152099</v>
      </c>
      <c r="AY53">
        <f t="shared" si="73"/>
        <v>219.39319377579042</v>
      </c>
      <c r="AZ53">
        <f t="shared" si="74"/>
        <v>0.51653218884120167</v>
      </c>
      <c r="BA53">
        <f t="shared" si="75"/>
        <v>2.495873177193025E-2</v>
      </c>
      <c r="BB53">
        <f t="shared" si="76"/>
        <v>-1</v>
      </c>
      <c r="BC53" t="s">
        <v>468</v>
      </c>
      <c r="BD53">
        <v>563.24</v>
      </c>
      <c r="BE53">
        <f t="shared" si="77"/>
        <v>601.76</v>
      </c>
      <c r="BF53">
        <f t="shared" si="78"/>
        <v>0.59436588570961013</v>
      </c>
      <c r="BG53">
        <f t="shared" si="79"/>
        <v>2.0683900291172503</v>
      </c>
      <c r="BH53">
        <f t="shared" si="80"/>
        <v>0.30700911191812441</v>
      </c>
      <c r="BI53" t="e">
        <f t="shared" si="81"/>
        <v>#DIV/0!</v>
      </c>
      <c r="BJ53" t="s">
        <v>281</v>
      </c>
      <c r="BK53" t="s">
        <v>281</v>
      </c>
      <c r="BL53" t="s">
        <v>281</v>
      </c>
      <c r="BM53" t="s">
        <v>281</v>
      </c>
      <c r="BN53" t="s">
        <v>281</v>
      </c>
      <c r="BO53" t="s">
        <v>281</v>
      </c>
      <c r="BP53" t="s">
        <v>281</v>
      </c>
      <c r="BQ53" t="s">
        <v>281</v>
      </c>
      <c r="BR53">
        <f t="shared" si="82"/>
        <v>1700.01166666667</v>
      </c>
      <c r="BS53">
        <f t="shared" si="83"/>
        <v>1429.2292004303763</v>
      </c>
      <c r="BT53">
        <f t="shared" si="84"/>
        <v>0.84071728944823332</v>
      </c>
      <c r="BU53">
        <f t="shared" si="85"/>
        <v>0.19143457889646678</v>
      </c>
      <c r="BV53">
        <v>6</v>
      </c>
      <c r="BW53">
        <v>0.5</v>
      </c>
      <c r="BX53" t="s">
        <v>282</v>
      </c>
      <c r="BY53">
        <v>1531240532.1500001</v>
      </c>
      <c r="BZ53">
        <v>343.274333333333</v>
      </c>
      <c r="CA53">
        <v>400.03133333333301</v>
      </c>
      <c r="CB53">
        <v>27.940529999999999</v>
      </c>
      <c r="CC53">
        <v>14.4867133333333</v>
      </c>
      <c r="CD53">
        <v>400.01323333333301</v>
      </c>
      <c r="CE53">
        <v>99.371946666666602</v>
      </c>
      <c r="CF53">
        <v>0.100009176666667</v>
      </c>
      <c r="CG53">
        <v>29.959723333333301</v>
      </c>
      <c r="CH53">
        <v>28.810013333333298</v>
      </c>
      <c r="CI53">
        <v>999.9</v>
      </c>
      <c r="CJ53">
        <v>9996.0619999999999</v>
      </c>
      <c r="CK53">
        <v>0</v>
      </c>
      <c r="CL53">
        <v>3.8045979999999999</v>
      </c>
      <c r="CM53">
        <v>1700.01166666667</v>
      </c>
      <c r="CN53">
        <v>0.97601970000000005</v>
      </c>
      <c r="CO53">
        <v>2.3980063333333301E-2</v>
      </c>
      <c r="CP53">
        <v>0</v>
      </c>
      <c r="CQ53">
        <v>807.30826666666701</v>
      </c>
      <c r="CR53">
        <v>4.9993999999999996</v>
      </c>
      <c r="CS53">
        <v>14138.2733333333</v>
      </c>
      <c r="CT53">
        <v>14104.35</v>
      </c>
      <c r="CU53">
        <v>46.311999999999998</v>
      </c>
      <c r="CV53">
        <v>47.5</v>
      </c>
      <c r="CW53">
        <v>47.061999999999998</v>
      </c>
      <c r="CX53">
        <v>47.595599999999997</v>
      </c>
      <c r="CY53">
        <v>48.25</v>
      </c>
      <c r="CZ53">
        <v>1654.365</v>
      </c>
      <c r="DA53">
        <v>40.646666666666697</v>
      </c>
      <c r="DB53">
        <v>0</v>
      </c>
      <c r="DC53">
        <v>120</v>
      </c>
      <c r="DD53">
        <v>807.33438461538503</v>
      </c>
      <c r="DE53">
        <v>5.7841367635785597</v>
      </c>
      <c r="DF53">
        <v>66.970940263409801</v>
      </c>
      <c r="DG53">
        <v>14138.7730769231</v>
      </c>
      <c r="DH53">
        <v>15</v>
      </c>
      <c r="DI53">
        <v>1531240496.4000001</v>
      </c>
      <c r="DJ53" t="s">
        <v>469</v>
      </c>
      <c r="DK53">
        <v>47</v>
      </c>
      <c r="DL53">
        <v>-5.1550000000000002</v>
      </c>
      <c r="DM53">
        <v>0.48</v>
      </c>
      <c r="DN53">
        <v>400</v>
      </c>
      <c r="DO53">
        <v>14</v>
      </c>
      <c r="DP53">
        <v>0.02</v>
      </c>
      <c r="DQ53">
        <v>0.01</v>
      </c>
      <c r="DR53">
        <v>34.716862875456698</v>
      </c>
      <c r="DS53">
        <v>-0.57530800857304198</v>
      </c>
      <c r="DT53">
        <v>7.7294731667564801E-2</v>
      </c>
      <c r="DU53">
        <v>0</v>
      </c>
      <c r="DV53">
        <v>0.89906188628474404</v>
      </c>
      <c r="DW53">
        <v>4.1202802065520898E-2</v>
      </c>
      <c r="DX53">
        <v>5.7660325498454703E-3</v>
      </c>
      <c r="DY53">
        <v>1</v>
      </c>
      <c r="DZ53">
        <v>1</v>
      </c>
      <c r="EA53">
        <v>2</v>
      </c>
      <c r="EB53" t="s">
        <v>294</v>
      </c>
      <c r="EC53">
        <v>1.8849100000000001</v>
      </c>
      <c r="ED53">
        <v>1.8768899999999999</v>
      </c>
      <c r="EE53">
        <v>1.8760699999999999</v>
      </c>
      <c r="EF53">
        <v>1.8771199999999999</v>
      </c>
      <c r="EG53">
        <v>1.8817200000000001</v>
      </c>
      <c r="EH53">
        <v>1.8809400000000001</v>
      </c>
      <c r="EI53">
        <v>1.8756200000000001</v>
      </c>
      <c r="EJ53">
        <v>1.8752200000000001</v>
      </c>
      <c r="EK53" t="s">
        <v>285</v>
      </c>
      <c r="EL53" t="s">
        <v>19</v>
      </c>
      <c r="EM53" t="s">
        <v>19</v>
      </c>
      <c r="EN53" t="s">
        <v>19</v>
      </c>
      <c r="EO53" t="s">
        <v>286</v>
      </c>
      <c r="EP53" t="s">
        <v>287</v>
      </c>
      <c r="EQ53" t="s">
        <v>288</v>
      </c>
      <c r="ER53" t="s">
        <v>288</v>
      </c>
      <c r="ES53" t="s">
        <v>288</v>
      </c>
      <c r="ET53" t="s">
        <v>288</v>
      </c>
      <c r="EU53">
        <v>0</v>
      </c>
      <c r="EV53">
        <v>100</v>
      </c>
      <c r="EW53">
        <v>100</v>
      </c>
      <c r="EX53">
        <v>-5.1550000000000002</v>
      </c>
      <c r="EY53">
        <v>0.48</v>
      </c>
      <c r="EZ53">
        <v>2</v>
      </c>
      <c r="FA53">
        <v>397.673</v>
      </c>
      <c r="FB53">
        <v>589.14700000000005</v>
      </c>
      <c r="FC53">
        <v>25.0001</v>
      </c>
      <c r="FD53">
        <v>35.0837</v>
      </c>
      <c r="FE53">
        <v>30.000299999999999</v>
      </c>
      <c r="FF53">
        <v>35.084000000000003</v>
      </c>
      <c r="FG53">
        <v>35.047400000000003</v>
      </c>
      <c r="FH53">
        <v>20.0197</v>
      </c>
      <c r="FI53">
        <v>59.691099999999999</v>
      </c>
      <c r="FJ53">
        <v>0</v>
      </c>
      <c r="FK53">
        <v>25</v>
      </c>
      <c r="FL53">
        <v>400</v>
      </c>
      <c r="FM53">
        <v>14.4351</v>
      </c>
      <c r="FN53">
        <v>100.488</v>
      </c>
      <c r="FO53">
        <v>101.42100000000001</v>
      </c>
    </row>
    <row r="54" spans="1:171" x14ac:dyDescent="0.2">
      <c r="A54">
        <v>48</v>
      </c>
      <c r="B54">
        <v>1531240660.4000001</v>
      </c>
      <c r="C54">
        <v>8262.7000000476801</v>
      </c>
      <c r="D54" t="s">
        <v>470</v>
      </c>
      <c r="E54" t="s">
        <v>471</v>
      </c>
      <c r="F54" t="s">
        <v>641</v>
      </c>
      <c r="G54">
        <v>1531240652.6500001</v>
      </c>
      <c r="H54">
        <f t="shared" si="43"/>
        <v>8.9005305760901914E-3</v>
      </c>
      <c r="I54">
        <f t="shared" si="44"/>
        <v>41.38163170112751</v>
      </c>
      <c r="J54">
        <f t="shared" si="45"/>
        <v>530.85223333333295</v>
      </c>
      <c r="K54">
        <f t="shared" si="46"/>
        <v>429.45751114720861</v>
      </c>
      <c r="L54">
        <f t="shared" si="47"/>
        <v>42.716605625102744</v>
      </c>
      <c r="M54">
        <f t="shared" si="48"/>
        <v>52.801976698300436</v>
      </c>
      <c r="N54">
        <f t="shared" si="49"/>
        <v>0.84795058157578529</v>
      </c>
      <c r="O54">
        <f t="shared" si="50"/>
        <v>2.2503692733045817</v>
      </c>
      <c r="P54">
        <f t="shared" si="51"/>
        <v>0.70291566518610926</v>
      </c>
      <c r="Q54">
        <f t="shared" si="52"/>
        <v>0.45027259642719886</v>
      </c>
      <c r="R54">
        <f t="shared" si="53"/>
        <v>273.60299008968275</v>
      </c>
      <c r="S54">
        <f t="shared" si="54"/>
        <v>29.06508706931783</v>
      </c>
      <c r="T54">
        <f t="shared" si="55"/>
        <v>28.808946666666699</v>
      </c>
      <c r="U54">
        <f t="shared" si="56"/>
        <v>3.9775242144958685</v>
      </c>
      <c r="V54">
        <f t="shared" si="57"/>
        <v>64.958438806431928</v>
      </c>
      <c r="W54">
        <f t="shared" si="58"/>
        <v>2.7607109994826367</v>
      </c>
      <c r="X54">
        <f t="shared" si="59"/>
        <v>4.2499651318733385</v>
      </c>
      <c r="Y54">
        <f t="shared" si="60"/>
        <v>1.2168132150132318</v>
      </c>
      <c r="Z54">
        <f t="shared" si="61"/>
        <v>-392.51339840557745</v>
      </c>
      <c r="AA54">
        <f t="shared" si="62"/>
        <v>139.29736659691025</v>
      </c>
      <c r="AB54">
        <f t="shared" si="63"/>
        <v>13.679622929087737</v>
      </c>
      <c r="AC54">
        <f t="shared" si="64"/>
        <v>34.066581210103266</v>
      </c>
      <c r="AD54">
        <v>-4.1193689430692397E-2</v>
      </c>
      <c r="AE54">
        <v>4.6243525151349697E-2</v>
      </c>
      <c r="AF54">
        <v>3.4558809419014098</v>
      </c>
      <c r="AG54">
        <v>0</v>
      </c>
      <c r="AH54">
        <v>0</v>
      </c>
      <c r="AI54">
        <f t="shared" si="65"/>
        <v>1</v>
      </c>
      <c r="AJ54">
        <f t="shared" si="66"/>
        <v>0</v>
      </c>
      <c r="AK54">
        <f t="shared" si="67"/>
        <v>52016.322991251523</v>
      </c>
      <c r="AL54">
        <v>0</v>
      </c>
      <c r="AM54">
        <v>0</v>
      </c>
      <c r="AN54">
        <v>0</v>
      </c>
      <c r="AO54">
        <f t="shared" si="68"/>
        <v>0</v>
      </c>
      <c r="AP54" t="e">
        <f t="shared" si="69"/>
        <v>#DIV/0!</v>
      </c>
      <c r="AQ54">
        <v>-1</v>
      </c>
      <c r="AR54" t="s">
        <v>472</v>
      </c>
      <c r="AS54">
        <v>802.33657692307702</v>
      </c>
      <c r="AT54">
        <v>1139.44</v>
      </c>
      <c r="AU54">
        <f t="shared" si="70"/>
        <v>0.29585008695229498</v>
      </c>
      <c r="AV54">
        <v>0.5</v>
      </c>
      <c r="AW54">
        <f t="shared" si="71"/>
        <v>1429.2209204305145</v>
      </c>
      <c r="AX54">
        <f t="shared" si="72"/>
        <v>41.38163170112751</v>
      </c>
      <c r="AY54">
        <f t="shared" si="73"/>
        <v>211.41756679170339</v>
      </c>
      <c r="AZ54">
        <f t="shared" si="74"/>
        <v>0.51586744365653303</v>
      </c>
      <c r="BA54">
        <f t="shared" si="75"/>
        <v>2.9653660323108885E-2</v>
      </c>
      <c r="BB54">
        <f t="shared" si="76"/>
        <v>-1</v>
      </c>
      <c r="BC54" t="s">
        <v>473</v>
      </c>
      <c r="BD54">
        <v>551.64</v>
      </c>
      <c r="BE54">
        <f t="shared" si="77"/>
        <v>587.80000000000007</v>
      </c>
      <c r="BF54">
        <f t="shared" si="78"/>
        <v>0.57350020938571455</v>
      </c>
      <c r="BG54">
        <f t="shared" si="79"/>
        <v>2.0655499963744473</v>
      </c>
      <c r="BH54">
        <f t="shared" si="80"/>
        <v>0.29585008695229498</v>
      </c>
      <c r="BI54" t="e">
        <f t="shared" si="81"/>
        <v>#DIV/0!</v>
      </c>
      <c r="BJ54" t="s">
        <v>281</v>
      </c>
      <c r="BK54" t="s">
        <v>281</v>
      </c>
      <c r="BL54" t="s">
        <v>281</v>
      </c>
      <c r="BM54" t="s">
        <v>281</v>
      </c>
      <c r="BN54" t="s">
        <v>281</v>
      </c>
      <c r="BO54" t="s">
        <v>281</v>
      </c>
      <c r="BP54" t="s">
        <v>281</v>
      </c>
      <c r="BQ54" t="s">
        <v>281</v>
      </c>
      <c r="BR54">
        <f t="shared" si="82"/>
        <v>1700.00133333333</v>
      </c>
      <c r="BS54">
        <f t="shared" si="83"/>
        <v>1429.2209204305145</v>
      </c>
      <c r="BT54">
        <f t="shared" si="84"/>
        <v>0.84071752910224229</v>
      </c>
      <c r="BU54">
        <f t="shared" si="85"/>
        <v>0.1914350582044847</v>
      </c>
      <c r="BV54">
        <v>6</v>
      </c>
      <c r="BW54">
        <v>0.5</v>
      </c>
      <c r="BX54" t="s">
        <v>282</v>
      </c>
      <c r="BY54">
        <v>1531240652.6500001</v>
      </c>
      <c r="BZ54">
        <v>530.85223333333295</v>
      </c>
      <c r="CA54">
        <v>600.01189999999997</v>
      </c>
      <c r="CB54">
        <v>27.755203333333299</v>
      </c>
      <c r="CC54">
        <v>14.774976666666699</v>
      </c>
      <c r="CD54">
        <v>400.00046666666702</v>
      </c>
      <c r="CE54">
        <v>99.366439999999997</v>
      </c>
      <c r="CF54">
        <v>9.999036E-2</v>
      </c>
      <c r="CG54">
        <v>29.95711</v>
      </c>
      <c r="CH54">
        <v>28.808946666666699</v>
      </c>
      <c r="CI54">
        <v>999.9</v>
      </c>
      <c r="CJ54">
        <v>9997.3979999999992</v>
      </c>
      <c r="CK54">
        <v>0</v>
      </c>
      <c r="CL54">
        <v>3.3336480000000002</v>
      </c>
      <c r="CM54">
        <v>1700.00133333333</v>
      </c>
      <c r="CN54">
        <v>0.97601300000000002</v>
      </c>
      <c r="CO54">
        <v>2.39867E-2</v>
      </c>
      <c r="CP54">
        <v>0</v>
      </c>
      <c r="CQ54">
        <v>802.38900000000001</v>
      </c>
      <c r="CR54">
        <v>4.9993999999999996</v>
      </c>
      <c r="CS54">
        <v>14053.313333333301</v>
      </c>
      <c r="CT54">
        <v>14104.223333333301</v>
      </c>
      <c r="CU54">
        <v>46.311999999999998</v>
      </c>
      <c r="CV54">
        <v>47.5</v>
      </c>
      <c r="CW54">
        <v>47.061999999999998</v>
      </c>
      <c r="CX54">
        <v>47.625</v>
      </c>
      <c r="CY54">
        <v>48.25</v>
      </c>
      <c r="CZ54">
        <v>1654.3413333333301</v>
      </c>
      <c r="DA54">
        <v>40.659999999999997</v>
      </c>
      <c r="DB54">
        <v>0</v>
      </c>
      <c r="DC54">
        <v>120</v>
      </c>
      <c r="DD54">
        <v>802.33657692307702</v>
      </c>
      <c r="DE54">
        <v>-10.5644102500644</v>
      </c>
      <c r="DF54">
        <v>-200.417094117799</v>
      </c>
      <c r="DG54">
        <v>14052.2846153846</v>
      </c>
      <c r="DH54">
        <v>15</v>
      </c>
      <c r="DI54">
        <v>1531240619.4000001</v>
      </c>
      <c r="DJ54" t="s">
        <v>474</v>
      </c>
      <c r="DK54">
        <v>48</v>
      </c>
      <c r="DL54">
        <v>-6.51</v>
      </c>
      <c r="DM54">
        <v>0.48</v>
      </c>
      <c r="DN54">
        <v>600</v>
      </c>
      <c r="DO54">
        <v>14</v>
      </c>
      <c r="DP54">
        <v>0.03</v>
      </c>
      <c r="DQ54">
        <v>0.01</v>
      </c>
      <c r="DR54">
        <v>41.489349885360298</v>
      </c>
      <c r="DS54">
        <v>-1.2733518552799701</v>
      </c>
      <c r="DT54">
        <v>0.154529441186217</v>
      </c>
      <c r="DU54">
        <v>0</v>
      </c>
      <c r="DV54">
        <v>0.85187289896825802</v>
      </c>
      <c r="DW54">
        <v>-4.6721595400675497E-2</v>
      </c>
      <c r="DX54">
        <v>5.6098838929933602E-3</v>
      </c>
      <c r="DY54">
        <v>1</v>
      </c>
      <c r="DZ54">
        <v>1</v>
      </c>
      <c r="EA54">
        <v>2</v>
      </c>
      <c r="EB54" t="s">
        <v>294</v>
      </c>
      <c r="EC54">
        <v>1.88489</v>
      </c>
      <c r="ED54">
        <v>1.87687</v>
      </c>
      <c r="EE54">
        <v>1.8760699999999999</v>
      </c>
      <c r="EF54">
        <v>1.8771199999999999</v>
      </c>
      <c r="EG54">
        <v>1.88175</v>
      </c>
      <c r="EH54">
        <v>1.8809499999999999</v>
      </c>
      <c r="EI54">
        <v>1.87561</v>
      </c>
      <c r="EJ54">
        <v>1.87523</v>
      </c>
      <c r="EK54" t="s">
        <v>285</v>
      </c>
      <c r="EL54" t="s">
        <v>19</v>
      </c>
      <c r="EM54" t="s">
        <v>19</v>
      </c>
      <c r="EN54" t="s">
        <v>19</v>
      </c>
      <c r="EO54" t="s">
        <v>286</v>
      </c>
      <c r="EP54" t="s">
        <v>287</v>
      </c>
      <c r="EQ54" t="s">
        <v>288</v>
      </c>
      <c r="ER54" t="s">
        <v>288</v>
      </c>
      <c r="ES54" t="s">
        <v>288</v>
      </c>
      <c r="ET54" t="s">
        <v>288</v>
      </c>
      <c r="EU54">
        <v>0</v>
      </c>
      <c r="EV54">
        <v>100</v>
      </c>
      <c r="EW54">
        <v>100</v>
      </c>
      <c r="EX54">
        <v>-6.51</v>
      </c>
      <c r="EY54">
        <v>0.48</v>
      </c>
      <c r="EZ54">
        <v>2</v>
      </c>
      <c r="FA54">
        <v>397.471</v>
      </c>
      <c r="FB54">
        <v>589.80499999999995</v>
      </c>
      <c r="FC54">
        <v>24.999600000000001</v>
      </c>
      <c r="FD54">
        <v>35.112000000000002</v>
      </c>
      <c r="FE54">
        <v>30.0001</v>
      </c>
      <c r="FF54">
        <v>35.109699999999997</v>
      </c>
      <c r="FG54">
        <v>35.073099999999997</v>
      </c>
      <c r="FH54">
        <v>27.753699999999998</v>
      </c>
      <c r="FI54">
        <v>58.483199999999997</v>
      </c>
      <c r="FJ54">
        <v>0</v>
      </c>
      <c r="FK54">
        <v>25</v>
      </c>
      <c r="FL54">
        <v>600</v>
      </c>
      <c r="FM54">
        <v>14.7819</v>
      </c>
      <c r="FN54">
        <v>100.483</v>
      </c>
      <c r="FO54">
        <v>101.416</v>
      </c>
    </row>
    <row r="55" spans="1:171" x14ac:dyDescent="0.2">
      <c r="A55">
        <v>49</v>
      </c>
      <c r="B55">
        <v>1531240780.9000001</v>
      </c>
      <c r="C55">
        <v>8383.2000000476801</v>
      </c>
      <c r="D55" t="s">
        <v>475</v>
      </c>
      <c r="E55" t="s">
        <v>476</v>
      </c>
      <c r="F55" t="s">
        <v>641</v>
      </c>
      <c r="G55">
        <v>1531240773.1500001</v>
      </c>
      <c r="H55">
        <f t="shared" si="43"/>
        <v>7.8019519624331441E-3</v>
      </c>
      <c r="I55">
        <f t="shared" si="44"/>
        <v>42.157083772789711</v>
      </c>
      <c r="J55">
        <f t="shared" si="45"/>
        <v>728.23130000000003</v>
      </c>
      <c r="K55">
        <f t="shared" si="46"/>
        <v>598.83180537573094</v>
      </c>
      <c r="L55">
        <f t="shared" si="47"/>
        <v>59.561844518411917</v>
      </c>
      <c r="M55">
        <f t="shared" si="48"/>
        <v>72.432357591337208</v>
      </c>
      <c r="N55">
        <f t="shared" si="49"/>
        <v>0.66695891041202005</v>
      </c>
      <c r="O55">
        <f t="shared" si="50"/>
        <v>2.2502232997345399</v>
      </c>
      <c r="P55">
        <f t="shared" si="51"/>
        <v>0.5736056290737569</v>
      </c>
      <c r="Q55">
        <f t="shared" si="52"/>
        <v>0.36579683104528604</v>
      </c>
      <c r="R55">
        <f t="shared" si="53"/>
        <v>273.60300999051191</v>
      </c>
      <c r="S55">
        <f t="shared" si="54"/>
        <v>29.460928873491454</v>
      </c>
      <c r="T55">
        <f t="shared" si="55"/>
        <v>29.080666666666701</v>
      </c>
      <c r="U55">
        <f t="shared" si="56"/>
        <v>4.0405839163997435</v>
      </c>
      <c r="V55">
        <f t="shared" si="57"/>
        <v>64.20538765640336</v>
      </c>
      <c r="W55">
        <f t="shared" si="58"/>
        <v>2.733794186423554</v>
      </c>
      <c r="X55">
        <f t="shared" si="59"/>
        <v>4.2578890747510441</v>
      </c>
      <c r="Y55">
        <f t="shared" si="60"/>
        <v>1.3067897299761895</v>
      </c>
      <c r="Z55">
        <f t="shared" si="61"/>
        <v>-344.06608154330166</v>
      </c>
      <c r="AA55">
        <f t="shared" si="62"/>
        <v>110.2582858234308</v>
      </c>
      <c r="AB55">
        <f t="shared" si="63"/>
        <v>10.844889029652562</v>
      </c>
      <c r="AC55">
        <f t="shared" si="64"/>
        <v>50.640103300293603</v>
      </c>
      <c r="AD55">
        <v>-4.1189759143713402E-2</v>
      </c>
      <c r="AE55">
        <v>4.6239113059903698E-2</v>
      </c>
      <c r="AF55">
        <v>3.4556199505488001</v>
      </c>
      <c r="AG55">
        <v>0</v>
      </c>
      <c r="AH55">
        <v>0</v>
      </c>
      <c r="AI55">
        <f t="shared" si="65"/>
        <v>1</v>
      </c>
      <c r="AJ55">
        <f t="shared" si="66"/>
        <v>0</v>
      </c>
      <c r="AK55">
        <f t="shared" si="67"/>
        <v>52005.931427825155</v>
      </c>
      <c r="AL55">
        <v>0</v>
      </c>
      <c r="AM55">
        <v>0</v>
      </c>
      <c r="AN55">
        <v>0</v>
      </c>
      <c r="AO55">
        <f t="shared" si="68"/>
        <v>0</v>
      </c>
      <c r="AP55" t="e">
        <f t="shared" si="69"/>
        <v>#DIV/0!</v>
      </c>
      <c r="AQ55">
        <v>-1</v>
      </c>
      <c r="AR55" t="s">
        <v>477</v>
      </c>
      <c r="AS55">
        <v>784.12215384615399</v>
      </c>
      <c r="AT55">
        <v>1088.77</v>
      </c>
      <c r="AU55">
        <f t="shared" si="70"/>
        <v>0.27980918481758865</v>
      </c>
      <c r="AV55">
        <v>0.5</v>
      </c>
      <c r="AW55">
        <f t="shared" si="71"/>
        <v>1429.2239501912859</v>
      </c>
      <c r="AX55">
        <f t="shared" si="72"/>
        <v>42.157083772789711</v>
      </c>
      <c r="AY55">
        <f t="shared" si="73"/>
        <v>199.95499421239882</v>
      </c>
      <c r="AZ55">
        <f t="shared" si="74"/>
        <v>0.5013822937810557</v>
      </c>
      <c r="BA55">
        <f t="shared" si="75"/>
        <v>3.0196166085107664E-2</v>
      </c>
      <c r="BB55">
        <f t="shared" si="76"/>
        <v>-1</v>
      </c>
      <c r="BC55" t="s">
        <v>478</v>
      </c>
      <c r="BD55">
        <v>542.88</v>
      </c>
      <c r="BE55">
        <f t="shared" si="77"/>
        <v>545.89</v>
      </c>
      <c r="BF55">
        <f t="shared" si="78"/>
        <v>0.55807552099112645</v>
      </c>
      <c r="BG55">
        <f t="shared" si="79"/>
        <v>2.0055445033893311</v>
      </c>
      <c r="BH55">
        <f t="shared" si="80"/>
        <v>0.27980918481758865</v>
      </c>
      <c r="BI55" t="e">
        <f t="shared" si="81"/>
        <v>#DIV/0!</v>
      </c>
      <c r="BJ55" t="s">
        <v>281</v>
      </c>
      <c r="BK55" t="s">
        <v>281</v>
      </c>
      <c r="BL55" t="s">
        <v>281</v>
      </c>
      <c r="BM55" t="s">
        <v>281</v>
      </c>
      <c r="BN55" t="s">
        <v>281</v>
      </c>
      <c r="BO55" t="s">
        <v>281</v>
      </c>
      <c r="BP55" t="s">
        <v>281</v>
      </c>
      <c r="BQ55" t="s">
        <v>281</v>
      </c>
      <c r="BR55">
        <f t="shared" si="82"/>
        <v>1700.0053333333301</v>
      </c>
      <c r="BS55">
        <f t="shared" si="83"/>
        <v>1429.2239501912859</v>
      </c>
      <c r="BT55">
        <f t="shared" si="84"/>
        <v>0.84071733315618347</v>
      </c>
      <c r="BU55">
        <f t="shared" si="85"/>
        <v>0.19143466631236705</v>
      </c>
      <c r="BV55">
        <v>6</v>
      </c>
      <c r="BW55">
        <v>0.5</v>
      </c>
      <c r="BX55" t="s">
        <v>282</v>
      </c>
      <c r="BY55">
        <v>1531240773.1500001</v>
      </c>
      <c r="BZ55">
        <v>728.23130000000003</v>
      </c>
      <c r="CA55">
        <v>799.98626666666701</v>
      </c>
      <c r="CB55">
        <v>27.485430000000001</v>
      </c>
      <c r="CC55">
        <v>16.1046533333333</v>
      </c>
      <c r="CD55">
        <v>400.01726666666701</v>
      </c>
      <c r="CE55">
        <v>99.363380000000006</v>
      </c>
      <c r="CF55">
        <v>0.100015203333333</v>
      </c>
      <c r="CG55">
        <v>29.989533333333299</v>
      </c>
      <c r="CH55">
        <v>29.080666666666701</v>
      </c>
      <c r="CI55">
        <v>999.9</v>
      </c>
      <c r="CJ55">
        <v>9996.7520000000004</v>
      </c>
      <c r="CK55">
        <v>0</v>
      </c>
      <c r="CL55">
        <v>3.4982553333333302</v>
      </c>
      <c r="CM55">
        <v>1700.0053333333301</v>
      </c>
      <c r="CN55">
        <v>0.97601896666666699</v>
      </c>
      <c r="CO55">
        <v>2.3980873333333302E-2</v>
      </c>
      <c r="CP55">
        <v>0</v>
      </c>
      <c r="CQ55">
        <v>784.20013333333304</v>
      </c>
      <c r="CR55">
        <v>4.9993999999999996</v>
      </c>
      <c r="CS55">
        <v>13748.2033333333</v>
      </c>
      <c r="CT55">
        <v>14104.28</v>
      </c>
      <c r="CU55">
        <v>46.311999999999998</v>
      </c>
      <c r="CV55">
        <v>47.535133333333299</v>
      </c>
      <c r="CW55">
        <v>47.061999999999998</v>
      </c>
      <c r="CX55">
        <v>47.682866666666598</v>
      </c>
      <c r="CY55">
        <v>48.25</v>
      </c>
      <c r="CZ55">
        <v>1654.35666666667</v>
      </c>
      <c r="DA55">
        <v>40.649000000000001</v>
      </c>
      <c r="DB55">
        <v>0</v>
      </c>
      <c r="DC55">
        <v>120.10000014305101</v>
      </c>
      <c r="DD55">
        <v>784.12215384615399</v>
      </c>
      <c r="DE55">
        <v>-12.330119675296199</v>
      </c>
      <c r="DF55">
        <v>-200.49914518192901</v>
      </c>
      <c r="DG55">
        <v>13746.3692307692</v>
      </c>
      <c r="DH55">
        <v>15</v>
      </c>
      <c r="DI55">
        <v>1531240744.9000001</v>
      </c>
      <c r="DJ55" t="s">
        <v>479</v>
      </c>
      <c r="DK55">
        <v>49</v>
      </c>
      <c r="DL55">
        <v>-7.4029999999999996</v>
      </c>
      <c r="DM55">
        <v>0.503</v>
      </c>
      <c r="DN55">
        <v>800</v>
      </c>
      <c r="DO55">
        <v>15</v>
      </c>
      <c r="DP55">
        <v>0.03</v>
      </c>
      <c r="DQ55">
        <v>0.01</v>
      </c>
      <c r="DR55">
        <v>42.266806010050097</v>
      </c>
      <c r="DS55">
        <v>-1.30643701406402</v>
      </c>
      <c r="DT55">
        <v>0.17691022272183499</v>
      </c>
      <c r="DU55">
        <v>0</v>
      </c>
      <c r="DV55">
        <v>0.66995332762017201</v>
      </c>
      <c r="DW55">
        <v>-3.6955844542052398E-2</v>
      </c>
      <c r="DX55">
        <v>5.4809789860445204E-3</v>
      </c>
      <c r="DY55">
        <v>1</v>
      </c>
      <c r="DZ55">
        <v>1</v>
      </c>
      <c r="EA55">
        <v>2</v>
      </c>
      <c r="EB55" t="s">
        <v>294</v>
      </c>
      <c r="EC55">
        <v>1.8849199999999999</v>
      </c>
      <c r="ED55">
        <v>1.8768499999999999</v>
      </c>
      <c r="EE55">
        <v>1.8760699999999999</v>
      </c>
      <c r="EF55">
        <v>1.87714</v>
      </c>
      <c r="EG55">
        <v>1.8817299999999999</v>
      </c>
      <c r="EH55">
        <v>1.8809499999999999</v>
      </c>
      <c r="EI55">
        <v>1.8756299999999999</v>
      </c>
      <c r="EJ55">
        <v>1.87527</v>
      </c>
      <c r="EK55" t="s">
        <v>285</v>
      </c>
      <c r="EL55" t="s">
        <v>19</v>
      </c>
      <c r="EM55" t="s">
        <v>19</v>
      </c>
      <c r="EN55" t="s">
        <v>19</v>
      </c>
      <c r="EO55" t="s">
        <v>286</v>
      </c>
      <c r="EP55" t="s">
        <v>287</v>
      </c>
      <c r="EQ55" t="s">
        <v>288</v>
      </c>
      <c r="ER55" t="s">
        <v>288</v>
      </c>
      <c r="ES55" t="s">
        <v>288</v>
      </c>
      <c r="ET55" t="s">
        <v>288</v>
      </c>
      <c r="EU55">
        <v>0</v>
      </c>
      <c r="EV55">
        <v>100</v>
      </c>
      <c r="EW55">
        <v>100</v>
      </c>
      <c r="EX55">
        <v>-7.4029999999999996</v>
      </c>
      <c r="EY55">
        <v>0.503</v>
      </c>
      <c r="EZ55">
        <v>2</v>
      </c>
      <c r="FA55">
        <v>397.12</v>
      </c>
      <c r="FB55">
        <v>591.54</v>
      </c>
      <c r="FC55">
        <v>24.9999</v>
      </c>
      <c r="FD55">
        <v>35.134500000000003</v>
      </c>
      <c r="FE55">
        <v>30.0002</v>
      </c>
      <c r="FF55">
        <v>35.135399999999997</v>
      </c>
      <c r="FG55">
        <v>35.101599999999998</v>
      </c>
      <c r="FH55">
        <v>35.075400000000002</v>
      </c>
      <c r="FI55">
        <v>54.456000000000003</v>
      </c>
      <c r="FJ55">
        <v>0</v>
      </c>
      <c r="FK55">
        <v>25</v>
      </c>
      <c r="FL55">
        <v>800</v>
      </c>
      <c r="FM55">
        <v>16.362500000000001</v>
      </c>
      <c r="FN55">
        <v>100.482</v>
      </c>
      <c r="FO55">
        <v>101.411</v>
      </c>
    </row>
    <row r="56" spans="1:171" x14ac:dyDescent="0.2">
      <c r="A56">
        <v>50</v>
      </c>
      <c r="B56">
        <v>1531240901.4000001</v>
      </c>
      <c r="C56">
        <v>8503.7000000476801</v>
      </c>
      <c r="D56" t="s">
        <v>480</v>
      </c>
      <c r="E56" t="s">
        <v>481</v>
      </c>
      <c r="F56" t="s">
        <v>641</v>
      </c>
      <c r="G56">
        <v>1531240893.6900001</v>
      </c>
      <c r="H56">
        <f t="shared" si="43"/>
        <v>6.6199549483760859E-3</v>
      </c>
      <c r="I56">
        <f t="shared" si="44"/>
        <v>42.654377129882455</v>
      </c>
      <c r="J56">
        <f t="shared" si="45"/>
        <v>926.73670000000004</v>
      </c>
      <c r="K56">
        <f t="shared" si="46"/>
        <v>760.49787492620578</v>
      </c>
      <c r="L56">
        <f t="shared" si="47"/>
        <v>75.64079169239038</v>
      </c>
      <c r="M56">
        <f t="shared" si="48"/>
        <v>92.175270950224913</v>
      </c>
      <c r="N56">
        <f t="shared" si="49"/>
        <v>0.5143699051444024</v>
      </c>
      <c r="O56">
        <f t="shared" si="50"/>
        <v>2.2501509065459562</v>
      </c>
      <c r="P56">
        <f t="shared" si="51"/>
        <v>0.4568825868590406</v>
      </c>
      <c r="Q56">
        <f t="shared" si="52"/>
        <v>0.29017941834674199</v>
      </c>
      <c r="R56">
        <f t="shared" si="53"/>
        <v>273.60325851800144</v>
      </c>
      <c r="S56">
        <f t="shared" si="54"/>
        <v>29.896478229424037</v>
      </c>
      <c r="T56">
        <f t="shared" si="55"/>
        <v>29.450410000000002</v>
      </c>
      <c r="U56">
        <f t="shared" si="56"/>
        <v>4.1277917492721725</v>
      </c>
      <c r="V56">
        <f t="shared" si="57"/>
        <v>64.101895548868953</v>
      </c>
      <c r="W56">
        <f t="shared" si="58"/>
        <v>2.7363728800183411</v>
      </c>
      <c r="X56">
        <f t="shared" si="59"/>
        <v>4.2687862138682471</v>
      </c>
      <c r="Y56">
        <f t="shared" si="60"/>
        <v>1.3914188692538314</v>
      </c>
      <c r="Z56">
        <f t="shared" si="61"/>
        <v>-291.94001322338539</v>
      </c>
      <c r="AA56">
        <f t="shared" si="62"/>
        <v>70.799830116129854</v>
      </c>
      <c r="AB56">
        <f t="shared" si="63"/>
        <v>6.9783246483081127</v>
      </c>
      <c r="AC56">
        <f t="shared" si="64"/>
        <v>59.441400059054004</v>
      </c>
      <c r="AD56">
        <v>-4.1187810068137598E-2</v>
      </c>
      <c r="AE56">
        <v>4.6236925051821601E-2</v>
      </c>
      <c r="AF56">
        <v>3.4554905186879799</v>
      </c>
      <c r="AG56">
        <v>0</v>
      </c>
      <c r="AH56">
        <v>0</v>
      </c>
      <c r="AI56">
        <f t="shared" si="65"/>
        <v>1</v>
      </c>
      <c r="AJ56">
        <f t="shared" si="66"/>
        <v>0</v>
      </c>
      <c r="AK56">
        <f t="shared" si="67"/>
        <v>51995.908738932754</v>
      </c>
      <c r="AL56">
        <v>0</v>
      </c>
      <c r="AM56">
        <v>0</v>
      </c>
      <c r="AN56">
        <v>0</v>
      </c>
      <c r="AO56">
        <f t="shared" si="68"/>
        <v>0</v>
      </c>
      <c r="AP56" t="e">
        <f t="shared" si="69"/>
        <v>#DIV/0!</v>
      </c>
      <c r="AQ56">
        <v>-1</v>
      </c>
      <c r="AR56" t="s">
        <v>482</v>
      </c>
      <c r="AS56">
        <v>769.33338461538494</v>
      </c>
      <c r="AT56">
        <v>1057.03</v>
      </c>
      <c r="AU56">
        <f t="shared" si="70"/>
        <v>0.27217450345270711</v>
      </c>
      <c r="AV56">
        <v>0.5</v>
      </c>
      <c r="AW56">
        <f t="shared" si="71"/>
        <v>1429.2268504303354</v>
      </c>
      <c r="AX56">
        <f t="shared" si="72"/>
        <v>42.654377129882455</v>
      </c>
      <c r="AY56">
        <f t="shared" si="73"/>
        <v>194.49955416857651</v>
      </c>
      <c r="AZ56">
        <f t="shared" si="74"/>
        <v>0.48731824073110508</v>
      </c>
      <c r="BA56">
        <f t="shared" si="75"/>
        <v>3.0544050524056603E-2</v>
      </c>
      <c r="BB56">
        <f t="shared" si="76"/>
        <v>-1</v>
      </c>
      <c r="BC56" t="s">
        <v>483</v>
      </c>
      <c r="BD56">
        <v>541.91999999999996</v>
      </c>
      <c r="BE56">
        <f t="shared" si="77"/>
        <v>515.11</v>
      </c>
      <c r="BF56">
        <f t="shared" si="78"/>
        <v>0.55851491018348509</v>
      </c>
      <c r="BG56">
        <f t="shared" si="79"/>
        <v>1.9505277531739003</v>
      </c>
      <c r="BH56">
        <f t="shared" si="80"/>
        <v>0.27217450345270716</v>
      </c>
      <c r="BI56" t="e">
        <f t="shared" si="81"/>
        <v>#DIV/0!</v>
      </c>
      <c r="BJ56" t="s">
        <v>281</v>
      </c>
      <c r="BK56" t="s">
        <v>281</v>
      </c>
      <c r="BL56" t="s">
        <v>281</v>
      </c>
      <c r="BM56" t="s">
        <v>281</v>
      </c>
      <c r="BN56" t="s">
        <v>281</v>
      </c>
      <c r="BO56" t="s">
        <v>281</v>
      </c>
      <c r="BP56" t="s">
        <v>281</v>
      </c>
      <c r="BQ56" t="s">
        <v>281</v>
      </c>
      <c r="BR56">
        <f t="shared" si="82"/>
        <v>1700.009</v>
      </c>
      <c r="BS56">
        <f t="shared" si="83"/>
        <v>1429.2268504303354</v>
      </c>
      <c r="BT56">
        <f t="shared" si="84"/>
        <v>0.84071722586782505</v>
      </c>
      <c r="BU56">
        <f t="shared" si="85"/>
        <v>0.19143445173565024</v>
      </c>
      <c r="BV56">
        <v>6</v>
      </c>
      <c r="BW56">
        <v>0.5</v>
      </c>
      <c r="BX56" t="s">
        <v>282</v>
      </c>
      <c r="BY56">
        <v>1531240893.6900001</v>
      </c>
      <c r="BZ56">
        <v>926.73670000000004</v>
      </c>
      <c r="CA56">
        <v>999.91996666666705</v>
      </c>
      <c r="CB56">
        <v>27.511686666666701</v>
      </c>
      <c r="CC56">
        <v>17.855039999999999</v>
      </c>
      <c r="CD56">
        <v>400.00400000000002</v>
      </c>
      <c r="CE56">
        <v>99.362210000000005</v>
      </c>
      <c r="CF56">
        <v>9.9989943333333303E-2</v>
      </c>
      <c r="CG56">
        <v>30.034036666666701</v>
      </c>
      <c r="CH56">
        <v>29.450410000000002</v>
      </c>
      <c r="CI56">
        <v>999.9</v>
      </c>
      <c r="CJ56">
        <v>9996.3966666666693</v>
      </c>
      <c r="CK56">
        <v>0</v>
      </c>
      <c r="CL56">
        <v>3.470316</v>
      </c>
      <c r="CM56">
        <v>1700.009</v>
      </c>
      <c r="CN56">
        <v>0.97602029999999995</v>
      </c>
      <c r="CO56">
        <v>2.397972E-2</v>
      </c>
      <c r="CP56">
        <v>0</v>
      </c>
      <c r="CQ56">
        <v>769.41539999999998</v>
      </c>
      <c r="CR56">
        <v>4.9993999999999996</v>
      </c>
      <c r="CS56">
        <v>13511.32</v>
      </c>
      <c r="CT56">
        <v>14104.32</v>
      </c>
      <c r="CU56">
        <v>46.375</v>
      </c>
      <c r="CV56">
        <v>47.561999999999998</v>
      </c>
      <c r="CW56">
        <v>47.0914</v>
      </c>
      <c r="CX56">
        <v>47.699599999999997</v>
      </c>
      <c r="CY56">
        <v>48.287199999999999</v>
      </c>
      <c r="CZ56">
        <v>1654.366</v>
      </c>
      <c r="DA56">
        <v>40.643000000000001</v>
      </c>
      <c r="DB56">
        <v>0</v>
      </c>
      <c r="DC56">
        <v>120.10000014305101</v>
      </c>
      <c r="DD56">
        <v>769.33338461538494</v>
      </c>
      <c r="DE56">
        <v>-8.7582906054418395</v>
      </c>
      <c r="DF56">
        <v>-257.89743536716497</v>
      </c>
      <c r="DG56">
        <v>13509.6423076923</v>
      </c>
      <c r="DH56">
        <v>15</v>
      </c>
      <c r="DI56">
        <v>1531240862.9000001</v>
      </c>
      <c r="DJ56" t="s">
        <v>484</v>
      </c>
      <c r="DK56">
        <v>50</v>
      </c>
      <c r="DL56">
        <v>-8.2669999999999995</v>
      </c>
      <c r="DM56">
        <v>0.54100000000000004</v>
      </c>
      <c r="DN56">
        <v>1000</v>
      </c>
      <c r="DO56">
        <v>17</v>
      </c>
      <c r="DP56">
        <v>0.03</v>
      </c>
      <c r="DQ56">
        <v>0.01</v>
      </c>
      <c r="DR56">
        <v>42.7652269314422</v>
      </c>
      <c r="DS56">
        <v>-1.35887162004135</v>
      </c>
      <c r="DT56">
        <v>0.17096638726340699</v>
      </c>
      <c r="DU56">
        <v>0</v>
      </c>
      <c r="DV56">
        <v>0.51805387590531204</v>
      </c>
      <c r="DW56">
        <v>-5.3574845588382998E-2</v>
      </c>
      <c r="DX56">
        <v>6.8633813512236604E-3</v>
      </c>
      <c r="DY56">
        <v>1</v>
      </c>
      <c r="DZ56">
        <v>1</v>
      </c>
      <c r="EA56">
        <v>2</v>
      </c>
      <c r="EB56" t="s">
        <v>294</v>
      </c>
      <c r="EC56">
        <v>1.8849100000000001</v>
      </c>
      <c r="ED56">
        <v>1.87686</v>
      </c>
      <c r="EE56">
        <v>1.8760699999999999</v>
      </c>
      <c r="EF56">
        <v>1.87714</v>
      </c>
      <c r="EG56">
        <v>1.8817699999999999</v>
      </c>
      <c r="EH56">
        <v>1.8809499999999999</v>
      </c>
      <c r="EI56">
        <v>1.87564</v>
      </c>
      <c r="EJ56">
        <v>1.87524</v>
      </c>
      <c r="EK56" t="s">
        <v>285</v>
      </c>
      <c r="EL56" t="s">
        <v>19</v>
      </c>
      <c r="EM56" t="s">
        <v>19</v>
      </c>
      <c r="EN56" t="s">
        <v>19</v>
      </c>
      <c r="EO56" t="s">
        <v>286</v>
      </c>
      <c r="EP56" t="s">
        <v>287</v>
      </c>
      <c r="EQ56" t="s">
        <v>288</v>
      </c>
      <c r="ER56" t="s">
        <v>288</v>
      </c>
      <c r="ES56" t="s">
        <v>288</v>
      </c>
      <c r="ET56" t="s">
        <v>288</v>
      </c>
      <c r="EU56">
        <v>0</v>
      </c>
      <c r="EV56">
        <v>100</v>
      </c>
      <c r="EW56">
        <v>100</v>
      </c>
      <c r="EX56">
        <v>-8.2669999999999995</v>
      </c>
      <c r="EY56">
        <v>0.54100000000000004</v>
      </c>
      <c r="EZ56">
        <v>2</v>
      </c>
      <c r="FA56">
        <v>396.35</v>
      </c>
      <c r="FB56">
        <v>593.64200000000005</v>
      </c>
      <c r="FC56">
        <v>25.000599999999999</v>
      </c>
      <c r="FD56">
        <v>35.1693</v>
      </c>
      <c r="FE56">
        <v>30</v>
      </c>
      <c r="FF56">
        <v>35.170900000000003</v>
      </c>
      <c r="FG56">
        <v>35.1372</v>
      </c>
      <c r="FH56">
        <v>42.094499999999996</v>
      </c>
      <c r="FI56">
        <v>48.483699999999999</v>
      </c>
      <c r="FJ56">
        <v>0</v>
      </c>
      <c r="FK56">
        <v>25</v>
      </c>
      <c r="FL56">
        <v>1000</v>
      </c>
      <c r="FM56">
        <v>18.176100000000002</v>
      </c>
      <c r="FN56">
        <v>100.47199999999999</v>
      </c>
      <c r="FO56">
        <v>101.40300000000001</v>
      </c>
    </row>
    <row r="57" spans="1:171" x14ac:dyDescent="0.2">
      <c r="A57">
        <v>51</v>
      </c>
      <c r="B57">
        <v>1531241355</v>
      </c>
      <c r="C57">
        <v>8957.2999999523199</v>
      </c>
      <c r="D57" t="s">
        <v>487</v>
      </c>
      <c r="E57" t="s">
        <v>488</v>
      </c>
      <c r="F57" t="s">
        <v>642</v>
      </c>
      <c r="G57">
        <v>1531241347.25</v>
      </c>
      <c r="H57">
        <f t="shared" si="43"/>
        <v>9.0469453974592034E-3</v>
      </c>
      <c r="I57">
        <f t="shared" si="44"/>
        <v>34.857338286147119</v>
      </c>
      <c r="J57">
        <f t="shared" si="45"/>
        <v>343.09356666666702</v>
      </c>
      <c r="K57">
        <f t="shared" si="46"/>
        <v>261.94944351662764</v>
      </c>
      <c r="L57">
        <f t="shared" si="47"/>
        <v>26.054478193933658</v>
      </c>
      <c r="M57">
        <f t="shared" si="48"/>
        <v>34.125378283646462</v>
      </c>
      <c r="N57">
        <f t="shared" si="49"/>
        <v>0.87690876407552587</v>
      </c>
      <c r="O57">
        <f t="shared" si="50"/>
        <v>2.2505064349960495</v>
      </c>
      <c r="P57">
        <f t="shared" si="51"/>
        <v>0.72276084194851142</v>
      </c>
      <c r="Q57">
        <f t="shared" si="52"/>
        <v>0.46330199113440285</v>
      </c>
      <c r="R57">
        <f t="shared" si="53"/>
        <v>273.60045376003961</v>
      </c>
      <c r="S57">
        <f t="shared" si="54"/>
        <v>29.06214094826543</v>
      </c>
      <c r="T57">
        <f t="shared" si="55"/>
        <v>28.847993333333299</v>
      </c>
      <c r="U57">
        <f t="shared" si="56"/>
        <v>3.9865328671594211</v>
      </c>
      <c r="V57">
        <f t="shared" si="57"/>
        <v>65.333324049051413</v>
      </c>
      <c r="W57">
        <f t="shared" si="58"/>
        <v>2.7838979817833946</v>
      </c>
      <c r="X57">
        <f t="shared" si="59"/>
        <v>4.2610689449893595</v>
      </c>
      <c r="Y57">
        <f t="shared" si="60"/>
        <v>1.2026348853760265</v>
      </c>
      <c r="Z57">
        <f t="shared" si="61"/>
        <v>-398.97029202795085</v>
      </c>
      <c r="AA57">
        <f t="shared" si="62"/>
        <v>140.07912896630017</v>
      </c>
      <c r="AB57">
        <f t="shared" si="63"/>
        <v>13.761322060772793</v>
      </c>
      <c r="AC57">
        <f t="shared" si="64"/>
        <v>28.470612759161725</v>
      </c>
      <c r="AD57">
        <v>-4.11973826711119E-2</v>
      </c>
      <c r="AE57">
        <v>4.62476711372663E-2</v>
      </c>
      <c r="AF57">
        <v>3.4561261843324802</v>
      </c>
      <c r="AG57">
        <v>0</v>
      </c>
      <c r="AH57">
        <v>0</v>
      </c>
      <c r="AI57">
        <f t="shared" si="65"/>
        <v>1</v>
      </c>
      <c r="AJ57">
        <f t="shared" si="66"/>
        <v>0</v>
      </c>
      <c r="AK57">
        <f t="shared" si="67"/>
        <v>52012.94068779151</v>
      </c>
      <c r="AL57">
        <v>0</v>
      </c>
      <c r="AM57">
        <v>0</v>
      </c>
      <c r="AN57">
        <v>0</v>
      </c>
      <c r="AO57">
        <f t="shared" si="68"/>
        <v>0</v>
      </c>
      <c r="AP57" t="e">
        <f t="shared" si="69"/>
        <v>#DIV/0!</v>
      </c>
      <c r="AQ57">
        <v>-1</v>
      </c>
      <c r="AR57" t="s">
        <v>489</v>
      </c>
      <c r="AS57">
        <v>908.24780769230802</v>
      </c>
      <c r="AT57">
        <v>1360.42</v>
      </c>
      <c r="AU57">
        <f t="shared" si="70"/>
        <v>0.33237690735779546</v>
      </c>
      <c r="AV57">
        <v>0.5</v>
      </c>
      <c r="AW57">
        <f t="shared" si="71"/>
        <v>1429.215540669202</v>
      </c>
      <c r="AX57">
        <f t="shared" si="72"/>
        <v>34.857338286147119</v>
      </c>
      <c r="AY57">
        <f t="shared" si="73"/>
        <v>237.51912067766446</v>
      </c>
      <c r="AZ57">
        <f t="shared" si="74"/>
        <v>0.55985651489981036</v>
      </c>
      <c r="BA57">
        <f t="shared" si="75"/>
        <v>2.5088824789406942E-2</v>
      </c>
      <c r="BB57">
        <f t="shared" si="76"/>
        <v>-1</v>
      </c>
      <c r="BC57" t="s">
        <v>490</v>
      </c>
      <c r="BD57">
        <v>598.78</v>
      </c>
      <c r="BE57">
        <f t="shared" si="77"/>
        <v>761.6400000000001</v>
      </c>
      <c r="BF57">
        <f t="shared" si="78"/>
        <v>0.59368230700553015</v>
      </c>
      <c r="BG57">
        <f t="shared" si="79"/>
        <v>2.271986372290324</v>
      </c>
      <c r="BH57">
        <f t="shared" si="80"/>
        <v>0.3323769073577954</v>
      </c>
      <c r="BI57" t="e">
        <f t="shared" si="81"/>
        <v>#DIV/0!</v>
      </c>
      <c r="BJ57" t="s">
        <v>281</v>
      </c>
      <c r="BK57" t="s">
        <v>281</v>
      </c>
      <c r="BL57" t="s">
        <v>281</v>
      </c>
      <c r="BM57" t="s">
        <v>281</v>
      </c>
      <c r="BN57" t="s">
        <v>281</v>
      </c>
      <c r="BO57" t="s">
        <v>281</v>
      </c>
      <c r="BP57" t="s">
        <v>281</v>
      </c>
      <c r="BQ57" t="s">
        <v>281</v>
      </c>
      <c r="BR57">
        <f t="shared" si="82"/>
        <v>1699.9960000000001</v>
      </c>
      <c r="BS57">
        <f t="shared" si="83"/>
        <v>1429.215540669202</v>
      </c>
      <c r="BT57">
        <f t="shared" si="84"/>
        <v>0.84071700208071187</v>
      </c>
      <c r="BU57">
        <f t="shared" si="85"/>
        <v>0.19143400416142384</v>
      </c>
      <c r="BV57">
        <v>6</v>
      </c>
      <c r="BW57">
        <v>0.5</v>
      </c>
      <c r="BX57" t="s">
        <v>282</v>
      </c>
      <c r="BY57">
        <v>1531241347.25</v>
      </c>
      <c r="BZ57">
        <v>343.09356666666702</v>
      </c>
      <c r="CA57">
        <v>400.03606666666701</v>
      </c>
      <c r="CB57">
        <v>27.989066666666702</v>
      </c>
      <c r="CC57">
        <v>14.79834</v>
      </c>
      <c r="CD57">
        <v>399.99599999999998</v>
      </c>
      <c r="CE57">
        <v>99.3637466666667</v>
      </c>
      <c r="CF57">
        <v>0.100019486666667</v>
      </c>
      <c r="CG57">
        <v>30.00253</v>
      </c>
      <c r="CH57">
        <v>28.847993333333299</v>
      </c>
      <c r="CI57">
        <v>999.9</v>
      </c>
      <c r="CJ57">
        <v>9998.5653333333303</v>
      </c>
      <c r="CK57">
        <v>0</v>
      </c>
      <c r="CL57">
        <v>3.1581466666666702</v>
      </c>
      <c r="CM57">
        <v>1699.9960000000001</v>
      </c>
      <c r="CN57">
        <v>0.97603066666666605</v>
      </c>
      <c r="CO57">
        <v>2.39693466666667E-2</v>
      </c>
      <c r="CP57">
        <v>0</v>
      </c>
      <c r="CQ57">
        <v>908.30133333333299</v>
      </c>
      <c r="CR57">
        <v>4.9993999999999996</v>
      </c>
      <c r="CS57">
        <v>15866.7366666667</v>
      </c>
      <c r="CT57">
        <v>14104.25</v>
      </c>
      <c r="CU57">
        <v>46.375</v>
      </c>
      <c r="CV57">
        <v>47.570399999999999</v>
      </c>
      <c r="CW57">
        <v>47.078800000000001</v>
      </c>
      <c r="CX57">
        <v>47.75</v>
      </c>
      <c r="CY57">
        <v>48.311999999999998</v>
      </c>
      <c r="CZ57">
        <v>1654.36566666667</v>
      </c>
      <c r="DA57">
        <v>40.630000000000003</v>
      </c>
      <c r="DB57">
        <v>0</v>
      </c>
      <c r="DC57">
        <v>453.10000014305098</v>
      </c>
      <c r="DD57">
        <v>908.24780769230802</v>
      </c>
      <c r="DE57">
        <v>-7.0963760713689901</v>
      </c>
      <c r="DF57">
        <v>-154.28717931407201</v>
      </c>
      <c r="DG57">
        <v>15865.7192307692</v>
      </c>
      <c r="DH57">
        <v>15</v>
      </c>
      <c r="DI57">
        <v>1531241324.5</v>
      </c>
      <c r="DJ57" t="s">
        <v>491</v>
      </c>
      <c r="DK57">
        <v>51</v>
      </c>
      <c r="DL57">
        <v>-5.242</v>
      </c>
      <c r="DM57">
        <v>0.48099999999999998</v>
      </c>
      <c r="DN57">
        <v>400</v>
      </c>
      <c r="DO57">
        <v>15</v>
      </c>
      <c r="DP57">
        <v>0.02</v>
      </c>
      <c r="DQ57">
        <v>0.01</v>
      </c>
      <c r="DR57">
        <v>34.886084799323299</v>
      </c>
      <c r="DS57">
        <v>-0.197123945388431</v>
      </c>
      <c r="DT57">
        <v>0.19084407459756</v>
      </c>
      <c r="DU57">
        <v>1</v>
      </c>
      <c r="DV57">
        <v>0.85986374160322399</v>
      </c>
      <c r="DW57">
        <v>0.19163168433949901</v>
      </c>
      <c r="DX57">
        <v>2.9771742573385499E-2</v>
      </c>
      <c r="DY57">
        <v>1</v>
      </c>
      <c r="DZ57">
        <v>2</v>
      </c>
      <c r="EA57">
        <v>2</v>
      </c>
      <c r="EB57" t="s">
        <v>284</v>
      </c>
      <c r="EC57">
        <v>1.88489</v>
      </c>
      <c r="ED57">
        <v>1.87693</v>
      </c>
      <c r="EE57">
        <v>1.8760699999999999</v>
      </c>
      <c r="EF57">
        <v>1.87713</v>
      </c>
      <c r="EG57">
        <v>1.88182</v>
      </c>
      <c r="EH57">
        <v>1.8809499999999999</v>
      </c>
      <c r="EI57">
        <v>1.87561</v>
      </c>
      <c r="EJ57">
        <v>1.87521</v>
      </c>
      <c r="EK57" t="s">
        <v>285</v>
      </c>
      <c r="EL57" t="s">
        <v>19</v>
      </c>
      <c r="EM57" t="s">
        <v>19</v>
      </c>
      <c r="EN57" t="s">
        <v>19</v>
      </c>
      <c r="EO57" t="s">
        <v>286</v>
      </c>
      <c r="EP57" t="s">
        <v>287</v>
      </c>
      <c r="EQ57" t="s">
        <v>288</v>
      </c>
      <c r="ER57" t="s">
        <v>288</v>
      </c>
      <c r="ES57" t="s">
        <v>288</v>
      </c>
      <c r="ET57" t="s">
        <v>288</v>
      </c>
      <c r="EU57">
        <v>0</v>
      </c>
      <c r="EV57">
        <v>100</v>
      </c>
      <c r="EW57">
        <v>100</v>
      </c>
      <c r="EX57">
        <v>-5.242</v>
      </c>
      <c r="EY57">
        <v>0.48099999999999998</v>
      </c>
      <c r="EZ57">
        <v>2</v>
      </c>
      <c r="FA57">
        <v>398.87</v>
      </c>
      <c r="FB57">
        <v>587.67399999999998</v>
      </c>
      <c r="FC57">
        <v>25.000499999999999</v>
      </c>
      <c r="FD57">
        <v>35.302399999999999</v>
      </c>
      <c r="FE57">
        <v>30.0001</v>
      </c>
      <c r="FF57">
        <v>35.291499999999999</v>
      </c>
      <c r="FG57">
        <v>35.249899999999997</v>
      </c>
      <c r="FH57">
        <v>20.0199</v>
      </c>
      <c r="FI57">
        <v>58.435400000000001</v>
      </c>
      <c r="FJ57">
        <v>0</v>
      </c>
      <c r="FK57">
        <v>25</v>
      </c>
      <c r="FL57">
        <v>400</v>
      </c>
      <c r="FM57">
        <v>14.7293</v>
      </c>
      <c r="FN57">
        <v>100.462</v>
      </c>
      <c r="FO57">
        <v>101.39</v>
      </c>
    </row>
    <row r="58" spans="1:171" x14ac:dyDescent="0.2">
      <c r="A58">
        <v>52</v>
      </c>
      <c r="B58">
        <v>1531241465</v>
      </c>
      <c r="C58">
        <v>9067.2999999523199</v>
      </c>
      <c r="D58" t="s">
        <v>492</v>
      </c>
      <c r="E58" t="s">
        <v>493</v>
      </c>
      <c r="F58" t="s">
        <v>642</v>
      </c>
      <c r="G58">
        <v>1531241457.25</v>
      </c>
      <c r="H58">
        <f t="shared" si="43"/>
        <v>9.077641739637432E-3</v>
      </c>
      <c r="I58">
        <f t="shared" si="44"/>
        <v>26.244284585950549</v>
      </c>
      <c r="J58">
        <f t="shared" si="45"/>
        <v>257.15856666666701</v>
      </c>
      <c r="K58">
        <f t="shared" si="46"/>
        <v>196.4915148847858</v>
      </c>
      <c r="L58">
        <f t="shared" si="47"/>
        <v>19.544108179125633</v>
      </c>
      <c r="M58">
        <f t="shared" si="48"/>
        <v>25.578381077011002</v>
      </c>
      <c r="N58">
        <f t="shared" si="49"/>
        <v>0.88418855510525929</v>
      </c>
      <c r="O58">
        <f t="shared" si="50"/>
        <v>2.2498580000702062</v>
      </c>
      <c r="P58">
        <f t="shared" si="51"/>
        <v>0.7276760115587152</v>
      </c>
      <c r="Q58">
        <f t="shared" si="52"/>
        <v>0.46653529737115557</v>
      </c>
      <c r="R58">
        <f t="shared" si="53"/>
        <v>273.60275800596486</v>
      </c>
      <c r="S58">
        <f t="shared" si="54"/>
        <v>29.061623208308056</v>
      </c>
      <c r="T58">
        <f t="shared" si="55"/>
        <v>28.887799999999999</v>
      </c>
      <c r="U58">
        <f t="shared" si="56"/>
        <v>3.9957351738846714</v>
      </c>
      <c r="V58">
        <f t="shared" si="57"/>
        <v>65.610471214264749</v>
      </c>
      <c r="W58">
        <f t="shared" si="58"/>
        <v>2.7972911245808132</v>
      </c>
      <c r="X58">
        <f t="shared" si="59"/>
        <v>4.2634827533027044</v>
      </c>
      <c r="Y58">
        <f t="shared" si="60"/>
        <v>1.1984440493038582</v>
      </c>
      <c r="Z58">
        <f t="shared" si="61"/>
        <v>-400.32400071801078</v>
      </c>
      <c r="AA58">
        <f t="shared" si="62"/>
        <v>136.40640688101331</v>
      </c>
      <c r="AB58">
        <f t="shared" si="63"/>
        <v>13.407677199032463</v>
      </c>
      <c r="AC58">
        <f t="shared" si="64"/>
        <v>23.092841367999824</v>
      </c>
      <c r="AD58">
        <v>-4.1179924589350797E-2</v>
      </c>
      <c r="AE58">
        <v>4.62280729110775E-2</v>
      </c>
      <c r="AF58">
        <v>3.4549668478203701</v>
      </c>
      <c r="AG58">
        <v>0</v>
      </c>
      <c r="AH58">
        <v>0</v>
      </c>
      <c r="AI58">
        <f t="shared" si="65"/>
        <v>1</v>
      </c>
      <c r="AJ58">
        <f t="shared" si="66"/>
        <v>0</v>
      </c>
      <c r="AK58">
        <f t="shared" si="67"/>
        <v>51990.140800245907</v>
      </c>
      <c r="AL58">
        <v>0</v>
      </c>
      <c r="AM58">
        <v>0</v>
      </c>
      <c r="AN58">
        <v>0</v>
      </c>
      <c r="AO58">
        <f t="shared" si="68"/>
        <v>0</v>
      </c>
      <c r="AP58" t="e">
        <f t="shared" si="69"/>
        <v>#DIV/0!</v>
      </c>
      <c r="AQ58">
        <v>-1</v>
      </c>
      <c r="AR58" t="s">
        <v>494</v>
      </c>
      <c r="AS58">
        <v>829.92280769230797</v>
      </c>
      <c r="AT58">
        <v>1193.6300000000001</v>
      </c>
      <c r="AU58">
        <f t="shared" si="70"/>
        <v>0.3047068122514448</v>
      </c>
      <c r="AV58">
        <v>0.5</v>
      </c>
      <c r="AW58">
        <f t="shared" si="71"/>
        <v>1429.2245704303193</v>
      </c>
      <c r="AX58">
        <f t="shared" si="72"/>
        <v>26.244284585950549</v>
      </c>
      <c r="AY58">
        <f t="shared" si="73"/>
        <v>217.74723142363158</v>
      </c>
      <c r="AZ58">
        <f t="shared" si="74"/>
        <v>0.51351758920268431</v>
      </c>
      <c r="BA58">
        <f t="shared" si="75"/>
        <v>1.9062283947264971E-2</v>
      </c>
      <c r="BB58">
        <f t="shared" si="76"/>
        <v>-1</v>
      </c>
      <c r="BC58" t="s">
        <v>495</v>
      </c>
      <c r="BD58">
        <v>580.67999999999995</v>
      </c>
      <c r="BE58">
        <f t="shared" si="77"/>
        <v>612.95000000000016</v>
      </c>
      <c r="BF58">
        <f t="shared" si="78"/>
        <v>0.59337171434487646</v>
      </c>
      <c r="BG58">
        <f t="shared" si="79"/>
        <v>2.0555727767445067</v>
      </c>
      <c r="BH58">
        <f t="shared" si="80"/>
        <v>0.30470681225144486</v>
      </c>
      <c r="BI58" t="e">
        <f t="shared" si="81"/>
        <v>#DIV/0!</v>
      </c>
      <c r="BJ58" t="s">
        <v>281</v>
      </c>
      <c r="BK58" t="s">
        <v>281</v>
      </c>
      <c r="BL58" t="s">
        <v>281</v>
      </c>
      <c r="BM58" t="s">
        <v>281</v>
      </c>
      <c r="BN58" t="s">
        <v>281</v>
      </c>
      <c r="BO58" t="s">
        <v>281</v>
      </c>
      <c r="BP58" t="s">
        <v>281</v>
      </c>
      <c r="BQ58" t="s">
        <v>281</v>
      </c>
      <c r="BR58">
        <f t="shared" si="82"/>
        <v>1700.0063333333301</v>
      </c>
      <c r="BS58">
        <f t="shared" si="83"/>
        <v>1429.2245704303193</v>
      </c>
      <c r="BT58">
        <f t="shared" si="84"/>
        <v>0.84071720346354906</v>
      </c>
      <c r="BU58">
        <f t="shared" si="85"/>
        <v>0.19143440692709821</v>
      </c>
      <c r="BV58">
        <v>6</v>
      </c>
      <c r="BW58">
        <v>0.5</v>
      </c>
      <c r="BX58" t="s">
        <v>282</v>
      </c>
      <c r="BY58">
        <v>1531241457.25</v>
      </c>
      <c r="BZ58">
        <v>257.15856666666701</v>
      </c>
      <c r="CA58">
        <v>300.02563333333302</v>
      </c>
      <c r="CB58">
        <v>28.123256666666698</v>
      </c>
      <c r="CC58">
        <v>14.890026666666699</v>
      </c>
      <c r="CD58">
        <v>400.00886666666702</v>
      </c>
      <c r="CE58">
        <v>99.365363333333306</v>
      </c>
      <c r="CF58">
        <v>0.100042033333333</v>
      </c>
      <c r="CG58">
        <v>30.01239</v>
      </c>
      <c r="CH58">
        <v>28.887799999999999</v>
      </c>
      <c r="CI58">
        <v>999.9</v>
      </c>
      <c r="CJ58">
        <v>9994.1656666666695</v>
      </c>
      <c r="CK58">
        <v>0</v>
      </c>
      <c r="CL58">
        <v>2.47646266666667</v>
      </c>
      <c r="CM58">
        <v>1700.0063333333301</v>
      </c>
      <c r="CN58">
        <v>0.97602236666666697</v>
      </c>
      <c r="CO58">
        <v>2.3977686666666699E-2</v>
      </c>
      <c r="CP58">
        <v>0</v>
      </c>
      <c r="CQ58">
        <v>829.91096666666704</v>
      </c>
      <c r="CR58">
        <v>4.9993999999999996</v>
      </c>
      <c r="CS58">
        <v>14479.3</v>
      </c>
      <c r="CT58">
        <v>14104.313333333301</v>
      </c>
      <c r="CU58">
        <v>46.375</v>
      </c>
      <c r="CV58">
        <v>47.564100000000003</v>
      </c>
      <c r="CW58">
        <v>47.0914</v>
      </c>
      <c r="CX58">
        <v>47.695399999999999</v>
      </c>
      <c r="CY58">
        <v>48.293399999999998</v>
      </c>
      <c r="CZ58">
        <v>1654.36466666667</v>
      </c>
      <c r="DA58">
        <v>40.641666666666701</v>
      </c>
      <c r="DB58">
        <v>0</v>
      </c>
      <c r="DC58">
        <v>109.200000047684</v>
      </c>
      <c r="DD58">
        <v>829.92280769230797</v>
      </c>
      <c r="DE58">
        <v>-7.3827350456901097</v>
      </c>
      <c r="DF58">
        <v>-124.341880186105</v>
      </c>
      <c r="DG58">
        <v>14479.246153846199</v>
      </c>
      <c r="DH58">
        <v>15</v>
      </c>
      <c r="DI58">
        <v>1531241434.5</v>
      </c>
      <c r="DJ58" t="s">
        <v>496</v>
      </c>
      <c r="DK58">
        <v>52</v>
      </c>
      <c r="DL58">
        <v>-4.8380000000000001</v>
      </c>
      <c r="DM58">
        <v>0.48299999999999998</v>
      </c>
      <c r="DN58">
        <v>300</v>
      </c>
      <c r="DO58">
        <v>15</v>
      </c>
      <c r="DP58">
        <v>0.03</v>
      </c>
      <c r="DQ58">
        <v>0.01</v>
      </c>
      <c r="DR58">
        <v>26.265976293179701</v>
      </c>
      <c r="DS58">
        <v>6.4566923921604E-2</v>
      </c>
      <c r="DT58">
        <v>0.15255168405703301</v>
      </c>
      <c r="DU58">
        <v>1</v>
      </c>
      <c r="DV58">
        <v>0.86486271526033898</v>
      </c>
      <c r="DW58">
        <v>0.215064469652648</v>
      </c>
      <c r="DX58">
        <v>3.15994763556256E-2</v>
      </c>
      <c r="DY58">
        <v>1</v>
      </c>
      <c r="DZ58">
        <v>2</v>
      </c>
      <c r="EA58">
        <v>2</v>
      </c>
      <c r="EB58" t="s">
        <v>284</v>
      </c>
      <c r="EC58">
        <v>1.88486</v>
      </c>
      <c r="ED58">
        <v>1.87687</v>
      </c>
      <c r="EE58">
        <v>1.8760699999999999</v>
      </c>
      <c r="EF58">
        <v>1.87714</v>
      </c>
      <c r="EG58">
        <v>1.8817699999999999</v>
      </c>
      <c r="EH58">
        <v>1.8809499999999999</v>
      </c>
      <c r="EI58">
        <v>1.8756200000000001</v>
      </c>
      <c r="EJ58">
        <v>1.87527</v>
      </c>
      <c r="EK58" t="s">
        <v>285</v>
      </c>
      <c r="EL58" t="s">
        <v>19</v>
      </c>
      <c r="EM58" t="s">
        <v>19</v>
      </c>
      <c r="EN58" t="s">
        <v>19</v>
      </c>
      <c r="EO58" t="s">
        <v>286</v>
      </c>
      <c r="EP58" t="s">
        <v>287</v>
      </c>
      <c r="EQ58" t="s">
        <v>288</v>
      </c>
      <c r="ER58" t="s">
        <v>288</v>
      </c>
      <c r="ES58" t="s">
        <v>288</v>
      </c>
      <c r="ET58" t="s">
        <v>288</v>
      </c>
      <c r="EU58">
        <v>0</v>
      </c>
      <c r="EV58">
        <v>100</v>
      </c>
      <c r="EW58">
        <v>100</v>
      </c>
      <c r="EX58">
        <v>-4.8380000000000001</v>
      </c>
      <c r="EY58">
        <v>0.48299999999999998</v>
      </c>
      <c r="EZ58">
        <v>2</v>
      </c>
      <c r="FA58">
        <v>399.09800000000001</v>
      </c>
      <c r="FB58">
        <v>587.22699999999998</v>
      </c>
      <c r="FC58">
        <v>25.0002</v>
      </c>
      <c r="FD58">
        <v>35.299100000000003</v>
      </c>
      <c r="FE58">
        <v>30.0001</v>
      </c>
      <c r="FF58">
        <v>35.296399999999998</v>
      </c>
      <c r="FG58">
        <v>35.253399999999999</v>
      </c>
      <c r="FH58">
        <v>15.926299999999999</v>
      </c>
      <c r="FI58">
        <v>59.158900000000003</v>
      </c>
      <c r="FJ58">
        <v>0</v>
      </c>
      <c r="FK58">
        <v>25</v>
      </c>
      <c r="FL58">
        <v>300</v>
      </c>
      <c r="FM58">
        <v>14.619400000000001</v>
      </c>
      <c r="FN58">
        <v>100.46599999999999</v>
      </c>
      <c r="FO58">
        <v>101.392</v>
      </c>
    </row>
    <row r="59" spans="1:171" x14ac:dyDescent="0.2">
      <c r="A59">
        <v>53</v>
      </c>
      <c r="B59">
        <v>1531241576</v>
      </c>
      <c r="C59">
        <v>9178.2999999523199</v>
      </c>
      <c r="D59" t="s">
        <v>497</v>
      </c>
      <c r="E59" t="s">
        <v>498</v>
      </c>
      <c r="F59" t="s">
        <v>642</v>
      </c>
      <c r="G59">
        <v>1531241568.25</v>
      </c>
      <c r="H59">
        <f t="shared" si="43"/>
        <v>9.2387534820361546E-3</v>
      </c>
      <c r="I59">
        <f t="shared" si="44"/>
        <v>21.572007358013135</v>
      </c>
      <c r="J59">
        <f t="shared" si="45"/>
        <v>214.71056666666701</v>
      </c>
      <c r="K59">
        <f t="shared" si="46"/>
        <v>165.9877105705396</v>
      </c>
      <c r="L59">
        <f t="shared" si="47"/>
        <v>16.509906774164516</v>
      </c>
      <c r="M59">
        <f t="shared" si="48"/>
        <v>21.356107792017866</v>
      </c>
      <c r="N59">
        <f t="shared" si="49"/>
        <v>0.91171828108279429</v>
      </c>
      <c r="O59">
        <f t="shared" si="50"/>
        <v>2.2521364745157166</v>
      </c>
      <c r="P59">
        <f t="shared" si="51"/>
        <v>0.74640909779251197</v>
      </c>
      <c r="Q59">
        <f t="shared" si="52"/>
        <v>0.47884294958403956</v>
      </c>
      <c r="R59">
        <f t="shared" si="53"/>
        <v>273.60245150119584</v>
      </c>
      <c r="S59">
        <f t="shared" si="54"/>
        <v>29.005521039597085</v>
      </c>
      <c r="T59">
        <f t="shared" si="55"/>
        <v>28.869866666666699</v>
      </c>
      <c r="U59">
        <f t="shared" si="56"/>
        <v>3.9915871450703269</v>
      </c>
      <c r="V59">
        <f t="shared" si="57"/>
        <v>65.746687593255018</v>
      </c>
      <c r="W59">
        <f t="shared" si="58"/>
        <v>2.8025009214051302</v>
      </c>
      <c r="X59">
        <f t="shared" si="59"/>
        <v>4.2625735592079321</v>
      </c>
      <c r="Y59">
        <f t="shared" si="60"/>
        <v>1.1890862236651967</v>
      </c>
      <c r="Z59">
        <f t="shared" si="61"/>
        <v>-407.42902855779442</v>
      </c>
      <c r="AA59">
        <f t="shared" si="62"/>
        <v>138.27110059394369</v>
      </c>
      <c r="AB59">
        <f t="shared" si="63"/>
        <v>13.575755671901767</v>
      </c>
      <c r="AC59">
        <f t="shared" si="64"/>
        <v>18.020279209246894</v>
      </c>
      <c r="AD59">
        <v>-4.1241289010174001E-2</v>
      </c>
      <c r="AE59">
        <v>4.6296959849270097E-2</v>
      </c>
      <c r="AF59">
        <v>3.45904111978636</v>
      </c>
      <c r="AG59">
        <v>0</v>
      </c>
      <c r="AH59">
        <v>0</v>
      </c>
      <c r="AI59">
        <f t="shared" si="65"/>
        <v>1</v>
      </c>
      <c r="AJ59">
        <f t="shared" si="66"/>
        <v>0</v>
      </c>
      <c r="AK59">
        <f t="shared" si="67"/>
        <v>52065.06591344504</v>
      </c>
      <c r="AL59">
        <v>0</v>
      </c>
      <c r="AM59">
        <v>0</v>
      </c>
      <c r="AN59">
        <v>0</v>
      </c>
      <c r="AO59">
        <f t="shared" si="68"/>
        <v>0</v>
      </c>
      <c r="AP59" t="e">
        <f t="shared" si="69"/>
        <v>#DIV/0!</v>
      </c>
      <c r="AQ59">
        <v>-1</v>
      </c>
      <c r="AR59" t="s">
        <v>499</v>
      </c>
      <c r="AS59">
        <v>795.97819230769198</v>
      </c>
      <c r="AT59">
        <v>1114.7</v>
      </c>
      <c r="AU59">
        <f t="shared" si="70"/>
        <v>0.2859260856663749</v>
      </c>
      <c r="AV59">
        <v>0.5</v>
      </c>
      <c r="AW59">
        <f t="shared" si="71"/>
        <v>1429.2216392348907</v>
      </c>
      <c r="AX59">
        <f t="shared" si="72"/>
        <v>21.572007358013135</v>
      </c>
      <c r="AY59">
        <f t="shared" si="73"/>
        <v>204.32587442805607</v>
      </c>
      <c r="AZ59">
        <f t="shared" si="74"/>
        <v>0.48414820130976949</v>
      </c>
      <c r="BA59">
        <f t="shared" si="75"/>
        <v>1.5793216907978438E-2</v>
      </c>
      <c r="BB59">
        <f t="shared" si="76"/>
        <v>-1</v>
      </c>
      <c r="BC59" t="s">
        <v>500</v>
      </c>
      <c r="BD59">
        <v>575.02</v>
      </c>
      <c r="BE59">
        <f t="shared" si="77"/>
        <v>539.68000000000006</v>
      </c>
      <c r="BF59">
        <f t="shared" si="78"/>
        <v>0.59057554049123184</v>
      </c>
      <c r="BG59">
        <f t="shared" si="79"/>
        <v>1.9385412681298044</v>
      </c>
      <c r="BH59">
        <f t="shared" si="80"/>
        <v>0.28592608566637484</v>
      </c>
      <c r="BI59" t="e">
        <f t="shared" si="81"/>
        <v>#DIV/0!</v>
      </c>
      <c r="BJ59" t="s">
        <v>281</v>
      </c>
      <c r="BK59" t="s">
        <v>281</v>
      </c>
      <c r="BL59" t="s">
        <v>281</v>
      </c>
      <c r="BM59" t="s">
        <v>281</v>
      </c>
      <c r="BN59" t="s">
        <v>281</v>
      </c>
      <c r="BO59" t="s">
        <v>281</v>
      </c>
      <c r="BP59" t="s">
        <v>281</v>
      </c>
      <c r="BQ59" t="s">
        <v>281</v>
      </c>
      <c r="BR59">
        <f t="shared" si="82"/>
        <v>1700.0026666666699</v>
      </c>
      <c r="BS59">
        <f t="shared" si="83"/>
        <v>1429.2216392348907</v>
      </c>
      <c r="BT59">
        <f t="shared" si="84"/>
        <v>0.84071729254241634</v>
      </c>
      <c r="BU59">
        <f t="shared" si="85"/>
        <v>0.19143458508483274</v>
      </c>
      <c r="BV59">
        <v>6</v>
      </c>
      <c r="BW59">
        <v>0.5</v>
      </c>
      <c r="BX59" t="s">
        <v>282</v>
      </c>
      <c r="BY59">
        <v>1531241568.25</v>
      </c>
      <c r="BZ59">
        <v>214.71056666666701</v>
      </c>
      <c r="CA59">
        <v>250.04493333333301</v>
      </c>
      <c r="CB59">
        <v>28.175853333333301</v>
      </c>
      <c r="CC59">
        <v>14.7078566666667</v>
      </c>
      <c r="CD59">
        <v>399.99016666666699</v>
      </c>
      <c r="CE59">
        <v>99.364693333333307</v>
      </c>
      <c r="CF59">
        <v>9.9940026666666695E-2</v>
      </c>
      <c r="CG59">
        <v>30.008676666666702</v>
      </c>
      <c r="CH59">
        <v>28.869866666666699</v>
      </c>
      <c r="CI59">
        <v>999.9</v>
      </c>
      <c r="CJ59">
        <v>10009.126</v>
      </c>
      <c r="CK59">
        <v>0</v>
      </c>
      <c r="CL59">
        <v>3.3820443333333299</v>
      </c>
      <c r="CM59">
        <v>1700.0026666666699</v>
      </c>
      <c r="CN59">
        <v>0.97602029999999995</v>
      </c>
      <c r="CO59">
        <v>2.397968E-2</v>
      </c>
      <c r="CP59">
        <v>0</v>
      </c>
      <c r="CQ59">
        <v>795.98173333333295</v>
      </c>
      <c r="CR59">
        <v>4.9993999999999996</v>
      </c>
      <c r="CS59">
        <v>13912.34</v>
      </c>
      <c r="CT59">
        <v>14104.2633333333</v>
      </c>
      <c r="CU59">
        <v>46.375</v>
      </c>
      <c r="CV59">
        <v>47.561999999999998</v>
      </c>
      <c r="CW59">
        <v>47.095599999999997</v>
      </c>
      <c r="CX59">
        <v>47.695399999999999</v>
      </c>
      <c r="CY59">
        <v>48.295466666666698</v>
      </c>
      <c r="CZ59">
        <v>1654.35766666667</v>
      </c>
      <c r="DA59">
        <v>40.646666666666697</v>
      </c>
      <c r="DB59">
        <v>0</v>
      </c>
      <c r="DC59">
        <v>110.299999952316</v>
      </c>
      <c r="DD59">
        <v>795.97819230769198</v>
      </c>
      <c r="DE59">
        <v>-3.4819487141327099</v>
      </c>
      <c r="DF59">
        <v>119.26153845164301</v>
      </c>
      <c r="DG59">
        <v>13912.6384615385</v>
      </c>
      <c r="DH59">
        <v>15</v>
      </c>
      <c r="DI59">
        <v>1531241546</v>
      </c>
      <c r="DJ59" t="s">
        <v>501</v>
      </c>
      <c r="DK59">
        <v>53</v>
      </c>
      <c r="DL59">
        <v>-4.625</v>
      </c>
      <c r="DM59">
        <v>0.48099999999999998</v>
      </c>
      <c r="DN59">
        <v>250</v>
      </c>
      <c r="DO59">
        <v>15</v>
      </c>
      <c r="DP59">
        <v>0.03</v>
      </c>
      <c r="DQ59">
        <v>0.01</v>
      </c>
      <c r="DR59">
        <v>21.5545740727203</v>
      </c>
      <c r="DS59">
        <v>0.48129347907202202</v>
      </c>
      <c r="DT59">
        <v>0.29602990176378602</v>
      </c>
      <c r="DU59">
        <v>1</v>
      </c>
      <c r="DV59">
        <v>0.887662680752348</v>
      </c>
      <c r="DW59">
        <v>0.28322278123306099</v>
      </c>
      <c r="DX59">
        <v>4.0440208941106698E-2</v>
      </c>
      <c r="DY59">
        <v>1</v>
      </c>
      <c r="DZ59">
        <v>2</v>
      </c>
      <c r="EA59">
        <v>2</v>
      </c>
      <c r="EB59" t="s">
        <v>284</v>
      </c>
      <c r="EC59">
        <v>1.8848800000000001</v>
      </c>
      <c r="ED59">
        <v>1.8768499999999999</v>
      </c>
      <c r="EE59">
        <v>1.8760699999999999</v>
      </c>
      <c r="EF59">
        <v>1.87714</v>
      </c>
      <c r="EG59">
        <v>1.8817699999999999</v>
      </c>
      <c r="EH59">
        <v>1.8809499999999999</v>
      </c>
      <c r="EI59">
        <v>1.87565</v>
      </c>
      <c r="EJ59">
        <v>1.8751899999999999</v>
      </c>
      <c r="EK59" t="s">
        <v>285</v>
      </c>
      <c r="EL59" t="s">
        <v>19</v>
      </c>
      <c r="EM59" t="s">
        <v>19</v>
      </c>
      <c r="EN59" t="s">
        <v>19</v>
      </c>
      <c r="EO59" t="s">
        <v>286</v>
      </c>
      <c r="EP59" t="s">
        <v>287</v>
      </c>
      <c r="EQ59" t="s">
        <v>288</v>
      </c>
      <c r="ER59" t="s">
        <v>288</v>
      </c>
      <c r="ES59" t="s">
        <v>288</v>
      </c>
      <c r="ET59" t="s">
        <v>288</v>
      </c>
      <c r="EU59">
        <v>0</v>
      </c>
      <c r="EV59">
        <v>100</v>
      </c>
      <c r="EW59">
        <v>100</v>
      </c>
      <c r="EX59">
        <v>-4.625</v>
      </c>
      <c r="EY59">
        <v>0.48099999999999998</v>
      </c>
      <c r="EZ59">
        <v>2</v>
      </c>
      <c r="FA59">
        <v>399.048</v>
      </c>
      <c r="FB59">
        <v>586.82600000000002</v>
      </c>
      <c r="FC59">
        <v>25.0001</v>
      </c>
      <c r="FD59">
        <v>35.302399999999999</v>
      </c>
      <c r="FE59">
        <v>30</v>
      </c>
      <c r="FF59">
        <v>35.302300000000002</v>
      </c>
      <c r="FG59">
        <v>35.262300000000003</v>
      </c>
      <c r="FH59">
        <v>13.818899999999999</v>
      </c>
      <c r="FI59">
        <v>59.8904</v>
      </c>
      <c r="FJ59">
        <v>0</v>
      </c>
      <c r="FK59">
        <v>25</v>
      </c>
      <c r="FL59">
        <v>250</v>
      </c>
      <c r="FM59">
        <v>14.425599999999999</v>
      </c>
      <c r="FN59">
        <v>100.467</v>
      </c>
      <c r="FO59">
        <v>101.393</v>
      </c>
    </row>
    <row r="60" spans="1:171" x14ac:dyDescent="0.2">
      <c r="A60">
        <v>54</v>
      </c>
      <c r="B60">
        <v>1531241681</v>
      </c>
      <c r="C60">
        <v>9283.2999999523199</v>
      </c>
      <c r="D60" t="s">
        <v>502</v>
      </c>
      <c r="E60" t="s">
        <v>503</v>
      </c>
      <c r="F60" t="s">
        <v>642</v>
      </c>
      <c r="G60">
        <v>1531241673.25</v>
      </c>
      <c r="H60">
        <f t="shared" si="43"/>
        <v>9.4560291070181143E-3</v>
      </c>
      <c r="I60">
        <f t="shared" si="44"/>
        <v>14.022098590343216</v>
      </c>
      <c r="J60">
        <f t="shared" si="45"/>
        <v>151.84620000000001</v>
      </c>
      <c r="K60">
        <f t="shared" si="46"/>
        <v>120.75091815653356</v>
      </c>
      <c r="L60">
        <f t="shared" si="47"/>
        <v>12.01052949558936</v>
      </c>
      <c r="M60">
        <f t="shared" si="48"/>
        <v>15.103431855722766</v>
      </c>
      <c r="N60">
        <f t="shared" si="49"/>
        <v>0.94262726614620562</v>
      </c>
      <c r="O60">
        <f t="shared" si="50"/>
        <v>2.2505779920016082</v>
      </c>
      <c r="P60">
        <f t="shared" si="51"/>
        <v>0.76696474329431352</v>
      </c>
      <c r="Q60">
        <f t="shared" si="52"/>
        <v>0.49238793876534631</v>
      </c>
      <c r="R60">
        <f t="shared" si="53"/>
        <v>273.59420120247989</v>
      </c>
      <c r="S60">
        <f t="shared" si="54"/>
        <v>28.918269320905157</v>
      </c>
      <c r="T60">
        <f t="shared" si="55"/>
        <v>28.831203333333299</v>
      </c>
      <c r="U60">
        <f t="shared" si="56"/>
        <v>3.9826569837353145</v>
      </c>
      <c r="V60">
        <f t="shared" si="57"/>
        <v>65.699589612632238</v>
      </c>
      <c r="W60">
        <f t="shared" si="58"/>
        <v>2.7981340293797357</v>
      </c>
      <c r="X60">
        <f t="shared" si="59"/>
        <v>4.2589825079238102</v>
      </c>
      <c r="Y60">
        <f t="shared" si="60"/>
        <v>1.1845229543555789</v>
      </c>
      <c r="Z60">
        <f t="shared" si="61"/>
        <v>-417.01088361949883</v>
      </c>
      <c r="AA60">
        <f t="shared" si="62"/>
        <v>141.08619926753073</v>
      </c>
      <c r="AB60">
        <f t="shared" si="63"/>
        <v>13.858076040516606</v>
      </c>
      <c r="AC60">
        <f t="shared" si="64"/>
        <v>11.527592891028405</v>
      </c>
      <c r="AD60">
        <v>-4.11993095087754E-2</v>
      </c>
      <c r="AE60">
        <v>4.6249834181343798E-2</v>
      </c>
      <c r="AF60">
        <v>3.45625412922946</v>
      </c>
      <c r="AG60">
        <v>0</v>
      </c>
      <c r="AH60">
        <v>0</v>
      </c>
      <c r="AI60">
        <f t="shared" si="65"/>
        <v>1</v>
      </c>
      <c r="AJ60">
        <f t="shared" si="66"/>
        <v>0</v>
      </c>
      <c r="AK60">
        <f t="shared" si="67"/>
        <v>52016.770941491523</v>
      </c>
      <c r="AL60">
        <v>0</v>
      </c>
      <c r="AM60">
        <v>0</v>
      </c>
      <c r="AN60">
        <v>0</v>
      </c>
      <c r="AO60">
        <f t="shared" si="68"/>
        <v>0</v>
      </c>
      <c r="AP60" t="e">
        <f t="shared" si="69"/>
        <v>#DIV/0!</v>
      </c>
      <c r="AQ60">
        <v>-1</v>
      </c>
      <c r="AR60" t="s">
        <v>504</v>
      </c>
      <c r="AS60">
        <v>765.36696153846196</v>
      </c>
      <c r="AT60">
        <v>1027.3</v>
      </c>
      <c r="AU60">
        <f t="shared" si="70"/>
        <v>0.25497229481313932</v>
      </c>
      <c r="AV60">
        <v>0.5</v>
      </c>
      <c r="AW60">
        <f t="shared" si="71"/>
        <v>1429.1817592351206</v>
      </c>
      <c r="AX60">
        <f t="shared" si="72"/>
        <v>14.022098590343216</v>
      </c>
      <c r="AY60">
        <f t="shared" si="73"/>
        <v>182.20087642862913</v>
      </c>
      <c r="AZ60">
        <f t="shared" si="74"/>
        <v>0.43845030662902751</v>
      </c>
      <c r="BA60">
        <f t="shared" si="75"/>
        <v>1.0510978392547388E-2</v>
      </c>
      <c r="BB60">
        <f t="shared" si="76"/>
        <v>-1</v>
      </c>
      <c r="BC60" t="s">
        <v>505</v>
      </c>
      <c r="BD60">
        <v>576.88</v>
      </c>
      <c r="BE60">
        <f t="shared" si="77"/>
        <v>450.41999999999996</v>
      </c>
      <c r="BF60">
        <f t="shared" si="78"/>
        <v>0.58153065685701788</v>
      </c>
      <c r="BG60">
        <f t="shared" si="79"/>
        <v>1.7807862987103036</v>
      </c>
      <c r="BH60">
        <f t="shared" si="80"/>
        <v>0.25497229481313932</v>
      </c>
      <c r="BI60" t="e">
        <f t="shared" si="81"/>
        <v>#DIV/0!</v>
      </c>
      <c r="BJ60" t="s">
        <v>281</v>
      </c>
      <c r="BK60" t="s">
        <v>281</v>
      </c>
      <c r="BL60" t="s">
        <v>281</v>
      </c>
      <c r="BM60" t="s">
        <v>281</v>
      </c>
      <c r="BN60" t="s">
        <v>281</v>
      </c>
      <c r="BO60" t="s">
        <v>281</v>
      </c>
      <c r="BP60" t="s">
        <v>281</v>
      </c>
      <c r="BQ60" t="s">
        <v>281</v>
      </c>
      <c r="BR60">
        <f t="shared" si="82"/>
        <v>1699.9556666666699</v>
      </c>
      <c r="BS60">
        <f t="shared" si="83"/>
        <v>1429.1817592351206</v>
      </c>
      <c r="BT60">
        <f t="shared" si="84"/>
        <v>0.84071707707384402</v>
      </c>
      <c r="BU60">
        <f t="shared" si="85"/>
        <v>0.19143415414768794</v>
      </c>
      <c r="BV60">
        <v>6</v>
      </c>
      <c r="BW60">
        <v>0.5</v>
      </c>
      <c r="BX60" t="s">
        <v>282</v>
      </c>
      <c r="BY60">
        <v>1531241673.25</v>
      </c>
      <c r="BZ60">
        <v>151.84620000000001</v>
      </c>
      <c r="CA60">
        <v>175.0326</v>
      </c>
      <c r="CB60">
        <v>28.1317533333333</v>
      </c>
      <c r="CC60">
        <v>14.347053333333299</v>
      </c>
      <c r="CD60">
        <v>400.00933333333302</v>
      </c>
      <c r="CE60">
        <v>99.365296666666694</v>
      </c>
      <c r="CF60">
        <v>0.1000298</v>
      </c>
      <c r="CG60">
        <v>29.9940033333333</v>
      </c>
      <c r="CH60">
        <v>28.831203333333299</v>
      </c>
      <c r="CI60">
        <v>999.9</v>
      </c>
      <c r="CJ60">
        <v>9998.8770000000004</v>
      </c>
      <c r="CK60">
        <v>0</v>
      </c>
      <c r="CL60">
        <v>3.9210500000000001</v>
      </c>
      <c r="CM60">
        <v>1699.9556666666699</v>
      </c>
      <c r="CN60">
        <v>0.97602603333333304</v>
      </c>
      <c r="CO60">
        <v>2.3973936666666699E-2</v>
      </c>
      <c r="CP60">
        <v>0</v>
      </c>
      <c r="CQ60">
        <v>765.37860000000001</v>
      </c>
      <c r="CR60">
        <v>4.9993999999999996</v>
      </c>
      <c r="CS60">
        <v>13405.41</v>
      </c>
      <c r="CT60">
        <v>14103.8766666667</v>
      </c>
      <c r="CU60">
        <v>46.316200000000002</v>
      </c>
      <c r="CV60">
        <v>47.561999999999998</v>
      </c>
      <c r="CW60">
        <v>47.061999999999998</v>
      </c>
      <c r="CX60">
        <v>47.686999999999998</v>
      </c>
      <c r="CY60">
        <v>48.2582666666667</v>
      </c>
      <c r="CZ60">
        <v>1654.3240000000001</v>
      </c>
      <c r="DA60">
        <v>40.633333333333297</v>
      </c>
      <c r="DB60">
        <v>0</v>
      </c>
      <c r="DC60">
        <v>104.299999952316</v>
      </c>
      <c r="DD60">
        <v>765.36696153846196</v>
      </c>
      <c r="DE60">
        <v>-7.6552136777592699</v>
      </c>
      <c r="DF60">
        <v>-134.868376186608</v>
      </c>
      <c r="DG60">
        <v>13405.5730769231</v>
      </c>
      <c r="DH60">
        <v>15</v>
      </c>
      <c r="DI60">
        <v>1531241650.5</v>
      </c>
      <c r="DJ60" t="s">
        <v>506</v>
      </c>
      <c r="DK60">
        <v>54</v>
      </c>
      <c r="DL60">
        <v>-4.6109999999999998</v>
      </c>
      <c r="DM60">
        <v>0.47399999999999998</v>
      </c>
      <c r="DN60">
        <v>175</v>
      </c>
      <c r="DO60">
        <v>14</v>
      </c>
      <c r="DP60">
        <v>0.04</v>
      </c>
      <c r="DQ60">
        <v>0.01</v>
      </c>
      <c r="DR60">
        <v>14.026429077947</v>
      </c>
      <c r="DS60">
        <v>4.4143182900765299E-2</v>
      </c>
      <c r="DT60">
        <v>8.4700596752761398E-2</v>
      </c>
      <c r="DU60">
        <v>1</v>
      </c>
      <c r="DV60">
        <v>0.92406638180733003</v>
      </c>
      <c r="DW60">
        <v>0.206022952754081</v>
      </c>
      <c r="DX60">
        <v>2.7728892959646399E-2</v>
      </c>
      <c r="DY60">
        <v>1</v>
      </c>
      <c r="DZ60">
        <v>2</v>
      </c>
      <c r="EA60">
        <v>2</v>
      </c>
      <c r="EB60" t="s">
        <v>284</v>
      </c>
      <c r="EC60">
        <v>1.8849100000000001</v>
      </c>
      <c r="ED60">
        <v>1.8768400000000001</v>
      </c>
      <c r="EE60">
        <v>1.8760699999999999</v>
      </c>
      <c r="EF60">
        <v>1.87714</v>
      </c>
      <c r="EG60">
        <v>1.88175</v>
      </c>
      <c r="EH60">
        <v>1.88093</v>
      </c>
      <c r="EI60">
        <v>1.8756200000000001</v>
      </c>
      <c r="EJ60">
        <v>1.8751899999999999</v>
      </c>
      <c r="EK60" t="s">
        <v>285</v>
      </c>
      <c r="EL60" t="s">
        <v>19</v>
      </c>
      <c r="EM60" t="s">
        <v>19</v>
      </c>
      <c r="EN60" t="s">
        <v>19</v>
      </c>
      <c r="EO60" t="s">
        <v>286</v>
      </c>
      <c r="EP60" t="s">
        <v>287</v>
      </c>
      <c r="EQ60" t="s">
        <v>288</v>
      </c>
      <c r="ER60" t="s">
        <v>288</v>
      </c>
      <c r="ES60" t="s">
        <v>288</v>
      </c>
      <c r="ET60" t="s">
        <v>288</v>
      </c>
      <c r="EU60">
        <v>0</v>
      </c>
      <c r="EV60">
        <v>100</v>
      </c>
      <c r="EW60">
        <v>100</v>
      </c>
      <c r="EX60">
        <v>-4.6109999999999998</v>
      </c>
      <c r="EY60">
        <v>0.47399999999999998</v>
      </c>
      <c r="EZ60">
        <v>2</v>
      </c>
      <c r="FA60">
        <v>399.23700000000002</v>
      </c>
      <c r="FB60">
        <v>586.24300000000005</v>
      </c>
      <c r="FC60">
        <v>24.999500000000001</v>
      </c>
      <c r="FD60">
        <v>35.308799999999998</v>
      </c>
      <c r="FE60">
        <v>30</v>
      </c>
      <c r="FF60">
        <v>35.31</v>
      </c>
      <c r="FG60">
        <v>35.269300000000001</v>
      </c>
      <c r="FH60">
        <v>10.5768</v>
      </c>
      <c r="FI60">
        <v>60.415900000000001</v>
      </c>
      <c r="FJ60">
        <v>0</v>
      </c>
      <c r="FK60">
        <v>25</v>
      </c>
      <c r="FL60">
        <v>175</v>
      </c>
      <c r="FM60">
        <v>14.138500000000001</v>
      </c>
      <c r="FN60">
        <v>100.467</v>
      </c>
      <c r="FO60">
        <v>101.39</v>
      </c>
    </row>
    <row r="61" spans="1:171" x14ac:dyDescent="0.2">
      <c r="A61">
        <v>55</v>
      </c>
      <c r="B61">
        <v>1531241790</v>
      </c>
      <c r="C61">
        <v>9392.2999999523199</v>
      </c>
      <c r="D61" t="s">
        <v>507</v>
      </c>
      <c r="E61" t="s">
        <v>508</v>
      </c>
      <c r="F61" t="s">
        <v>642</v>
      </c>
      <c r="G61">
        <v>1531241782.28667</v>
      </c>
      <c r="H61">
        <f t="shared" si="43"/>
        <v>9.7023498007723051E-3</v>
      </c>
      <c r="I61">
        <f t="shared" si="44"/>
        <v>5.8095776544306892</v>
      </c>
      <c r="J61">
        <f t="shared" si="45"/>
        <v>89.988606666666698</v>
      </c>
      <c r="K61">
        <f t="shared" si="46"/>
        <v>77.004959207352698</v>
      </c>
      <c r="L61">
        <f t="shared" si="47"/>
        <v>7.6593452662527781</v>
      </c>
      <c r="M61">
        <f t="shared" si="48"/>
        <v>8.9507716851462771</v>
      </c>
      <c r="N61">
        <f t="shared" si="49"/>
        <v>0.98270226502036517</v>
      </c>
      <c r="O61">
        <f t="shared" si="50"/>
        <v>2.2516883780816759</v>
      </c>
      <c r="P61">
        <f t="shared" si="51"/>
        <v>0.79344778681350037</v>
      </c>
      <c r="Q61">
        <f t="shared" si="52"/>
        <v>0.50984845903036169</v>
      </c>
      <c r="R61">
        <f t="shared" si="53"/>
        <v>273.60205284451359</v>
      </c>
      <c r="S61">
        <f t="shared" si="54"/>
        <v>28.836457811098558</v>
      </c>
      <c r="T61">
        <f t="shared" si="55"/>
        <v>28.807836666666699</v>
      </c>
      <c r="U61">
        <f t="shared" si="56"/>
        <v>3.9772683805445537</v>
      </c>
      <c r="V61">
        <f t="shared" si="57"/>
        <v>65.804263081718318</v>
      </c>
      <c r="W61">
        <f t="shared" si="58"/>
        <v>2.8024455604538754</v>
      </c>
      <c r="X61">
        <f t="shared" si="59"/>
        <v>4.2587598875982984</v>
      </c>
      <c r="Y61">
        <f t="shared" si="60"/>
        <v>1.1748228200906783</v>
      </c>
      <c r="Z61">
        <f t="shared" si="61"/>
        <v>-427.87362621405867</v>
      </c>
      <c r="AA61">
        <f t="shared" si="62"/>
        <v>143.88189079215738</v>
      </c>
      <c r="AB61">
        <f t="shared" si="63"/>
        <v>14.124012388136659</v>
      </c>
      <c r="AC61">
        <f t="shared" si="64"/>
        <v>3.7343298107489318</v>
      </c>
      <c r="AD61">
        <v>-4.1229216326137401E-2</v>
      </c>
      <c r="AE61">
        <v>4.6283407203813701E-2</v>
      </c>
      <c r="AF61">
        <v>3.4582397225997399</v>
      </c>
      <c r="AG61">
        <v>0</v>
      </c>
      <c r="AH61">
        <v>0</v>
      </c>
      <c r="AI61">
        <f t="shared" si="65"/>
        <v>1</v>
      </c>
      <c r="AJ61">
        <f t="shared" si="66"/>
        <v>0</v>
      </c>
      <c r="AK61">
        <f t="shared" si="67"/>
        <v>52053.147860819845</v>
      </c>
      <c r="AL61">
        <v>0</v>
      </c>
      <c r="AM61">
        <v>0</v>
      </c>
      <c r="AN61">
        <v>0</v>
      </c>
      <c r="AO61">
        <f t="shared" si="68"/>
        <v>0</v>
      </c>
      <c r="AP61" t="e">
        <f t="shared" si="69"/>
        <v>#DIV/0!</v>
      </c>
      <c r="AQ61">
        <v>-1</v>
      </c>
      <c r="AR61" t="s">
        <v>509</v>
      </c>
      <c r="AS61">
        <v>757.72588461538498</v>
      </c>
      <c r="AT61">
        <v>972.197</v>
      </c>
      <c r="AU61">
        <f t="shared" si="70"/>
        <v>0.22060458465168586</v>
      </c>
      <c r="AV61">
        <v>0.5</v>
      </c>
      <c r="AW61">
        <f t="shared" si="71"/>
        <v>1429.2189104303989</v>
      </c>
      <c r="AX61">
        <f t="shared" si="72"/>
        <v>5.8095776544306892</v>
      </c>
      <c r="AY61">
        <f t="shared" si="73"/>
        <v>157.64612205591658</v>
      </c>
      <c r="AZ61">
        <f t="shared" si="74"/>
        <v>0.39703578595696137</v>
      </c>
      <c r="BA61">
        <f t="shared" si="75"/>
        <v>4.7645448886343344E-3</v>
      </c>
      <c r="BB61">
        <f t="shared" si="76"/>
        <v>-1</v>
      </c>
      <c r="BC61" t="s">
        <v>510</v>
      </c>
      <c r="BD61">
        <v>586.20000000000005</v>
      </c>
      <c r="BE61">
        <f t="shared" si="77"/>
        <v>385.99699999999996</v>
      </c>
      <c r="BF61">
        <f t="shared" si="78"/>
        <v>0.55562896961534691</v>
      </c>
      <c r="BG61">
        <f t="shared" si="79"/>
        <v>1.6584732173319685</v>
      </c>
      <c r="BH61">
        <f t="shared" si="80"/>
        <v>0.22060458465168584</v>
      </c>
      <c r="BI61" t="e">
        <f t="shared" si="81"/>
        <v>#DIV/0!</v>
      </c>
      <c r="BJ61" t="s">
        <v>281</v>
      </c>
      <c r="BK61" t="s">
        <v>281</v>
      </c>
      <c r="BL61" t="s">
        <v>281</v>
      </c>
      <c r="BM61" t="s">
        <v>281</v>
      </c>
      <c r="BN61" t="s">
        <v>281</v>
      </c>
      <c r="BO61" t="s">
        <v>281</v>
      </c>
      <c r="BP61" t="s">
        <v>281</v>
      </c>
      <c r="BQ61" t="s">
        <v>281</v>
      </c>
      <c r="BR61">
        <f t="shared" si="82"/>
        <v>1699.99933333333</v>
      </c>
      <c r="BS61">
        <f t="shared" si="83"/>
        <v>1429.2189104303989</v>
      </c>
      <c r="BT61">
        <f t="shared" si="84"/>
        <v>0.8407173358286032</v>
      </c>
      <c r="BU61">
        <f t="shared" si="85"/>
        <v>0.19143467165720635</v>
      </c>
      <c r="BV61">
        <v>6</v>
      </c>
      <c r="BW61">
        <v>0.5</v>
      </c>
      <c r="BX61" t="s">
        <v>282</v>
      </c>
      <c r="BY61">
        <v>1531241782.28667</v>
      </c>
      <c r="BZ61">
        <v>89.988606666666698</v>
      </c>
      <c r="CA61">
        <v>100.01246</v>
      </c>
      <c r="CB61">
        <v>28.17502</v>
      </c>
      <c r="CC61">
        <v>14.0317733333333</v>
      </c>
      <c r="CD61">
        <v>400.00656666666703</v>
      </c>
      <c r="CE61">
        <v>99.365643333333395</v>
      </c>
      <c r="CF61">
        <v>9.9967E-2</v>
      </c>
      <c r="CG61">
        <v>29.993093333333299</v>
      </c>
      <c r="CH61">
        <v>28.807836666666699</v>
      </c>
      <c r="CI61">
        <v>999.9</v>
      </c>
      <c r="CJ61">
        <v>10006.100333333299</v>
      </c>
      <c r="CK61">
        <v>0</v>
      </c>
      <c r="CL61">
        <v>3.9021033333333301</v>
      </c>
      <c r="CM61">
        <v>1699.99933333333</v>
      </c>
      <c r="CN61">
        <v>0.97601586666666695</v>
      </c>
      <c r="CO61">
        <v>2.3984126666666699E-2</v>
      </c>
      <c r="CP61">
        <v>0</v>
      </c>
      <c r="CQ61">
        <v>757.74636666666697</v>
      </c>
      <c r="CR61">
        <v>4.9993999999999996</v>
      </c>
      <c r="CS61">
        <v>13274.2</v>
      </c>
      <c r="CT61">
        <v>14104.2266666667</v>
      </c>
      <c r="CU61">
        <v>46.375</v>
      </c>
      <c r="CV61">
        <v>47.561999999999998</v>
      </c>
      <c r="CW61">
        <v>47.074599999999997</v>
      </c>
      <c r="CX61">
        <v>47.737400000000001</v>
      </c>
      <c r="CY61">
        <v>48.307866666666598</v>
      </c>
      <c r="CZ61">
        <v>1654.3503333333299</v>
      </c>
      <c r="DA61">
        <v>40.649000000000001</v>
      </c>
      <c r="DB61">
        <v>0</v>
      </c>
      <c r="DC61">
        <v>108.40000009536701</v>
      </c>
      <c r="DD61">
        <v>757.72588461538498</v>
      </c>
      <c r="DE61">
        <v>-5.0452991401074803</v>
      </c>
      <c r="DF61">
        <v>-79.712820601566904</v>
      </c>
      <c r="DG61">
        <v>13273.8</v>
      </c>
      <c r="DH61">
        <v>15</v>
      </c>
      <c r="DI61">
        <v>1531241760</v>
      </c>
      <c r="DJ61" t="s">
        <v>511</v>
      </c>
      <c r="DK61">
        <v>55</v>
      </c>
      <c r="DL61">
        <v>-4.5069999999999997</v>
      </c>
      <c r="DM61">
        <v>0.47099999999999997</v>
      </c>
      <c r="DN61">
        <v>100</v>
      </c>
      <c r="DO61">
        <v>14</v>
      </c>
      <c r="DP61">
        <v>0.16</v>
      </c>
      <c r="DQ61">
        <v>0.01</v>
      </c>
      <c r="DR61">
        <v>5.80640997510719</v>
      </c>
      <c r="DS61">
        <v>0.16541618385777199</v>
      </c>
      <c r="DT61">
        <v>0.153051733397992</v>
      </c>
      <c r="DU61">
        <v>1</v>
      </c>
      <c r="DV61">
        <v>0.95889946372980595</v>
      </c>
      <c r="DW61">
        <v>0.264558601407547</v>
      </c>
      <c r="DX61">
        <v>3.9992214754264802E-2</v>
      </c>
      <c r="DY61">
        <v>1</v>
      </c>
      <c r="DZ61">
        <v>2</v>
      </c>
      <c r="EA61">
        <v>2</v>
      </c>
      <c r="EB61" t="s">
        <v>284</v>
      </c>
      <c r="EC61">
        <v>1.8848800000000001</v>
      </c>
      <c r="ED61">
        <v>1.87686</v>
      </c>
      <c r="EE61">
        <v>1.8760699999999999</v>
      </c>
      <c r="EF61">
        <v>1.87714</v>
      </c>
      <c r="EG61">
        <v>1.8817699999999999</v>
      </c>
      <c r="EH61">
        <v>1.8809400000000001</v>
      </c>
      <c r="EI61">
        <v>1.8756699999999999</v>
      </c>
      <c r="EJ61">
        <v>1.87523</v>
      </c>
      <c r="EK61" t="s">
        <v>285</v>
      </c>
      <c r="EL61" t="s">
        <v>19</v>
      </c>
      <c r="EM61" t="s">
        <v>19</v>
      </c>
      <c r="EN61" t="s">
        <v>19</v>
      </c>
      <c r="EO61" t="s">
        <v>286</v>
      </c>
      <c r="EP61" t="s">
        <v>287</v>
      </c>
      <c r="EQ61" t="s">
        <v>288</v>
      </c>
      <c r="ER61" t="s">
        <v>288</v>
      </c>
      <c r="ES61" t="s">
        <v>288</v>
      </c>
      <c r="ET61" t="s">
        <v>288</v>
      </c>
      <c r="EU61">
        <v>0</v>
      </c>
      <c r="EV61">
        <v>100</v>
      </c>
      <c r="EW61">
        <v>100</v>
      </c>
      <c r="EX61">
        <v>-4.5069999999999997</v>
      </c>
      <c r="EY61">
        <v>0.47099999999999997</v>
      </c>
      <c r="EZ61">
        <v>2</v>
      </c>
      <c r="FA61">
        <v>399.39699999999999</v>
      </c>
      <c r="FB61">
        <v>585.43100000000004</v>
      </c>
      <c r="FC61">
        <v>24.999600000000001</v>
      </c>
      <c r="FD61">
        <v>35.3262</v>
      </c>
      <c r="FE61">
        <v>30.0001</v>
      </c>
      <c r="FF61">
        <v>35.327500000000001</v>
      </c>
      <c r="FG61">
        <v>35.285400000000003</v>
      </c>
      <c r="FH61">
        <v>7.2656799999999997</v>
      </c>
      <c r="FI61">
        <v>61.459800000000001</v>
      </c>
      <c r="FJ61">
        <v>0</v>
      </c>
      <c r="FK61">
        <v>25</v>
      </c>
      <c r="FL61">
        <v>100</v>
      </c>
      <c r="FM61">
        <v>13.807700000000001</v>
      </c>
      <c r="FN61">
        <v>100.462</v>
      </c>
      <c r="FO61">
        <v>101.384</v>
      </c>
    </row>
    <row r="62" spans="1:171" x14ac:dyDescent="0.2">
      <c r="A62">
        <v>56</v>
      </c>
      <c r="B62">
        <v>1531241896.5999999</v>
      </c>
      <c r="C62">
        <v>9498.8999998569507</v>
      </c>
      <c r="D62" t="s">
        <v>512</v>
      </c>
      <c r="E62" t="s">
        <v>513</v>
      </c>
      <c r="F62" t="s">
        <v>642</v>
      </c>
      <c r="G62">
        <v>1531241888.8099999</v>
      </c>
      <c r="H62">
        <f t="shared" si="43"/>
        <v>9.842184630178212E-3</v>
      </c>
      <c r="I62">
        <f t="shared" si="44"/>
        <v>-7.421543537701028E-2</v>
      </c>
      <c r="J62">
        <f t="shared" si="45"/>
        <v>49.410106666666699</v>
      </c>
      <c r="K62">
        <f t="shared" si="46"/>
        <v>48.623873946960281</v>
      </c>
      <c r="L62">
        <f t="shared" si="47"/>
        <v>4.8363185753708695</v>
      </c>
      <c r="M62">
        <f t="shared" si="48"/>
        <v>4.9145203227476477</v>
      </c>
      <c r="N62">
        <f t="shared" si="49"/>
        <v>1.0046118489394897</v>
      </c>
      <c r="O62">
        <f t="shared" si="50"/>
        <v>2.2500382103302052</v>
      </c>
      <c r="P62">
        <f t="shared" si="51"/>
        <v>0.80760416644425481</v>
      </c>
      <c r="Q62">
        <f t="shared" si="52"/>
        <v>0.5192086554102372</v>
      </c>
      <c r="R62">
        <f t="shared" si="53"/>
        <v>273.60275024223415</v>
      </c>
      <c r="S62">
        <f t="shared" si="54"/>
        <v>28.77812710444465</v>
      </c>
      <c r="T62">
        <f t="shared" si="55"/>
        <v>28.754149999999999</v>
      </c>
      <c r="U62">
        <f t="shared" si="56"/>
        <v>3.9649117408751802</v>
      </c>
      <c r="V62">
        <f t="shared" si="57"/>
        <v>65.647117385256308</v>
      </c>
      <c r="W62">
        <f t="shared" si="58"/>
        <v>2.7939410441369463</v>
      </c>
      <c r="X62">
        <f t="shared" si="59"/>
        <v>4.2559995859992448</v>
      </c>
      <c r="Y62">
        <f t="shared" si="60"/>
        <v>1.1709706967382338</v>
      </c>
      <c r="Z62">
        <f t="shared" si="61"/>
        <v>-434.04034219085918</v>
      </c>
      <c r="AA62">
        <f t="shared" si="62"/>
        <v>148.91973794699445</v>
      </c>
      <c r="AB62">
        <f t="shared" si="63"/>
        <v>14.624558232201732</v>
      </c>
      <c r="AC62">
        <f t="shared" si="64"/>
        <v>3.1067042305711254</v>
      </c>
      <c r="AD62">
        <v>-4.11847760082193E-2</v>
      </c>
      <c r="AE62">
        <v>4.6233519053765E-2</v>
      </c>
      <c r="AF62">
        <v>3.4552890323035101</v>
      </c>
      <c r="AG62">
        <v>0</v>
      </c>
      <c r="AH62">
        <v>0</v>
      </c>
      <c r="AI62">
        <f t="shared" si="65"/>
        <v>1</v>
      </c>
      <c r="AJ62">
        <f t="shared" si="66"/>
        <v>0</v>
      </c>
      <c r="AK62">
        <f t="shared" si="67"/>
        <v>52001.231732854845</v>
      </c>
      <c r="AL62">
        <v>0</v>
      </c>
      <c r="AM62">
        <v>0</v>
      </c>
      <c r="AN62">
        <v>0</v>
      </c>
      <c r="AO62">
        <f t="shared" si="68"/>
        <v>0</v>
      </c>
      <c r="AP62" t="e">
        <f t="shared" si="69"/>
        <v>#DIV/0!</v>
      </c>
      <c r="AQ62">
        <v>-1</v>
      </c>
      <c r="AR62" t="s">
        <v>514</v>
      </c>
      <c r="AS62">
        <v>762.97673076923104</v>
      </c>
      <c r="AT62">
        <v>945.73</v>
      </c>
      <c r="AU62">
        <f t="shared" si="70"/>
        <v>0.19324042721576873</v>
      </c>
      <c r="AV62">
        <v>0.5</v>
      </c>
      <c r="AW62">
        <f t="shared" si="71"/>
        <v>1429.2250694740774</v>
      </c>
      <c r="AX62">
        <f t="shared" si="72"/>
        <v>-7.421543537701028E-2</v>
      </c>
      <c r="AY62">
        <f t="shared" si="73"/>
        <v>138.09203150632874</v>
      </c>
      <c r="AZ62">
        <f t="shared" si="74"/>
        <v>0.37504361710001805</v>
      </c>
      <c r="BA62">
        <f t="shared" si="75"/>
        <v>6.4775281682097666E-4</v>
      </c>
      <c r="BB62">
        <f t="shared" si="76"/>
        <v>-1</v>
      </c>
      <c r="BC62" t="s">
        <v>515</v>
      </c>
      <c r="BD62">
        <v>591.04</v>
      </c>
      <c r="BE62">
        <f t="shared" si="77"/>
        <v>354.69000000000005</v>
      </c>
      <c r="BF62">
        <f t="shared" si="78"/>
        <v>0.51524787626030888</v>
      </c>
      <c r="BG62">
        <f t="shared" si="79"/>
        <v>1.600111667569031</v>
      </c>
      <c r="BH62">
        <f t="shared" si="80"/>
        <v>0.19324042721576876</v>
      </c>
      <c r="BI62" t="e">
        <f t="shared" si="81"/>
        <v>#DIV/0!</v>
      </c>
      <c r="BJ62" t="s">
        <v>281</v>
      </c>
      <c r="BK62" t="s">
        <v>281</v>
      </c>
      <c r="BL62" t="s">
        <v>281</v>
      </c>
      <c r="BM62" t="s">
        <v>281</v>
      </c>
      <c r="BN62" t="s">
        <v>281</v>
      </c>
      <c r="BO62" t="s">
        <v>281</v>
      </c>
      <c r="BP62" t="s">
        <v>281</v>
      </c>
      <c r="BQ62" t="s">
        <v>281</v>
      </c>
      <c r="BR62">
        <f t="shared" si="82"/>
        <v>1700.0070000000001</v>
      </c>
      <c r="BS62">
        <f t="shared" si="83"/>
        <v>1429.2250694740774</v>
      </c>
      <c r="BT62">
        <f t="shared" si="84"/>
        <v>0.84071716732582702</v>
      </c>
      <c r="BU62">
        <f t="shared" si="85"/>
        <v>0.19143433465165413</v>
      </c>
      <c r="BV62">
        <v>6</v>
      </c>
      <c r="BW62">
        <v>0.5</v>
      </c>
      <c r="BX62" t="s">
        <v>282</v>
      </c>
      <c r="BY62">
        <v>1531241888.8099999</v>
      </c>
      <c r="BZ62">
        <v>49.410106666666699</v>
      </c>
      <c r="CA62">
        <v>50.028230000000001</v>
      </c>
      <c r="CB62">
        <v>28.090009999999999</v>
      </c>
      <c r="CC62">
        <v>13.741633333333301</v>
      </c>
      <c r="CD62">
        <v>400.00556666666699</v>
      </c>
      <c r="CE62">
        <v>99.363816666666693</v>
      </c>
      <c r="CF62">
        <v>0.10005124</v>
      </c>
      <c r="CG62">
        <v>29.981806666666699</v>
      </c>
      <c r="CH62">
        <v>28.754149999999999</v>
      </c>
      <c r="CI62">
        <v>999.9</v>
      </c>
      <c r="CJ62">
        <v>9995.49866666667</v>
      </c>
      <c r="CK62">
        <v>0</v>
      </c>
      <c r="CL62">
        <v>3.4917673333333301</v>
      </c>
      <c r="CM62">
        <v>1700.0070000000001</v>
      </c>
      <c r="CN62">
        <v>0.97602279999999997</v>
      </c>
      <c r="CO62">
        <v>2.39771566666667E-2</v>
      </c>
      <c r="CP62">
        <v>0</v>
      </c>
      <c r="CQ62">
        <v>762.96429999999998</v>
      </c>
      <c r="CR62">
        <v>4.9993999999999996</v>
      </c>
      <c r="CS62">
        <v>13348.4633333333</v>
      </c>
      <c r="CT62">
        <v>14104.32</v>
      </c>
      <c r="CU62">
        <v>46.375</v>
      </c>
      <c r="CV62">
        <v>47.561999999999998</v>
      </c>
      <c r="CW62">
        <v>47.087200000000003</v>
      </c>
      <c r="CX62">
        <v>47.75</v>
      </c>
      <c r="CY62">
        <v>48.311999999999998</v>
      </c>
      <c r="CZ62">
        <v>1654.3686666666699</v>
      </c>
      <c r="DA62">
        <v>40.639666666666699</v>
      </c>
      <c r="DB62">
        <v>0</v>
      </c>
      <c r="DC62">
        <v>106.200000047684</v>
      </c>
      <c r="DD62">
        <v>762.97673076923104</v>
      </c>
      <c r="DE62">
        <v>-0.57001709671850898</v>
      </c>
      <c r="DF62">
        <v>175.75384581064901</v>
      </c>
      <c r="DG62">
        <v>13349.6307692308</v>
      </c>
      <c r="DH62">
        <v>15</v>
      </c>
      <c r="DI62">
        <v>1531241866.5999999</v>
      </c>
      <c r="DJ62" t="s">
        <v>516</v>
      </c>
      <c r="DK62">
        <v>56</v>
      </c>
      <c r="DL62">
        <v>-4.3780000000000001</v>
      </c>
      <c r="DM62">
        <v>0.45600000000000002</v>
      </c>
      <c r="DN62">
        <v>50</v>
      </c>
      <c r="DO62">
        <v>14</v>
      </c>
      <c r="DP62">
        <v>0.18</v>
      </c>
      <c r="DQ62">
        <v>0.01</v>
      </c>
      <c r="DR62">
        <v>-8.0292000360356899E-2</v>
      </c>
      <c r="DS62">
        <v>0.15440827648493199</v>
      </c>
      <c r="DT62">
        <v>0.115284093839272</v>
      </c>
      <c r="DU62">
        <v>1</v>
      </c>
      <c r="DV62">
        <v>0.98222775280677999</v>
      </c>
      <c r="DW62">
        <v>0.25555498817239197</v>
      </c>
      <c r="DX62">
        <v>3.8076247305556997E-2</v>
      </c>
      <c r="DY62">
        <v>1</v>
      </c>
      <c r="DZ62">
        <v>2</v>
      </c>
      <c r="EA62">
        <v>2</v>
      </c>
      <c r="EB62" t="s">
        <v>284</v>
      </c>
      <c r="EC62">
        <v>1.88489</v>
      </c>
      <c r="ED62">
        <v>1.8768499999999999</v>
      </c>
      <c r="EE62">
        <v>1.8760699999999999</v>
      </c>
      <c r="EF62">
        <v>1.87713</v>
      </c>
      <c r="EG62">
        <v>1.88175</v>
      </c>
      <c r="EH62">
        <v>1.8809400000000001</v>
      </c>
      <c r="EI62">
        <v>1.87564</v>
      </c>
      <c r="EJ62">
        <v>1.8751899999999999</v>
      </c>
      <c r="EK62" t="s">
        <v>285</v>
      </c>
      <c r="EL62" t="s">
        <v>19</v>
      </c>
      <c r="EM62" t="s">
        <v>19</v>
      </c>
      <c r="EN62" t="s">
        <v>19</v>
      </c>
      <c r="EO62" t="s">
        <v>286</v>
      </c>
      <c r="EP62" t="s">
        <v>287</v>
      </c>
      <c r="EQ62" t="s">
        <v>288</v>
      </c>
      <c r="ER62" t="s">
        <v>288</v>
      </c>
      <c r="ES62" t="s">
        <v>288</v>
      </c>
      <c r="ET62" t="s">
        <v>288</v>
      </c>
      <c r="EU62">
        <v>0</v>
      </c>
      <c r="EV62">
        <v>100</v>
      </c>
      <c r="EW62">
        <v>100</v>
      </c>
      <c r="EX62">
        <v>-4.3780000000000001</v>
      </c>
      <c r="EY62">
        <v>0.45600000000000002</v>
      </c>
      <c r="EZ62">
        <v>2</v>
      </c>
      <c r="FA62">
        <v>399.59399999999999</v>
      </c>
      <c r="FB62">
        <v>584.76800000000003</v>
      </c>
      <c r="FC62">
        <v>24.999700000000001</v>
      </c>
      <c r="FD62">
        <v>35.350099999999998</v>
      </c>
      <c r="FE62">
        <v>30.0001</v>
      </c>
      <c r="FF62">
        <v>35.352200000000003</v>
      </c>
      <c r="FG62">
        <v>35.308599999999998</v>
      </c>
      <c r="FH62">
        <v>5.0790300000000004</v>
      </c>
      <c r="FI62">
        <v>61.905500000000004</v>
      </c>
      <c r="FJ62">
        <v>0</v>
      </c>
      <c r="FK62">
        <v>25</v>
      </c>
      <c r="FL62">
        <v>50</v>
      </c>
      <c r="FM62">
        <v>13.535600000000001</v>
      </c>
      <c r="FN62">
        <v>100.456</v>
      </c>
      <c r="FO62">
        <v>101.378</v>
      </c>
    </row>
    <row r="63" spans="1:171" x14ac:dyDescent="0.2">
      <c r="A63">
        <v>57</v>
      </c>
      <c r="B63">
        <v>1531242007.0999999</v>
      </c>
      <c r="C63">
        <v>9609.3999998569507</v>
      </c>
      <c r="D63" t="s">
        <v>517</v>
      </c>
      <c r="E63" t="s">
        <v>518</v>
      </c>
      <c r="F63" t="s">
        <v>642</v>
      </c>
      <c r="G63">
        <v>1531241999.3499999</v>
      </c>
      <c r="H63">
        <f t="shared" si="43"/>
        <v>9.9039107107579856E-3</v>
      </c>
      <c r="I63">
        <f t="shared" si="44"/>
        <v>32.86715800452923</v>
      </c>
      <c r="J63">
        <f t="shared" si="45"/>
        <v>345.62849999999997</v>
      </c>
      <c r="K63">
        <f t="shared" si="46"/>
        <v>278.36879545620849</v>
      </c>
      <c r="L63">
        <f t="shared" si="47"/>
        <v>27.687367090285804</v>
      </c>
      <c r="M63">
        <f t="shared" si="48"/>
        <v>34.37721221835109</v>
      </c>
      <c r="N63">
        <f t="shared" si="49"/>
        <v>1.0405839238840298</v>
      </c>
      <c r="O63">
        <f t="shared" si="50"/>
        <v>2.2517555824376752</v>
      </c>
      <c r="P63">
        <f t="shared" si="51"/>
        <v>0.83089875723401496</v>
      </c>
      <c r="Q63">
        <f t="shared" si="52"/>
        <v>0.53460188380837403</v>
      </c>
      <c r="R63">
        <f t="shared" si="53"/>
        <v>273.60376201647421</v>
      </c>
      <c r="S63">
        <f t="shared" si="54"/>
        <v>28.732733674781386</v>
      </c>
      <c r="T63">
        <f t="shared" si="55"/>
        <v>28.6315633333333</v>
      </c>
      <c r="U63">
        <f t="shared" si="56"/>
        <v>3.9368223552870432</v>
      </c>
      <c r="V63">
        <f t="shared" si="57"/>
        <v>65.68402497467099</v>
      </c>
      <c r="W63">
        <f t="shared" si="58"/>
        <v>2.7913711943621462</v>
      </c>
      <c r="X63">
        <f t="shared" si="59"/>
        <v>4.2496957143514758</v>
      </c>
      <c r="Y63">
        <f t="shared" si="60"/>
        <v>1.145451160924897</v>
      </c>
      <c r="Z63">
        <f t="shared" si="61"/>
        <v>-436.76246234442715</v>
      </c>
      <c r="AA63">
        <f t="shared" si="62"/>
        <v>160.78297975570342</v>
      </c>
      <c r="AB63">
        <f t="shared" si="63"/>
        <v>15.765936468799875</v>
      </c>
      <c r="AC63">
        <f t="shared" si="64"/>
        <v>13.39021589655033</v>
      </c>
      <c r="AD63">
        <v>-4.1231026817603197E-2</v>
      </c>
      <c r="AE63">
        <v>4.6285439639091798E-2</v>
      </c>
      <c r="AF63">
        <v>3.4583599100368398</v>
      </c>
      <c r="AG63">
        <v>0</v>
      </c>
      <c r="AH63">
        <v>0</v>
      </c>
      <c r="AI63">
        <f t="shared" si="65"/>
        <v>1</v>
      </c>
      <c r="AJ63">
        <f t="shared" si="66"/>
        <v>0</v>
      </c>
      <c r="AK63">
        <f t="shared" si="67"/>
        <v>52061.653384061698</v>
      </c>
      <c r="AL63">
        <v>0</v>
      </c>
      <c r="AM63">
        <v>0</v>
      </c>
      <c r="AN63">
        <v>0</v>
      </c>
      <c r="AO63">
        <f t="shared" si="68"/>
        <v>0</v>
      </c>
      <c r="AP63" t="e">
        <f t="shared" si="69"/>
        <v>#DIV/0!</v>
      </c>
      <c r="AQ63">
        <v>-1</v>
      </c>
      <c r="AR63" t="s">
        <v>519</v>
      </c>
      <c r="AS63">
        <v>748.52076923076902</v>
      </c>
      <c r="AT63">
        <v>1041.3599999999999</v>
      </c>
      <c r="AU63">
        <f t="shared" si="70"/>
        <v>0.28120844930593736</v>
      </c>
      <c r="AV63">
        <v>0.5</v>
      </c>
      <c r="AW63">
        <f t="shared" si="71"/>
        <v>1429.2288804303566</v>
      </c>
      <c r="AX63">
        <f t="shared" si="72"/>
        <v>32.86715800452923</v>
      </c>
      <c r="AY63">
        <f t="shared" si="73"/>
        <v>200.95561858454079</v>
      </c>
      <c r="AZ63">
        <f t="shared" si="74"/>
        <v>0.48709380041484207</v>
      </c>
      <c r="BA63">
        <f t="shared" si="75"/>
        <v>2.3696105269249423E-2</v>
      </c>
      <c r="BB63">
        <f t="shared" si="76"/>
        <v>-1</v>
      </c>
      <c r="BC63" t="s">
        <v>520</v>
      </c>
      <c r="BD63">
        <v>534.12</v>
      </c>
      <c r="BE63">
        <f t="shared" si="77"/>
        <v>507.2399999999999</v>
      </c>
      <c r="BF63">
        <f t="shared" si="78"/>
        <v>0.57731888409674104</v>
      </c>
      <c r="BG63">
        <f t="shared" si="79"/>
        <v>1.9496742305099974</v>
      </c>
      <c r="BH63">
        <f t="shared" si="80"/>
        <v>0.28120844930593736</v>
      </c>
      <c r="BI63" t="e">
        <f t="shared" si="81"/>
        <v>#DIV/0!</v>
      </c>
      <c r="BJ63" t="s">
        <v>281</v>
      </c>
      <c r="BK63" t="s">
        <v>281</v>
      </c>
      <c r="BL63" t="s">
        <v>281</v>
      </c>
      <c r="BM63" t="s">
        <v>281</v>
      </c>
      <c r="BN63" t="s">
        <v>281</v>
      </c>
      <c r="BO63" t="s">
        <v>281</v>
      </c>
      <c r="BP63" t="s">
        <v>281</v>
      </c>
      <c r="BQ63" t="s">
        <v>281</v>
      </c>
      <c r="BR63">
        <f t="shared" si="82"/>
        <v>1700.01133333333</v>
      </c>
      <c r="BS63">
        <f t="shared" si="83"/>
        <v>1429.2288804303566</v>
      </c>
      <c r="BT63">
        <f t="shared" si="84"/>
        <v>0.84071726605961417</v>
      </c>
      <c r="BU63">
        <f t="shared" si="85"/>
        <v>0.19143453211922859</v>
      </c>
      <c r="BV63">
        <v>6</v>
      </c>
      <c r="BW63">
        <v>0.5</v>
      </c>
      <c r="BX63" t="s">
        <v>282</v>
      </c>
      <c r="BY63">
        <v>1531241999.3499999</v>
      </c>
      <c r="BZ63">
        <v>345.62849999999997</v>
      </c>
      <c r="CA63">
        <v>400.06346666666701</v>
      </c>
      <c r="CB63">
        <v>28.064446666666701</v>
      </c>
      <c r="CC63">
        <v>13.6256033333333</v>
      </c>
      <c r="CD63">
        <v>400.00279999999998</v>
      </c>
      <c r="CE63">
        <v>99.362903333333307</v>
      </c>
      <c r="CF63">
        <v>9.9994600000000003E-2</v>
      </c>
      <c r="CG63">
        <v>29.956006666666699</v>
      </c>
      <c r="CH63">
        <v>28.6315633333333</v>
      </c>
      <c r="CI63">
        <v>999.9</v>
      </c>
      <c r="CJ63">
        <v>10006.8156666667</v>
      </c>
      <c r="CK63">
        <v>0</v>
      </c>
      <c r="CL63">
        <v>3.9435863333333301</v>
      </c>
      <c r="CM63">
        <v>1700.01133333333</v>
      </c>
      <c r="CN63">
        <v>0.97601866666666603</v>
      </c>
      <c r="CO63">
        <v>2.3981253333333299E-2</v>
      </c>
      <c r="CP63">
        <v>0</v>
      </c>
      <c r="CQ63">
        <v>748.50326666666695</v>
      </c>
      <c r="CR63">
        <v>4.9993999999999996</v>
      </c>
      <c r="CS63">
        <v>13153.5933333333</v>
      </c>
      <c r="CT63">
        <v>14104.3266666667</v>
      </c>
      <c r="CU63">
        <v>46.375</v>
      </c>
      <c r="CV63">
        <v>47.561999999999998</v>
      </c>
      <c r="CW63">
        <v>47.112400000000001</v>
      </c>
      <c r="CX63">
        <v>47.75</v>
      </c>
      <c r="CY63">
        <v>48.311999999999998</v>
      </c>
      <c r="CZ63">
        <v>1654.366</v>
      </c>
      <c r="DA63">
        <v>40.645333333333298</v>
      </c>
      <c r="DB63">
        <v>0</v>
      </c>
      <c r="DC63">
        <v>109.799999952316</v>
      </c>
      <c r="DD63">
        <v>748.52076923076902</v>
      </c>
      <c r="DE63">
        <v>2.4918290500230902</v>
      </c>
      <c r="DF63">
        <v>36.2153846106117</v>
      </c>
      <c r="DG63">
        <v>13153.711538461501</v>
      </c>
      <c r="DH63">
        <v>15</v>
      </c>
      <c r="DI63">
        <v>1531241977.0999999</v>
      </c>
      <c r="DJ63" t="s">
        <v>521</v>
      </c>
      <c r="DK63">
        <v>57</v>
      </c>
      <c r="DL63">
        <v>-5.2110000000000003</v>
      </c>
      <c r="DM63">
        <v>0.45800000000000002</v>
      </c>
      <c r="DN63">
        <v>400</v>
      </c>
      <c r="DO63">
        <v>14</v>
      </c>
      <c r="DP63">
        <v>0.03</v>
      </c>
      <c r="DQ63">
        <v>0.01</v>
      </c>
      <c r="DR63">
        <v>32.909661481979597</v>
      </c>
      <c r="DS63">
        <v>-0.158642339824103</v>
      </c>
      <c r="DT63">
        <v>0.304793527494442</v>
      </c>
      <c r="DU63">
        <v>1</v>
      </c>
      <c r="DV63">
        <v>1.01574462384348</v>
      </c>
      <c r="DW63">
        <v>0.28078510582409</v>
      </c>
      <c r="DX63">
        <v>4.0409531810519303E-2</v>
      </c>
      <c r="DY63">
        <v>1</v>
      </c>
      <c r="DZ63">
        <v>2</v>
      </c>
      <c r="EA63">
        <v>2</v>
      </c>
      <c r="EB63" t="s">
        <v>284</v>
      </c>
      <c r="EC63">
        <v>1.8849100000000001</v>
      </c>
      <c r="ED63">
        <v>1.8768400000000001</v>
      </c>
      <c r="EE63">
        <v>1.8760699999999999</v>
      </c>
      <c r="EF63">
        <v>1.87713</v>
      </c>
      <c r="EG63">
        <v>1.8817200000000001</v>
      </c>
      <c r="EH63">
        <v>1.8809199999999999</v>
      </c>
      <c r="EI63">
        <v>1.87565</v>
      </c>
      <c r="EJ63">
        <v>1.87523</v>
      </c>
      <c r="EK63" t="s">
        <v>285</v>
      </c>
      <c r="EL63" t="s">
        <v>19</v>
      </c>
      <c r="EM63" t="s">
        <v>19</v>
      </c>
      <c r="EN63" t="s">
        <v>19</v>
      </c>
      <c r="EO63" t="s">
        <v>286</v>
      </c>
      <c r="EP63" t="s">
        <v>287</v>
      </c>
      <c r="EQ63" t="s">
        <v>288</v>
      </c>
      <c r="ER63" t="s">
        <v>288</v>
      </c>
      <c r="ES63" t="s">
        <v>288</v>
      </c>
      <c r="ET63" t="s">
        <v>288</v>
      </c>
      <c r="EU63">
        <v>0</v>
      </c>
      <c r="EV63">
        <v>100</v>
      </c>
      <c r="EW63">
        <v>100</v>
      </c>
      <c r="EX63">
        <v>-5.2110000000000003</v>
      </c>
      <c r="EY63">
        <v>0.45800000000000002</v>
      </c>
      <c r="EZ63">
        <v>2</v>
      </c>
      <c r="FA63">
        <v>399.66300000000001</v>
      </c>
      <c r="FB63">
        <v>584.96199999999999</v>
      </c>
      <c r="FC63">
        <v>24.999700000000001</v>
      </c>
      <c r="FD63">
        <v>35.377000000000002</v>
      </c>
      <c r="FE63">
        <v>30.000299999999999</v>
      </c>
      <c r="FF63">
        <v>35.3782</v>
      </c>
      <c r="FG63">
        <v>35.336599999999997</v>
      </c>
      <c r="FH63">
        <v>20.007400000000001</v>
      </c>
      <c r="FI63">
        <v>62.327599999999997</v>
      </c>
      <c r="FJ63">
        <v>0</v>
      </c>
      <c r="FK63">
        <v>25</v>
      </c>
      <c r="FL63">
        <v>400</v>
      </c>
      <c r="FM63">
        <v>13.392899999999999</v>
      </c>
      <c r="FN63">
        <v>100.449</v>
      </c>
      <c r="FO63">
        <v>101.372</v>
      </c>
    </row>
    <row r="64" spans="1:171" x14ac:dyDescent="0.2">
      <c r="A64">
        <v>58</v>
      </c>
      <c r="B64">
        <v>1531242127.5999999</v>
      </c>
      <c r="C64">
        <v>9729.8999998569507</v>
      </c>
      <c r="D64" t="s">
        <v>522</v>
      </c>
      <c r="E64" t="s">
        <v>523</v>
      </c>
      <c r="F64" t="s">
        <v>642</v>
      </c>
      <c r="G64">
        <v>1531242119.8499999</v>
      </c>
      <c r="H64">
        <f t="shared" si="43"/>
        <v>1.0171839199806286E-2</v>
      </c>
      <c r="I64">
        <f t="shared" si="44"/>
        <v>37.683175547668071</v>
      </c>
      <c r="J64">
        <f t="shared" si="45"/>
        <v>535.29579999999999</v>
      </c>
      <c r="K64">
        <f t="shared" si="46"/>
        <v>457.70035932640479</v>
      </c>
      <c r="L64">
        <f t="shared" si="47"/>
        <v>45.523287720649734</v>
      </c>
      <c r="M64">
        <f t="shared" si="48"/>
        <v>53.240999755644189</v>
      </c>
      <c r="N64">
        <f t="shared" si="49"/>
        <v>1.0789479312247194</v>
      </c>
      <c r="O64">
        <f t="shared" si="50"/>
        <v>2.2512144712441486</v>
      </c>
      <c r="P64">
        <f t="shared" si="51"/>
        <v>0.85523038234741944</v>
      </c>
      <c r="Q64">
        <f t="shared" si="52"/>
        <v>0.55072145742135625</v>
      </c>
      <c r="R64">
        <f t="shared" si="53"/>
        <v>273.60080664164059</v>
      </c>
      <c r="S64">
        <f t="shared" si="54"/>
        <v>28.663276728709803</v>
      </c>
      <c r="T64">
        <f t="shared" si="55"/>
        <v>28.593016666666699</v>
      </c>
      <c r="U64">
        <f t="shared" si="56"/>
        <v>3.9280257534621126</v>
      </c>
      <c r="V64">
        <f t="shared" si="57"/>
        <v>65.460816800850182</v>
      </c>
      <c r="W64">
        <f t="shared" si="58"/>
        <v>2.7849906171836714</v>
      </c>
      <c r="X64">
        <f t="shared" si="59"/>
        <v>4.2544391489284026</v>
      </c>
      <c r="Y64">
        <f t="shared" si="60"/>
        <v>1.1430351362784412</v>
      </c>
      <c r="Z64">
        <f t="shared" si="61"/>
        <v>-448.57810871145722</v>
      </c>
      <c r="AA64">
        <f t="shared" si="62"/>
        <v>167.77920596719215</v>
      </c>
      <c r="AB64">
        <f t="shared" si="63"/>
        <v>16.454366670179002</v>
      </c>
      <c r="AC64">
        <f t="shared" si="64"/>
        <v>9.2562705675545374</v>
      </c>
      <c r="AD64">
        <v>-4.1216450622580399E-2</v>
      </c>
      <c r="AE64">
        <v>4.6269076583233898E-2</v>
      </c>
      <c r="AF64">
        <v>3.45739223415764</v>
      </c>
      <c r="AG64">
        <v>0</v>
      </c>
      <c r="AH64">
        <v>0</v>
      </c>
      <c r="AI64">
        <f t="shared" si="65"/>
        <v>1</v>
      </c>
      <c r="AJ64">
        <f t="shared" si="66"/>
        <v>0</v>
      </c>
      <c r="AK64">
        <f t="shared" si="67"/>
        <v>52040.625302025212</v>
      </c>
      <c r="AL64">
        <v>0</v>
      </c>
      <c r="AM64">
        <v>0</v>
      </c>
      <c r="AN64">
        <v>0</v>
      </c>
      <c r="AO64">
        <f t="shared" si="68"/>
        <v>0</v>
      </c>
      <c r="AP64" t="e">
        <f t="shared" si="69"/>
        <v>#DIV/0!</v>
      </c>
      <c r="AQ64">
        <v>-1</v>
      </c>
      <c r="AR64" t="s">
        <v>524</v>
      </c>
      <c r="AS64">
        <v>747.48334615384601</v>
      </c>
      <c r="AT64">
        <v>1016.04</v>
      </c>
      <c r="AU64">
        <f t="shared" si="70"/>
        <v>0.26431700902144994</v>
      </c>
      <c r="AV64">
        <v>0.5</v>
      </c>
      <c r="AW64">
        <f t="shared" si="71"/>
        <v>1429.212709952179</v>
      </c>
      <c r="AX64">
        <f t="shared" si="72"/>
        <v>37.683175547668071</v>
      </c>
      <c r="AY64">
        <f t="shared" si="73"/>
        <v>188.88261437500051</v>
      </c>
      <c r="AZ64">
        <f t="shared" si="74"/>
        <v>0.48313058541002324</v>
      </c>
      <c r="BA64">
        <f t="shared" si="75"/>
        <v>2.7066073005299819E-2</v>
      </c>
      <c r="BB64">
        <f t="shared" si="76"/>
        <v>-1</v>
      </c>
      <c r="BC64" t="s">
        <v>525</v>
      </c>
      <c r="BD64">
        <v>525.16</v>
      </c>
      <c r="BE64">
        <f t="shared" si="77"/>
        <v>490.88</v>
      </c>
      <c r="BF64">
        <f t="shared" si="78"/>
        <v>0.54709227071005939</v>
      </c>
      <c r="BG64">
        <f t="shared" si="79"/>
        <v>1.9347246553431336</v>
      </c>
      <c r="BH64">
        <f t="shared" si="80"/>
        <v>0.26431700902144989</v>
      </c>
      <c r="BI64" t="e">
        <f t="shared" si="81"/>
        <v>#DIV/0!</v>
      </c>
      <c r="BJ64" t="s">
        <v>281</v>
      </c>
      <c r="BK64" t="s">
        <v>281</v>
      </c>
      <c r="BL64" t="s">
        <v>281</v>
      </c>
      <c r="BM64" t="s">
        <v>281</v>
      </c>
      <c r="BN64" t="s">
        <v>281</v>
      </c>
      <c r="BO64" t="s">
        <v>281</v>
      </c>
      <c r="BP64" t="s">
        <v>281</v>
      </c>
      <c r="BQ64" t="s">
        <v>281</v>
      </c>
      <c r="BR64">
        <f t="shared" si="82"/>
        <v>1699.992</v>
      </c>
      <c r="BS64">
        <f t="shared" si="83"/>
        <v>1429.212709952179</v>
      </c>
      <c r="BT64">
        <f t="shared" si="84"/>
        <v>0.8407173151121764</v>
      </c>
      <c r="BU64">
        <f t="shared" si="85"/>
        <v>0.19143463022435281</v>
      </c>
      <c r="BV64">
        <v>6</v>
      </c>
      <c r="BW64">
        <v>0.5</v>
      </c>
      <c r="BX64" t="s">
        <v>282</v>
      </c>
      <c r="BY64">
        <v>1531242119.8499999</v>
      </c>
      <c r="BZ64">
        <v>535.29579999999999</v>
      </c>
      <c r="CA64">
        <v>599.988333333333</v>
      </c>
      <c r="CB64">
        <v>28.000859999999999</v>
      </c>
      <c r="CC64">
        <v>13.170249999999999</v>
      </c>
      <c r="CD64">
        <v>399.99779999999998</v>
      </c>
      <c r="CE64">
        <v>99.360943333333296</v>
      </c>
      <c r="CF64">
        <v>9.9952410000000005E-2</v>
      </c>
      <c r="CG64">
        <v>29.9754233333333</v>
      </c>
      <c r="CH64">
        <v>28.593016666666699</v>
      </c>
      <c r="CI64">
        <v>999.9</v>
      </c>
      <c r="CJ64">
        <v>10003.475333333299</v>
      </c>
      <c r="CK64">
        <v>0</v>
      </c>
      <c r="CL64">
        <v>4.0347</v>
      </c>
      <c r="CM64">
        <v>1699.992</v>
      </c>
      <c r="CN64">
        <v>0.97601700000000002</v>
      </c>
      <c r="CO64">
        <v>2.3982976666666701E-2</v>
      </c>
      <c r="CP64">
        <v>0</v>
      </c>
      <c r="CQ64">
        <v>747.49486666666701</v>
      </c>
      <c r="CR64">
        <v>4.9993999999999996</v>
      </c>
      <c r="CS64">
        <v>13147.106666666699</v>
      </c>
      <c r="CT64">
        <v>14104.166666666701</v>
      </c>
      <c r="CU64">
        <v>46.436999999999998</v>
      </c>
      <c r="CV64">
        <v>47.625</v>
      </c>
      <c r="CW64">
        <v>47.125</v>
      </c>
      <c r="CX64">
        <v>47.75</v>
      </c>
      <c r="CY64">
        <v>48.324599999999997</v>
      </c>
      <c r="CZ64">
        <v>1654.345</v>
      </c>
      <c r="DA64">
        <v>40.647666666666701</v>
      </c>
      <c r="DB64">
        <v>0</v>
      </c>
      <c r="DC64">
        <v>119.799999952316</v>
      </c>
      <c r="DD64">
        <v>747.48334615384601</v>
      </c>
      <c r="DE64">
        <v>-5.5624273423385997</v>
      </c>
      <c r="DF64">
        <v>-99.032478749930206</v>
      </c>
      <c r="DG64">
        <v>13146.896153846201</v>
      </c>
      <c r="DH64">
        <v>15</v>
      </c>
      <c r="DI64">
        <v>1531242079.5999999</v>
      </c>
      <c r="DJ64" t="s">
        <v>526</v>
      </c>
      <c r="DK64">
        <v>58</v>
      </c>
      <c r="DL64">
        <v>-6.4889999999999999</v>
      </c>
      <c r="DM64">
        <v>0.45200000000000001</v>
      </c>
      <c r="DN64">
        <v>600</v>
      </c>
      <c r="DO64">
        <v>13</v>
      </c>
      <c r="DP64">
        <v>0.03</v>
      </c>
      <c r="DQ64">
        <v>0.01</v>
      </c>
      <c r="DR64">
        <v>37.794339988361202</v>
      </c>
      <c r="DS64">
        <v>-1.1903099272752</v>
      </c>
      <c r="DT64">
        <v>0.14527879888827999</v>
      </c>
      <c r="DU64">
        <v>0</v>
      </c>
      <c r="DV64">
        <v>1.0790534576281401</v>
      </c>
      <c r="DW64">
        <v>-3.2272814691596901E-3</v>
      </c>
      <c r="DX64">
        <v>3.05502590410001E-3</v>
      </c>
      <c r="DY64">
        <v>1</v>
      </c>
      <c r="DZ64">
        <v>1</v>
      </c>
      <c r="EA64">
        <v>2</v>
      </c>
      <c r="EB64" t="s">
        <v>294</v>
      </c>
      <c r="EC64">
        <v>1.88489</v>
      </c>
      <c r="ED64">
        <v>1.87683</v>
      </c>
      <c r="EE64">
        <v>1.8760699999999999</v>
      </c>
      <c r="EF64">
        <v>1.87714</v>
      </c>
      <c r="EG64">
        <v>1.8817699999999999</v>
      </c>
      <c r="EH64">
        <v>1.8809400000000001</v>
      </c>
      <c r="EI64">
        <v>1.87564</v>
      </c>
      <c r="EJ64">
        <v>1.87523</v>
      </c>
      <c r="EK64" t="s">
        <v>285</v>
      </c>
      <c r="EL64" t="s">
        <v>19</v>
      </c>
      <c r="EM64" t="s">
        <v>19</v>
      </c>
      <c r="EN64" t="s">
        <v>19</v>
      </c>
      <c r="EO64" t="s">
        <v>286</v>
      </c>
      <c r="EP64" t="s">
        <v>287</v>
      </c>
      <c r="EQ64" t="s">
        <v>288</v>
      </c>
      <c r="ER64" t="s">
        <v>288</v>
      </c>
      <c r="ES64" t="s">
        <v>288</v>
      </c>
      <c r="ET64" t="s">
        <v>288</v>
      </c>
      <c r="EU64">
        <v>0</v>
      </c>
      <c r="EV64">
        <v>100</v>
      </c>
      <c r="EW64">
        <v>100</v>
      </c>
      <c r="EX64">
        <v>-6.4889999999999999</v>
      </c>
      <c r="EY64">
        <v>0.45200000000000001</v>
      </c>
      <c r="EZ64">
        <v>2</v>
      </c>
      <c r="FA64">
        <v>399.85300000000001</v>
      </c>
      <c r="FB64">
        <v>585.15899999999999</v>
      </c>
      <c r="FC64">
        <v>25.0001</v>
      </c>
      <c r="FD64">
        <v>35.396500000000003</v>
      </c>
      <c r="FE64">
        <v>30.0001</v>
      </c>
      <c r="FF64">
        <v>35.391199999999998</v>
      </c>
      <c r="FG64">
        <v>35.353400000000001</v>
      </c>
      <c r="FH64">
        <v>27.718699999999998</v>
      </c>
      <c r="FI64">
        <v>63.505200000000002</v>
      </c>
      <c r="FJ64">
        <v>0</v>
      </c>
      <c r="FK64">
        <v>25</v>
      </c>
      <c r="FL64">
        <v>600</v>
      </c>
      <c r="FM64">
        <v>13.025399999999999</v>
      </c>
      <c r="FN64">
        <v>100.45</v>
      </c>
      <c r="FO64">
        <v>101.373</v>
      </c>
    </row>
    <row r="65" spans="1:171" x14ac:dyDescent="0.2">
      <c r="A65">
        <v>59</v>
      </c>
      <c r="B65">
        <v>1531242248.0999999</v>
      </c>
      <c r="C65">
        <v>9850.3999998569507</v>
      </c>
      <c r="D65" t="s">
        <v>527</v>
      </c>
      <c r="E65" t="s">
        <v>528</v>
      </c>
      <c r="F65" t="s">
        <v>642</v>
      </c>
      <c r="G65">
        <v>1531242240.3499999</v>
      </c>
      <c r="H65">
        <f t="shared" si="43"/>
        <v>1.0034056818529454E-2</v>
      </c>
      <c r="I65">
        <f t="shared" si="44"/>
        <v>37.918270001636714</v>
      </c>
      <c r="J65">
        <f t="shared" si="45"/>
        <v>732.10206666666704</v>
      </c>
      <c r="K65">
        <f t="shared" si="46"/>
        <v>647.57601994419622</v>
      </c>
      <c r="L65">
        <f t="shared" si="47"/>
        <v>64.40712632975108</v>
      </c>
      <c r="M65">
        <f t="shared" si="48"/>
        <v>72.81398452360105</v>
      </c>
      <c r="N65">
        <f t="shared" si="49"/>
        <v>1.031085935347877</v>
      </c>
      <c r="O65">
        <f t="shared" si="50"/>
        <v>2.2497118509295362</v>
      </c>
      <c r="P65">
        <f t="shared" si="51"/>
        <v>0.82466234764343171</v>
      </c>
      <c r="Q65">
        <f t="shared" si="52"/>
        <v>0.53048919116056248</v>
      </c>
      <c r="R65">
        <f t="shared" si="53"/>
        <v>273.60200263130218</v>
      </c>
      <c r="S65">
        <f t="shared" si="54"/>
        <v>28.708624914978749</v>
      </c>
      <c r="T65">
        <f t="shared" si="55"/>
        <v>28.639663333333299</v>
      </c>
      <c r="U65">
        <f t="shared" si="56"/>
        <v>3.9386730112564585</v>
      </c>
      <c r="V65">
        <f t="shared" si="57"/>
        <v>65.090462458022955</v>
      </c>
      <c r="W65">
        <f t="shared" si="58"/>
        <v>2.7693205578666955</v>
      </c>
      <c r="X65">
        <f t="shared" si="59"/>
        <v>4.2545719500036414</v>
      </c>
      <c r="Y65">
        <f t="shared" si="60"/>
        <v>1.169352453389763</v>
      </c>
      <c r="Z65">
        <f t="shared" si="61"/>
        <v>-442.50190569714891</v>
      </c>
      <c r="AA65">
        <f t="shared" si="62"/>
        <v>162.07550787838844</v>
      </c>
      <c r="AB65">
        <f t="shared" si="63"/>
        <v>15.909332089681941</v>
      </c>
      <c r="AC65">
        <f t="shared" si="64"/>
        <v>9.0849369022236317</v>
      </c>
      <c r="AD65">
        <v>-4.1175990383776499E-2</v>
      </c>
      <c r="AE65">
        <v>4.6223656420664998E-2</v>
      </c>
      <c r="AF65">
        <v>3.4547055662215</v>
      </c>
      <c r="AG65">
        <v>0</v>
      </c>
      <c r="AH65">
        <v>0</v>
      </c>
      <c r="AI65">
        <f t="shared" si="65"/>
        <v>1</v>
      </c>
      <c r="AJ65">
        <f t="shared" si="66"/>
        <v>0</v>
      </c>
      <c r="AK65">
        <f t="shared" si="67"/>
        <v>51991.484917969785</v>
      </c>
      <c r="AL65">
        <v>0</v>
      </c>
      <c r="AM65">
        <v>0</v>
      </c>
      <c r="AN65">
        <v>0</v>
      </c>
      <c r="AO65">
        <f t="shared" si="68"/>
        <v>0</v>
      </c>
      <c r="AP65" t="e">
        <f t="shared" si="69"/>
        <v>#DIV/0!</v>
      </c>
      <c r="AQ65">
        <v>-1</v>
      </c>
      <c r="AR65" t="s">
        <v>529</v>
      </c>
      <c r="AS65">
        <v>740.93961538461599</v>
      </c>
      <c r="AT65">
        <v>983.71600000000001</v>
      </c>
      <c r="AU65">
        <f t="shared" si="70"/>
        <v>0.24679519761331936</v>
      </c>
      <c r="AV65">
        <v>0.5</v>
      </c>
      <c r="AW65">
        <f t="shared" si="71"/>
        <v>1429.2183804304148</v>
      </c>
      <c r="AX65">
        <f t="shared" si="72"/>
        <v>37.918270001636714</v>
      </c>
      <c r="AY65">
        <f t="shared" si="73"/>
        <v>176.36211631545623</v>
      </c>
      <c r="AZ65">
        <f t="shared" si="74"/>
        <v>0.46537415270260934</v>
      </c>
      <c r="BA65">
        <f t="shared" si="75"/>
        <v>2.723045724469085E-2</v>
      </c>
      <c r="BB65">
        <f t="shared" si="76"/>
        <v>-1</v>
      </c>
      <c r="BC65" t="s">
        <v>530</v>
      </c>
      <c r="BD65">
        <v>525.91999999999996</v>
      </c>
      <c r="BE65">
        <f t="shared" si="77"/>
        <v>457.79600000000005</v>
      </c>
      <c r="BF65">
        <f t="shared" si="78"/>
        <v>0.53031565285713289</v>
      </c>
      <c r="BG65">
        <f t="shared" si="79"/>
        <v>1.8704669911773655</v>
      </c>
      <c r="BH65">
        <f t="shared" si="80"/>
        <v>0.24679519761331931</v>
      </c>
      <c r="BI65" t="e">
        <f t="shared" si="81"/>
        <v>#DIV/0!</v>
      </c>
      <c r="BJ65" t="s">
        <v>281</v>
      </c>
      <c r="BK65" t="s">
        <v>281</v>
      </c>
      <c r="BL65" t="s">
        <v>281</v>
      </c>
      <c r="BM65" t="s">
        <v>281</v>
      </c>
      <c r="BN65" t="s">
        <v>281</v>
      </c>
      <c r="BO65" t="s">
        <v>281</v>
      </c>
      <c r="BP65" t="s">
        <v>281</v>
      </c>
      <c r="BQ65" t="s">
        <v>281</v>
      </c>
      <c r="BR65">
        <f t="shared" si="82"/>
        <v>1699.99866666667</v>
      </c>
      <c r="BS65">
        <f t="shared" si="83"/>
        <v>1429.2183804304148</v>
      </c>
      <c r="BT65">
        <f t="shared" si="84"/>
        <v>0.84071735375699042</v>
      </c>
      <c r="BU65">
        <f t="shared" si="85"/>
        <v>0.19143470751398106</v>
      </c>
      <c r="BV65">
        <v>6</v>
      </c>
      <c r="BW65">
        <v>0.5</v>
      </c>
      <c r="BX65" t="s">
        <v>282</v>
      </c>
      <c r="BY65">
        <v>1531242240.3499999</v>
      </c>
      <c r="BZ65">
        <v>732.10206666666704</v>
      </c>
      <c r="CA65">
        <v>799.99643333333302</v>
      </c>
      <c r="CB65">
        <v>27.843900000000001</v>
      </c>
      <c r="CC65">
        <v>13.21232</v>
      </c>
      <c r="CD65">
        <v>400.01159999999999</v>
      </c>
      <c r="CE65">
        <v>99.358756666666693</v>
      </c>
      <c r="CF65">
        <v>0.10003171666666701</v>
      </c>
      <c r="CG65">
        <v>29.9759666666667</v>
      </c>
      <c r="CH65">
        <v>28.639663333333299</v>
      </c>
      <c r="CI65">
        <v>999.9</v>
      </c>
      <c r="CJ65">
        <v>9993.8753333333298</v>
      </c>
      <c r="CK65">
        <v>0</v>
      </c>
      <c r="CL65">
        <v>3.774197</v>
      </c>
      <c r="CM65">
        <v>1699.99866666667</v>
      </c>
      <c r="CN65">
        <v>0.97601633333333304</v>
      </c>
      <c r="CO65">
        <v>2.3983516666666701E-2</v>
      </c>
      <c r="CP65">
        <v>0</v>
      </c>
      <c r="CQ65">
        <v>740.98126666666701</v>
      </c>
      <c r="CR65">
        <v>4.9993999999999996</v>
      </c>
      <c r="CS65">
        <v>13036.44</v>
      </c>
      <c r="CT65">
        <v>14104.2066666667</v>
      </c>
      <c r="CU65">
        <v>46.5</v>
      </c>
      <c r="CV65">
        <v>47.686999999999998</v>
      </c>
      <c r="CW65">
        <v>47.193300000000001</v>
      </c>
      <c r="CX65">
        <v>47.811999999999998</v>
      </c>
      <c r="CY65">
        <v>48.418399999999998</v>
      </c>
      <c r="CZ65">
        <v>1654.3486666666699</v>
      </c>
      <c r="DA65">
        <v>40.65</v>
      </c>
      <c r="DB65">
        <v>0</v>
      </c>
      <c r="DC65">
        <v>119.799999952316</v>
      </c>
      <c r="DD65">
        <v>740.93961538461599</v>
      </c>
      <c r="DE65">
        <v>-6.5308034107070396</v>
      </c>
      <c r="DF65">
        <v>-161.39145296050199</v>
      </c>
      <c r="DG65">
        <v>13035.95</v>
      </c>
      <c r="DH65">
        <v>15</v>
      </c>
      <c r="DI65">
        <v>1531242205.0999999</v>
      </c>
      <c r="DJ65" t="s">
        <v>531</v>
      </c>
      <c r="DK65">
        <v>59</v>
      </c>
      <c r="DL65">
        <v>-7.4</v>
      </c>
      <c r="DM65">
        <v>0.44600000000000001</v>
      </c>
      <c r="DN65">
        <v>800</v>
      </c>
      <c r="DO65">
        <v>13</v>
      </c>
      <c r="DP65">
        <v>0.02</v>
      </c>
      <c r="DQ65">
        <v>0.01</v>
      </c>
      <c r="DR65">
        <v>37.988240755710301</v>
      </c>
      <c r="DS65">
        <v>-0.61983132670116903</v>
      </c>
      <c r="DT65">
        <v>0.100221580105238</v>
      </c>
      <c r="DU65">
        <v>0</v>
      </c>
      <c r="DV65">
        <v>1.0351689921951099</v>
      </c>
      <c r="DW65">
        <v>-5.2738951825526702E-2</v>
      </c>
      <c r="DX65">
        <v>6.7205241121222701E-3</v>
      </c>
      <c r="DY65">
        <v>1</v>
      </c>
      <c r="DZ65">
        <v>1</v>
      </c>
      <c r="EA65">
        <v>2</v>
      </c>
      <c r="EB65" t="s">
        <v>294</v>
      </c>
      <c r="EC65">
        <v>1.88489</v>
      </c>
      <c r="ED65">
        <v>1.8768400000000001</v>
      </c>
      <c r="EE65">
        <v>1.8760699999999999</v>
      </c>
      <c r="EF65">
        <v>1.87714</v>
      </c>
      <c r="EG65">
        <v>1.8817699999999999</v>
      </c>
      <c r="EH65">
        <v>1.8809199999999999</v>
      </c>
      <c r="EI65">
        <v>1.8756600000000001</v>
      </c>
      <c r="EJ65">
        <v>1.8752500000000001</v>
      </c>
      <c r="EK65" t="s">
        <v>285</v>
      </c>
      <c r="EL65" t="s">
        <v>19</v>
      </c>
      <c r="EM65" t="s">
        <v>19</v>
      </c>
      <c r="EN65" t="s">
        <v>19</v>
      </c>
      <c r="EO65" t="s">
        <v>286</v>
      </c>
      <c r="EP65" t="s">
        <v>287</v>
      </c>
      <c r="EQ65" t="s">
        <v>288</v>
      </c>
      <c r="ER65" t="s">
        <v>288</v>
      </c>
      <c r="ES65" t="s">
        <v>288</v>
      </c>
      <c r="ET65" t="s">
        <v>288</v>
      </c>
      <c r="EU65">
        <v>0</v>
      </c>
      <c r="EV65">
        <v>100</v>
      </c>
      <c r="EW65">
        <v>100</v>
      </c>
      <c r="EX65">
        <v>-7.4</v>
      </c>
      <c r="EY65">
        <v>0.44600000000000001</v>
      </c>
      <c r="EZ65">
        <v>2</v>
      </c>
      <c r="FA65">
        <v>399.85</v>
      </c>
      <c r="FB65">
        <v>585.45600000000002</v>
      </c>
      <c r="FC65">
        <v>25</v>
      </c>
      <c r="FD65">
        <v>35.399700000000003</v>
      </c>
      <c r="FE65">
        <v>30.0001</v>
      </c>
      <c r="FF65">
        <v>35.401000000000003</v>
      </c>
      <c r="FG65">
        <v>35.363100000000003</v>
      </c>
      <c r="FH65">
        <v>35.010899999999999</v>
      </c>
      <c r="FI65">
        <v>62.984699999999997</v>
      </c>
      <c r="FJ65">
        <v>0</v>
      </c>
      <c r="FK65">
        <v>25</v>
      </c>
      <c r="FL65">
        <v>800</v>
      </c>
      <c r="FM65">
        <v>13.2616</v>
      </c>
      <c r="FN65">
        <v>100.452</v>
      </c>
      <c r="FO65">
        <v>101.376</v>
      </c>
    </row>
    <row r="66" spans="1:171" x14ac:dyDescent="0.2">
      <c r="A66">
        <v>60</v>
      </c>
      <c r="B66">
        <v>1531242367.5999999</v>
      </c>
      <c r="C66">
        <v>9969.8999998569507</v>
      </c>
      <c r="D66" t="s">
        <v>532</v>
      </c>
      <c r="E66" t="s">
        <v>533</v>
      </c>
      <c r="F66" t="s">
        <v>642</v>
      </c>
      <c r="G66">
        <v>1531242359.8499999</v>
      </c>
      <c r="H66">
        <f t="shared" si="43"/>
        <v>9.5468620604242747E-3</v>
      </c>
      <c r="I66">
        <f t="shared" si="44"/>
        <v>38.061176733115772</v>
      </c>
      <c r="J66">
        <f t="shared" si="45"/>
        <v>929.58486666666704</v>
      </c>
      <c r="K66">
        <f t="shared" si="46"/>
        <v>833.19108216226709</v>
      </c>
      <c r="L66">
        <f t="shared" si="47"/>
        <v>82.866146670044699</v>
      </c>
      <c r="M66">
        <f t="shared" si="48"/>
        <v>92.453120961815443</v>
      </c>
      <c r="N66">
        <f t="shared" si="49"/>
        <v>0.91937480649102676</v>
      </c>
      <c r="O66">
        <f t="shared" si="50"/>
        <v>2.2497439269952482</v>
      </c>
      <c r="P66">
        <f t="shared" si="51"/>
        <v>0.75140418914830331</v>
      </c>
      <c r="Q66">
        <f t="shared" si="52"/>
        <v>0.4821438061127904</v>
      </c>
      <c r="R66">
        <f t="shared" si="53"/>
        <v>273.598616581969</v>
      </c>
      <c r="S66">
        <f t="shared" si="54"/>
        <v>28.893605624334917</v>
      </c>
      <c r="T66">
        <f t="shared" si="55"/>
        <v>28.802659999999999</v>
      </c>
      <c r="U66">
        <f t="shared" si="56"/>
        <v>3.9760754465492436</v>
      </c>
      <c r="V66">
        <f t="shared" si="57"/>
        <v>64.670460941677703</v>
      </c>
      <c r="W66">
        <f t="shared" si="58"/>
        <v>2.7552081936796524</v>
      </c>
      <c r="X66">
        <f t="shared" si="59"/>
        <v>4.2603812522140583</v>
      </c>
      <c r="Y66">
        <f t="shared" si="60"/>
        <v>1.2208672528695912</v>
      </c>
      <c r="Z66">
        <f t="shared" si="61"/>
        <v>-421.0166168647105</v>
      </c>
      <c r="AA66">
        <f t="shared" si="62"/>
        <v>145.18924621850047</v>
      </c>
      <c r="AB66">
        <f t="shared" si="63"/>
        <v>14.264769521549033</v>
      </c>
      <c r="AC66">
        <f t="shared" si="64"/>
        <v>12.036015457308025</v>
      </c>
      <c r="AD66">
        <v>-4.11768538233011E-2</v>
      </c>
      <c r="AE66">
        <v>4.6224625707172902E-2</v>
      </c>
      <c r="AF66">
        <v>3.4547629103910502</v>
      </c>
      <c r="AG66">
        <v>0</v>
      </c>
      <c r="AH66">
        <v>0</v>
      </c>
      <c r="AI66">
        <f t="shared" si="65"/>
        <v>1</v>
      </c>
      <c r="AJ66">
        <f t="shared" si="66"/>
        <v>0</v>
      </c>
      <c r="AK66">
        <f t="shared" si="67"/>
        <v>51988.402917953776</v>
      </c>
      <c r="AL66">
        <v>0</v>
      </c>
      <c r="AM66">
        <v>0</v>
      </c>
      <c r="AN66">
        <v>0</v>
      </c>
      <c r="AO66">
        <f t="shared" si="68"/>
        <v>0</v>
      </c>
      <c r="AP66" t="e">
        <f t="shared" si="69"/>
        <v>#DIV/0!</v>
      </c>
      <c r="AQ66">
        <v>-1</v>
      </c>
      <c r="AR66" t="s">
        <v>534</v>
      </c>
      <c r="AS66">
        <v>734.18046153846103</v>
      </c>
      <c r="AT66">
        <v>964.91399999999999</v>
      </c>
      <c r="AU66">
        <f t="shared" si="70"/>
        <v>0.23912342287658683</v>
      </c>
      <c r="AV66">
        <v>0.5</v>
      </c>
      <c r="AW66">
        <f t="shared" si="71"/>
        <v>1429.2004704304186</v>
      </c>
      <c r="AX66">
        <f t="shared" si="72"/>
        <v>38.061176733115772</v>
      </c>
      <c r="AY66">
        <f t="shared" si="73"/>
        <v>170.87765423307491</v>
      </c>
      <c r="AZ66">
        <f t="shared" si="74"/>
        <v>0.46111259656300974</v>
      </c>
      <c r="BA66">
        <f t="shared" si="75"/>
        <v>2.7330789165883839E-2</v>
      </c>
      <c r="BB66">
        <f t="shared" si="76"/>
        <v>-1</v>
      </c>
      <c r="BC66" t="s">
        <v>535</v>
      </c>
      <c r="BD66">
        <v>519.98</v>
      </c>
      <c r="BE66">
        <f t="shared" si="77"/>
        <v>444.93399999999997</v>
      </c>
      <c r="BF66">
        <f t="shared" si="78"/>
        <v>0.51857924649844467</v>
      </c>
      <c r="BG66">
        <f t="shared" si="79"/>
        <v>1.8556752182776259</v>
      </c>
      <c r="BH66">
        <f t="shared" si="80"/>
        <v>0.23912342287658689</v>
      </c>
      <c r="BI66" t="e">
        <f t="shared" si="81"/>
        <v>#DIV/0!</v>
      </c>
      <c r="BJ66" t="s">
        <v>281</v>
      </c>
      <c r="BK66" t="s">
        <v>281</v>
      </c>
      <c r="BL66" t="s">
        <v>281</v>
      </c>
      <c r="BM66" t="s">
        <v>281</v>
      </c>
      <c r="BN66" t="s">
        <v>281</v>
      </c>
      <c r="BO66" t="s">
        <v>281</v>
      </c>
      <c r="BP66" t="s">
        <v>281</v>
      </c>
      <c r="BQ66" t="s">
        <v>281</v>
      </c>
      <c r="BR66">
        <f t="shared" si="82"/>
        <v>1699.9773333333301</v>
      </c>
      <c r="BS66">
        <f t="shared" si="83"/>
        <v>1429.2004704304186</v>
      </c>
      <c r="BT66">
        <f t="shared" si="84"/>
        <v>0.8407173686416336</v>
      </c>
      <c r="BU66">
        <f t="shared" si="85"/>
        <v>0.19143473728326715</v>
      </c>
      <c r="BV66">
        <v>6</v>
      </c>
      <c r="BW66">
        <v>0.5</v>
      </c>
      <c r="BX66" t="s">
        <v>282</v>
      </c>
      <c r="BY66">
        <v>1531242359.8499999</v>
      </c>
      <c r="BZ66">
        <v>929.58486666666704</v>
      </c>
      <c r="CA66">
        <v>999.98733333333303</v>
      </c>
      <c r="CB66">
        <v>27.7026866666667</v>
      </c>
      <c r="CC66">
        <v>13.779346666666701</v>
      </c>
      <c r="CD66">
        <v>400.00696666666698</v>
      </c>
      <c r="CE66">
        <v>99.356319999999997</v>
      </c>
      <c r="CF66">
        <v>0.100033343333333</v>
      </c>
      <c r="CG66">
        <v>29.99972</v>
      </c>
      <c r="CH66">
        <v>28.802659999999999</v>
      </c>
      <c r="CI66">
        <v>999.9</v>
      </c>
      <c r="CJ66">
        <v>9994.33</v>
      </c>
      <c r="CK66">
        <v>0</v>
      </c>
      <c r="CL66">
        <v>2.9641296666666701</v>
      </c>
      <c r="CM66">
        <v>1699.9773333333301</v>
      </c>
      <c r="CN66">
        <v>0.97601783333333303</v>
      </c>
      <c r="CO66">
        <v>2.3982066666666701E-2</v>
      </c>
      <c r="CP66">
        <v>0</v>
      </c>
      <c r="CQ66">
        <v>734.17926666666699</v>
      </c>
      <c r="CR66">
        <v>4.9993999999999996</v>
      </c>
      <c r="CS66">
        <v>12915.52</v>
      </c>
      <c r="CT66">
        <v>14104.06</v>
      </c>
      <c r="CU66">
        <v>46.620800000000003</v>
      </c>
      <c r="CV66">
        <v>47.795466666666698</v>
      </c>
      <c r="CW66">
        <v>47.295466666666599</v>
      </c>
      <c r="CX66">
        <v>47.936999999999998</v>
      </c>
      <c r="CY66">
        <v>48.5</v>
      </c>
      <c r="CZ66">
        <v>1654.327</v>
      </c>
      <c r="DA66">
        <v>40.6503333333333</v>
      </c>
      <c r="DB66">
        <v>0</v>
      </c>
      <c r="DC66">
        <v>118.799999952316</v>
      </c>
      <c r="DD66">
        <v>734.18046153846103</v>
      </c>
      <c r="DE66">
        <v>-4.9872820600859598</v>
      </c>
      <c r="DF66">
        <v>-116.85470078111901</v>
      </c>
      <c r="DG66">
        <v>12914.8692307692</v>
      </c>
      <c r="DH66">
        <v>15</v>
      </c>
      <c r="DI66">
        <v>1531242322.5999999</v>
      </c>
      <c r="DJ66" t="s">
        <v>536</v>
      </c>
      <c r="DK66">
        <v>60</v>
      </c>
      <c r="DL66">
        <v>-8.173</v>
      </c>
      <c r="DM66">
        <v>0.45300000000000001</v>
      </c>
      <c r="DN66">
        <v>1000</v>
      </c>
      <c r="DO66">
        <v>13</v>
      </c>
      <c r="DP66">
        <v>0.02</v>
      </c>
      <c r="DQ66">
        <v>0.01</v>
      </c>
      <c r="DR66">
        <v>38.1076644237734</v>
      </c>
      <c r="DS66">
        <v>-0.45745824583151601</v>
      </c>
      <c r="DT66">
        <v>9.2577597494545999E-2</v>
      </c>
      <c r="DU66">
        <v>1</v>
      </c>
      <c r="DV66">
        <v>0.92361099819559001</v>
      </c>
      <c r="DW66">
        <v>-4.9037287330253199E-2</v>
      </c>
      <c r="DX66">
        <v>6.3737509130128E-3</v>
      </c>
      <c r="DY66">
        <v>1</v>
      </c>
      <c r="DZ66">
        <v>2</v>
      </c>
      <c r="EA66">
        <v>2</v>
      </c>
      <c r="EB66" t="s">
        <v>284</v>
      </c>
      <c r="EC66">
        <v>1.8849100000000001</v>
      </c>
      <c r="ED66">
        <v>1.8768499999999999</v>
      </c>
      <c r="EE66">
        <v>1.8760699999999999</v>
      </c>
      <c r="EF66">
        <v>1.87714</v>
      </c>
      <c r="EG66">
        <v>1.88175</v>
      </c>
      <c r="EH66">
        <v>1.8809499999999999</v>
      </c>
      <c r="EI66">
        <v>1.8756299999999999</v>
      </c>
      <c r="EJ66">
        <v>1.87523</v>
      </c>
      <c r="EK66" t="s">
        <v>285</v>
      </c>
      <c r="EL66" t="s">
        <v>19</v>
      </c>
      <c r="EM66" t="s">
        <v>19</v>
      </c>
      <c r="EN66" t="s">
        <v>19</v>
      </c>
      <c r="EO66" t="s">
        <v>286</v>
      </c>
      <c r="EP66" t="s">
        <v>287</v>
      </c>
      <c r="EQ66" t="s">
        <v>288</v>
      </c>
      <c r="ER66" t="s">
        <v>288</v>
      </c>
      <c r="ES66" t="s">
        <v>288</v>
      </c>
      <c r="ET66" t="s">
        <v>288</v>
      </c>
      <c r="EU66">
        <v>0</v>
      </c>
      <c r="EV66">
        <v>100</v>
      </c>
      <c r="EW66">
        <v>100</v>
      </c>
      <c r="EX66">
        <v>-8.173</v>
      </c>
      <c r="EY66">
        <v>0.45300000000000001</v>
      </c>
      <c r="EZ66">
        <v>2</v>
      </c>
      <c r="FA66">
        <v>399.59</v>
      </c>
      <c r="FB66">
        <v>586.34</v>
      </c>
      <c r="FC66">
        <v>25.000299999999999</v>
      </c>
      <c r="FD66">
        <v>35.407800000000002</v>
      </c>
      <c r="FE66">
        <v>30.000299999999999</v>
      </c>
      <c r="FF66">
        <v>35.410699999999999</v>
      </c>
      <c r="FG66">
        <v>35.372900000000001</v>
      </c>
      <c r="FH66">
        <v>41.979300000000002</v>
      </c>
      <c r="FI66">
        <v>60.7455</v>
      </c>
      <c r="FJ66">
        <v>0</v>
      </c>
      <c r="FK66">
        <v>25</v>
      </c>
      <c r="FL66">
        <v>1000</v>
      </c>
      <c r="FM66">
        <v>13.9643</v>
      </c>
      <c r="FN66">
        <v>100.45</v>
      </c>
      <c r="FO66">
        <v>101.374</v>
      </c>
    </row>
    <row r="67" spans="1:171" x14ac:dyDescent="0.2">
      <c r="A67">
        <v>61</v>
      </c>
      <c r="B67">
        <v>1531242904.8</v>
      </c>
      <c r="C67">
        <v>10507.0999999046</v>
      </c>
      <c r="D67" t="s">
        <v>537</v>
      </c>
      <c r="E67" t="s">
        <v>538</v>
      </c>
      <c r="F67" t="s">
        <v>643</v>
      </c>
      <c r="G67">
        <v>1531242896.99667</v>
      </c>
      <c r="H67">
        <f t="shared" si="43"/>
        <v>1.0019986369195228E-2</v>
      </c>
      <c r="I67">
        <f t="shared" si="44"/>
        <v>38.024134680915857</v>
      </c>
      <c r="J67">
        <f t="shared" si="45"/>
        <v>337.91493333333301</v>
      </c>
      <c r="K67">
        <f t="shared" si="46"/>
        <v>259.35701610743166</v>
      </c>
      <c r="L67">
        <f t="shared" si="47"/>
        <v>25.793549954643744</v>
      </c>
      <c r="M67">
        <f t="shared" si="48"/>
        <v>33.606284665702105</v>
      </c>
      <c r="N67">
        <f t="shared" si="49"/>
        <v>1.0112682129503807</v>
      </c>
      <c r="O67">
        <f t="shared" si="50"/>
        <v>2.2515384335820396</v>
      </c>
      <c r="P67">
        <f t="shared" si="51"/>
        <v>0.81202029794191055</v>
      </c>
      <c r="Q67">
        <f t="shared" si="52"/>
        <v>0.52211749656012862</v>
      </c>
      <c r="R67">
        <f t="shared" si="53"/>
        <v>273.60170676866898</v>
      </c>
      <c r="S67">
        <f t="shared" si="54"/>
        <v>28.755116868332532</v>
      </c>
      <c r="T67">
        <f t="shared" si="55"/>
        <v>28.748010000000001</v>
      </c>
      <c r="U67">
        <f t="shared" si="56"/>
        <v>3.9635006808734055</v>
      </c>
      <c r="V67">
        <f t="shared" si="57"/>
        <v>65.139035589748687</v>
      </c>
      <c r="W67">
        <f t="shared" si="58"/>
        <v>2.7778992972207535</v>
      </c>
      <c r="X67">
        <f t="shared" si="59"/>
        <v>4.2645692741234384</v>
      </c>
      <c r="Y67">
        <f t="shared" si="60"/>
        <v>1.185601383652652</v>
      </c>
      <c r="Z67">
        <f t="shared" si="61"/>
        <v>-441.88139888150954</v>
      </c>
      <c r="AA67">
        <f t="shared" si="62"/>
        <v>154.01523499401929</v>
      </c>
      <c r="AB67">
        <f t="shared" si="63"/>
        <v>15.117049864701711</v>
      </c>
      <c r="AC67">
        <f t="shared" si="64"/>
        <v>0.85259274588042899</v>
      </c>
      <c r="AD67">
        <v>-4.1225176984158299E-2</v>
      </c>
      <c r="AE67">
        <v>4.6278872688576403E-2</v>
      </c>
      <c r="AF67">
        <v>3.4579715688802799</v>
      </c>
      <c r="AG67">
        <v>0</v>
      </c>
      <c r="AH67">
        <v>0</v>
      </c>
      <c r="AI67">
        <f t="shared" si="65"/>
        <v>1</v>
      </c>
      <c r="AJ67">
        <f t="shared" si="66"/>
        <v>0</v>
      </c>
      <c r="AK67">
        <f t="shared" si="67"/>
        <v>52043.885778851283</v>
      </c>
      <c r="AL67">
        <v>0</v>
      </c>
      <c r="AM67">
        <v>0</v>
      </c>
      <c r="AN67">
        <v>0</v>
      </c>
      <c r="AO67">
        <f t="shared" si="68"/>
        <v>0</v>
      </c>
      <c r="AP67" t="e">
        <f t="shared" si="69"/>
        <v>#DIV/0!</v>
      </c>
      <c r="AQ67">
        <v>-1</v>
      </c>
      <c r="AR67" t="s">
        <v>539</v>
      </c>
      <c r="AS67">
        <v>832.40926923076904</v>
      </c>
      <c r="AT67">
        <v>1291.3800000000001</v>
      </c>
      <c r="AU67">
        <f t="shared" si="70"/>
        <v>0.3554110569849549</v>
      </c>
      <c r="AV67">
        <v>0.5</v>
      </c>
      <c r="AW67">
        <f t="shared" si="71"/>
        <v>1429.2194804303031</v>
      </c>
      <c r="AX67">
        <f t="shared" si="72"/>
        <v>38.024134680915857</v>
      </c>
      <c r="AY67">
        <f t="shared" si="73"/>
        <v>253.98020310161104</v>
      </c>
      <c r="AZ67">
        <f t="shared" si="74"/>
        <v>0.55063575399959741</v>
      </c>
      <c r="BA67">
        <f t="shared" si="75"/>
        <v>2.7304507960643418E-2</v>
      </c>
      <c r="BB67">
        <f t="shared" si="76"/>
        <v>-1</v>
      </c>
      <c r="BC67" t="s">
        <v>540</v>
      </c>
      <c r="BD67">
        <v>580.29999999999995</v>
      </c>
      <c r="BE67">
        <f t="shared" si="77"/>
        <v>711.08000000000015</v>
      </c>
      <c r="BF67">
        <f t="shared" si="78"/>
        <v>0.64545582883674268</v>
      </c>
      <c r="BG67">
        <f t="shared" si="79"/>
        <v>2.2253661899017754</v>
      </c>
      <c r="BH67">
        <f t="shared" si="80"/>
        <v>0.3554110569849549</v>
      </c>
      <c r="BI67" t="e">
        <f t="shared" si="81"/>
        <v>#DIV/0!</v>
      </c>
      <c r="BJ67" t="s">
        <v>281</v>
      </c>
      <c r="BK67" t="s">
        <v>281</v>
      </c>
      <c r="BL67" t="s">
        <v>281</v>
      </c>
      <c r="BM67" t="s">
        <v>281</v>
      </c>
      <c r="BN67" t="s">
        <v>281</v>
      </c>
      <c r="BO67" t="s">
        <v>281</v>
      </c>
      <c r="BP67" t="s">
        <v>281</v>
      </c>
      <c r="BQ67" t="s">
        <v>281</v>
      </c>
      <c r="BR67">
        <f t="shared" si="82"/>
        <v>1700.00033333333</v>
      </c>
      <c r="BS67">
        <f t="shared" si="83"/>
        <v>1429.2194804303031</v>
      </c>
      <c r="BT67">
        <f t="shared" si="84"/>
        <v>0.84071717658308642</v>
      </c>
      <c r="BU67">
        <f t="shared" si="85"/>
        <v>0.19143435316617302</v>
      </c>
      <c r="BV67">
        <v>6</v>
      </c>
      <c r="BW67">
        <v>0.5</v>
      </c>
      <c r="BX67" t="s">
        <v>282</v>
      </c>
      <c r="BY67">
        <v>1531242896.99667</v>
      </c>
      <c r="BZ67">
        <v>337.91493333333301</v>
      </c>
      <c r="CA67">
        <v>400.028866666667</v>
      </c>
      <c r="CB67">
        <v>27.932086666666699</v>
      </c>
      <c r="CC67">
        <v>13.322190000000001</v>
      </c>
      <c r="CD67">
        <v>400.00723333333298</v>
      </c>
      <c r="CE67">
        <v>99.351920000000007</v>
      </c>
      <c r="CF67">
        <v>9.9987419999999994E-2</v>
      </c>
      <c r="CG67">
        <v>30.016826666666699</v>
      </c>
      <c r="CH67">
        <v>28.748010000000001</v>
      </c>
      <c r="CI67">
        <v>999.9</v>
      </c>
      <c r="CJ67">
        <v>10006.502</v>
      </c>
      <c r="CK67">
        <v>0</v>
      </c>
      <c r="CL67">
        <v>3.8283716666666701</v>
      </c>
      <c r="CM67">
        <v>1700.00033333333</v>
      </c>
      <c r="CN67">
        <v>0.97602283333333395</v>
      </c>
      <c r="CO67">
        <v>2.39774433333333E-2</v>
      </c>
      <c r="CP67">
        <v>0</v>
      </c>
      <c r="CQ67">
        <v>832.41353333333302</v>
      </c>
      <c r="CR67">
        <v>4.9993999999999996</v>
      </c>
      <c r="CS67">
        <v>14599.553333333301</v>
      </c>
      <c r="CT67">
        <v>14104.2633333333</v>
      </c>
      <c r="CU67">
        <v>46.5</v>
      </c>
      <c r="CV67">
        <v>47.701700000000002</v>
      </c>
      <c r="CW67">
        <v>47.25</v>
      </c>
      <c r="CX67">
        <v>47.811999999999998</v>
      </c>
      <c r="CY67">
        <v>48.432866666666598</v>
      </c>
      <c r="CZ67">
        <v>1654.3603333333299</v>
      </c>
      <c r="DA67">
        <v>40.64</v>
      </c>
      <c r="DB67">
        <v>0</v>
      </c>
      <c r="DC67">
        <v>536.29999995231606</v>
      </c>
      <c r="DD67">
        <v>832.40926923076904</v>
      </c>
      <c r="DE67">
        <v>-0.72099144796255099</v>
      </c>
      <c r="DF67">
        <v>-57.832478580753701</v>
      </c>
      <c r="DG67">
        <v>14599.561538461499</v>
      </c>
      <c r="DH67">
        <v>15</v>
      </c>
      <c r="DI67">
        <v>1531242873.5999999</v>
      </c>
      <c r="DJ67" t="s">
        <v>541</v>
      </c>
      <c r="DK67">
        <v>61</v>
      </c>
      <c r="DL67">
        <v>-5.32</v>
      </c>
      <c r="DM67">
        <v>0.442</v>
      </c>
      <c r="DN67">
        <v>400</v>
      </c>
      <c r="DO67">
        <v>13</v>
      </c>
      <c r="DP67">
        <v>0.02</v>
      </c>
      <c r="DQ67">
        <v>0.01</v>
      </c>
      <c r="DR67">
        <v>38.0504847105992</v>
      </c>
      <c r="DS67">
        <v>-9.0580124089179398E-2</v>
      </c>
      <c r="DT67">
        <v>0.115338168277414</v>
      </c>
      <c r="DU67">
        <v>1</v>
      </c>
      <c r="DV67">
        <v>0.99949721776810896</v>
      </c>
      <c r="DW67">
        <v>0.134782936792603</v>
      </c>
      <c r="DX67">
        <v>1.9168488383226701E-2</v>
      </c>
      <c r="DY67">
        <v>1</v>
      </c>
      <c r="DZ67">
        <v>2</v>
      </c>
      <c r="EA67">
        <v>2</v>
      </c>
      <c r="EB67" t="s">
        <v>284</v>
      </c>
      <c r="EC67">
        <v>1.8849100000000001</v>
      </c>
      <c r="ED67">
        <v>1.8768499999999999</v>
      </c>
      <c r="EE67">
        <v>1.8760699999999999</v>
      </c>
      <c r="EF67">
        <v>1.87713</v>
      </c>
      <c r="EG67">
        <v>1.8817200000000001</v>
      </c>
      <c r="EH67">
        <v>1.8809199999999999</v>
      </c>
      <c r="EI67">
        <v>1.87565</v>
      </c>
      <c r="EJ67">
        <v>1.87521</v>
      </c>
      <c r="EK67" t="s">
        <v>285</v>
      </c>
      <c r="EL67" t="s">
        <v>19</v>
      </c>
      <c r="EM67" t="s">
        <v>19</v>
      </c>
      <c r="EN67" t="s">
        <v>19</v>
      </c>
      <c r="EO67" t="s">
        <v>286</v>
      </c>
      <c r="EP67" t="s">
        <v>287</v>
      </c>
      <c r="EQ67" t="s">
        <v>288</v>
      </c>
      <c r="ER67" t="s">
        <v>288</v>
      </c>
      <c r="ES67" t="s">
        <v>288</v>
      </c>
      <c r="ET67" t="s">
        <v>288</v>
      </c>
      <c r="EU67">
        <v>0</v>
      </c>
      <c r="EV67">
        <v>100</v>
      </c>
      <c r="EW67">
        <v>100</v>
      </c>
      <c r="EX67">
        <v>-5.32</v>
      </c>
      <c r="EY67">
        <v>0.442</v>
      </c>
      <c r="EZ67">
        <v>2</v>
      </c>
      <c r="FA67">
        <v>401.08300000000003</v>
      </c>
      <c r="FB67">
        <v>583.779</v>
      </c>
      <c r="FC67">
        <v>24.9998</v>
      </c>
      <c r="FD67">
        <v>35.442</v>
      </c>
      <c r="FE67">
        <v>30.0002</v>
      </c>
      <c r="FF67">
        <v>35.444099999999999</v>
      </c>
      <c r="FG67">
        <v>35.405299999999997</v>
      </c>
      <c r="FH67">
        <v>19.997599999999998</v>
      </c>
      <c r="FI67">
        <v>62.688000000000002</v>
      </c>
      <c r="FJ67">
        <v>0</v>
      </c>
      <c r="FK67">
        <v>25</v>
      </c>
      <c r="FL67">
        <v>400</v>
      </c>
      <c r="FM67">
        <v>13.245100000000001</v>
      </c>
      <c r="FN67">
        <v>100.447</v>
      </c>
      <c r="FO67">
        <v>101.371</v>
      </c>
    </row>
    <row r="68" spans="1:171" x14ac:dyDescent="0.2">
      <c r="A68">
        <v>62</v>
      </c>
      <c r="B68">
        <v>1531243008.8</v>
      </c>
      <c r="C68">
        <v>10611.0999999046</v>
      </c>
      <c r="D68" t="s">
        <v>542</v>
      </c>
      <c r="E68" t="s">
        <v>543</v>
      </c>
      <c r="F68" t="s">
        <v>643</v>
      </c>
      <c r="G68">
        <v>1531243001.05</v>
      </c>
      <c r="H68">
        <f t="shared" si="43"/>
        <v>9.9791433609445375E-3</v>
      </c>
      <c r="I68">
        <f t="shared" si="44"/>
        <v>28.28328470165426</v>
      </c>
      <c r="J68">
        <f t="shared" si="45"/>
        <v>253.79613333333299</v>
      </c>
      <c r="K68">
        <f t="shared" si="46"/>
        <v>195.14864444467676</v>
      </c>
      <c r="L68">
        <f t="shared" si="47"/>
        <v>19.408445383320295</v>
      </c>
      <c r="M68">
        <f t="shared" si="48"/>
        <v>25.241212442519906</v>
      </c>
      <c r="N68">
        <f t="shared" si="49"/>
        <v>1.0075958498721025</v>
      </c>
      <c r="O68">
        <f t="shared" si="50"/>
        <v>2.2492171659256694</v>
      </c>
      <c r="P68">
        <f t="shared" si="51"/>
        <v>0.80948082663946797</v>
      </c>
      <c r="Q68">
        <f t="shared" si="52"/>
        <v>0.5204541137115124</v>
      </c>
      <c r="R68">
        <f t="shared" si="53"/>
        <v>273.6044229375982</v>
      </c>
      <c r="S68">
        <f t="shared" si="54"/>
        <v>28.771430713954128</v>
      </c>
      <c r="T68">
        <f t="shared" si="55"/>
        <v>28.775310000000001</v>
      </c>
      <c r="U68">
        <f t="shared" si="56"/>
        <v>3.969777969207299</v>
      </c>
      <c r="V68">
        <f t="shared" si="57"/>
        <v>65.299036980898578</v>
      </c>
      <c r="W68">
        <f t="shared" si="58"/>
        <v>2.7853555289443497</v>
      </c>
      <c r="X68">
        <f t="shared" si="59"/>
        <v>4.2655384485365806</v>
      </c>
      <c r="Y68">
        <f t="shared" si="60"/>
        <v>1.1844224402629493</v>
      </c>
      <c r="Z68">
        <f t="shared" si="61"/>
        <v>-440.08022221765412</v>
      </c>
      <c r="AA68">
        <f t="shared" si="62"/>
        <v>151.02584213584831</v>
      </c>
      <c r="AB68">
        <f t="shared" si="63"/>
        <v>14.841229155922818</v>
      </c>
      <c r="AC68">
        <f t="shared" si="64"/>
        <v>-0.60872798828481223</v>
      </c>
      <c r="AD68">
        <v>-4.1162675615104699E-2</v>
      </c>
      <c r="AE68">
        <v>4.6208709426393102E-2</v>
      </c>
      <c r="AF68">
        <v>3.4538212315110801</v>
      </c>
      <c r="AG68">
        <v>0</v>
      </c>
      <c r="AH68">
        <v>0</v>
      </c>
      <c r="AI68">
        <f t="shared" si="65"/>
        <v>1</v>
      </c>
      <c r="AJ68">
        <f t="shared" si="66"/>
        <v>0</v>
      </c>
      <c r="AK68">
        <f t="shared" si="67"/>
        <v>51967.58114924746</v>
      </c>
      <c r="AL68">
        <v>0</v>
      </c>
      <c r="AM68">
        <v>0</v>
      </c>
      <c r="AN68">
        <v>0</v>
      </c>
      <c r="AO68">
        <f t="shared" si="68"/>
        <v>0</v>
      </c>
      <c r="AP68" t="e">
        <f t="shared" si="69"/>
        <v>#DIV/0!</v>
      </c>
      <c r="AQ68">
        <v>-1</v>
      </c>
      <c r="AR68" t="s">
        <v>544</v>
      </c>
      <c r="AS68">
        <v>788.68638461538501</v>
      </c>
      <c r="AT68">
        <v>1174.9000000000001</v>
      </c>
      <c r="AU68">
        <f t="shared" si="70"/>
        <v>0.32872041483072179</v>
      </c>
      <c r="AV68">
        <v>0.5</v>
      </c>
      <c r="AW68">
        <f t="shared" si="71"/>
        <v>1429.2335104303122</v>
      </c>
      <c r="AX68">
        <f t="shared" si="72"/>
        <v>28.28328470165426</v>
      </c>
      <c r="AY68">
        <f t="shared" si="73"/>
        <v>234.90911621931048</v>
      </c>
      <c r="AZ68">
        <f t="shared" si="74"/>
        <v>0.51703123670099582</v>
      </c>
      <c r="BA68">
        <f t="shared" si="75"/>
        <v>2.0488803605533765E-2</v>
      </c>
      <c r="BB68">
        <f t="shared" si="76"/>
        <v>-1</v>
      </c>
      <c r="BC68" t="s">
        <v>545</v>
      </c>
      <c r="BD68">
        <v>567.44000000000005</v>
      </c>
      <c r="BE68">
        <f t="shared" si="77"/>
        <v>607.46</v>
      </c>
      <c r="BF68">
        <f t="shared" si="78"/>
        <v>0.63578443911469895</v>
      </c>
      <c r="BG68">
        <f t="shared" si="79"/>
        <v>2.0705272804173127</v>
      </c>
      <c r="BH68">
        <f t="shared" si="80"/>
        <v>0.32872041483072179</v>
      </c>
      <c r="BI68" t="e">
        <f t="shared" si="81"/>
        <v>#DIV/0!</v>
      </c>
      <c r="BJ68" t="s">
        <v>281</v>
      </c>
      <c r="BK68" t="s">
        <v>281</v>
      </c>
      <c r="BL68" t="s">
        <v>281</v>
      </c>
      <c r="BM68" t="s">
        <v>281</v>
      </c>
      <c r="BN68" t="s">
        <v>281</v>
      </c>
      <c r="BO68" t="s">
        <v>281</v>
      </c>
      <c r="BP68" t="s">
        <v>281</v>
      </c>
      <c r="BQ68" t="s">
        <v>281</v>
      </c>
      <c r="BR68">
        <f t="shared" si="82"/>
        <v>1700.0170000000001</v>
      </c>
      <c r="BS68">
        <f t="shared" si="83"/>
        <v>1429.2335104303122</v>
      </c>
      <c r="BT68">
        <f t="shared" si="84"/>
        <v>0.84071718719889987</v>
      </c>
      <c r="BU68">
        <f t="shared" si="85"/>
        <v>0.19143437439779989</v>
      </c>
      <c r="BV68">
        <v>6</v>
      </c>
      <c r="BW68">
        <v>0.5</v>
      </c>
      <c r="BX68" t="s">
        <v>282</v>
      </c>
      <c r="BY68">
        <v>1531243001.05</v>
      </c>
      <c r="BZ68">
        <v>253.79613333333299</v>
      </c>
      <c r="CA68">
        <v>300.01949999999999</v>
      </c>
      <c r="CB68">
        <v>28.00628</v>
      </c>
      <c r="CC68">
        <v>13.45696</v>
      </c>
      <c r="CD68">
        <v>400.004866666667</v>
      </c>
      <c r="CE68">
        <v>99.354596666666694</v>
      </c>
      <c r="CF68">
        <v>0.100080246666667</v>
      </c>
      <c r="CG68">
        <v>30.020783333333299</v>
      </c>
      <c r="CH68">
        <v>28.775310000000001</v>
      </c>
      <c r="CI68">
        <v>999.9</v>
      </c>
      <c r="CJ68">
        <v>9991.0619999999999</v>
      </c>
      <c r="CK68">
        <v>0</v>
      </c>
      <c r="CL68">
        <v>3.9210500000000001</v>
      </c>
      <c r="CM68">
        <v>1700.0170000000001</v>
      </c>
      <c r="CN68">
        <v>0.97602339999999999</v>
      </c>
      <c r="CO68">
        <v>2.3976870000000001E-2</v>
      </c>
      <c r="CP68">
        <v>0</v>
      </c>
      <c r="CQ68">
        <v>788.67669999999998</v>
      </c>
      <c r="CR68">
        <v>4.9993999999999996</v>
      </c>
      <c r="CS68">
        <v>13834.1733333333</v>
      </c>
      <c r="CT68">
        <v>14104.393333333301</v>
      </c>
      <c r="CU68">
        <v>46.5</v>
      </c>
      <c r="CV68">
        <v>47.686999999999998</v>
      </c>
      <c r="CW68">
        <v>47.25</v>
      </c>
      <c r="CX68">
        <v>47.7624</v>
      </c>
      <c r="CY68">
        <v>48.436999999999998</v>
      </c>
      <c r="CZ68">
        <v>1654.376</v>
      </c>
      <c r="DA68">
        <v>40.640999999999998</v>
      </c>
      <c r="DB68">
        <v>0</v>
      </c>
      <c r="DC68">
        <v>103.19999980926499</v>
      </c>
      <c r="DD68">
        <v>788.68638461538501</v>
      </c>
      <c r="DE68">
        <v>-0.189606840123558</v>
      </c>
      <c r="DF68">
        <v>-27.955555523315699</v>
      </c>
      <c r="DG68">
        <v>13834.1653846154</v>
      </c>
      <c r="DH68">
        <v>15</v>
      </c>
      <c r="DI68">
        <v>1531242977.8</v>
      </c>
      <c r="DJ68" t="s">
        <v>546</v>
      </c>
      <c r="DK68">
        <v>62</v>
      </c>
      <c r="DL68">
        <v>-4.827</v>
      </c>
      <c r="DM68">
        <v>0.45300000000000001</v>
      </c>
      <c r="DN68">
        <v>300</v>
      </c>
      <c r="DO68">
        <v>13</v>
      </c>
      <c r="DP68">
        <v>0.03</v>
      </c>
      <c r="DQ68">
        <v>0</v>
      </c>
      <c r="DR68">
        <v>28.290116803366999</v>
      </c>
      <c r="DS68">
        <v>5.70602185658034E-3</v>
      </c>
      <c r="DT68">
        <v>7.4847249088173307E-2</v>
      </c>
      <c r="DU68">
        <v>1</v>
      </c>
      <c r="DV68">
        <v>0.99671875645264296</v>
      </c>
      <c r="DW68">
        <v>0.11461005073325101</v>
      </c>
      <c r="DX68">
        <v>1.6860327577928599E-2</v>
      </c>
      <c r="DY68">
        <v>1</v>
      </c>
      <c r="DZ68">
        <v>2</v>
      </c>
      <c r="EA68">
        <v>2</v>
      </c>
      <c r="EB68" t="s">
        <v>284</v>
      </c>
      <c r="EC68">
        <v>1.8849100000000001</v>
      </c>
      <c r="ED68">
        <v>1.87683</v>
      </c>
      <c r="EE68">
        <v>1.8760699999999999</v>
      </c>
      <c r="EF68">
        <v>1.8771199999999999</v>
      </c>
      <c r="EG68">
        <v>1.88174</v>
      </c>
      <c r="EH68">
        <v>1.88093</v>
      </c>
      <c r="EI68">
        <v>1.87564</v>
      </c>
      <c r="EJ68">
        <v>1.8752500000000001</v>
      </c>
      <c r="EK68" t="s">
        <v>285</v>
      </c>
      <c r="EL68" t="s">
        <v>19</v>
      </c>
      <c r="EM68" t="s">
        <v>19</v>
      </c>
      <c r="EN68" t="s">
        <v>19</v>
      </c>
      <c r="EO68" t="s">
        <v>286</v>
      </c>
      <c r="EP68" t="s">
        <v>287</v>
      </c>
      <c r="EQ68" t="s">
        <v>288</v>
      </c>
      <c r="ER68" t="s">
        <v>288</v>
      </c>
      <c r="ES68" t="s">
        <v>288</v>
      </c>
      <c r="ET68" t="s">
        <v>288</v>
      </c>
      <c r="EU68">
        <v>0</v>
      </c>
      <c r="EV68">
        <v>100</v>
      </c>
      <c r="EW68">
        <v>100</v>
      </c>
      <c r="EX68">
        <v>-4.827</v>
      </c>
      <c r="EY68">
        <v>0.45300000000000001</v>
      </c>
      <c r="EZ68">
        <v>2</v>
      </c>
      <c r="FA68">
        <v>400.86200000000002</v>
      </c>
      <c r="FB68">
        <v>583.56200000000001</v>
      </c>
      <c r="FC68">
        <v>24.9998</v>
      </c>
      <c r="FD68">
        <v>35.436399999999999</v>
      </c>
      <c r="FE68">
        <v>30</v>
      </c>
      <c r="FF68">
        <v>35.440899999999999</v>
      </c>
      <c r="FG68">
        <v>35.402099999999997</v>
      </c>
      <c r="FH68">
        <v>15.911199999999999</v>
      </c>
      <c r="FI68">
        <v>62.300400000000003</v>
      </c>
      <c r="FJ68">
        <v>0</v>
      </c>
      <c r="FK68">
        <v>25</v>
      </c>
      <c r="FL68">
        <v>300</v>
      </c>
      <c r="FM68">
        <v>13.3443</v>
      </c>
      <c r="FN68">
        <v>100.44799999999999</v>
      </c>
      <c r="FO68">
        <v>101.372</v>
      </c>
    </row>
    <row r="69" spans="1:171" x14ac:dyDescent="0.2">
      <c r="A69">
        <v>63</v>
      </c>
      <c r="B69">
        <v>1531243110.3</v>
      </c>
      <c r="C69">
        <v>10712.5999999046</v>
      </c>
      <c r="D69" t="s">
        <v>547</v>
      </c>
      <c r="E69" t="s">
        <v>548</v>
      </c>
      <c r="F69" t="s">
        <v>643</v>
      </c>
      <c r="G69">
        <v>1531243102.55</v>
      </c>
      <c r="H69">
        <f t="shared" si="43"/>
        <v>1.0008641833267641E-2</v>
      </c>
      <c r="I69">
        <f t="shared" si="44"/>
        <v>23.155539319424996</v>
      </c>
      <c r="J69">
        <f t="shared" si="45"/>
        <v>212.112433333333</v>
      </c>
      <c r="K69">
        <f t="shared" si="46"/>
        <v>164.31520557413958</v>
      </c>
      <c r="L69">
        <f t="shared" si="47"/>
        <v>16.342186876902765</v>
      </c>
      <c r="M69">
        <f t="shared" si="48"/>
        <v>21.095923608140232</v>
      </c>
      <c r="N69">
        <f t="shared" si="49"/>
        <v>1.0154629036770297</v>
      </c>
      <c r="O69">
        <f t="shared" si="50"/>
        <v>2.2504198781286116</v>
      </c>
      <c r="P69">
        <f t="shared" si="51"/>
        <v>0.81465318488241845</v>
      </c>
      <c r="Q69">
        <f t="shared" si="52"/>
        <v>0.52386519470457449</v>
      </c>
      <c r="R69">
        <f t="shared" si="53"/>
        <v>273.59993543772157</v>
      </c>
      <c r="S69">
        <f t="shared" si="54"/>
        <v>28.758679379713062</v>
      </c>
      <c r="T69">
        <f t="shared" si="55"/>
        <v>28.771526666666698</v>
      </c>
      <c r="U69">
        <f t="shared" si="56"/>
        <v>3.9689075225742902</v>
      </c>
      <c r="V69">
        <f t="shared" si="57"/>
        <v>65.386604565500193</v>
      </c>
      <c r="W69">
        <f t="shared" si="58"/>
        <v>2.7885200393865635</v>
      </c>
      <c r="X69">
        <f t="shared" si="59"/>
        <v>4.2646656114299359</v>
      </c>
      <c r="Y69">
        <f t="shared" si="60"/>
        <v>1.1803874831877268</v>
      </c>
      <c r="Z69">
        <f t="shared" si="61"/>
        <v>-441.38110484710296</v>
      </c>
      <c r="AA69">
        <f t="shared" si="62"/>
        <v>151.1332908193537</v>
      </c>
      <c r="AB69">
        <f t="shared" si="63"/>
        <v>14.843309795984098</v>
      </c>
      <c r="AC69">
        <f t="shared" si="64"/>
        <v>-1.8045687940435755</v>
      </c>
      <c r="AD69">
        <v>-4.1195052001596101E-2</v>
      </c>
      <c r="AE69">
        <v>4.6245054756556901E-2</v>
      </c>
      <c r="AF69">
        <v>3.4559714216467299</v>
      </c>
      <c r="AG69">
        <v>0</v>
      </c>
      <c r="AH69">
        <v>0</v>
      </c>
      <c r="AI69">
        <f t="shared" si="65"/>
        <v>1</v>
      </c>
      <c r="AJ69">
        <f t="shared" si="66"/>
        <v>0</v>
      </c>
      <c r="AK69">
        <f t="shared" si="67"/>
        <v>52007.438512369918</v>
      </c>
      <c r="AL69">
        <v>0</v>
      </c>
      <c r="AM69">
        <v>0</v>
      </c>
      <c r="AN69">
        <v>0</v>
      </c>
      <c r="AO69">
        <f t="shared" si="68"/>
        <v>0</v>
      </c>
      <c r="AP69" t="e">
        <f t="shared" si="69"/>
        <v>#DIV/0!</v>
      </c>
      <c r="AQ69">
        <v>-1</v>
      </c>
      <c r="AR69" t="s">
        <v>549</v>
      </c>
      <c r="AS69">
        <v>763.48249999999996</v>
      </c>
      <c r="AT69">
        <v>1106.44</v>
      </c>
      <c r="AU69">
        <f t="shared" si="70"/>
        <v>0.30996484219659459</v>
      </c>
      <c r="AV69">
        <v>0.5</v>
      </c>
      <c r="AW69">
        <f t="shared" si="71"/>
        <v>1429.2099804303157</v>
      </c>
      <c r="AX69">
        <f t="shared" si="72"/>
        <v>23.155539319424996</v>
      </c>
      <c r="AY69">
        <f t="shared" si="73"/>
        <v>221.50242302494041</v>
      </c>
      <c r="AZ69">
        <f t="shared" si="74"/>
        <v>0.49155851198438244</v>
      </c>
      <c r="BA69">
        <f t="shared" si="75"/>
        <v>1.6901322863804864E-2</v>
      </c>
      <c r="BB69">
        <f t="shared" si="76"/>
        <v>-1</v>
      </c>
      <c r="BC69" t="s">
        <v>550</v>
      </c>
      <c r="BD69">
        <v>562.55999999999995</v>
      </c>
      <c r="BE69">
        <f t="shared" si="77"/>
        <v>543.88000000000011</v>
      </c>
      <c r="BF69">
        <f t="shared" si="78"/>
        <v>0.6305756784584835</v>
      </c>
      <c r="BG69">
        <f t="shared" si="79"/>
        <v>1.9667946530147897</v>
      </c>
      <c r="BH69">
        <f t="shared" si="80"/>
        <v>0.30996484219659454</v>
      </c>
      <c r="BI69" t="e">
        <f t="shared" si="81"/>
        <v>#DIV/0!</v>
      </c>
      <c r="BJ69" t="s">
        <v>281</v>
      </c>
      <c r="BK69" t="s">
        <v>281</v>
      </c>
      <c r="BL69" t="s">
        <v>281</v>
      </c>
      <c r="BM69" t="s">
        <v>281</v>
      </c>
      <c r="BN69" t="s">
        <v>281</v>
      </c>
      <c r="BO69" t="s">
        <v>281</v>
      </c>
      <c r="BP69" t="s">
        <v>281</v>
      </c>
      <c r="BQ69" t="s">
        <v>281</v>
      </c>
      <c r="BR69">
        <f t="shared" si="82"/>
        <v>1699.989</v>
      </c>
      <c r="BS69">
        <f t="shared" si="83"/>
        <v>1429.2099804303157</v>
      </c>
      <c r="BT69">
        <f t="shared" si="84"/>
        <v>0.84071719312908244</v>
      </c>
      <c r="BU69">
        <f t="shared" si="85"/>
        <v>0.19143438625816506</v>
      </c>
      <c r="BV69">
        <v>6</v>
      </c>
      <c r="BW69">
        <v>0.5</v>
      </c>
      <c r="BX69" t="s">
        <v>282</v>
      </c>
      <c r="BY69">
        <v>1531243102.55</v>
      </c>
      <c r="BZ69">
        <v>212.112433333333</v>
      </c>
      <c r="CA69">
        <v>250.02996666666701</v>
      </c>
      <c r="CB69">
        <v>28.0376333333333</v>
      </c>
      <c r="CC69">
        <v>13.445679999999999</v>
      </c>
      <c r="CD69">
        <v>400.00223333333298</v>
      </c>
      <c r="CE69">
        <v>99.356336666666706</v>
      </c>
      <c r="CF69">
        <v>9.9990700000000002E-2</v>
      </c>
      <c r="CG69">
        <v>30.017219999999998</v>
      </c>
      <c r="CH69">
        <v>28.771526666666698</v>
      </c>
      <c r="CI69">
        <v>999.9</v>
      </c>
      <c r="CJ69">
        <v>9998.7453333333306</v>
      </c>
      <c r="CK69">
        <v>0</v>
      </c>
      <c r="CL69">
        <v>3.9176823333333299</v>
      </c>
      <c r="CM69">
        <v>1699.989</v>
      </c>
      <c r="CN69">
        <v>0.97602353333333303</v>
      </c>
      <c r="CO69">
        <v>2.3976726666666701E-2</v>
      </c>
      <c r="CP69">
        <v>0</v>
      </c>
      <c r="CQ69">
        <v>763.48433333333298</v>
      </c>
      <c r="CR69">
        <v>4.9993999999999996</v>
      </c>
      <c r="CS69">
        <v>13395.766666666699</v>
      </c>
      <c r="CT69">
        <v>14104.1566666667</v>
      </c>
      <c r="CU69">
        <v>46.5</v>
      </c>
      <c r="CV69">
        <v>47.686999999999998</v>
      </c>
      <c r="CW69">
        <v>47.233199999999997</v>
      </c>
      <c r="CX69">
        <v>47.75</v>
      </c>
      <c r="CY69">
        <v>48.375</v>
      </c>
      <c r="CZ69">
        <v>1654.3483333333299</v>
      </c>
      <c r="DA69">
        <v>40.640666666666696</v>
      </c>
      <c r="DB69">
        <v>0</v>
      </c>
      <c r="DC69">
        <v>100.69999980926499</v>
      </c>
      <c r="DD69">
        <v>763.48249999999996</v>
      </c>
      <c r="DE69">
        <v>0.83141879682152298</v>
      </c>
      <c r="DF69">
        <v>-26.5777777534677</v>
      </c>
      <c r="DG69">
        <v>13395.938461538501</v>
      </c>
      <c r="DH69">
        <v>15</v>
      </c>
      <c r="DI69">
        <v>1531243079.8</v>
      </c>
      <c r="DJ69" t="s">
        <v>551</v>
      </c>
      <c r="DK69">
        <v>63</v>
      </c>
      <c r="DL69">
        <v>-4.6689999999999996</v>
      </c>
      <c r="DM69">
        <v>0.45</v>
      </c>
      <c r="DN69">
        <v>250</v>
      </c>
      <c r="DO69">
        <v>13</v>
      </c>
      <c r="DP69">
        <v>0.04</v>
      </c>
      <c r="DQ69">
        <v>0.01</v>
      </c>
      <c r="DR69">
        <v>23.143674095814401</v>
      </c>
      <c r="DS69">
        <v>0.25339733000804898</v>
      </c>
      <c r="DT69">
        <v>9.5098150579860097E-2</v>
      </c>
      <c r="DU69">
        <v>1</v>
      </c>
      <c r="DV69">
        <v>1.0008987524157</v>
      </c>
      <c r="DW69">
        <v>0.15218116028911599</v>
      </c>
      <c r="DX69">
        <v>2.0267224458870001E-2</v>
      </c>
      <c r="DY69">
        <v>1</v>
      </c>
      <c r="DZ69">
        <v>2</v>
      </c>
      <c r="EA69">
        <v>2</v>
      </c>
      <c r="EB69" t="s">
        <v>284</v>
      </c>
      <c r="EC69">
        <v>1.8849</v>
      </c>
      <c r="ED69">
        <v>1.87683</v>
      </c>
      <c r="EE69">
        <v>1.8760699999999999</v>
      </c>
      <c r="EF69">
        <v>1.87714</v>
      </c>
      <c r="EG69">
        <v>1.8817600000000001</v>
      </c>
      <c r="EH69">
        <v>1.8809</v>
      </c>
      <c r="EI69">
        <v>1.8756299999999999</v>
      </c>
      <c r="EJ69">
        <v>1.87523</v>
      </c>
      <c r="EK69" t="s">
        <v>285</v>
      </c>
      <c r="EL69" t="s">
        <v>19</v>
      </c>
      <c r="EM69" t="s">
        <v>19</v>
      </c>
      <c r="EN69" t="s">
        <v>19</v>
      </c>
      <c r="EO69" t="s">
        <v>286</v>
      </c>
      <c r="EP69" t="s">
        <v>287</v>
      </c>
      <c r="EQ69" t="s">
        <v>288</v>
      </c>
      <c r="ER69" t="s">
        <v>288</v>
      </c>
      <c r="ES69" t="s">
        <v>288</v>
      </c>
      <c r="ET69" t="s">
        <v>288</v>
      </c>
      <c r="EU69">
        <v>0</v>
      </c>
      <c r="EV69">
        <v>100</v>
      </c>
      <c r="EW69">
        <v>100</v>
      </c>
      <c r="EX69">
        <v>-4.6689999999999996</v>
      </c>
      <c r="EY69">
        <v>0.45</v>
      </c>
      <c r="EZ69">
        <v>2</v>
      </c>
      <c r="FA69">
        <v>400.93200000000002</v>
      </c>
      <c r="FB69">
        <v>583.19399999999996</v>
      </c>
      <c r="FC69">
        <v>24.999700000000001</v>
      </c>
      <c r="FD69">
        <v>35.429000000000002</v>
      </c>
      <c r="FE69">
        <v>29.9999</v>
      </c>
      <c r="FF69">
        <v>35.433500000000002</v>
      </c>
      <c r="FG69">
        <v>35.393799999999999</v>
      </c>
      <c r="FH69">
        <v>13.797700000000001</v>
      </c>
      <c r="FI69">
        <v>62.632899999999999</v>
      </c>
      <c r="FJ69">
        <v>0</v>
      </c>
      <c r="FK69">
        <v>25</v>
      </c>
      <c r="FL69">
        <v>250</v>
      </c>
      <c r="FM69">
        <v>13.287599999999999</v>
      </c>
      <c r="FN69">
        <v>100.452</v>
      </c>
      <c r="FO69">
        <v>101.369</v>
      </c>
    </row>
    <row r="70" spans="1:171" x14ac:dyDescent="0.2">
      <c r="A70">
        <v>64</v>
      </c>
      <c r="B70">
        <v>1531243222.8</v>
      </c>
      <c r="C70">
        <v>10825.0999999046</v>
      </c>
      <c r="D70" t="s">
        <v>552</v>
      </c>
      <c r="E70" t="s">
        <v>553</v>
      </c>
      <c r="F70" t="s">
        <v>643</v>
      </c>
      <c r="G70">
        <v>1531243215.05</v>
      </c>
      <c r="H70">
        <f t="shared" si="43"/>
        <v>1.0136417025189809E-2</v>
      </c>
      <c r="I70">
        <f t="shared" si="44"/>
        <v>14.941941317139062</v>
      </c>
      <c r="J70">
        <f t="shared" si="45"/>
        <v>150.33076666666699</v>
      </c>
      <c r="K70">
        <f t="shared" si="46"/>
        <v>119.79630947437293</v>
      </c>
      <c r="L70">
        <f t="shared" si="47"/>
        <v>11.914460669728671</v>
      </c>
      <c r="M70">
        <f t="shared" si="48"/>
        <v>14.951295367603286</v>
      </c>
      <c r="N70">
        <f t="shared" si="49"/>
        <v>1.0397072091210842</v>
      </c>
      <c r="O70">
        <f t="shared" si="50"/>
        <v>2.2506252794943173</v>
      </c>
      <c r="P70">
        <f t="shared" si="51"/>
        <v>0.83025489183183976</v>
      </c>
      <c r="Q70">
        <f t="shared" si="52"/>
        <v>0.53418344924880001</v>
      </c>
      <c r="R70">
        <f t="shared" si="53"/>
        <v>273.60156589839198</v>
      </c>
      <c r="S70">
        <f t="shared" si="54"/>
        <v>28.71544731033185</v>
      </c>
      <c r="T70">
        <f t="shared" si="55"/>
        <v>28.778173333333299</v>
      </c>
      <c r="U70">
        <f t="shared" si="56"/>
        <v>3.9704368584352894</v>
      </c>
      <c r="V70">
        <f t="shared" si="57"/>
        <v>65.601550422497951</v>
      </c>
      <c r="W70">
        <f t="shared" si="58"/>
        <v>2.797512700038995</v>
      </c>
      <c r="X70">
        <f t="shared" si="59"/>
        <v>4.2644002802098298</v>
      </c>
      <c r="Y70">
        <f t="shared" si="60"/>
        <v>1.1729241583962944</v>
      </c>
      <c r="Z70">
        <f t="shared" si="61"/>
        <v>-447.01599081087056</v>
      </c>
      <c r="AA70">
        <f t="shared" si="62"/>
        <v>150.2091600882772</v>
      </c>
      <c r="AB70">
        <f t="shared" si="63"/>
        <v>14.751607732730768</v>
      </c>
      <c r="AC70">
        <f t="shared" si="64"/>
        <v>-8.4536570914706317</v>
      </c>
      <c r="AD70">
        <v>-4.1200582864166599E-2</v>
      </c>
      <c r="AE70">
        <v>4.6251263634322498E-2</v>
      </c>
      <c r="AF70">
        <v>3.45633868079838</v>
      </c>
      <c r="AG70">
        <v>0</v>
      </c>
      <c r="AH70">
        <v>0</v>
      </c>
      <c r="AI70">
        <f t="shared" si="65"/>
        <v>1</v>
      </c>
      <c r="AJ70">
        <f t="shared" si="66"/>
        <v>0</v>
      </c>
      <c r="AK70">
        <f t="shared" si="67"/>
        <v>52014.3140613055</v>
      </c>
      <c r="AL70">
        <v>0</v>
      </c>
      <c r="AM70">
        <v>0</v>
      </c>
      <c r="AN70">
        <v>0</v>
      </c>
      <c r="AO70">
        <f t="shared" si="68"/>
        <v>0</v>
      </c>
      <c r="AP70" t="e">
        <f t="shared" si="69"/>
        <v>#DIV/0!</v>
      </c>
      <c r="AQ70">
        <v>-1</v>
      </c>
      <c r="AR70" t="s">
        <v>554</v>
      </c>
      <c r="AS70">
        <v>732.47123076923106</v>
      </c>
      <c r="AT70">
        <v>1013.26</v>
      </c>
      <c r="AU70">
        <f t="shared" si="70"/>
        <v>0.27711423448154371</v>
      </c>
      <c r="AV70">
        <v>0.5</v>
      </c>
      <c r="AW70">
        <f t="shared" si="71"/>
        <v>1429.2186504303068</v>
      </c>
      <c r="AX70">
        <f t="shared" si="72"/>
        <v>14.941941317139062</v>
      </c>
      <c r="AY70">
        <f t="shared" si="73"/>
        <v>198.02841611036973</v>
      </c>
      <c r="AZ70">
        <f t="shared" si="74"/>
        <v>0.44880879537334939</v>
      </c>
      <c r="BA70">
        <f t="shared" si="75"/>
        <v>1.1154305404802329E-2</v>
      </c>
      <c r="BB70">
        <f t="shared" si="76"/>
        <v>-1</v>
      </c>
      <c r="BC70" t="s">
        <v>555</v>
      </c>
      <c r="BD70">
        <v>558.5</v>
      </c>
      <c r="BE70">
        <f t="shared" si="77"/>
        <v>454.76</v>
      </c>
      <c r="BF70">
        <f t="shared" si="78"/>
        <v>0.61744385880633512</v>
      </c>
      <c r="BG70">
        <f t="shared" si="79"/>
        <v>1.8142524619516562</v>
      </c>
      <c r="BH70">
        <f t="shared" si="80"/>
        <v>0.27711423448154365</v>
      </c>
      <c r="BI70" t="e">
        <f t="shared" si="81"/>
        <v>#DIV/0!</v>
      </c>
      <c r="BJ70" t="s">
        <v>281</v>
      </c>
      <c r="BK70" t="s">
        <v>281</v>
      </c>
      <c r="BL70" t="s">
        <v>281</v>
      </c>
      <c r="BM70" t="s">
        <v>281</v>
      </c>
      <c r="BN70" t="s">
        <v>281</v>
      </c>
      <c r="BO70" t="s">
        <v>281</v>
      </c>
      <c r="BP70" t="s">
        <v>281</v>
      </c>
      <c r="BQ70" t="s">
        <v>281</v>
      </c>
      <c r="BR70">
        <f t="shared" si="82"/>
        <v>1699.99933333333</v>
      </c>
      <c r="BS70">
        <f t="shared" si="83"/>
        <v>1429.2186504303068</v>
      </c>
      <c r="BT70">
        <f t="shared" si="84"/>
        <v>0.84071718288731268</v>
      </c>
      <c r="BU70">
        <f t="shared" si="85"/>
        <v>0.1914343657746255</v>
      </c>
      <c r="BV70">
        <v>6</v>
      </c>
      <c r="BW70">
        <v>0.5</v>
      </c>
      <c r="BX70" t="s">
        <v>282</v>
      </c>
      <c r="BY70">
        <v>1531243215.05</v>
      </c>
      <c r="BZ70">
        <v>150.33076666666699</v>
      </c>
      <c r="CA70">
        <v>175.02936666666699</v>
      </c>
      <c r="CB70">
        <v>28.128146666666701</v>
      </c>
      <c r="CC70">
        <v>13.35122</v>
      </c>
      <c r="CD70">
        <v>400.000566666667</v>
      </c>
      <c r="CE70">
        <v>99.355980000000002</v>
      </c>
      <c r="CF70">
        <v>0.10001094000000001</v>
      </c>
      <c r="CG70">
        <v>30.0161366666667</v>
      </c>
      <c r="CH70">
        <v>28.778173333333299</v>
      </c>
      <c r="CI70">
        <v>999.9</v>
      </c>
      <c r="CJ70">
        <v>10000.123666666699</v>
      </c>
      <c r="CK70">
        <v>0</v>
      </c>
      <c r="CL70">
        <v>4.0422786666666699</v>
      </c>
      <c r="CM70">
        <v>1699.99933333333</v>
      </c>
      <c r="CN70">
        <v>0.97602366666666696</v>
      </c>
      <c r="CO70">
        <v>2.3976583333333301E-2</v>
      </c>
      <c r="CP70">
        <v>0</v>
      </c>
      <c r="CQ70">
        <v>732.47339999999997</v>
      </c>
      <c r="CR70">
        <v>4.9993999999999996</v>
      </c>
      <c r="CS70">
        <v>12866.42</v>
      </c>
      <c r="CT70">
        <v>14104.25</v>
      </c>
      <c r="CU70">
        <v>46.441200000000002</v>
      </c>
      <c r="CV70">
        <v>47.6270666666667</v>
      </c>
      <c r="CW70">
        <v>47.186999999999998</v>
      </c>
      <c r="CX70">
        <v>47.7164</v>
      </c>
      <c r="CY70">
        <v>48.375</v>
      </c>
      <c r="CZ70">
        <v>1654.3589999999999</v>
      </c>
      <c r="DA70">
        <v>40.640333333333402</v>
      </c>
      <c r="DB70">
        <v>0</v>
      </c>
      <c r="DC70">
        <v>111.69999980926499</v>
      </c>
      <c r="DD70">
        <v>732.47123076923106</v>
      </c>
      <c r="DE70">
        <v>-3.52232479408808</v>
      </c>
      <c r="DF70">
        <v>-24.512820555474299</v>
      </c>
      <c r="DG70">
        <v>12866.4769230769</v>
      </c>
      <c r="DH70">
        <v>15</v>
      </c>
      <c r="DI70">
        <v>1531243192.3</v>
      </c>
      <c r="DJ70" t="s">
        <v>556</v>
      </c>
      <c r="DK70">
        <v>64</v>
      </c>
      <c r="DL70">
        <v>-4.6349999999999998</v>
      </c>
      <c r="DM70">
        <v>0.45</v>
      </c>
      <c r="DN70">
        <v>175</v>
      </c>
      <c r="DO70">
        <v>13</v>
      </c>
      <c r="DP70">
        <v>0.06</v>
      </c>
      <c r="DQ70">
        <v>0.01</v>
      </c>
      <c r="DR70">
        <v>14.9525839819313</v>
      </c>
      <c r="DS70">
        <v>-5.6207581972811897E-3</v>
      </c>
      <c r="DT70">
        <v>6.9451319685185003E-2</v>
      </c>
      <c r="DU70">
        <v>1</v>
      </c>
      <c r="DV70">
        <v>1.0239705548162601</v>
      </c>
      <c r="DW70">
        <v>0.16921179956867</v>
      </c>
      <c r="DX70">
        <v>2.3428322511906401E-2</v>
      </c>
      <c r="DY70">
        <v>1</v>
      </c>
      <c r="DZ70">
        <v>2</v>
      </c>
      <c r="EA70">
        <v>2</v>
      </c>
      <c r="EB70" t="s">
        <v>284</v>
      </c>
      <c r="EC70">
        <v>1.88486</v>
      </c>
      <c r="ED70">
        <v>1.87683</v>
      </c>
      <c r="EE70">
        <v>1.8760699999999999</v>
      </c>
      <c r="EF70">
        <v>1.87713</v>
      </c>
      <c r="EG70">
        <v>1.8817200000000001</v>
      </c>
      <c r="EH70">
        <v>1.8809199999999999</v>
      </c>
      <c r="EI70">
        <v>1.87561</v>
      </c>
      <c r="EJ70">
        <v>1.8751899999999999</v>
      </c>
      <c r="EK70" t="s">
        <v>285</v>
      </c>
      <c r="EL70" t="s">
        <v>19</v>
      </c>
      <c r="EM70" t="s">
        <v>19</v>
      </c>
      <c r="EN70" t="s">
        <v>19</v>
      </c>
      <c r="EO70" t="s">
        <v>286</v>
      </c>
      <c r="EP70" t="s">
        <v>287</v>
      </c>
      <c r="EQ70" t="s">
        <v>288</v>
      </c>
      <c r="ER70" t="s">
        <v>288</v>
      </c>
      <c r="ES70" t="s">
        <v>288</v>
      </c>
      <c r="ET70" t="s">
        <v>288</v>
      </c>
      <c r="EU70">
        <v>0</v>
      </c>
      <c r="EV70">
        <v>100</v>
      </c>
      <c r="EW70">
        <v>100</v>
      </c>
      <c r="EX70">
        <v>-4.6349999999999998</v>
      </c>
      <c r="EY70">
        <v>0.45</v>
      </c>
      <c r="EZ70">
        <v>2</v>
      </c>
      <c r="FA70">
        <v>401.24</v>
      </c>
      <c r="FB70">
        <v>582.97900000000004</v>
      </c>
      <c r="FC70">
        <v>25.0001</v>
      </c>
      <c r="FD70">
        <v>35.4071</v>
      </c>
      <c r="FE70">
        <v>30</v>
      </c>
      <c r="FF70">
        <v>35.419699999999999</v>
      </c>
      <c r="FG70">
        <v>35.379399999999997</v>
      </c>
      <c r="FH70">
        <v>10.5585</v>
      </c>
      <c r="FI70">
        <v>63.057000000000002</v>
      </c>
      <c r="FJ70">
        <v>0</v>
      </c>
      <c r="FK70">
        <v>25</v>
      </c>
      <c r="FL70">
        <v>175</v>
      </c>
      <c r="FM70">
        <v>13.1515</v>
      </c>
      <c r="FN70">
        <v>100.455</v>
      </c>
      <c r="FO70">
        <v>101.373</v>
      </c>
    </row>
    <row r="71" spans="1:171" x14ac:dyDescent="0.2">
      <c r="A71">
        <v>65</v>
      </c>
      <c r="B71">
        <v>1531243329.3</v>
      </c>
      <c r="C71">
        <v>10931.5999999046</v>
      </c>
      <c r="D71" t="s">
        <v>557</v>
      </c>
      <c r="E71" t="s">
        <v>558</v>
      </c>
      <c r="F71" t="s">
        <v>643</v>
      </c>
      <c r="G71">
        <v>1531243321.55</v>
      </c>
      <c r="H71">
        <f t="shared" ref="H71:H86" si="86">CD71*AI71*(CB71-CC71)/(100*BV71*(1000-AI71*CB71))</f>
        <v>1.0273615456663712E-2</v>
      </c>
      <c r="I71">
        <f t="shared" ref="I71:I86" si="87">CD71*AI71*(CA71-BZ71*(1000-AI71*CC71)/(1000-AI71*CB71))/(100*BV71)</f>
        <v>6.1908500613233839</v>
      </c>
      <c r="J71">
        <f t="shared" ref="J71:J86" si="88">BZ71 - IF(AI71&gt;1, I71*BV71*100/(AK71*CJ71), 0)</f>
        <v>89.342473333333302</v>
      </c>
      <c r="K71">
        <f t="shared" ref="K71:K86" si="89">((Q71-H71/2)*J71-I71)/(Q71+H71/2)</f>
        <v>76.366897928021913</v>
      </c>
      <c r="L71">
        <f t="shared" ref="L71:L86" si="90">K71*(CE71+CF71)/1000</f>
        <v>7.5948841312820559</v>
      </c>
      <c r="M71">
        <f t="shared" ref="M71:M86" si="91">(BZ71 - IF(AI71&gt;1, I71*BV71*100/(AK71*CJ71), 0))*(CE71+CF71)/1000</f>
        <v>8.8853384303808305</v>
      </c>
      <c r="N71">
        <f t="shared" ref="N71:N86" si="92">2/((1/P71-1/O71)+SIGN(P71)*SQRT((1/P71-1/O71)*(1/P71-1/O71) + 4*BW71/((BW71+1)*(BW71+1))*(2*1/P71*1/O71-1/O71*1/O71)))</f>
        <v>1.0598427981100051</v>
      </c>
      <c r="O71">
        <f t="shared" ref="O71:O86" si="93">AF71+AE71*BV71+AD71*BV71*BV71</f>
        <v>2.2514174305071872</v>
      </c>
      <c r="P71">
        <f t="shared" ref="P71:P86" si="94">H71*(1000-(1000*0.61365*EXP(17.502*T71/(240.97+T71))/(CE71+CF71)+CB71)/2)/(1000*0.61365*EXP(17.502*T71/(240.97+T71))/(CE71+CF71)-CB71)</f>
        <v>0.8431526438589042</v>
      </c>
      <c r="Q71">
        <f t="shared" ref="Q71:Q86" si="95">1/((BW71+1)/(N71/1.6)+1/(O71/1.37)) + BW71/((BW71+1)/(N71/1.6) + BW71/(O71/1.37))</f>
        <v>0.54271714512122005</v>
      </c>
      <c r="R71">
        <f t="shared" ref="R71:R86" si="96">(BS71*BU71)</f>
        <v>273.60603765600047</v>
      </c>
      <c r="S71">
        <f t="shared" ref="S71:S86" si="97">(CG71+(R71+2*0.95*0.0000000567*(((CG71+$B$7)+273)^4-(CG71+273)^4)-44100*H71)/(1.84*29.3*O71+8*0.95*0.0000000567*(CG71+273)^3))</f>
        <v>28.653510301060336</v>
      </c>
      <c r="T71">
        <f t="shared" ref="T71:T86" si="98">($C$7*CH71+$D$7*CI71+$E$7*S71)</f>
        <v>28.7484</v>
      </c>
      <c r="U71">
        <f t="shared" ref="U71:U86" si="99">0.61365*EXP(17.502*T71/(240.97+T71))</f>
        <v>3.9635902954360263</v>
      </c>
      <c r="V71">
        <f t="shared" ref="V71:V86" si="100">(W71/X71*100)</f>
        <v>65.558481964006759</v>
      </c>
      <c r="W71">
        <f t="shared" ref="W71:W86" si="101">CB71*(CE71+CF71)/1000</f>
        <v>2.7929476918359675</v>
      </c>
      <c r="X71">
        <f t="shared" ref="X71:X86" si="102">0.61365*EXP(17.502*CG71/(240.97+CG71))</f>
        <v>4.2602385048655718</v>
      </c>
      <c r="Y71">
        <f t="shared" ref="Y71:Y86" si="103">(U71-CB71*(CE71+CF71)/1000)</f>
        <v>1.1706426036000588</v>
      </c>
      <c r="Z71">
        <f t="shared" ref="Z71:Z86" si="104">(-H71*44100)</f>
        <v>-453.06644163886972</v>
      </c>
      <c r="AA71">
        <f t="shared" ref="AA71:AA86" si="105">2*29.3*O71*0.92*(CG71-T71)</f>
        <v>151.81243607538173</v>
      </c>
      <c r="AB71">
        <f t="shared" ref="AB71:AB86" si="106">2*0.95*0.0000000567*(((CG71+$B$7)+273)^4-(T71+273)^4)</f>
        <v>14.900358847789501</v>
      </c>
      <c r="AC71">
        <f t="shared" ref="AC71:AC86" si="107">R71+AB71+Z71+AA71</f>
        <v>-12.747609059698021</v>
      </c>
      <c r="AD71">
        <v>-4.1221917470413497E-2</v>
      </c>
      <c r="AE71">
        <v>4.6275213598848799E-2</v>
      </c>
      <c r="AF71">
        <v>3.4577551778489801</v>
      </c>
      <c r="AG71">
        <v>0</v>
      </c>
      <c r="AH71">
        <v>0</v>
      </c>
      <c r="AI71">
        <f t="shared" ref="AI71:AI86" si="108">IF(AG71*$H$13&gt;=AK71,1,(AK71/(AK71-AG71*$H$13)))</f>
        <v>1</v>
      </c>
      <c r="AJ71">
        <f t="shared" ref="AJ71:AJ86" si="109">(AI71-1)*100</f>
        <v>0</v>
      </c>
      <c r="AK71">
        <f t="shared" ref="AK71:AK86" si="110">MAX(0,($B$13+$C$13*CJ71)/(1+$D$13*CJ71)*CE71/(CG71+273)*$E$13)</f>
        <v>52042.992799833999</v>
      </c>
      <c r="AL71">
        <v>0</v>
      </c>
      <c r="AM71">
        <v>0</v>
      </c>
      <c r="AN71">
        <v>0</v>
      </c>
      <c r="AO71">
        <f t="shared" ref="AO71:AO86" si="111">AN71-AM71</f>
        <v>0</v>
      </c>
      <c r="AP71" t="e">
        <f t="shared" ref="AP71:AP86" si="112">AO71/AN71</f>
        <v>#DIV/0!</v>
      </c>
      <c r="AQ71">
        <v>-1</v>
      </c>
      <c r="AR71" t="s">
        <v>559</v>
      </c>
      <c r="AS71">
        <v>720.40107692307697</v>
      </c>
      <c r="AT71">
        <v>949.38300000000004</v>
      </c>
      <c r="AU71">
        <f t="shared" ref="AU71:AU86" si="113">1-AS71/AT71</f>
        <v>0.24119024995910299</v>
      </c>
      <c r="AV71">
        <v>0.5</v>
      </c>
      <c r="AW71">
        <f t="shared" ref="AW71:AW86" si="114">BS71</f>
        <v>1429.241920430313</v>
      </c>
      <c r="AX71">
        <f t="shared" ref="AX71:AX86" si="115">I71</f>
        <v>6.1908500613233839</v>
      </c>
      <c r="AY71">
        <f t="shared" ref="AY71:AY86" si="116">AU71*AV71*AW71</f>
        <v>172.3596080203078</v>
      </c>
      <c r="AZ71">
        <f t="shared" ref="AZ71:AZ86" si="117">BE71/AT71</f>
        <v>0.4082472511094048</v>
      </c>
      <c r="BA71">
        <f t="shared" ref="BA71:BA86" si="118">(AX71-AQ71)/AW71</f>
        <v>5.0312336620789702E-3</v>
      </c>
      <c r="BB71">
        <f t="shared" ref="BB71:BB86" si="119">(AN71-AT71)/AT71</f>
        <v>-1</v>
      </c>
      <c r="BC71" t="s">
        <v>560</v>
      </c>
      <c r="BD71">
        <v>561.79999999999995</v>
      </c>
      <c r="BE71">
        <f t="shared" ref="BE71:BE86" si="120">AT71-BD71</f>
        <v>387.58300000000008</v>
      </c>
      <c r="BF71">
        <f t="shared" ref="BF71:BF86" si="121">(AT71-AS71)/(AT71-BD71)</f>
        <v>0.59079454743093229</v>
      </c>
      <c r="BG71">
        <f t="shared" ref="BG71:BG86" si="122">(AN71-AT71)/(AN71-BD71)</f>
        <v>1.6898949804200785</v>
      </c>
      <c r="BH71">
        <f t="shared" ref="BH71:BH86" si="123">(AT71-AS71)/(AT71-AM71)</f>
        <v>0.24119024995910299</v>
      </c>
      <c r="BI71" t="e">
        <f t="shared" ref="BI71:BI86" si="124">(AN71-AT71)/(AN71-AM71)</f>
        <v>#DIV/0!</v>
      </c>
      <c r="BJ71" t="s">
        <v>281</v>
      </c>
      <c r="BK71" t="s">
        <v>281</v>
      </c>
      <c r="BL71" t="s">
        <v>281</v>
      </c>
      <c r="BM71" t="s">
        <v>281</v>
      </c>
      <c r="BN71" t="s">
        <v>281</v>
      </c>
      <c r="BO71" t="s">
        <v>281</v>
      </c>
      <c r="BP71" t="s">
        <v>281</v>
      </c>
      <c r="BQ71" t="s">
        <v>281</v>
      </c>
      <c r="BR71">
        <f t="shared" ref="BR71:BR86" si="125">$B$11*CK71+$C$11*CL71+$F$11*CM71</f>
        <v>1700.027</v>
      </c>
      <c r="BS71">
        <f t="shared" ref="BS71:BS86" si="126">BR71*BT71</f>
        <v>1429.241920430313</v>
      </c>
      <c r="BT71">
        <f t="shared" ref="BT71:BT86" si="127">($B$11*$D$9+$C$11*$D$9+$F$11*((CZ71+CR71)/MAX(CZ71+CR71+DA71, 0.1)*$I$9+DA71/MAX(CZ71+CR71+DA71, 0.1)*$J$9))/($B$11+$C$11+$F$11)</f>
        <v>0.8407171888624787</v>
      </c>
      <c r="BU71">
        <f t="shared" ref="BU71:BU86" si="128">($B$11*$K$9+$C$11*$K$9+$F$11*((CZ71+CR71)/MAX(CZ71+CR71+DA71, 0.1)*$P$9+DA71/MAX(CZ71+CR71+DA71, 0.1)*$Q$9))/($B$11+$C$11+$F$11)</f>
        <v>0.19143437772495769</v>
      </c>
      <c r="BV71">
        <v>6</v>
      </c>
      <c r="BW71">
        <v>0.5</v>
      </c>
      <c r="BX71" t="s">
        <v>282</v>
      </c>
      <c r="BY71">
        <v>1531243321.55</v>
      </c>
      <c r="BZ71">
        <v>89.342473333333302</v>
      </c>
      <c r="CA71">
        <v>100.005466666667</v>
      </c>
      <c r="CB71">
        <v>28.083213333333301</v>
      </c>
      <c r="CC71">
        <v>13.105686666666699</v>
      </c>
      <c r="CD71">
        <v>400.003266666667</v>
      </c>
      <c r="CE71">
        <v>99.352613333333295</v>
      </c>
      <c r="CF71">
        <v>9.9954956666666706E-2</v>
      </c>
      <c r="CG71">
        <v>29.999136666666701</v>
      </c>
      <c r="CH71">
        <v>28.7484</v>
      </c>
      <c r="CI71">
        <v>999.9</v>
      </c>
      <c r="CJ71">
        <v>10005.641</v>
      </c>
      <c r="CK71">
        <v>0</v>
      </c>
      <c r="CL71">
        <v>4.03342166666667</v>
      </c>
      <c r="CM71">
        <v>1700.027</v>
      </c>
      <c r="CN71">
        <v>0.97602393333333404</v>
      </c>
      <c r="CO71">
        <v>2.3976296666666699E-2</v>
      </c>
      <c r="CP71">
        <v>0</v>
      </c>
      <c r="CQ71">
        <v>720.39693333333298</v>
      </c>
      <c r="CR71">
        <v>4.9993999999999996</v>
      </c>
      <c r="CS71">
        <v>12658.7633333333</v>
      </c>
      <c r="CT71">
        <v>14104.4866666667</v>
      </c>
      <c r="CU71">
        <v>46.436999999999998</v>
      </c>
      <c r="CV71">
        <v>47.625</v>
      </c>
      <c r="CW71">
        <v>47.178733333333298</v>
      </c>
      <c r="CX71">
        <v>47.695399999999999</v>
      </c>
      <c r="CY71">
        <v>48.375</v>
      </c>
      <c r="CZ71">
        <v>1654.38566666667</v>
      </c>
      <c r="DA71">
        <v>40.6413333333333</v>
      </c>
      <c r="DB71">
        <v>0</v>
      </c>
      <c r="DC71">
        <v>105.69999980926499</v>
      </c>
      <c r="DD71">
        <v>720.40107692307697</v>
      </c>
      <c r="DE71">
        <v>-6.1427692301064099</v>
      </c>
      <c r="DF71">
        <v>-122.211965732293</v>
      </c>
      <c r="DG71">
        <v>12658.4807692308</v>
      </c>
      <c r="DH71">
        <v>15</v>
      </c>
      <c r="DI71">
        <v>1531243299.3</v>
      </c>
      <c r="DJ71" t="s">
        <v>561</v>
      </c>
      <c r="DK71">
        <v>65</v>
      </c>
      <c r="DL71">
        <v>-4.5190000000000001</v>
      </c>
      <c r="DM71">
        <v>0.44800000000000001</v>
      </c>
      <c r="DN71">
        <v>100</v>
      </c>
      <c r="DO71">
        <v>13</v>
      </c>
      <c r="DP71">
        <v>0.11</v>
      </c>
      <c r="DQ71">
        <v>0.01</v>
      </c>
      <c r="DR71">
        <v>6.1756599184081704</v>
      </c>
      <c r="DS71">
        <v>0.32582644867076799</v>
      </c>
      <c r="DT71">
        <v>0.156583799892798</v>
      </c>
      <c r="DU71">
        <v>1</v>
      </c>
      <c r="DV71">
        <v>1.04313491099655</v>
      </c>
      <c r="DW71">
        <v>0.19104515794472701</v>
      </c>
      <c r="DX71">
        <v>3.2213374418822001E-2</v>
      </c>
      <c r="DY71">
        <v>1</v>
      </c>
      <c r="DZ71">
        <v>2</v>
      </c>
      <c r="EA71">
        <v>2</v>
      </c>
      <c r="EB71" t="s">
        <v>284</v>
      </c>
      <c r="EC71">
        <v>1.8849100000000001</v>
      </c>
      <c r="ED71">
        <v>1.87683</v>
      </c>
      <c r="EE71">
        <v>1.8760699999999999</v>
      </c>
      <c r="EF71">
        <v>1.87714</v>
      </c>
      <c r="EG71">
        <v>1.8817200000000001</v>
      </c>
      <c r="EH71">
        <v>1.8809</v>
      </c>
      <c r="EI71">
        <v>1.87568</v>
      </c>
      <c r="EJ71">
        <v>1.8752200000000001</v>
      </c>
      <c r="EK71" t="s">
        <v>285</v>
      </c>
      <c r="EL71" t="s">
        <v>19</v>
      </c>
      <c r="EM71" t="s">
        <v>19</v>
      </c>
      <c r="EN71" t="s">
        <v>19</v>
      </c>
      <c r="EO71" t="s">
        <v>286</v>
      </c>
      <c r="EP71" t="s">
        <v>287</v>
      </c>
      <c r="EQ71" t="s">
        <v>288</v>
      </c>
      <c r="ER71" t="s">
        <v>288</v>
      </c>
      <c r="ES71" t="s">
        <v>288</v>
      </c>
      <c r="ET71" t="s">
        <v>288</v>
      </c>
      <c r="EU71">
        <v>0</v>
      </c>
      <c r="EV71">
        <v>100</v>
      </c>
      <c r="EW71">
        <v>100</v>
      </c>
      <c r="EX71">
        <v>-4.5190000000000001</v>
      </c>
      <c r="EY71">
        <v>0.44800000000000001</v>
      </c>
      <c r="EZ71">
        <v>2</v>
      </c>
      <c r="FA71">
        <v>400.923</v>
      </c>
      <c r="FB71">
        <v>582.399</v>
      </c>
      <c r="FC71">
        <v>25</v>
      </c>
      <c r="FD71">
        <v>35.399700000000003</v>
      </c>
      <c r="FE71">
        <v>30.0001</v>
      </c>
      <c r="FF71">
        <v>35.411200000000001</v>
      </c>
      <c r="FG71">
        <v>35.372900000000001</v>
      </c>
      <c r="FH71">
        <v>7.2491700000000003</v>
      </c>
      <c r="FI71">
        <v>63.952800000000003</v>
      </c>
      <c r="FJ71">
        <v>0</v>
      </c>
      <c r="FK71">
        <v>25</v>
      </c>
      <c r="FL71">
        <v>100</v>
      </c>
      <c r="FM71">
        <v>12.889799999999999</v>
      </c>
      <c r="FN71">
        <v>100.456</v>
      </c>
      <c r="FO71">
        <v>101.374</v>
      </c>
    </row>
    <row r="72" spans="1:171" x14ac:dyDescent="0.2">
      <c r="A72">
        <v>66</v>
      </c>
      <c r="B72">
        <v>1531243435.3</v>
      </c>
      <c r="C72">
        <v>11037.5999999046</v>
      </c>
      <c r="D72" t="s">
        <v>562</v>
      </c>
      <c r="E72" t="s">
        <v>563</v>
      </c>
      <c r="F72" t="s">
        <v>643</v>
      </c>
      <c r="G72">
        <v>1531243427.55</v>
      </c>
      <c r="H72">
        <f t="shared" si="86"/>
        <v>1.0386131101583285E-2</v>
      </c>
      <c r="I72">
        <f t="shared" si="87"/>
        <v>-2.8368145002217512E-2</v>
      </c>
      <c r="J72">
        <f t="shared" si="88"/>
        <v>49.296056666666701</v>
      </c>
      <c r="K72">
        <f t="shared" si="89"/>
        <v>48.428147654791211</v>
      </c>
      <c r="L72">
        <f t="shared" si="90"/>
        <v>4.8162311370938156</v>
      </c>
      <c r="M72">
        <f t="shared" si="91"/>
        <v>4.9025456176094764</v>
      </c>
      <c r="N72">
        <f t="shared" si="92"/>
        <v>1.0821456712574675</v>
      </c>
      <c r="O72">
        <f t="shared" si="93"/>
        <v>2.2508050550643004</v>
      </c>
      <c r="P72">
        <f t="shared" si="94"/>
        <v>0.85721413008030689</v>
      </c>
      <c r="Q72">
        <f t="shared" si="95"/>
        <v>0.55203949651672424</v>
      </c>
      <c r="R72">
        <f t="shared" si="96"/>
        <v>273.60032357758939</v>
      </c>
      <c r="S72">
        <f t="shared" si="97"/>
        <v>28.60755257018004</v>
      </c>
      <c r="T72">
        <f t="shared" si="98"/>
        <v>28.737626666666699</v>
      </c>
      <c r="U72">
        <f t="shared" si="99"/>
        <v>3.9611154385653791</v>
      </c>
      <c r="V72">
        <f t="shared" si="100"/>
        <v>65.687319945713966</v>
      </c>
      <c r="W72">
        <f t="shared" si="101"/>
        <v>2.7970935197524449</v>
      </c>
      <c r="X72">
        <f t="shared" si="102"/>
        <v>4.2581940046633804</v>
      </c>
      <c r="Y72">
        <f t="shared" si="103"/>
        <v>1.1640219188129342</v>
      </c>
      <c r="Z72">
        <f t="shared" si="104"/>
        <v>-458.02838157982285</v>
      </c>
      <c r="AA72">
        <f t="shared" si="105"/>
        <v>152.06439516215829</v>
      </c>
      <c r="AB72">
        <f t="shared" si="106"/>
        <v>14.927732774046751</v>
      </c>
      <c r="AC72">
        <f t="shared" si="107"/>
        <v>-17.435930066028391</v>
      </c>
      <c r="AD72">
        <v>-4.1205424073295797E-2</v>
      </c>
      <c r="AE72">
        <v>4.6256698315683201E-2</v>
      </c>
      <c r="AF72">
        <v>3.4566601318088499</v>
      </c>
      <c r="AG72">
        <v>0</v>
      </c>
      <c r="AH72">
        <v>0</v>
      </c>
      <c r="AI72">
        <f t="shared" si="108"/>
        <v>1</v>
      </c>
      <c r="AJ72">
        <f t="shared" si="109"/>
        <v>0</v>
      </c>
      <c r="AK72">
        <f t="shared" si="110"/>
        <v>52024.42384490421</v>
      </c>
      <c r="AL72">
        <v>0</v>
      </c>
      <c r="AM72">
        <v>0</v>
      </c>
      <c r="AN72">
        <v>0</v>
      </c>
      <c r="AO72">
        <f t="shared" si="111"/>
        <v>0</v>
      </c>
      <c r="AP72" t="e">
        <f t="shared" si="112"/>
        <v>#DIV/0!</v>
      </c>
      <c r="AQ72">
        <v>-1</v>
      </c>
      <c r="AR72" t="s">
        <v>564</v>
      </c>
      <c r="AS72">
        <v>722.81876923076902</v>
      </c>
      <c r="AT72">
        <v>918.46900000000005</v>
      </c>
      <c r="AU72">
        <f t="shared" si="113"/>
        <v>0.21301778369137225</v>
      </c>
      <c r="AV72">
        <v>0.5</v>
      </c>
      <c r="AW72">
        <f t="shared" si="114"/>
        <v>1429.2122004303108</v>
      </c>
      <c r="AX72">
        <f t="shared" si="115"/>
        <v>-2.8368145002217512E-2</v>
      </c>
      <c r="AY72">
        <f t="shared" si="116"/>
        <v>152.22380768016706</v>
      </c>
      <c r="AZ72">
        <f t="shared" si="117"/>
        <v>0.38251590418402803</v>
      </c>
      <c r="BA72">
        <f t="shared" si="118"/>
        <v>6.7983736404240123E-4</v>
      </c>
      <c r="BB72">
        <f t="shared" si="119"/>
        <v>-1</v>
      </c>
      <c r="BC72" t="s">
        <v>565</v>
      </c>
      <c r="BD72">
        <v>567.14</v>
      </c>
      <c r="BE72">
        <f t="shared" si="120"/>
        <v>351.32900000000006</v>
      </c>
      <c r="BF72">
        <f t="shared" si="121"/>
        <v>0.5568860833271122</v>
      </c>
      <c r="BG72">
        <f t="shared" si="122"/>
        <v>1.6194749091934972</v>
      </c>
      <c r="BH72">
        <f t="shared" si="123"/>
        <v>0.21301778369137228</v>
      </c>
      <c r="BI72" t="e">
        <f t="shared" si="124"/>
        <v>#DIV/0!</v>
      </c>
      <c r="BJ72" t="s">
        <v>281</v>
      </c>
      <c r="BK72" t="s">
        <v>281</v>
      </c>
      <c r="BL72" t="s">
        <v>281</v>
      </c>
      <c r="BM72" t="s">
        <v>281</v>
      </c>
      <c r="BN72" t="s">
        <v>281</v>
      </c>
      <c r="BO72" t="s">
        <v>281</v>
      </c>
      <c r="BP72" t="s">
        <v>281</v>
      </c>
      <c r="BQ72" t="s">
        <v>281</v>
      </c>
      <c r="BR72">
        <f t="shared" si="125"/>
        <v>1699.99166666667</v>
      </c>
      <c r="BS72">
        <f t="shared" si="126"/>
        <v>1429.2122004303108</v>
      </c>
      <c r="BT72">
        <f t="shared" si="127"/>
        <v>0.84071718023929998</v>
      </c>
      <c r="BU72">
        <f t="shared" si="128"/>
        <v>0.19143436047860013</v>
      </c>
      <c r="BV72">
        <v>6</v>
      </c>
      <c r="BW72">
        <v>0.5</v>
      </c>
      <c r="BX72" t="s">
        <v>282</v>
      </c>
      <c r="BY72">
        <v>1531243427.55</v>
      </c>
      <c r="BZ72">
        <v>49.296056666666701</v>
      </c>
      <c r="CA72">
        <v>50.021479999999997</v>
      </c>
      <c r="CB72">
        <v>28.125323333333299</v>
      </c>
      <c r="CC72">
        <v>12.98466</v>
      </c>
      <c r="CD72">
        <v>400.00959999999998</v>
      </c>
      <c r="CE72">
        <v>99.351050000000001</v>
      </c>
      <c r="CF72">
        <v>0.100020716666667</v>
      </c>
      <c r="CG72">
        <v>29.990780000000001</v>
      </c>
      <c r="CH72">
        <v>28.737626666666699</v>
      </c>
      <c r="CI72">
        <v>999.9</v>
      </c>
      <c r="CJ72">
        <v>10001.795</v>
      </c>
      <c r="CK72">
        <v>0</v>
      </c>
      <c r="CL72">
        <v>3.1705070000000002</v>
      </c>
      <c r="CM72">
        <v>1699.99166666667</v>
      </c>
      <c r="CN72">
        <v>0.97602313333333401</v>
      </c>
      <c r="CO72">
        <v>2.39771566666667E-2</v>
      </c>
      <c r="CP72">
        <v>0</v>
      </c>
      <c r="CQ72">
        <v>722.824833333333</v>
      </c>
      <c r="CR72">
        <v>4.9993999999999996</v>
      </c>
      <c r="CS72">
        <v>12660.0466666667</v>
      </c>
      <c r="CT72">
        <v>14104.176666666701</v>
      </c>
      <c r="CU72">
        <v>46.399799999999999</v>
      </c>
      <c r="CV72">
        <v>47.612400000000001</v>
      </c>
      <c r="CW72">
        <v>47.1291333333333</v>
      </c>
      <c r="CX72">
        <v>47.701700000000002</v>
      </c>
      <c r="CY72">
        <v>48.311999999999998</v>
      </c>
      <c r="CZ72">
        <v>1654.3516666666701</v>
      </c>
      <c r="DA72">
        <v>40.64</v>
      </c>
      <c r="DB72">
        <v>0</v>
      </c>
      <c r="DC72">
        <v>105.59999990463299</v>
      </c>
      <c r="DD72">
        <v>722.81876923076902</v>
      </c>
      <c r="DE72">
        <v>1.7822222086182899</v>
      </c>
      <c r="DF72">
        <v>2.7897436036225001</v>
      </c>
      <c r="DG72">
        <v>12660.0769230769</v>
      </c>
      <c r="DH72">
        <v>15</v>
      </c>
      <c r="DI72">
        <v>1531243405.3</v>
      </c>
      <c r="DJ72" t="s">
        <v>566</v>
      </c>
      <c r="DK72">
        <v>66</v>
      </c>
      <c r="DL72">
        <v>-4.34</v>
      </c>
      <c r="DM72">
        <v>0.442</v>
      </c>
      <c r="DN72">
        <v>50</v>
      </c>
      <c r="DO72">
        <v>13</v>
      </c>
      <c r="DP72">
        <v>0.13</v>
      </c>
      <c r="DQ72">
        <v>0.01</v>
      </c>
      <c r="DR72">
        <v>-5.0418880656344298E-2</v>
      </c>
      <c r="DS72">
        <v>0.38147040640167201</v>
      </c>
      <c r="DT72">
        <v>0.138803244572165</v>
      </c>
      <c r="DU72">
        <v>1</v>
      </c>
      <c r="DV72">
        <v>1.0556585392397499</v>
      </c>
      <c r="DW72">
        <v>0.30985646472116102</v>
      </c>
      <c r="DX72">
        <v>5.5525198554293199E-2</v>
      </c>
      <c r="DY72">
        <v>1</v>
      </c>
      <c r="DZ72">
        <v>2</v>
      </c>
      <c r="EA72">
        <v>2</v>
      </c>
      <c r="EB72" t="s">
        <v>284</v>
      </c>
      <c r="EC72">
        <v>1.88489</v>
      </c>
      <c r="ED72">
        <v>1.87683</v>
      </c>
      <c r="EE72">
        <v>1.8760699999999999</v>
      </c>
      <c r="EF72">
        <v>1.87714</v>
      </c>
      <c r="EG72">
        <v>1.8817200000000001</v>
      </c>
      <c r="EH72">
        <v>1.8809</v>
      </c>
      <c r="EI72">
        <v>1.87564</v>
      </c>
      <c r="EJ72">
        <v>1.87524</v>
      </c>
      <c r="EK72" t="s">
        <v>285</v>
      </c>
      <c r="EL72" t="s">
        <v>19</v>
      </c>
      <c r="EM72" t="s">
        <v>19</v>
      </c>
      <c r="EN72" t="s">
        <v>19</v>
      </c>
      <c r="EO72" t="s">
        <v>286</v>
      </c>
      <c r="EP72" t="s">
        <v>287</v>
      </c>
      <c r="EQ72" t="s">
        <v>288</v>
      </c>
      <c r="ER72" t="s">
        <v>288</v>
      </c>
      <c r="ES72" t="s">
        <v>288</v>
      </c>
      <c r="ET72" t="s">
        <v>288</v>
      </c>
      <c r="EU72">
        <v>0</v>
      </c>
      <c r="EV72">
        <v>100</v>
      </c>
      <c r="EW72">
        <v>100</v>
      </c>
      <c r="EX72">
        <v>-4.34</v>
      </c>
      <c r="EY72">
        <v>0.442</v>
      </c>
      <c r="EZ72">
        <v>2</v>
      </c>
      <c r="FA72">
        <v>401.20699999999999</v>
      </c>
      <c r="FB72">
        <v>581.88800000000003</v>
      </c>
      <c r="FC72">
        <v>25</v>
      </c>
      <c r="FD72">
        <v>35.402999999999999</v>
      </c>
      <c r="FE72">
        <v>30.000299999999999</v>
      </c>
      <c r="FF72">
        <v>35.4161</v>
      </c>
      <c r="FG72">
        <v>35.376100000000001</v>
      </c>
      <c r="FH72">
        <v>5.06149</v>
      </c>
      <c r="FI72">
        <v>64.601200000000006</v>
      </c>
      <c r="FJ72">
        <v>0</v>
      </c>
      <c r="FK72">
        <v>25</v>
      </c>
      <c r="FL72">
        <v>50</v>
      </c>
      <c r="FM72">
        <v>12.7324</v>
      </c>
      <c r="FN72">
        <v>100.455</v>
      </c>
      <c r="FO72">
        <v>101.371</v>
      </c>
    </row>
    <row r="73" spans="1:171" x14ac:dyDescent="0.2">
      <c r="A73">
        <v>67</v>
      </c>
      <c r="B73">
        <v>1531243546.8</v>
      </c>
      <c r="C73">
        <v>11149.0999999046</v>
      </c>
      <c r="D73" t="s">
        <v>567</v>
      </c>
      <c r="E73" t="s">
        <v>568</v>
      </c>
      <c r="F73" t="s">
        <v>643</v>
      </c>
      <c r="G73">
        <v>1531243539.05</v>
      </c>
      <c r="H73">
        <f t="shared" si="86"/>
        <v>1.0361650559248217E-2</v>
      </c>
      <c r="I73">
        <f t="shared" si="87"/>
        <v>36.517478702317788</v>
      </c>
      <c r="J73">
        <f t="shared" si="88"/>
        <v>339.95996666666701</v>
      </c>
      <c r="K73">
        <f t="shared" si="89"/>
        <v>268.69688764371313</v>
      </c>
      <c r="L73">
        <f t="shared" si="90"/>
        <v>26.722076184673931</v>
      </c>
      <c r="M73">
        <f t="shared" si="91"/>
        <v>33.809234668366059</v>
      </c>
      <c r="N73">
        <f t="shared" si="92"/>
        <v>1.0933472349930644</v>
      </c>
      <c r="O73">
        <f t="shared" si="93"/>
        <v>2.2501949523478171</v>
      </c>
      <c r="P73">
        <f t="shared" si="94"/>
        <v>0.86420718058221124</v>
      </c>
      <c r="Q73">
        <f t="shared" si="95"/>
        <v>0.55668130066296362</v>
      </c>
      <c r="R73">
        <f t="shared" si="96"/>
        <v>273.60261116283766</v>
      </c>
      <c r="S73">
        <f t="shared" si="97"/>
        <v>28.591301401641712</v>
      </c>
      <c r="T73">
        <f t="shared" si="98"/>
        <v>28.613526666666701</v>
      </c>
      <c r="U73">
        <f t="shared" si="99"/>
        <v>3.9327041333661006</v>
      </c>
      <c r="V73">
        <f t="shared" si="100"/>
        <v>65.38909138133981</v>
      </c>
      <c r="W73">
        <f t="shared" si="101"/>
        <v>2.7805585455283524</v>
      </c>
      <c r="X73">
        <f t="shared" si="102"/>
        <v>4.2523278528409785</v>
      </c>
      <c r="Y73">
        <f t="shared" si="103"/>
        <v>1.1521455878377482</v>
      </c>
      <c r="Z73">
        <f t="shared" si="104"/>
        <v>-456.94878966284637</v>
      </c>
      <c r="AA73">
        <f t="shared" si="105"/>
        <v>164.16696327425791</v>
      </c>
      <c r="AB73">
        <f t="shared" si="106"/>
        <v>16.108348325526428</v>
      </c>
      <c r="AC73">
        <f t="shared" si="107"/>
        <v>-3.0708669002243596</v>
      </c>
      <c r="AD73">
        <v>-4.1188995927045502E-2</v>
      </c>
      <c r="AE73">
        <v>4.6238256282332503E-2</v>
      </c>
      <c r="AF73">
        <v>3.4555692680274599</v>
      </c>
      <c r="AG73">
        <v>0</v>
      </c>
      <c r="AH73">
        <v>0</v>
      </c>
      <c r="AI73">
        <f t="shared" si="108"/>
        <v>1</v>
      </c>
      <c r="AJ73">
        <f t="shared" si="109"/>
        <v>0</v>
      </c>
      <c r="AK73">
        <f t="shared" si="110"/>
        <v>52008.639647292526</v>
      </c>
      <c r="AL73">
        <v>0</v>
      </c>
      <c r="AM73">
        <v>0</v>
      </c>
      <c r="AN73">
        <v>0</v>
      </c>
      <c r="AO73">
        <f t="shared" si="111"/>
        <v>0</v>
      </c>
      <c r="AP73" t="e">
        <f t="shared" si="112"/>
        <v>#DIV/0!</v>
      </c>
      <c r="AQ73">
        <v>-1</v>
      </c>
      <c r="AR73" t="s">
        <v>569</v>
      </c>
      <c r="AS73">
        <v>722.32130769230798</v>
      </c>
      <c r="AT73">
        <v>1050.26</v>
      </c>
      <c r="AU73">
        <f t="shared" si="113"/>
        <v>0.31224524623206829</v>
      </c>
      <c r="AV73">
        <v>0.5</v>
      </c>
      <c r="AW73">
        <f t="shared" si="114"/>
        <v>1429.2242404303045</v>
      </c>
      <c r="AX73">
        <f t="shared" si="115"/>
        <v>36.517478702317788</v>
      </c>
      <c r="AY73">
        <f t="shared" si="116"/>
        <v>223.13423743700059</v>
      </c>
      <c r="AZ73">
        <f t="shared" si="117"/>
        <v>0.48860282215832268</v>
      </c>
      <c r="BA73">
        <f t="shared" si="118"/>
        <v>2.6250239564242342E-2</v>
      </c>
      <c r="BB73">
        <f t="shared" si="119"/>
        <v>-1</v>
      </c>
      <c r="BC73" t="s">
        <v>570</v>
      </c>
      <c r="BD73">
        <v>537.1</v>
      </c>
      <c r="BE73">
        <f t="shared" si="120"/>
        <v>513.16</v>
      </c>
      <c r="BF73">
        <f t="shared" si="121"/>
        <v>0.63905739400516803</v>
      </c>
      <c r="BG73">
        <f t="shared" si="122"/>
        <v>1.9554272947309626</v>
      </c>
      <c r="BH73">
        <f t="shared" si="123"/>
        <v>0.31224524623206829</v>
      </c>
      <c r="BI73" t="e">
        <f t="shared" si="124"/>
        <v>#DIV/0!</v>
      </c>
      <c r="BJ73" t="s">
        <v>281</v>
      </c>
      <c r="BK73" t="s">
        <v>281</v>
      </c>
      <c r="BL73" t="s">
        <v>281</v>
      </c>
      <c r="BM73" t="s">
        <v>281</v>
      </c>
      <c r="BN73" t="s">
        <v>281</v>
      </c>
      <c r="BO73" t="s">
        <v>281</v>
      </c>
      <c r="BP73" t="s">
        <v>281</v>
      </c>
      <c r="BQ73" t="s">
        <v>281</v>
      </c>
      <c r="BR73">
        <f t="shared" si="125"/>
        <v>1700.0060000000001</v>
      </c>
      <c r="BS73">
        <f t="shared" si="126"/>
        <v>1429.2242404303045</v>
      </c>
      <c r="BT73">
        <f t="shared" si="127"/>
        <v>0.84071717419250547</v>
      </c>
      <c r="BU73">
        <f t="shared" si="128"/>
        <v>0.19143434838501103</v>
      </c>
      <c r="BV73">
        <v>6</v>
      </c>
      <c r="BW73">
        <v>0.5</v>
      </c>
      <c r="BX73" t="s">
        <v>282</v>
      </c>
      <c r="BY73">
        <v>1531243539.05</v>
      </c>
      <c r="BZ73">
        <v>339.95996666666701</v>
      </c>
      <c r="CA73">
        <v>400.01903333333303</v>
      </c>
      <c r="CB73">
        <v>27.9591833333333</v>
      </c>
      <c r="CC73">
        <v>12.851506666666699</v>
      </c>
      <c r="CD73">
        <v>400.006466666667</v>
      </c>
      <c r="CE73">
        <v>99.350620000000006</v>
      </c>
      <c r="CF73">
        <v>0.10001532</v>
      </c>
      <c r="CG73">
        <v>29.9667833333333</v>
      </c>
      <c r="CH73">
        <v>28.613526666666701</v>
      </c>
      <c r="CI73">
        <v>999.9</v>
      </c>
      <c r="CJ73">
        <v>9997.8506666666708</v>
      </c>
      <c r="CK73">
        <v>0</v>
      </c>
      <c r="CL73">
        <v>3.898317</v>
      </c>
      <c r="CM73">
        <v>1700.0060000000001</v>
      </c>
      <c r="CN73">
        <v>0.97602326666666706</v>
      </c>
      <c r="CO73">
        <v>2.39770133333333E-2</v>
      </c>
      <c r="CP73">
        <v>0</v>
      </c>
      <c r="CQ73">
        <v>722.23493333333295</v>
      </c>
      <c r="CR73">
        <v>4.9993999999999996</v>
      </c>
      <c r="CS73">
        <v>12703.6733333333</v>
      </c>
      <c r="CT73">
        <v>14104.313333333301</v>
      </c>
      <c r="CU73">
        <v>46.370800000000003</v>
      </c>
      <c r="CV73">
        <v>47.561999999999998</v>
      </c>
      <c r="CW73">
        <v>47.108199999999997</v>
      </c>
      <c r="CX73">
        <v>47.686999999999998</v>
      </c>
      <c r="CY73">
        <v>48.309933333333298</v>
      </c>
      <c r="CZ73">
        <v>1654.366</v>
      </c>
      <c r="DA73">
        <v>40.64</v>
      </c>
      <c r="DB73">
        <v>0</v>
      </c>
      <c r="DC73">
        <v>111</v>
      </c>
      <c r="DD73">
        <v>722.32130769230798</v>
      </c>
      <c r="DE73">
        <v>13.191247863987</v>
      </c>
      <c r="DF73">
        <v>246.96410256633499</v>
      </c>
      <c r="DG73">
        <v>12705.242307692301</v>
      </c>
      <c r="DH73">
        <v>15</v>
      </c>
      <c r="DI73">
        <v>1531243516.3</v>
      </c>
      <c r="DJ73" t="s">
        <v>571</v>
      </c>
      <c r="DK73">
        <v>67</v>
      </c>
      <c r="DL73">
        <v>-5.27</v>
      </c>
      <c r="DM73">
        <v>0.44</v>
      </c>
      <c r="DN73">
        <v>400</v>
      </c>
      <c r="DO73">
        <v>13</v>
      </c>
      <c r="DP73">
        <v>0.03</v>
      </c>
      <c r="DQ73">
        <v>0.01</v>
      </c>
      <c r="DR73">
        <v>36.514612204493503</v>
      </c>
      <c r="DS73">
        <v>0.25686477542330099</v>
      </c>
      <c r="DT73">
        <v>0.120820223000542</v>
      </c>
      <c r="DU73">
        <v>1</v>
      </c>
      <c r="DV73">
        <v>1.0791577459632999</v>
      </c>
      <c r="DW73">
        <v>0.15988141807303</v>
      </c>
      <c r="DX73">
        <v>2.16525886161456E-2</v>
      </c>
      <c r="DY73">
        <v>1</v>
      </c>
      <c r="DZ73">
        <v>2</v>
      </c>
      <c r="EA73">
        <v>2</v>
      </c>
      <c r="EB73" t="s">
        <v>284</v>
      </c>
      <c r="EC73">
        <v>1.88489</v>
      </c>
      <c r="ED73">
        <v>1.8768499999999999</v>
      </c>
      <c r="EE73">
        <v>1.8760699999999999</v>
      </c>
      <c r="EF73">
        <v>1.87714</v>
      </c>
      <c r="EG73">
        <v>1.8817299999999999</v>
      </c>
      <c r="EH73">
        <v>1.8809</v>
      </c>
      <c r="EI73">
        <v>1.8756699999999999</v>
      </c>
      <c r="EJ73">
        <v>1.8752599999999999</v>
      </c>
      <c r="EK73" t="s">
        <v>285</v>
      </c>
      <c r="EL73" t="s">
        <v>19</v>
      </c>
      <c r="EM73" t="s">
        <v>19</v>
      </c>
      <c r="EN73" t="s">
        <v>19</v>
      </c>
      <c r="EO73" t="s">
        <v>286</v>
      </c>
      <c r="EP73" t="s">
        <v>287</v>
      </c>
      <c r="EQ73" t="s">
        <v>288</v>
      </c>
      <c r="ER73" t="s">
        <v>288</v>
      </c>
      <c r="ES73" t="s">
        <v>288</v>
      </c>
      <c r="ET73" t="s">
        <v>288</v>
      </c>
      <c r="EU73">
        <v>0</v>
      </c>
      <c r="EV73">
        <v>100</v>
      </c>
      <c r="EW73">
        <v>100</v>
      </c>
      <c r="EX73">
        <v>-5.27</v>
      </c>
      <c r="EY73">
        <v>0.44</v>
      </c>
      <c r="EZ73">
        <v>2</v>
      </c>
      <c r="FA73">
        <v>401.09399999999999</v>
      </c>
      <c r="FB73">
        <v>582.59900000000005</v>
      </c>
      <c r="FC73">
        <v>24.999700000000001</v>
      </c>
      <c r="FD73">
        <v>35.429000000000002</v>
      </c>
      <c r="FE73">
        <v>30.0001</v>
      </c>
      <c r="FF73">
        <v>35.433500000000002</v>
      </c>
      <c r="FG73">
        <v>35.392400000000002</v>
      </c>
      <c r="FH73">
        <v>19.994800000000001</v>
      </c>
      <c r="FI73">
        <v>64.518500000000003</v>
      </c>
      <c r="FJ73">
        <v>0</v>
      </c>
      <c r="FK73">
        <v>25</v>
      </c>
      <c r="FL73">
        <v>400</v>
      </c>
      <c r="FM73">
        <v>12.6999</v>
      </c>
      <c r="FN73">
        <v>100.45</v>
      </c>
      <c r="FO73">
        <v>101.367</v>
      </c>
    </row>
    <row r="74" spans="1:171" x14ac:dyDescent="0.2">
      <c r="A74">
        <v>68</v>
      </c>
      <c r="B74">
        <v>1531243654.8</v>
      </c>
      <c r="C74">
        <v>11257.0999999046</v>
      </c>
      <c r="D74" t="s">
        <v>572</v>
      </c>
      <c r="E74" t="s">
        <v>573</v>
      </c>
      <c r="F74" t="s">
        <v>643</v>
      </c>
      <c r="G74">
        <v>1531243647.1066699</v>
      </c>
      <c r="H74">
        <f t="shared" si="86"/>
        <v>1.0434252063426486E-2</v>
      </c>
      <c r="I74">
        <f t="shared" si="87"/>
        <v>44.825861960378667</v>
      </c>
      <c r="J74">
        <f t="shared" si="88"/>
        <v>524.58489999999995</v>
      </c>
      <c r="K74">
        <f t="shared" si="89"/>
        <v>436.32553897840995</v>
      </c>
      <c r="L74">
        <f t="shared" si="90"/>
        <v>43.390818497121053</v>
      </c>
      <c r="M74">
        <f t="shared" si="91"/>
        <v>52.167856677664481</v>
      </c>
      <c r="N74">
        <f t="shared" si="92"/>
        <v>1.1126681621515313</v>
      </c>
      <c r="O74">
        <f t="shared" si="93"/>
        <v>2.2500764752070692</v>
      </c>
      <c r="P74">
        <f t="shared" si="94"/>
        <v>0.87627287852926206</v>
      </c>
      <c r="Q74">
        <f t="shared" si="95"/>
        <v>0.56468857522689631</v>
      </c>
      <c r="R74">
        <f t="shared" si="96"/>
        <v>273.60114030113743</v>
      </c>
      <c r="S74">
        <f t="shared" si="97"/>
        <v>28.567427231938577</v>
      </c>
      <c r="T74">
        <f t="shared" si="98"/>
        <v>28.5909333333333</v>
      </c>
      <c r="U74">
        <f t="shared" si="99"/>
        <v>3.9275508118411149</v>
      </c>
      <c r="V74">
        <f t="shared" si="100"/>
        <v>65.453880324145388</v>
      </c>
      <c r="W74">
        <f t="shared" si="101"/>
        <v>2.7833492973231961</v>
      </c>
      <c r="X74">
        <f t="shared" si="102"/>
        <v>4.2523824157395937</v>
      </c>
      <c r="Y74">
        <f t="shared" si="103"/>
        <v>1.1442015145179187</v>
      </c>
      <c r="Z74">
        <f t="shared" si="104"/>
        <v>-460.15051599710802</v>
      </c>
      <c r="AA74">
        <f t="shared" si="105"/>
        <v>166.92612093591237</v>
      </c>
      <c r="AB74">
        <f t="shared" si="106"/>
        <v>16.378128763318895</v>
      </c>
      <c r="AC74">
        <f t="shared" si="107"/>
        <v>-3.2451259967393185</v>
      </c>
      <c r="AD74">
        <v>-4.1185806177617301E-2</v>
      </c>
      <c r="AE74">
        <v>4.6234675509162E-2</v>
      </c>
      <c r="AF74">
        <v>3.45535744454632</v>
      </c>
      <c r="AG74">
        <v>0</v>
      </c>
      <c r="AH74">
        <v>0</v>
      </c>
      <c r="AI74">
        <f t="shared" si="108"/>
        <v>1</v>
      </c>
      <c r="AJ74">
        <f t="shared" si="109"/>
        <v>0</v>
      </c>
      <c r="AK74">
        <f t="shared" si="110"/>
        <v>52004.638922147817</v>
      </c>
      <c r="AL74">
        <v>0</v>
      </c>
      <c r="AM74">
        <v>0</v>
      </c>
      <c r="AN74">
        <v>0</v>
      </c>
      <c r="AO74">
        <f t="shared" si="111"/>
        <v>0</v>
      </c>
      <c r="AP74" t="e">
        <f t="shared" si="112"/>
        <v>#DIV/0!</v>
      </c>
      <c r="AQ74">
        <v>-1</v>
      </c>
      <c r="AR74" t="s">
        <v>574</v>
      </c>
      <c r="AS74">
        <v>718.63253846153805</v>
      </c>
      <c r="AT74">
        <v>1039.56</v>
      </c>
      <c r="AU74">
        <f t="shared" si="113"/>
        <v>0.30871470770177956</v>
      </c>
      <c r="AV74">
        <v>0.5</v>
      </c>
      <c r="AW74">
        <f t="shared" si="114"/>
        <v>1429.2164104303131</v>
      </c>
      <c r="AX74">
        <f t="shared" si="115"/>
        <v>44.825861960378667</v>
      </c>
      <c r="AY74">
        <f t="shared" si="116"/>
        <v>220.61006319429035</v>
      </c>
      <c r="AZ74">
        <f t="shared" si="117"/>
        <v>0.49070760706452721</v>
      </c>
      <c r="BA74">
        <f t="shared" si="118"/>
        <v>3.2063627051820143E-2</v>
      </c>
      <c r="BB74">
        <f t="shared" si="119"/>
        <v>-1</v>
      </c>
      <c r="BC74" t="s">
        <v>575</v>
      </c>
      <c r="BD74">
        <v>529.44000000000005</v>
      </c>
      <c r="BE74">
        <f t="shared" si="120"/>
        <v>510.11999999999989</v>
      </c>
      <c r="BF74">
        <f t="shared" si="121"/>
        <v>0.62912150383921817</v>
      </c>
      <c r="BG74">
        <f t="shared" si="122"/>
        <v>1.9635086128739798</v>
      </c>
      <c r="BH74">
        <f t="shared" si="123"/>
        <v>0.3087147077017795</v>
      </c>
      <c r="BI74" t="e">
        <f t="shared" si="124"/>
        <v>#DIV/0!</v>
      </c>
      <c r="BJ74" t="s">
        <v>281</v>
      </c>
      <c r="BK74" t="s">
        <v>281</v>
      </c>
      <c r="BL74" t="s">
        <v>281</v>
      </c>
      <c r="BM74" t="s">
        <v>281</v>
      </c>
      <c r="BN74" t="s">
        <v>281</v>
      </c>
      <c r="BO74" t="s">
        <v>281</v>
      </c>
      <c r="BP74" t="s">
        <v>281</v>
      </c>
      <c r="BQ74" t="s">
        <v>281</v>
      </c>
      <c r="BR74">
        <f t="shared" si="125"/>
        <v>1699.9966666666701</v>
      </c>
      <c r="BS74">
        <f t="shared" si="126"/>
        <v>1429.2164104303131</v>
      </c>
      <c r="BT74">
        <f t="shared" si="127"/>
        <v>0.84071718401230799</v>
      </c>
      <c r="BU74">
        <f t="shared" si="128"/>
        <v>0.19143436802461619</v>
      </c>
      <c r="BV74">
        <v>6</v>
      </c>
      <c r="BW74">
        <v>0.5</v>
      </c>
      <c r="BX74" t="s">
        <v>282</v>
      </c>
      <c r="BY74">
        <v>1531243647.1066699</v>
      </c>
      <c r="BZ74">
        <v>524.58489999999995</v>
      </c>
      <c r="CA74">
        <v>600.03333333333296</v>
      </c>
      <c r="CB74">
        <v>27.9885566666667</v>
      </c>
      <c r="CC74">
        <v>12.775406666666701</v>
      </c>
      <c r="CD74">
        <v>400.004433333333</v>
      </c>
      <c r="CE74">
        <v>99.345979999999997</v>
      </c>
      <c r="CF74">
        <v>9.9994669999999994E-2</v>
      </c>
      <c r="CG74">
        <v>29.967006666666698</v>
      </c>
      <c r="CH74">
        <v>28.5909333333333</v>
      </c>
      <c r="CI74">
        <v>999.9</v>
      </c>
      <c r="CJ74">
        <v>9997.5433333333294</v>
      </c>
      <c r="CK74">
        <v>0</v>
      </c>
      <c r="CL74">
        <v>4.02125033333333</v>
      </c>
      <c r="CM74">
        <v>1699.9966666666701</v>
      </c>
      <c r="CN74">
        <v>0.97602250000000002</v>
      </c>
      <c r="CO74">
        <v>2.3977729999999999E-2</v>
      </c>
      <c r="CP74">
        <v>0</v>
      </c>
      <c r="CQ74">
        <v>718.639366666667</v>
      </c>
      <c r="CR74">
        <v>4.9993999999999996</v>
      </c>
      <c r="CS74">
        <v>12653.526666666699</v>
      </c>
      <c r="CT74">
        <v>14104.223333333301</v>
      </c>
      <c r="CU74">
        <v>46.353999999999999</v>
      </c>
      <c r="CV74">
        <v>47.533066666666699</v>
      </c>
      <c r="CW74">
        <v>47.066200000000002</v>
      </c>
      <c r="CX74">
        <v>47.653933333333299</v>
      </c>
      <c r="CY74">
        <v>48.2665333333333</v>
      </c>
      <c r="CZ74">
        <v>1654.35633333333</v>
      </c>
      <c r="DA74">
        <v>40.640333333333402</v>
      </c>
      <c r="DB74">
        <v>0</v>
      </c>
      <c r="DC74">
        <v>107.5</v>
      </c>
      <c r="DD74">
        <v>718.63253846153805</v>
      </c>
      <c r="DE74">
        <v>-4.3176068489545401</v>
      </c>
      <c r="DF74">
        <v>-82.632478571059394</v>
      </c>
      <c r="DG74">
        <v>12653.246153846199</v>
      </c>
      <c r="DH74">
        <v>15</v>
      </c>
      <c r="DI74">
        <v>1531243625.4000001</v>
      </c>
      <c r="DJ74" t="s">
        <v>576</v>
      </c>
      <c r="DK74">
        <v>68</v>
      </c>
      <c r="DL74">
        <v>-6.5010000000000003</v>
      </c>
      <c r="DM74">
        <v>0.44</v>
      </c>
      <c r="DN74">
        <v>600</v>
      </c>
      <c r="DO74">
        <v>13</v>
      </c>
      <c r="DP74">
        <v>0.03</v>
      </c>
      <c r="DQ74">
        <v>0.01</v>
      </c>
      <c r="DR74">
        <v>44.865328688242101</v>
      </c>
      <c r="DS74">
        <v>0.181306493834066</v>
      </c>
      <c r="DT74">
        <v>0.68873883066365904</v>
      </c>
      <c r="DU74">
        <v>1</v>
      </c>
      <c r="DV74">
        <v>1.08921965434907</v>
      </c>
      <c r="DW74">
        <v>0.27918433460416098</v>
      </c>
      <c r="DX74">
        <v>5.1111962965465003E-2</v>
      </c>
      <c r="DY74">
        <v>1</v>
      </c>
      <c r="DZ74">
        <v>2</v>
      </c>
      <c r="EA74">
        <v>2</v>
      </c>
      <c r="EB74" t="s">
        <v>284</v>
      </c>
      <c r="EC74">
        <v>1.88487</v>
      </c>
      <c r="ED74">
        <v>1.87683</v>
      </c>
      <c r="EE74">
        <v>1.8760699999999999</v>
      </c>
      <c r="EF74">
        <v>1.87714</v>
      </c>
      <c r="EG74">
        <v>1.8817600000000001</v>
      </c>
      <c r="EH74">
        <v>1.8809</v>
      </c>
      <c r="EI74">
        <v>1.87564</v>
      </c>
      <c r="EJ74">
        <v>1.8752200000000001</v>
      </c>
      <c r="EK74" t="s">
        <v>285</v>
      </c>
      <c r="EL74" t="s">
        <v>19</v>
      </c>
      <c r="EM74" t="s">
        <v>19</v>
      </c>
      <c r="EN74" t="s">
        <v>19</v>
      </c>
      <c r="EO74" t="s">
        <v>286</v>
      </c>
      <c r="EP74" t="s">
        <v>287</v>
      </c>
      <c r="EQ74" t="s">
        <v>288</v>
      </c>
      <c r="ER74" t="s">
        <v>288</v>
      </c>
      <c r="ES74" t="s">
        <v>288</v>
      </c>
      <c r="ET74" t="s">
        <v>288</v>
      </c>
      <c r="EU74">
        <v>0</v>
      </c>
      <c r="EV74">
        <v>100</v>
      </c>
      <c r="EW74">
        <v>100</v>
      </c>
      <c r="EX74">
        <v>-6.5010000000000003</v>
      </c>
      <c r="EY74">
        <v>0.44</v>
      </c>
      <c r="EZ74">
        <v>2</v>
      </c>
      <c r="FA74">
        <v>401.19400000000002</v>
      </c>
      <c r="FB74">
        <v>582.56899999999996</v>
      </c>
      <c r="FC74">
        <v>24.9998</v>
      </c>
      <c r="FD74">
        <v>35.432299999999998</v>
      </c>
      <c r="FE74">
        <v>30</v>
      </c>
      <c r="FF74">
        <v>35.436799999999998</v>
      </c>
      <c r="FG74">
        <v>35.393799999999999</v>
      </c>
      <c r="FH74">
        <v>27.714300000000001</v>
      </c>
      <c r="FI74">
        <v>64.829300000000003</v>
      </c>
      <c r="FJ74">
        <v>0</v>
      </c>
      <c r="FK74">
        <v>25</v>
      </c>
      <c r="FL74">
        <v>600</v>
      </c>
      <c r="FM74">
        <v>12.606</v>
      </c>
      <c r="FN74">
        <v>100.45</v>
      </c>
      <c r="FO74">
        <v>101.36799999999999</v>
      </c>
    </row>
    <row r="75" spans="1:171" x14ac:dyDescent="0.2">
      <c r="A75">
        <v>69</v>
      </c>
      <c r="B75">
        <v>1531243759.4000001</v>
      </c>
      <c r="C75">
        <v>11361.7000000477</v>
      </c>
      <c r="D75" t="s">
        <v>577</v>
      </c>
      <c r="E75" t="s">
        <v>578</v>
      </c>
      <c r="F75" t="s">
        <v>643</v>
      </c>
      <c r="G75">
        <v>1531243751.5966699</v>
      </c>
      <c r="H75">
        <f t="shared" si="86"/>
        <v>1.0327100318640153E-2</v>
      </c>
      <c r="I75">
        <f t="shared" si="87"/>
        <v>45.977880052197989</v>
      </c>
      <c r="J75">
        <f t="shared" si="88"/>
        <v>719.91256666666698</v>
      </c>
      <c r="K75">
        <f t="shared" si="89"/>
        <v>624.43354276589093</v>
      </c>
      <c r="L75">
        <f t="shared" si="90"/>
        <v>62.093579517742221</v>
      </c>
      <c r="M75">
        <f t="shared" si="91"/>
        <v>71.587999591011695</v>
      </c>
      <c r="N75">
        <f t="shared" si="92"/>
        <v>1.0874859132467742</v>
      </c>
      <c r="O75">
        <f t="shared" si="93"/>
        <v>2.2504629551067867</v>
      </c>
      <c r="P75">
        <f t="shared" si="94"/>
        <v>0.86054783102384513</v>
      </c>
      <c r="Q75">
        <f t="shared" si="95"/>
        <v>0.55425240495477768</v>
      </c>
      <c r="R75">
        <f t="shared" si="96"/>
        <v>273.60288014754667</v>
      </c>
      <c r="S75">
        <f t="shared" si="97"/>
        <v>28.606332806683028</v>
      </c>
      <c r="T75">
        <f t="shared" si="98"/>
        <v>28.604890000000001</v>
      </c>
      <c r="U75">
        <f t="shared" si="99"/>
        <v>3.9307334971039483</v>
      </c>
      <c r="V75">
        <f t="shared" si="100"/>
        <v>65.307683179970724</v>
      </c>
      <c r="W75">
        <f t="shared" si="101"/>
        <v>2.7776467763318018</v>
      </c>
      <c r="X75">
        <f t="shared" si="102"/>
        <v>4.2531699810531345</v>
      </c>
      <c r="Y75">
        <f t="shared" si="103"/>
        <v>1.1530867207721465</v>
      </c>
      <c r="Z75">
        <f t="shared" si="104"/>
        <v>-455.42512405203075</v>
      </c>
      <c r="AA75">
        <f t="shared" si="105"/>
        <v>165.65254997675794</v>
      </c>
      <c r="AB75">
        <f t="shared" si="106"/>
        <v>16.251763928931993</v>
      </c>
      <c r="AC75">
        <f t="shared" si="107"/>
        <v>8.2070001205863718E-2</v>
      </c>
      <c r="AD75">
        <v>-4.1196211901733198E-2</v>
      </c>
      <c r="AE75">
        <v>4.62463568460737E-2</v>
      </c>
      <c r="AF75">
        <v>3.4560484424927398</v>
      </c>
      <c r="AG75">
        <v>0</v>
      </c>
      <c r="AH75">
        <v>0</v>
      </c>
      <c r="AI75">
        <f t="shared" si="108"/>
        <v>1</v>
      </c>
      <c r="AJ75">
        <f t="shared" si="109"/>
        <v>0</v>
      </c>
      <c r="AK75">
        <f t="shared" si="110"/>
        <v>52016.556346315214</v>
      </c>
      <c r="AL75">
        <v>0</v>
      </c>
      <c r="AM75">
        <v>0</v>
      </c>
      <c r="AN75">
        <v>0</v>
      </c>
      <c r="AO75">
        <f t="shared" si="111"/>
        <v>0</v>
      </c>
      <c r="AP75" t="e">
        <f t="shared" si="112"/>
        <v>#DIV/0!</v>
      </c>
      <c r="AQ75">
        <v>-1</v>
      </c>
      <c r="AR75" t="s">
        <v>579</v>
      </c>
      <c r="AS75">
        <v>709.07853846153796</v>
      </c>
      <c r="AT75">
        <v>998.38599999999997</v>
      </c>
      <c r="AU75">
        <f t="shared" si="113"/>
        <v>0.28977515864451431</v>
      </c>
      <c r="AV75">
        <v>0.5</v>
      </c>
      <c r="AW75">
        <f t="shared" si="114"/>
        <v>1429.225390430312</v>
      </c>
      <c r="AX75">
        <f t="shared" si="115"/>
        <v>45.977880052197989</v>
      </c>
      <c r="AY75">
        <f t="shared" si="116"/>
        <v>207.07700712535578</v>
      </c>
      <c r="AZ75">
        <f t="shared" si="117"/>
        <v>0.47605435172368199</v>
      </c>
      <c r="BA75">
        <f t="shared" si="118"/>
        <v>3.2869469271081073E-2</v>
      </c>
      <c r="BB75">
        <f t="shared" si="119"/>
        <v>-1</v>
      </c>
      <c r="BC75" t="s">
        <v>580</v>
      </c>
      <c r="BD75">
        <v>523.1</v>
      </c>
      <c r="BE75">
        <f t="shared" si="120"/>
        <v>475.28599999999994</v>
      </c>
      <c r="BF75">
        <f t="shared" si="121"/>
        <v>0.60870183750091955</v>
      </c>
      <c r="BG75">
        <f t="shared" si="122"/>
        <v>1.9085949149302235</v>
      </c>
      <c r="BH75">
        <f t="shared" si="123"/>
        <v>0.28977515864451425</v>
      </c>
      <c r="BI75" t="e">
        <f t="shared" si="124"/>
        <v>#DIV/0!</v>
      </c>
      <c r="BJ75" t="s">
        <v>281</v>
      </c>
      <c r="BK75" t="s">
        <v>281</v>
      </c>
      <c r="BL75" t="s">
        <v>281</v>
      </c>
      <c r="BM75" t="s">
        <v>281</v>
      </c>
      <c r="BN75" t="s">
        <v>281</v>
      </c>
      <c r="BO75" t="s">
        <v>281</v>
      </c>
      <c r="BP75" t="s">
        <v>281</v>
      </c>
      <c r="BQ75" t="s">
        <v>281</v>
      </c>
      <c r="BR75">
        <f t="shared" si="125"/>
        <v>1700.0073333333301</v>
      </c>
      <c r="BS75">
        <f t="shared" si="126"/>
        <v>1429.225390430312</v>
      </c>
      <c r="BT75">
        <f t="shared" si="127"/>
        <v>0.84071719127700706</v>
      </c>
      <c r="BU75">
        <f t="shared" si="128"/>
        <v>0.19143438255401421</v>
      </c>
      <c r="BV75">
        <v>6</v>
      </c>
      <c r="BW75">
        <v>0.5</v>
      </c>
      <c r="BX75" t="s">
        <v>282</v>
      </c>
      <c r="BY75">
        <v>1531243751.5966699</v>
      </c>
      <c r="BZ75">
        <v>719.91256666666698</v>
      </c>
      <c r="CA75">
        <v>800.03083333333302</v>
      </c>
      <c r="CB75">
        <v>27.932933333333299</v>
      </c>
      <c r="CC75">
        <v>12.875069999999999</v>
      </c>
      <c r="CD75">
        <v>400.00233333333301</v>
      </c>
      <c r="CE75">
        <v>99.339833333333303</v>
      </c>
      <c r="CF75">
        <v>0.10001937333333299</v>
      </c>
      <c r="CG75">
        <v>29.970230000000001</v>
      </c>
      <c r="CH75">
        <v>28.604890000000001</v>
      </c>
      <c r="CI75">
        <v>999.9</v>
      </c>
      <c r="CJ75">
        <v>10000.688</v>
      </c>
      <c r="CK75">
        <v>0</v>
      </c>
      <c r="CL75">
        <v>3.9632873333333301</v>
      </c>
      <c r="CM75">
        <v>1700.0073333333301</v>
      </c>
      <c r="CN75">
        <v>0.97602183333333303</v>
      </c>
      <c r="CO75">
        <v>2.3978303333333301E-2</v>
      </c>
      <c r="CP75">
        <v>0</v>
      </c>
      <c r="CQ75">
        <v>709.11099999999999</v>
      </c>
      <c r="CR75">
        <v>4.9993999999999996</v>
      </c>
      <c r="CS75">
        <v>12487.253333333299</v>
      </c>
      <c r="CT75">
        <v>14104.3166666667</v>
      </c>
      <c r="CU75">
        <v>46.316200000000002</v>
      </c>
      <c r="CV75">
        <v>47.5041333333333</v>
      </c>
      <c r="CW75">
        <v>47.061999999999998</v>
      </c>
      <c r="CX75">
        <v>47.625</v>
      </c>
      <c r="CY75">
        <v>48.25</v>
      </c>
      <c r="CZ75">
        <v>1654.36633333333</v>
      </c>
      <c r="DA75">
        <v>40.640999999999998</v>
      </c>
      <c r="DB75">
        <v>0</v>
      </c>
      <c r="DC75">
        <v>103.89999985694899</v>
      </c>
      <c r="DD75">
        <v>709.07853846153796</v>
      </c>
      <c r="DE75">
        <v>-7.7751794964361602</v>
      </c>
      <c r="DF75">
        <v>-167.84615386340801</v>
      </c>
      <c r="DG75">
        <v>12486.4884615385</v>
      </c>
      <c r="DH75">
        <v>15</v>
      </c>
      <c r="DI75">
        <v>1531243729.9000001</v>
      </c>
      <c r="DJ75" t="s">
        <v>581</v>
      </c>
      <c r="DK75">
        <v>69</v>
      </c>
      <c r="DL75">
        <v>-7.444</v>
      </c>
      <c r="DM75">
        <v>0.44</v>
      </c>
      <c r="DN75">
        <v>800</v>
      </c>
      <c r="DO75">
        <v>13</v>
      </c>
      <c r="DP75">
        <v>0.02</v>
      </c>
      <c r="DQ75">
        <v>0.01</v>
      </c>
      <c r="DR75">
        <v>46.009204706704502</v>
      </c>
      <c r="DS75">
        <v>0.28518372467372399</v>
      </c>
      <c r="DT75">
        <v>0.66361715565263701</v>
      </c>
      <c r="DU75">
        <v>1</v>
      </c>
      <c r="DV75">
        <v>1.0670580966582299</v>
      </c>
      <c r="DW75">
        <v>0.23747130544901801</v>
      </c>
      <c r="DX75">
        <v>4.6283575007654898E-2</v>
      </c>
      <c r="DY75">
        <v>1</v>
      </c>
      <c r="DZ75">
        <v>2</v>
      </c>
      <c r="EA75">
        <v>2</v>
      </c>
      <c r="EB75" t="s">
        <v>284</v>
      </c>
      <c r="EC75">
        <v>1.88487</v>
      </c>
      <c r="ED75">
        <v>1.87686</v>
      </c>
      <c r="EE75">
        <v>1.8760699999999999</v>
      </c>
      <c r="EF75">
        <v>1.87714</v>
      </c>
      <c r="EG75">
        <v>1.88175</v>
      </c>
      <c r="EH75">
        <v>1.88093</v>
      </c>
      <c r="EI75">
        <v>1.87564</v>
      </c>
      <c r="EJ75">
        <v>1.87523</v>
      </c>
      <c r="EK75" t="s">
        <v>285</v>
      </c>
      <c r="EL75" t="s">
        <v>19</v>
      </c>
      <c r="EM75" t="s">
        <v>19</v>
      </c>
      <c r="EN75" t="s">
        <v>19</v>
      </c>
      <c r="EO75" t="s">
        <v>286</v>
      </c>
      <c r="EP75" t="s">
        <v>287</v>
      </c>
      <c r="EQ75" t="s">
        <v>288</v>
      </c>
      <c r="ER75" t="s">
        <v>288</v>
      </c>
      <c r="ES75" t="s">
        <v>288</v>
      </c>
      <c r="ET75" t="s">
        <v>288</v>
      </c>
      <c r="EU75">
        <v>0</v>
      </c>
      <c r="EV75">
        <v>100</v>
      </c>
      <c r="EW75">
        <v>100</v>
      </c>
      <c r="EX75">
        <v>-7.444</v>
      </c>
      <c r="EY75">
        <v>0.44</v>
      </c>
      <c r="EZ75">
        <v>2</v>
      </c>
      <c r="FA75">
        <v>400.99900000000002</v>
      </c>
      <c r="FB75">
        <v>583.34799999999996</v>
      </c>
      <c r="FC75">
        <v>25</v>
      </c>
      <c r="FD75">
        <v>35.425800000000002</v>
      </c>
      <c r="FE75">
        <v>30.0001</v>
      </c>
      <c r="FF75">
        <v>35.433500000000002</v>
      </c>
      <c r="FG75">
        <v>35.392400000000002</v>
      </c>
      <c r="FH75">
        <v>35.005299999999998</v>
      </c>
      <c r="FI75">
        <v>64.5124</v>
      </c>
      <c r="FJ75">
        <v>0</v>
      </c>
      <c r="FK75">
        <v>25</v>
      </c>
      <c r="FL75">
        <v>800</v>
      </c>
      <c r="FM75">
        <v>12.7331</v>
      </c>
      <c r="FN75">
        <v>100.45099999999999</v>
      </c>
      <c r="FO75">
        <v>101.372</v>
      </c>
    </row>
    <row r="76" spans="1:171" x14ac:dyDescent="0.2">
      <c r="A76">
        <v>70</v>
      </c>
      <c r="B76">
        <v>1531243867.3</v>
      </c>
      <c r="C76">
        <v>11469.5999999046</v>
      </c>
      <c r="D76" t="s">
        <v>582</v>
      </c>
      <c r="E76" t="s">
        <v>583</v>
      </c>
      <c r="F76" t="s">
        <v>643</v>
      </c>
      <c r="G76">
        <v>1531243859.5999999</v>
      </c>
      <c r="H76">
        <f t="shared" si="86"/>
        <v>1.0007506805475831E-2</v>
      </c>
      <c r="I76">
        <f t="shared" si="87"/>
        <v>46.230403172156109</v>
      </c>
      <c r="J76">
        <f t="shared" si="88"/>
        <v>916.96503333333305</v>
      </c>
      <c r="K76">
        <f t="shared" si="89"/>
        <v>812.70601074505589</v>
      </c>
      <c r="L76">
        <f t="shared" si="90"/>
        <v>80.811790827299149</v>
      </c>
      <c r="M76">
        <f t="shared" si="91"/>
        <v>91.178834030952189</v>
      </c>
      <c r="N76">
        <f t="shared" si="92"/>
        <v>1.0214707067885376</v>
      </c>
      <c r="O76">
        <f t="shared" si="93"/>
        <v>2.2505162954340299</v>
      </c>
      <c r="P76">
        <f t="shared" si="94"/>
        <v>0.81853577082603479</v>
      </c>
      <c r="Q76">
        <f t="shared" si="95"/>
        <v>0.5264316620473668</v>
      </c>
      <c r="R76">
        <f t="shared" si="96"/>
        <v>273.60314315940656</v>
      </c>
      <c r="S76">
        <f t="shared" si="97"/>
        <v>28.725139934454923</v>
      </c>
      <c r="T76">
        <f t="shared" si="98"/>
        <v>28.67428</v>
      </c>
      <c r="U76">
        <f t="shared" si="99"/>
        <v>3.9465906432973936</v>
      </c>
      <c r="V76">
        <f t="shared" si="100"/>
        <v>65.125002793698144</v>
      </c>
      <c r="W76">
        <f t="shared" si="101"/>
        <v>2.771952859550713</v>
      </c>
      <c r="X76">
        <f t="shared" si="102"/>
        <v>4.2563573752643933</v>
      </c>
      <c r="Y76">
        <f t="shared" si="103"/>
        <v>1.1746377837466806</v>
      </c>
      <c r="Z76">
        <f t="shared" si="104"/>
        <v>-441.33105012148417</v>
      </c>
      <c r="AA76">
        <f t="shared" si="105"/>
        <v>158.81954008760118</v>
      </c>
      <c r="AB76">
        <f t="shared" si="106"/>
        <v>15.587392393062256</v>
      </c>
      <c r="AC76">
        <f t="shared" si="107"/>
        <v>6.6790255185858314</v>
      </c>
      <c r="AD76">
        <v>-4.1197648182888097E-2</v>
      </c>
      <c r="AE76">
        <v>4.6247969197495201E-2</v>
      </c>
      <c r="AF76">
        <v>3.4561438148330299</v>
      </c>
      <c r="AG76">
        <v>0</v>
      </c>
      <c r="AH76">
        <v>0</v>
      </c>
      <c r="AI76">
        <f t="shared" si="108"/>
        <v>1</v>
      </c>
      <c r="AJ76">
        <f t="shared" si="109"/>
        <v>0</v>
      </c>
      <c r="AK76">
        <f t="shared" si="110"/>
        <v>52015.96238613582</v>
      </c>
      <c r="AL76">
        <v>0</v>
      </c>
      <c r="AM76">
        <v>0</v>
      </c>
      <c r="AN76">
        <v>0</v>
      </c>
      <c r="AO76">
        <f t="shared" si="111"/>
        <v>0</v>
      </c>
      <c r="AP76" t="e">
        <f t="shared" si="112"/>
        <v>#DIV/0!</v>
      </c>
      <c r="AQ76">
        <v>-1</v>
      </c>
      <c r="AR76" t="s">
        <v>584</v>
      </c>
      <c r="AS76">
        <v>700.54784615384597</v>
      </c>
      <c r="AT76">
        <v>971.83299999999997</v>
      </c>
      <c r="AU76">
        <f t="shared" si="113"/>
        <v>0.27914791311486031</v>
      </c>
      <c r="AV76">
        <v>0.5</v>
      </c>
      <c r="AW76">
        <f t="shared" si="114"/>
        <v>1429.2270404303008</v>
      </c>
      <c r="AX76">
        <f t="shared" si="115"/>
        <v>46.230403172156109</v>
      </c>
      <c r="AY76">
        <f t="shared" si="116"/>
        <v>199.48287285172327</v>
      </c>
      <c r="AZ76">
        <f t="shared" si="117"/>
        <v>0.4666779168848969</v>
      </c>
      <c r="BA76">
        <f t="shared" si="118"/>
        <v>3.3046116422437918E-2</v>
      </c>
      <c r="BB76">
        <f t="shared" si="119"/>
        <v>-1</v>
      </c>
      <c r="BC76" t="s">
        <v>585</v>
      </c>
      <c r="BD76">
        <v>518.29999999999995</v>
      </c>
      <c r="BE76">
        <f t="shared" si="120"/>
        <v>453.53300000000002</v>
      </c>
      <c r="BF76">
        <f t="shared" si="121"/>
        <v>0.59815967933128134</v>
      </c>
      <c r="BG76">
        <f t="shared" si="122"/>
        <v>1.8750395523827901</v>
      </c>
      <c r="BH76">
        <f t="shared" si="123"/>
        <v>0.27914791311486026</v>
      </c>
      <c r="BI76" t="e">
        <f t="shared" si="124"/>
        <v>#DIV/0!</v>
      </c>
      <c r="BJ76" t="s">
        <v>281</v>
      </c>
      <c r="BK76" t="s">
        <v>281</v>
      </c>
      <c r="BL76" t="s">
        <v>281</v>
      </c>
      <c r="BM76" t="s">
        <v>281</v>
      </c>
      <c r="BN76" t="s">
        <v>281</v>
      </c>
      <c r="BO76" t="s">
        <v>281</v>
      </c>
      <c r="BP76" t="s">
        <v>281</v>
      </c>
      <c r="BQ76" t="s">
        <v>281</v>
      </c>
      <c r="BR76">
        <f t="shared" si="125"/>
        <v>1700.00933333333</v>
      </c>
      <c r="BS76">
        <f t="shared" si="126"/>
        <v>1429.2270404303008</v>
      </c>
      <c r="BT76">
        <f t="shared" si="127"/>
        <v>0.84071717278628877</v>
      </c>
      <c r="BU76">
        <f t="shared" si="128"/>
        <v>0.19143434557257763</v>
      </c>
      <c r="BV76">
        <v>6</v>
      </c>
      <c r="BW76">
        <v>0.5</v>
      </c>
      <c r="BX76" t="s">
        <v>282</v>
      </c>
      <c r="BY76">
        <v>1531243859.5999999</v>
      </c>
      <c r="BZ76">
        <v>916.96503333333305</v>
      </c>
      <c r="CA76">
        <v>1000.07386666667</v>
      </c>
      <c r="CB76">
        <v>27.876906666666699</v>
      </c>
      <c r="CC76">
        <v>13.28439</v>
      </c>
      <c r="CD76">
        <v>400.007566666667</v>
      </c>
      <c r="CE76">
        <v>99.335419999999999</v>
      </c>
      <c r="CF76">
        <v>0.100033606666667</v>
      </c>
      <c r="CG76">
        <v>29.983270000000001</v>
      </c>
      <c r="CH76">
        <v>28.67428</v>
      </c>
      <c r="CI76">
        <v>999.9</v>
      </c>
      <c r="CJ76">
        <v>10001.481</v>
      </c>
      <c r="CK76">
        <v>0</v>
      </c>
      <c r="CL76">
        <v>4.0347</v>
      </c>
      <c r="CM76">
        <v>1700.00933333333</v>
      </c>
      <c r="CN76">
        <v>0.97602233333333399</v>
      </c>
      <c r="CO76">
        <v>2.3977873333333299E-2</v>
      </c>
      <c r="CP76">
        <v>0</v>
      </c>
      <c r="CQ76">
        <v>700.570066666667</v>
      </c>
      <c r="CR76">
        <v>4.9993999999999996</v>
      </c>
      <c r="CS76">
        <v>12344.313333333301</v>
      </c>
      <c r="CT76">
        <v>14104.33</v>
      </c>
      <c r="CU76">
        <v>46.311999999999998</v>
      </c>
      <c r="CV76">
        <v>47.5041333333333</v>
      </c>
      <c r="CW76">
        <v>47.061999999999998</v>
      </c>
      <c r="CX76">
        <v>47.608199999999997</v>
      </c>
      <c r="CY76">
        <v>48.25</v>
      </c>
      <c r="CZ76">
        <v>1654.3693333333299</v>
      </c>
      <c r="DA76">
        <v>40.64</v>
      </c>
      <c r="DB76">
        <v>0</v>
      </c>
      <c r="DC76">
        <v>107.299999952316</v>
      </c>
      <c r="DD76">
        <v>700.54784615384597</v>
      </c>
      <c r="DE76">
        <v>-6.7784615475283898</v>
      </c>
      <c r="DF76">
        <v>-107.463247919723</v>
      </c>
      <c r="DG76">
        <v>12344.126923076899</v>
      </c>
      <c r="DH76">
        <v>15</v>
      </c>
      <c r="DI76">
        <v>1531243837.4000001</v>
      </c>
      <c r="DJ76" t="s">
        <v>586</v>
      </c>
      <c r="DK76">
        <v>70</v>
      </c>
      <c r="DL76">
        <v>-8.1430000000000007</v>
      </c>
      <c r="DM76">
        <v>0.443</v>
      </c>
      <c r="DN76">
        <v>1000</v>
      </c>
      <c r="DO76">
        <v>13</v>
      </c>
      <c r="DP76">
        <v>0.01</v>
      </c>
      <c r="DQ76">
        <v>0.01</v>
      </c>
      <c r="DR76">
        <v>46.307677436231003</v>
      </c>
      <c r="DS76">
        <v>-0.381927217947792</v>
      </c>
      <c r="DT76">
        <v>0.40561388161105499</v>
      </c>
      <c r="DU76">
        <v>1</v>
      </c>
      <c r="DV76">
        <v>1.0050089251911201</v>
      </c>
      <c r="DW76">
        <v>0.18262597419332199</v>
      </c>
      <c r="DX76">
        <v>2.9558426751491201E-2</v>
      </c>
      <c r="DY76">
        <v>1</v>
      </c>
      <c r="DZ76">
        <v>2</v>
      </c>
      <c r="EA76">
        <v>2</v>
      </c>
      <c r="EB76" t="s">
        <v>284</v>
      </c>
      <c r="EC76">
        <v>1.8848499999999999</v>
      </c>
      <c r="ED76">
        <v>1.8768499999999999</v>
      </c>
      <c r="EE76">
        <v>1.8760699999999999</v>
      </c>
      <c r="EF76">
        <v>1.87714</v>
      </c>
      <c r="EG76">
        <v>1.88171</v>
      </c>
      <c r="EH76">
        <v>1.8809199999999999</v>
      </c>
      <c r="EI76">
        <v>1.8756299999999999</v>
      </c>
      <c r="EJ76">
        <v>1.8752200000000001</v>
      </c>
      <c r="EK76" t="s">
        <v>285</v>
      </c>
      <c r="EL76" t="s">
        <v>19</v>
      </c>
      <c r="EM76" t="s">
        <v>19</v>
      </c>
      <c r="EN76" t="s">
        <v>19</v>
      </c>
      <c r="EO76" t="s">
        <v>286</v>
      </c>
      <c r="EP76" t="s">
        <v>287</v>
      </c>
      <c r="EQ76" t="s">
        <v>288</v>
      </c>
      <c r="ER76" t="s">
        <v>288</v>
      </c>
      <c r="ES76" t="s">
        <v>288</v>
      </c>
      <c r="ET76" t="s">
        <v>288</v>
      </c>
      <c r="EU76">
        <v>0</v>
      </c>
      <c r="EV76">
        <v>100</v>
      </c>
      <c r="EW76">
        <v>100</v>
      </c>
      <c r="EX76">
        <v>-8.1430000000000007</v>
      </c>
      <c r="EY76">
        <v>0.443</v>
      </c>
      <c r="EZ76">
        <v>2</v>
      </c>
      <c r="FA76">
        <v>401.005</v>
      </c>
      <c r="FB76">
        <v>583.80899999999997</v>
      </c>
      <c r="FC76">
        <v>25</v>
      </c>
      <c r="FD76">
        <v>35.4193</v>
      </c>
      <c r="FE76">
        <v>29.9999</v>
      </c>
      <c r="FF76">
        <v>35.426699999999997</v>
      </c>
      <c r="FG76">
        <v>35.385800000000003</v>
      </c>
      <c r="FH76">
        <v>41.969900000000003</v>
      </c>
      <c r="FI76">
        <v>62.832900000000002</v>
      </c>
      <c r="FJ76">
        <v>0</v>
      </c>
      <c r="FK76">
        <v>25</v>
      </c>
      <c r="FL76">
        <v>1000</v>
      </c>
      <c r="FM76">
        <v>13.2052</v>
      </c>
      <c r="FN76">
        <v>100.45399999999999</v>
      </c>
      <c r="FO76">
        <v>101.375</v>
      </c>
    </row>
    <row r="77" spans="1:171" x14ac:dyDescent="0.2">
      <c r="A77">
        <v>71</v>
      </c>
      <c r="B77">
        <v>1531244533.9000001</v>
      </c>
      <c r="C77">
        <v>12136.2000000477</v>
      </c>
      <c r="D77" t="s">
        <v>587</v>
      </c>
      <c r="E77" t="s">
        <v>588</v>
      </c>
      <c r="F77" t="s">
        <v>644</v>
      </c>
      <c r="G77">
        <v>1531244526.1500001</v>
      </c>
      <c r="H77">
        <f t="shared" si="86"/>
        <v>8.2270666372326051E-3</v>
      </c>
      <c r="I77">
        <f t="shared" si="87"/>
        <v>35.136556350090451</v>
      </c>
      <c r="J77">
        <f t="shared" si="88"/>
        <v>343.079366666667</v>
      </c>
      <c r="K77">
        <f t="shared" si="89"/>
        <v>243.02447104805705</v>
      </c>
      <c r="L77">
        <f t="shared" si="90"/>
        <v>24.164876139507783</v>
      </c>
      <c r="M77">
        <f t="shared" si="91"/>
        <v>34.11372676079759</v>
      </c>
      <c r="N77">
        <f t="shared" si="92"/>
        <v>0.68671713233368314</v>
      </c>
      <c r="O77">
        <f t="shared" si="93"/>
        <v>2.2494786165087755</v>
      </c>
      <c r="P77">
        <f t="shared" si="94"/>
        <v>0.58815782521493176</v>
      </c>
      <c r="Q77">
        <f t="shared" si="95"/>
        <v>0.37526913383451777</v>
      </c>
      <c r="R77">
        <f t="shared" si="96"/>
        <v>273.60127611696623</v>
      </c>
      <c r="S77">
        <f t="shared" si="97"/>
        <v>29.494860117429162</v>
      </c>
      <c r="T77">
        <f t="shared" si="98"/>
        <v>29.514186666666699</v>
      </c>
      <c r="U77">
        <f t="shared" si="99"/>
        <v>4.1429988936684001</v>
      </c>
      <c r="V77">
        <f t="shared" si="100"/>
        <v>65.120304028423121</v>
      </c>
      <c r="W77">
        <f t="shared" si="101"/>
        <v>2.8006952707723518</v>
      </c>
      <c r="X77">
        <f t="shared" si="102"/>
        <v>4.3008018966710129</v>
      </c>
      <c r="Y77">
        <f t="shared" si="103"/>
        <v>1.3423036228960483</v>
      </c>
      <c r="Z77">
        <f t="shared" si="104"/>
        <v>-362.81363870195787</v>
      </c>
      <c r="AA77">
        <f t="shared" si="105"/>
        <v>78.831667479329042</v>
      </c>
      <c r="AB77">
        <f t="shared" si="106"/>
        <v>7.7797712917478359</v>
      </c>
      <c r="AC77">
        <f t="shared" si="107"/>
        <v>-2.6009238139147328</v>
      </c>
      <c r="AD77">
        <v>-4.1169712397972298E-2</v>
      </c>
      <c r="AE77">
        <v>4.6216608831618003E-2</v>
      </c>
      <c r="AF77">
        <v>3.4542886098460701</v>
      </c>
      <c r="AG77">
        <v>0</v>
      </c>
      <c r="AH77">
        <v>0</v>
      </c>
      <c r="AI77">
        <f t="shared" si="108"/>
        <v>1</v>
      </c>
      <c r="AJ77">
        <f t="shared" si="109"/>
        <v>0</v>
      </c>
      <c r="AK77">
        <f t="shared" si="110"/>
        <v>51951.072456517279</v>
      </c>
      <c r="AL77">
        <v>0</v>
      </c>
      <c r="AM77">
        <v>0</v>
      </c>
      <c r="AN77">
        <v>0</v>
      </c>
      <c r="AO77">
        <f t="shared" si="111"/>
        <v>0</v>
      </c>
      <c r="AP77" t="e">
        <f t="shared" si="112"/>
        <v>#DIV/0!</v>
      </c>
      <c r="AQ77">
        <v>-1</v>
      </c>
      <c r="AR77" t="s">
        <v>589</v>
      </c>
      <c r="AS77">
        <v>919.662884615385</v>
      </c>
      <c r="AT77">
        <v>1383.88</v>
      </c>
      <c r="AU77">
        <f t="shared" si="113"/>
        <v>0.33544607580470498</v>
      </c>
      <c r="AV77">
        <v>0.5</v>
      </c>
      <c r="AW77">
        <f t="shared" si="114"/>
        <v>1429.2144701912964</v>
      </c>
      <c r="AX77">
        <f t="shared" si="115"/>
        <v>35.136556350090451</v>
      </c>
      <c r="AY77">
        <f t="shared" si="116"/>
        <v>239.71219275448544</v>
      </c>
      <c r="AZ77">
        <f t="shared" si="117"/>
        <v>0.55345839234615724</v>
      </c>
      <c r="BA77">
        <f t="shared" si="118"/>
        <v>2.5284208286285872E-2</v>
      </c>
      <c r="BB77">
        <f t="shared" si="119"/>
        <v>-1</v>
      </c>
      <c r="BC77" t="s">
        <v>590</v>
      </c>
      <c r="BD77">
        <v>617.96</v>
      </c>
      <c r="BE77">
        <f t="shared" si="120"/>
        <v>765.92000000000007</v>
      </c>
      <c r="BF77">
        <f t="shared" si="121"/>
        <v>0.60609086508331822</v>
      </c>
      <c r="BG77">
        <f t="shared" si="122"/>
        <v>2.2394329730079616</v>
      </c>
      <c r="BH77">
        <f t="shared" si="123"/>
        <v>0.33544607580470492</v>
      </c>
      <c r="BI77" t="e">
        <f t="shared" si="124"/>
        <v>#DIV/0!</v>
      </c>
      <c r="BJ77" t="s">
        <v>281</v>
      </c>
      <c r="BK77" t="s">
        <v>281</v>
      </c>
      <c r="BL77" t="s">
        <v>281</v>
      </c>
      <c r="BM77" t="s">
        <v>281</v>
      </c>
      <c r="BN77" t="s">
        <v>281</v>
      </c>
      <c r="BO77" t="s">
        <v>281</v>
      </c>
      <c r="BP77" t="s">
        <v>281</v>
      </c>
      <c r="BQ77" t="s">
        <v>281</v>
      </c>
      <c r="BR77">
        <f t="shared" si="125"/>
        <v>1699.9939999999999</v>
      </c>
      <c r="BS77">
        <f t="shared" si="126"/>
        <v>1429.2144701912964</v>
      </c>
      <c r="BT77">
        <f t="shared" si="127"/>
        <v>0.84071736146792075</v>
      </c>
      <c r="BU77">
        <f t="shared" si="128"/>
        <v>0.19143472293584143</v>
      </c>
      <c r="BV77">
        <v>6</v>
      </c>
      <c r="BW77">
        <v>0.5</v>
      </c>
      <c r="BX77" t="s">
        <v>282</v>
      </c>
      <c r="BY77">
        <v>1531244526.1500001</v>
      </c>
      <c r="BZ77">
        <v>343.079366666667</v>
      </c>
      <c r="CA77">
        <v>400.018466666667</v>
      </c>
      <c r="CB77">
        <v>28.166396666666699</v>
      </c>
      <c r="CC77">
        <v>16.173290000000001</v>
      </c>
      <c r="CD77">
        <v>399.99676666666699</v>
      </c>
      <c r="CE77">
        <v>99.333926666666699</v>
      </c>
      <c r="CF77">
        <v>9.9994680000000002E-2</v>
      </c>
      <c r="CG77">
        <v>30.1642166666667</v>
      </c>
      <c r="CH77">
        <v>29.514186666666699</v>
      </c>
      <c r="CI77">
        <v>999.9</v>
      </c>
      <c r="CJ77">
        <v>9994.8493333333299</v>
      </c>
      <c r="CK77">
        <v>0</v>
      </c>
      <c r="CL77">
        <v>3.90594033333333</v>
      </c>
      <c r="CM77">
        <v>1699.9939999999999</v>
      </c>
      <c r="CN77">
        <v>0.97601850000000001</v>
      </c>
      <c r="CO77">
        <v>2.3981479999999999E-2</v>
      </c>
      <c r="CP77">
        <v>0</v>
      </c>
      <c r="CQ77">
        <v>919.66526666666698</v>
      </c>
      <c r="CR77">
        <v>4.9993999999999996</v>
      </c>
      <c r="CS77">
        <v>16116.686666666699</v>
      </c>
      <c r="CT77">
        <v>14104.1833333333</v>
      </c>
      <c r="CU77">
        <v>46.375</v>
      </c>
      <c r="CV77">
        <v>47.612400000000001</v>
      </c>
      <c r="CW77">
        <v>47.125</v>
      </c>
      <c r="CX77">
        <v>47.686999999999998</v>
      </c>
      <c r="CY77">
        <v>48.311999999999998</v>
      </c>
      <c r="CZ77">
        <v>1654.3440000000001</v>
      </c>
      <c r="DA77">
        <v>40.6503333333333</v>
      </c>
      <c r="DB77">
        <v>0</v>
      </c>
      <c r="DC77">
        <v>665.89999985694897</v>
      </c>
      <c r="DD77">
        <v>919.662884615385</v>
      </c>
      <c r="DE77">
        <v>-0.76564103351248702</v>
      </c>
      <c r="DF77">
        <v>-12.813675884286299</v>
      </c>
      <c r="DG77">
        <v>16116.2</v>
      </c>
      <c r="DH77">
        <v>15</v>
      </c>
      <c r="DI77">
        <v>1531244503.5</v>
      </c>
      <c r="DJ77" t="s">
        <v>591</v>
      </c>
      <c r="DK77">
        <v>71</v>
      </c>
      <c r="DL77">
        <v>-5.2549999999999999</v>
      </c>
      <c r="DM77">
        <v>0.51200000000000001</v>
      </c>
      <c r="DN77">
        <v>400</v>
      </c>
      <c r="DO77">
        <v>16</v>
      </c>
      <c r="DP77">
        <v>0.02</v>
      </c>
      <c r="DQ77">
        <v>0.01</v>
      </c>
      <c r="DR77">
        <v>35.144263769540302</v>
      </c>
      <c r="DS77">
        <v>2.9602647624188901E-2</v>
      </c>
      <c r="DT77">
        <v>0.16492974567064</v>
      </c>
      <c r="DU77">
        <v>1</v>
      </c>
      <c r="DV77">
        <v>0.67943505946234095</v>
      </c>
      <c r="DW77">
        <v>9.0276917666154505E-2</v>
      </c>
      <c r="DX77">
        <v>1.37211798267559E-2</v>
      </c>
      <c r="DY77">
        <v>1</v>
      </c>
      <c r="DZ77">
        <v>2</v>
      </c>
      <c r="EA77">
        <v>2</v>
      </c>
      <c r="EB77" t="s">
        <v>284</v>
      </c>
      <c r="EC77">
        <v>1.88486</v>
      </c>
      <c r="ED77">
        <v>1.87683</v>
      </c>
      <c r="EE77">
        <v>1.8760699999999999</v>
      </c>
      <c r="EF77">
        <v>1.87714</v>
      </c>
      <c r="EG77">
        <v>1.8817200000000001</v>
      </c>
      <c r="EH77">
        <v>1.88093</v>
      </c>
      <c r="EI77">
        <v>1.8756999999999999</v>
      </c>
      <c r="EJ77">
        <v>1.87521</v>
      </c>
      <c r="EK77" t="s">
        <v>285</v>
      </c>
      <c r="EL77" t="s">
        <v>19</v>
      </c>
      <c r="EM77" t="s">
        <v>19</v>
      </c>
      <c r="EN77" t="s">
        <v>19</v>
      </c>
      <c r="EO77" t="s">
        <v>286</v>
      </c>
      <c r="EP77" t="s">
        <v>287</v>
      </c>
      <c r="EQ77" t="s">
        <v>288</v>
      </c>
      <c r="ER77" t="s">
        <v>288</v>
      </c>
      <c r="ES77" t="s">
        <v>288</v>
      </c>
      <c r="ET77" t="s">
        <v>288</v>
      </c>
      <c r="EU77">
        <v>0</v>
      </c>
      <c r="EV77">
        <v>100</v>
      </c>
      <c r="EW77">
        <v>100</v>
      </c>
      <c r="EX77">
        <v>-5.2549999999999999</v>
      </c>
      <c r="EY77">
        <v>0.51200000000000001</v>
      </c>
      <c r="EZ77">
        <v>2</v>
      </c>
      <c r="FA77">
        <v>399.58499999999998</v>
      </c>
      <c r="FB77">
        <v>584.41499999999996</v>
      </c>
      <c r="FC77">
        <v>24.9999</v>
      </c>
      <c r="FD77">
        <v>35.592399999999998</v>
      </c>
      <c r="FE77">
        <v>30.000299999999999</v>
      </c>
      <c r="FF77">
        <v>35.580599999999997</v>
      </c>
      <c r="FG77">
        <v>35.5411</v>
      </c>
      <c r="FH77">
        <v>20.0304</v>
      </c>
      <c r="FI77">
        <v>54.6937</v>
      </c>
      <c r="FJ77">
        <v>0</v>
      </c>
      <c r="FK77">
        <v>25</v>
      </c>
      <c r="FL77">
        <v>400</v>
      </c>
      <c r="FM77">
        <v>16.141999999999999</v>
      </c>
      <c r="FN77">
        <v>100.419</v>
      </c>
      <c r="FO77">
        <v>101.336</v>
      </c>
    </row>
    <row r="78" spans="1:171" x14ac:dyDescent="0.2">
      <c r="A78">
        <v>72</v>
      </c>
      <c r="B78">
        <v>1531244646</v>
      </c>
      <c r="C78">
        <v>12248.2999999523</v>
      </c>
      <c r="D78" t="s">
        <v>592</v>
      </c>
      <c r="E78" t="s">
        <v>593</v>
      </c>
      <c r="F78" t="s">
        <v>644</v>
      </c>
      <c r="G78">
        <v>1531244638.20667</v>
      </c>
      <c r="H78">
        <f t="shared" si="86"/>
        <v>8.1705762900737434E-3</v>
      </c>
      <c r="I78">
        <f t="shared" si="87"/>
        <v>26.032615338953619</v>
      </c>
      <c r="J78">
        <f t="shared" si="88"/>
        <v>257.80413333333303</v>
      </c>
      <c r="K78">
        <f t="shared" si="89"/>
        <v>183.85455428702835</v>
      </c>
      <c r="L78">
        <f t="shared" si="90"/>
        <v>18.2809824664999</v>
      </c>
      <c r="M78">
        <f t="shared" si="91"/>
        <v>25.633919483442341</v>
      </c>
      <c r="N78">
        <f t="shared" si="92"/>
        <v>0.68908588977106977</v>
      </c>
      <c r="O78">
        <f t="shared" si="93"/>
        <v>2.2508711277826992</v>
      </c>
      <c r="P78">
        <f t="shared" si="94"/>
        <v>0.58994966830477058</v>
      </c>
      <c r="Q78">
        <f t="shared" si="95"/>
        <v>0.37643105881929517</v>
      </c>
      <c r="R78">
        <f t="shared" si="96"/>
        <v>273.60491965582065</v>
      </c>
      <c r="S78">
        <f t="shared" si="97"/>
        <v>29.495551299181294</v>
      </c>
      <c r="T78">
        <f t="shared" si="98"/>
        <v>29.503966666666699</v>
      </c>
      <c r="U78">
        <f t="shared" si="99"/>
        <v>4.1405587180044892</v>
      </c>
      <c r="V78">
        <f t="shared" si="100"/>
        <v>65.443061709669379</v>
      </c>
      <c r="W78">
        <f t="shared" si="101"/>
        <v>2.8116094242019498</v>
      </c>
      <c r="X78">
        <f t="shared" si="102"/>
        <v>4.2962681615895839</v>
      </c>
      <c r="Y78">
        <f t="shared" si="103"/>
        <v>1.3289492938025393</v>
      </c>
      <c r="Z78">
        <f t="shared" si="104"/>
        <v>-360.32241439225209</v>
      </c>
      <c r="AA78">
        <f t="shared" si="105"/>
        <v>77.889855180828675</v>
      </c>
      <c r="AB78">
        <f t="shared" si="106"/>
        <v>7.680981320527696</v>
      </c>
      <c r="AC78">
        <f t="shared" si="107"/>
        <v>-1.1466582350750798</v>
      </c>
      <c r="AD78">
        <v>-4.1207203445537098E-2</v>
      </c>
      <c r="AE78">
        <v>4.6258695816905698E-2</v>
      </c>
      <c r="AF78">
        <v>3.4567782769206001</v>
      </c>
      <c r="AG78">
        <v>0</v>
      </c>
      <c r="AH78">
        <v>0</v>
      </c>
      <c r="AI78">
        <f t="shared" si="108"/>
        <v>1</v>
      </c>
      <c r="AJ78">
        <f t="shared" si="109"/>
        <v>0</v>
      </c>
      <c r="AK78">
        <f t="shared" si="110"/>
        <v>51999.553893218734</v>
      </c>
      <c r="AL78">
        <v>0</v>
      </c>
      <c r="AM78">
        <v>0</v>
      </c>
      <c r="AN78">
        <v>0</v>
      </c>
      <c r="AO78">
        <f t="shared" si="111"/>
        <v>0</v>
      </c>
      <c r="AP78" t="e">
        <f t="shared" si="112"/>
        <v>#DIV/0!</v>
      </c>
      <c r="AQ78">
        <v>-1</v>
      </c>
      <c r="AR78" t="s">
        <v>594</v>
      </c>
      <c r="AS78">
        <v>858.65984615384605</v>
      </c>
      <c r="AT78">
        <v>1251.56</v>
      </c>
      <c r="AU78">
        <f t="shared" si="113"/>
        <v>0.31392834050796914</v>
      </c>
      <c r="AV78">
        <v>0.5</v>
      </c>
      <c r="AW78">
        <f t="shared" si="114"/>
        <v>1429.2337756481177</v>
      </c>
      <c r="AX78">
        <f t="shared" si="115"/>
        <v>26.032615338953619</v>
      </c>
      <c r="AY78">
        <f t="shared" si="116"/>
        <v>224.33849369357634</v>
      </c>
      <c r="AZ78">
        <f t="shared" si="117"/>
        <v>0.52064623350059125</v>
      </c>
      <c r="BA78">
        <f t="shared" si="118"/>
        <v>1.8914061365989675E-2</v>
      </c>
      <c r="BB78">
        <f t="shared" si="119"/>
        <v>-1</v>
      </c>
      <c r="BC78" t="s">
        <v>595</v>
      </c>
      <c r="BD78">
        <v>599.94000000000005</v>
      </c>
      <c r="BE78">
        <f t="shared" si="120"/>
        <v>651.61999999999989</v>
      </c>
      <c r="BF78">
        <f t="shared" si="121"/>
        <v>0.60295901575481714</v>
      </c>
      <c r="BG78">
        <f t="shared" si="122"/>
        <v>2.0861419475280858</v>
      </c>
      <c r="BH78">
        <f t="shared" si="123"/>
        <v>0.31392834050796919</v>
      </c>
      <c r="BI78" t="e">
        <f t="shared" si="124"/>
        <v>#DIV/0!</v>
      </c>
      <c r="BJ78" t="s">
        <v>281</v>
      </c>
      <c r="BK78" t="s">
        <v>281</v>
      </c>
      <c r="BL78" t="s">
        <v>281</v>
      </c>
      <c r="BM78" t="s">
        <v>281</v>
      </c>
      <c r="BN78" t="s">
        <v>281</v>
      </c>
      <c r="BO78" t="s">
        <v>281</v>
      </c>
      <c r="BP78" t="s">
        <v>281</v>
      </c>
      <c r="BQ78" t="s">
        <v>281</v>
      </c>
      <c r="BR78">
        <f t="shared" si="125"/>
        <v>1700.0170000000001</v>
      </c>
      <c r="BS78">
        <f t="shared" si="126"/>
        <v>1429.2337756481177</v>
      </c>
      <c r="BT78">
        <f t="shared" si="127"/>
        <v>0.84071734320781355</v>
      </c>
      <c r="BU78">
        <f t="shared" si="128"/>
        <v>0.19143468641562744</v>
      </c>
      <c r="BV78">
        <v>6</v>
      </c>
      <c r="BW78">
        <v>0.5</v>
      </c>
      <c r="BX78" t="s">
        <v>282</v>
      </c>
      <c r="BY78">
        <v>1531244638.20667</v>
      </c>
      <c r="BZ78">
        <v>257.80413333333303</v>
      </c>
      <c r="CA78">
        <v>300.01103333333299</v>
      </c>
      <c r="CB78">
        <v>28.276773333333299</v>
      </c>
      <c r="CC78">
        <v>16.367926666666701</v>
      </c>
      <c r="CD78">
        <v>400.01549999999997</v>
      </c>
      <c r="CE78">
        <v>99.3317366666667</v>
      </c>
      <c r="CF78">
        <v>0.100026323333333</v>
      </c>
      <c r="CG78">
        <v>30.1458333333333</v>
      </c>
      <c r="CH78">
        <v>29.503966666666699</v>
      </c>
      <c r="CI78">
        <v>999.9</v>
      </c>
      <c r="CJ78">
        <v>10004.1716666667</v>
      </c>
      <c r="CK78">
        <v>0</v>
      </c>
      <c r="CL78">
        <v>4.0765636666666696</v>
      </c>
      <c r="CM78">
        <v>1700.0170000000001</v>
      </c>
      <c r="CN78">
        <v>0.97602033333333305</v>
      </c>
      <c r="CO78">
        <v>2.39798666666667E-2</v>
      </c>
      <c r="CP78">
        <v>0</v>
      </c>
      <c r="CQ78">
        <v>858.72666666666703</v>
      </c>
      <c r="CR78">
        <v>4.9993999999999996</v>
      </c>
      <c r="CS78">
        <v>15052.57</v>
      </c>
      <c r="CT78">
        <v>14104.3733333333</v>
      </c>
      <c r="CU78">
        <v>46.375</v>
      </c>
      <c r="CV78">
        <v>47.622900000000001</v>
      </c>
      <c r="CW78">
        <v>47.125</v>
      </c>
      <c r="CX78">
        <v>47.701700000000002</v>
      </c>
      <c r="CY78">
        <v>48.311999999999998</v>
      </c>
      <c r="CZ78">
        <v>1654.37366666667</v>
      </c>
      <c r="DA78">
        <v>40.65</v>
      </c>
      <c r="DB78">
        <v>0</v>
      </c>
      <c r="DC78">
        <v>111.59999990463299</v>
      </c>
      <c r="DD78">
        <v>858.65984615384605</v>
      </c>
      <c r="DE78">
        <v>-9.4059486925321707</v>
      </c>
      <c r="DF78">
        <v>-158.006837320415</v>
      </c>
      <c r="DG78">
        <v>15051.442307692299</v>
      </c>
      <c r="DH78">
        <v>15</v>
      </c>
      <c r="DI78">
        <v>1531244615.5</v>
      </c>
      <c r="DJ78" t="s">
        <v>596</v>
      </c>
      <c r="DK78">
        <v>72</v>
      </c>
      <c r="DL78">
        <v>-4.867</v>
      </c>
      <c r="DM78">
        <v>0.51800000000000002</v>
      </c>
      <c r="DN78">
        <v>300</v>
      </c>
      <c r="DO78">
        <v>16</v>
      </c>
      <c r="DP78">
        <v>0.03</v>
      </c>
      <c r="DQ78">
        <v>0.01</v>
      </c>
      <c r="DR78">
        <v>26.049753172912101</v>
      </c>
      <c r="DS78">
        <v>-5.0313951917268798E-2</v>
      </c>
      <c r="DT78">
        <v>0.136108171105946</v>
      </c>
      <c r="DU78">
        <v>1</v>
      </c>
      <c r="DV78">
        <v>0.67629994332407195</v>
      </c>
      <c r="DW78">
        <v>0.14711096272288601</v>
      </c>
      <c r="DX78">
        <v>2.16616253015177E-2</v>
      </c>
      <c r="DY78">
        <v>1</v>
      </c>
      <c r="DZ78">
        <v>2</v>
      </c>
      <c r="EA78">
        <v>2</v>
      </c>
      <c r="EB78" t="s">
        <v>284</v>
      </c>
      <c r="EC78">
        <v>1.8848400000000001</v>
      </c>
      <c r="ED78">
        <v>1.8768400000000001</v>
      </c>
      <c r="EE78">
        <v>1.8760699999999999</v>
      </c>
      <c r="EF78">
        <v>1.87714</v>
      </c>
      <c r="EG78">
        <v>1.8817600000000001</v>
      </c>
      <c r="EH78">
        <v>1.8809400000000001</v>
      </c>
      <c r="EI78">
        <v>1.8756699999999999</v>
      </c>
      <c r="EJ78">
        <v>1.87517</v>
      </c>
      <c r="EK78" t="s">
        <v>285</v>
      </c>
      <c r="EL78" t="s">
        <v>19</v>
      </c>
      <c r="EM78" t="s">
        <v>19</v>
      </c>
      <c r="EN78" t="s">
        <v>19</v>
      </c>
      <c r="EO78" t="s">
        <v>286</v>
      </c>
      <c r="EP78" t="s">
        <v>287</v>
      </c>
      <c r="EQ78" t="s">
        <v>288</v>
      </c>
      <c r="ER78" t="s">
        <v>288</v>
      </c>
      <c r="ES78" t="s">
        <v>288</v>
      </c>
      <c r="ET78" t="s">
        <v>288</v>
      </c>
      <c r="EU78">
        <v>0</v>
      </c>
      <c r="EV78">
        <v>100</v>
      </c>
      <c r="EW78">
        <v>100</v>
      </c>
      <c r="EX78">
        <v>-4.867</v>
      </c>
      <c r="EY78">
        <v>0.51800000000000002</v>
      </c>
      <c r="EZ78">
        <v>2</v>
      </c>
      <c r="FA78">
        <v>399.50700000000001</v>
      </c>
      <c r="FB78">
        <v>584.15800000000002</v>
      </c>
      <c r="FC78">
        <v>24.9998</v>
      </c>
      <c r="FD78">
        <v>35.628599999999999</v>
      </c>
      <c r="FE78">
        <v>30.000299999999999</v>
      </c>
      <c r="FF78">
        <v>35.620100000000001</v>
      </c>
      <c r="FG78">
        <v>35.581400000000002</v>
      </c>
      <c r="FH78">
        <v>15.929600000000001</v>
      </c>
      <c r="FI78">
        <v>54.352200000000003</v>
      </c>
      <c r="FJ78">
        <v>0</v>
      </c>
      <c r="FK78">
        <v>25</v>
      </c>
      <c r="FL78">
        <v>300</v>
      </c>
      <c r="FM78">
        <v>16.229500000000002</v>
      </c>
      <c r="FN78">
        <v>100.41800000000001</v>
      </c>
      <c r="FO78">
        <v>101.331</v>
      </c>
    </row>
    <row r="79" spans="1:171" x14ac:dyDescent="0.2">
      <c r="A79">
        <v>73</v>
      </c>
      <c r="B79">
        <v>1531244749</v>
      </c>
      <c r="C79">
        <v>12351.2999999523</v>
      </c>
      <c r="D79" t="s">
        <v>597</v>
      </c>
      <c r="E79" t="s">
        <v>598</v>
      </c>
      <c r="F79" t="s">
        <v>644</v>
      </c>
      <c r="G79">
        <v>1531244741.22</v>
      </c>
      <c r="H79">
        <f t="shared" si="86"/>
        <v>8.3950034574916191E-3</v>
      </c>
      <c r="I79">
        <f t="shared" si="87"/>
        <v>21.444805037799142</v>
      </c>
      <c r="J79">
        <f t="shared" si="88"/>
        <v>215.15743333333299</v>
      </c>
      <c r="K79">
        <f t="shared" si="89"/>
        <v>156.86444638219979</v>
      </c>
      <c r="L79">
        <f t="shared" si="90"/>
        <v>15.596972106532288</v>
      </c>
      <c r="M79">
        <f t="shared" si="91"/>
        <v>21.393021577602529</v>
      </c>
      <c r="N79">
        <f t="shared" si="92"/>
        <v>0.72757293668428091</v>
      </c>
      <c r="O79">
        <f t="shared" si="93"/>
        <v>2.2491922240890245</v>
      </c>
      <c r="P79">
        <f t="shared" si="94"/>
        <v>0.61792089154224472</v>
      </c>
      <c r="Q79">
        <f t="shared" si="95"/>
        <v>0.39466784469841154</v>
      </c>
      <c r="R79">
        <f t="shared" si="96"/>
        <v>273.60170216206251</v>
      </c>
      <c r="S79">
        <f t="shared" si="97"/>
        <v>29.407955463865694</v>
      </c>
      <c r="T79">
        <f t="shared" si="98"/>
        <v>29.452466666666702</v>
      </c>
      <c r="U79">
        <f t="shared" si="99"/>
        <v>4.1282813881174256</v>
      </c>
      <c r="V79">
        <f t="shared" si="100"/>
        <v>65.79563406027691</v>
      </c>
      <c r="W79">
        <f t="shared" si="101"/>
        <v>2.824672840150122</v>
      </c>
      <c r="X79">
        <f t="shared" si="102"/>
        <v>4.2931007208812266</v>
      </c>
      <c r="Y79">
        <f t="shared" si="103"/>
        <v>1.3036085479673036</v>
      </c>
      <c r="Z79">
        <f t="shared" si="104"/>
        <v>-370.21965247538043</v>
      </c>
      <c r="AA79">
        <f t="shared" si="105"/>
        <v>82.517992810796926</v>
      </c>
      <c r="AB79">
        <f t="shared" si="106"/>
        <v>8.1408572702883379</v>
      </c>
      <c r="AC79">
        <f t="shared" si="107"/>
        <v>-5.9591002322326574</v>
      </c>
      <c r="AD79">
        <v>-4.11620043594021E-2</v>
      </c>
      <c r="AE79">
        <v>4.6207955883061702E-2</v>
      </c>
      <c r="AF79">
        <v>3.4537766457291301</v>
      </c>
      <c r="AG79">
        <v>0</v>
      </c>
      <c r="AH79">
        <v>0</v>
      </c>
      <c r="AI79">
        <f t="shared" si="108"/>
        <v>1</v>
      </c>
      <c r="AJ79">
        <f t="shared" si="109"/>
        <v>0</v>
      </c>
      <c r="AK79">
        <f t="shared" si="110"/>
        <v>51947.001742820976</v>
      </c>
      <c r="AL79">
        <v>0</v>
      </c>
      <c r="AM79">
        <v>0</v>
      </c>
      <c r="AN79">
        <v>0</v>
      </c>
      <c r="AO79">
        <f t="shared" si="111"/>
        <v>0</v>
      </c>
      <c r="AP79" t="e">
        <f t="shared" si="112"/>
        <v>#DIV/0!</v>
      </c>
      <c r="AQ79">
        <v>-1</v>
      </c>
      <c r="AR79" t="s">
        <v>599</v>
      </c>
      <c r="AS79">
        <v>822.74388461538501</v>
      </c>
      <c r="AT79">
        <v>1171.79</v>
      </c>
      <c r="AU79">
        <f t="shared" si="113"/>
        <v>0.2978742909434412</v>
      </c>
      <c r="AV79">
        <v>0.5</v>
      </c>
      <c r="AW79">
        <f t="shared" si="114"/>
        <v>1429.2167104304192</v>
      </c>
      <c r="AX79">
        <f t="shared" si="115"/>
        <v>21.444805037799142</v>
      </c>
      <c r="AY79">
        <f t="shared" si="116"/>
        <v>212.86345711198933</v>
      </c>
      <c r="AZ79">
        <f t="shared" si="117"/>
        <v>0.4896867186099898</v>
      </c>
      <c r="BA79">
        <f t="shared" si="118"/>
        <v>1.5704269950104155E-2</v>
      </c>
      <c r="BB79">
        <f t="shared" si="119"/>
        <v>-1</v>
      </c>
      <c r="BC79" t="s">
        <v>600</v>
      </c>
      <c r="BD79">
        <v>597.98</v>
      </c>
      <c r="BE79">
        <f t="shared" si="120"/>
        <v>573.80999999999995</v>
      </c>
      <c r="BF79">
        <f t="shared" si="121"/>
        <v>0.60829562988552832</v>
      </c>
      <c r="BG79">
        <f t="shared" si="122"/>
        <v>1.9595805879795309</v>
      </c>
      <c r="BH79">
        <f t="shared" si="123"/>
        <v>0.2978742909434412</v>
      </c>
      <c r="BI79" t="e">
        <f t="shared" si="124"/>
        <v>#DIV/0!</v>
      </c>
      <c r="BJ79" t="s">
        <v>281</v>
      </c>
      <c r="BK79" t="s">
        <v>281</v>
      </c>
      <c r="BL79" t="s">
        <v>281</v>
      </c>
      <c r="BM79" t="s">
        <v>281</v>
      </c>
      <c r="BN79" t="s">
        <v>281</v>
      </c>
      <c r="BO79" t="s">
        <v>281</v>
      </c>
      <c r="BP79" t="s">
        <v>281</v>
      </c>
      <c r="BQ79" t="s">
        <v>281</v>
      </c>
      <c r="BR79">
        <f t="shared" si="125"/>
        <v>1699.9966666666701</v>
      </c>
      <c r="BS79">
        <f t="shared" si="126"/>
        <v>1429.2167104304192</v>
      </c>
      <c r="BT79">
        <f t="shared" si="127"/>
        <v>0.8407173604833047</v>
      </c>
      <c r="BU79">
        <f t="shared" si="128"/>
        <v>0.1914347209666093</v>
      </c>
      <c r="BV79">
        <v>6</v>
      </c>
      <c r="BW79">
        <v>0.5</v>
      </c>
      <c r="BX79" t="s">
        <v>282</v>
      </c>
      <c r="BY79">
        <v>1531244741.22</v>
      </c>
      <c r="BZ79">
        <v>215.15743333333299</v>
      </c>
      <c r="CA79">
        <v>250.033866666667</v>
      </c>
      <c r="CB79">
        <v>28.4087666666667</v>
      </c>
      <c r="CC79">
        <v>16.174050000000001</v>
      </c>
      <c r="CD79">
        <v>400.00166666666701</v>
      </c>
      <c r="CE79">
        <v>99.329576666666696</v>
      </c>
      <c r="CF79">
        <v>0.10004213000000001</v>
      </c>
      <c r="CG79">
        <v>30.13298</v>
      </c>
      <c r="CH79">
        <v>29.452466666666702</v>
      </c>
      <c r="CI79">
        <v>999.9</v>
      </c>
      <c r="CJ79">
        <v>9993.4156666666695</v>
      </c>
      <c r="CK79">
        <v>0</v>
      </c>
      <c r="CL79">
        <v>4.1483499999999998</v>
      </c>
      <c r="CM79">
        <v>1699.9966666666701</v>
      </c>
      <c r="CN79">
        <v>0.97601800000000005</v>
      </c>
      <c r="CO79">
        <v>2.398192E-2</v>
      </c>
      <c r="CP79">
        <v>0</v>
      </c>
      <c r="CQ79">
        <v>822.80460000000005</v>
      </c>
      <c r="CR79">
        <v>4.9993999999999996</v>
      </c>
      <c r="CS79">
        <v>14434.62</v>
      </c>
      <c r="CT79">
        <v>14104.21</v>
      </c>
      <c r="CU79">
        <v>46.375</v>
      </c>
      <c r="CV79">
        <v>47.625</v>
      </c>
      <c r="CW79">
        <v>47.125</v>
      </c>
      <c r="CX79">
        <v>47.75</v>
      </c>
      <c r="CY79">
        <v>48.311999999999998</v>
      </c>
      <c r="CZ79">
        <v>1654.34633333333</v>
      </c>
      <c r="DA79">
        <v>40.6503333333333</v>
      </c>
      <c r="DB79">
        <v>0</v>
      </c>
      <c r="DC79">
        <v>102.69999980926499</v>
      </c>
      <c r="DD79">
        <v>822.74388461538501</v>
      </c>
      <c r="DE79">
        <v>-8.1602393113629503</v>
      </c>
      <c r="DF79">
        <v>-126.646153930525</v>
      </c>
      <c r="DG79">
        <v>14433.6384615385</v>
      </c>
      <c r="DH79">
        <v>15</v>
      </c>
      <c r="DI79">
        <v>1531244718.5</v>
      </c>
      <c r="DJ79" t="s">
        <v>601</v>
      </c>
      <c r="DK79">
        <v>73</v>
      </c>
      <c r="DL79">
        <v>-4.7130000000000001</v>
      </c>
      <c r="DM79">
        <v>0.51500000000000001</v>
      </c>
      <c r="DN79">
        <v>250</v>
      </c>
      <c r="DO79">
        <v>16</v>
      </c>
      <c r="DP79">
        <v>0.04</v>
      </c>
      <c r="DQ79">
        <v>0.01</v>
      </c>
      <c r="DR79">
        <v>21.445606036624302</v>
      </c>
      <c r="DS79">
        <v>0.225778043954526</v>
      </c>
      <c r="DT79">
        <v>0.12654465868430401</v>
      </c>
      <c r="DU79">
        <v>1</v>
      </c>
      <c r="DV79">
        <v>0.71204536284902997</v>
      </c>
      <c r="DW79">
        <v>0.176323088182919</v>
      </c>
      <c r="DX79">
        <v>2.34300594882038E-2</v>
      </c>
      <c r="DY79">
        <v>1</v>
      </c>
      <c r="DZ79">
        <v>2</v>
      </c>
      <c r="EA79">
        <v>2</v>
      </c>
      <c r="EB79" t="s">
        <v>284</v>
      </c>
      <c r="EC79">
        <v>1.8848499999999999</v>
      </c>
      <c r="ED79">
        <v>1.87683</v>
      </c>
      <c r="EE79">
        <v>1.8760699999999999</v>
      </c>
      <c r="EF79">
        <v>1.87714</v>
      </c>
      <c r="EG79">
        <v>1.88175</v>
      </c>
      <c r="EH79">
        <v>1.8809199999999999</v>
      </c>
      <c r="EI79">
        <v>1.8756600000000001</v>
      </c>
      <c r="EJ79">
        <v>1.8751899999999999</v>
      </c>
      <c r="EK79" t="s">
        <v>285</v>
      </c>
      <c r="EL79" t="s">
        <v>19</v>
      </c>
      <c r="EM79" t="s">
        <v>19</v>
      </c>
      <c r="EN79" t="s">
        <v>19</v>
      </c>
      <c r="EO79" t="s">
        <v>286</v>
      </c>
      <c r="EP79" t="s">
        <v>287</v>
      </c>
      <c r="EQ79" t="s">
        <v>288</v>
      </c>
      <c r="ER79" t="s">
        <v>288</v>
      </c>
      <c r="ES79" t="s">
        <v>288</v>
      </c>
      <c r="ET79" t="s">
        <v>288</v>
      </c>
      <c r="EU79">
        <v>0</v>
      </c>
      <c r="EV79">
        <v>100</v>
      </c>
      <c r="EW79">
        <v>100</v>
      </c>
      <c r="EX79">
        <v>-4.7130000000000001</v>
      </c>
      <c r="EY79">
        <v>0.51500000000000001</v>
      </c>
      <c r="EZ79">
        <v>2</v>
      </c>
      <c r="FA79">
        <v>399.72500000000002</v>
      </c>
      <c r="FB79">
        <v>583.42999999999995</v>
      </c>
      <c r="FC79">
        <v>25.000599999999999</v>
      </c>
      <c r="FD79">
        <v>35.654800000000002</v>
      </c>
      <c r="FE79">
        <v>30.0001</v>
      </c>
      <c r="FF79">
        <v>35.651499999999999</v>
      </c>
      <c r="FG79">
        <v>35.611400000000003</v>
      </c>
      <c r="FH79">
        <v>13.812200000000001</v>
      </c>
      <c r="FI79">
        <v>55.393000000000001</v>
      </c>
      <c r="FJ79">
        <v>0</v>
      </c>
      <c r="FK79">
        <v>25</v>
      </c>
      <c r="FL79">
        <v>250</v>
      </c>
      <c r="FM79">
        <v>15.8866</v>
      </c>
      <c r="FN79">
        <v>100.41</v>
      </c>
      <c r="FO79">
        <v>101.32299999999999</v>
      </c>
    </row>
    <row r="80" spans="1:171" x14ac:dyDescent="0.2">
      <c r="A80">
        <v>74</v>
      </c>
      <c r="B80">
        <v>1531244850.5</v>
      </c>
      <c r="C80">
        <v>12452.7999999523</v>
      </c>
      <c r="D80" t="s">
        <v>602</v>
      </c>
      <c r="E80" t="s">
        <v>603</v>
      </c>
      <c r="F80" t="s">
        <v>644</v>
      </c>
      <c r="G80">
        <v>1531244842.75</v>
      </c>
      <c r="H80">
        <f t="shared" si="86"/>
        <v>8.8454863942290882E-3</v>
      </c>
      <c r="I80">
        <f t="shared" si="87"/>
        <v>13.970224542944976</v>
      </c>
      <c r="J80">
        <f t="shared" si="88"/>
        <v>152.04253333333301</v>
      </c>
      <c r="K80">
        <f t="shared" si="89"/>
        <v>116.07705496942739</v>
      </c>
      <c r="L80">
        <f t="shared" si="90"/>
        <v>11.541309637403545</v>
      </c>
      <c r="M80">
        <f t="shared" si="91"/>
        <v>15.117285287065741</v>
      </c>
      <c r="N80">
        <f t="shared" si="92"/>
        <v>0.78479472147676776</v>
      </c>
      <c r="O80">
        <f t="shared" si="93"/>
        <v>2.2503116003996362</v>
      </c>
      <c r="P80">
        <f t="shared" si="94"/>
        <v>0.65885490710386285</v>
      </c>
      <c r="Q80">
        <f t="shared" si="95"/>
        <v>0.42140545093748927</v>
      </c>
      <c r="R80">
        <f t="shared" si="96"/>
        <v>273.60115143679275</v>
      </c>
      <c r="S80">
        <f t="shared" si="97"/>
        <v>29.259119472855311</v>
      </c>
      <c r="T80">
        <f t="shared" si="98"/>
        <v>29.3704966666667</v>
      </c>
      <c r="U80">
        <f t="shared" si="99"/>
        <v>4.1088056214140591</v>
      </c>
      <c r="V80">
        <f t="shared" si="100"/>
        <v>65.697718816335637</v>
      </c>
      <c r="W80">
        <f t="shared" si="101"/>
        <v>2.8204449632154103</v>
      </c>
      <c r="X80">
        <f t="shared" si="102"/>
        <v>4.2930637684700113</v>
      </c>
      <c r="Y80">
        <f t="shared" si="103"/>
        <v>1.2883606581986489</v>
      </c>
      <c r="Z80">
        <f t="shared" si="104"/>
        <v>-390.08594998550279</v>
      </c>
      <c r="AA80">
        <f t="shared" si="105"/>
        <v>92.485364438230548</v>
      </c>
      <c r="AB80">
        <f t="shared" si="106"/>
        <v>9.1159485008357848</v>
      </c>
      <c r="AC80">
        <f t="shared" si="107"/>
        <v>-14.883485609643728</v>
      </c>
      <c r="AD80">
        <v>-4.1192136580474499E-2</v>
      </c>
      <c r="AE80">
        <v>4.6241781940943097E-2</v>
      </c>
      <c r="AF80">
        <v>3.4557778256510598</v>
      </c>
      <c r="AG80">
        <v>0</v>
      </c>
      <c r="AH80">
        <v>0</v>
      </c>
      <c r="AI80">
        <f t="shared" si="108"/>
        <v>1</v>
      </c>
      <c r="AJ80">
        <f t="shared" si="109"/>
        <v>0</v>
      </c>
      <c r="AK80">
        <f t="shared" si="110"/>
        <v>51983.468492809036</v>
      </c>
      <c r="AL80">
        <v>0</v>
      </c>
      <c r="AM80">
        <v>0</v>
      </c>
      <c r="AN80">
        <v>0</v>
      </c>
      <c r="AO80">
        <f t="shared" si="111"/>
        <v>0</v>
      </c>
      <c r="AP80" t="e">
        <f t="shared" si="112"/>
        <v>#DIV/0!</v>
      </c>
      <c r="AQ80">
        <v>-1</v>
      </c>
      <c r="AR80" t="s">
        <v>604</v>
      </c>
      <c r="AS80">
        <v>789.07823076923103</v>
      </c>
      <c r="AT80">
        <v>1076.8599999999999</v>
      </c>
      <c r="AU80">
        <f t="shared" si="113"/>
        <v>0.26724158129261821</v>
      </c>
      <c r="AV80">
        <v>0.5</v>
      </c>
      <c r="AW80">
        <f t="shared" si="114"/>
        <v>1429.2139004304106</v>
      </c>
      <c r="AX80">
        <f t="shared" si="115"/>
        <v>13.970224542944976</v>
      </c>
      <c r="AY80">
        <f t="shared" si="116"/>
        <v>190.97269137820678</v>
      </c>
      <c r="AZ80">
        <f t="shared" si="117"/>
        <v>0.44754192745575094</v>
      </c>
      <c r="BA80">
        <f t="shared" si="118"/>
        <v>1.0474446504079384E-2</v>
      </c>
      <c r="BB80">
        <f t="shared" si="119"/>
        <v>-1</v>
      </c>
      <c r="BC80" t="s">
        <v>605</v>
      </c>
      <c r="BD80">
        <v>594.91999999999996</v>
      </c>
      <c r="BE80">
        <f t="shared" si="120"/>
        <v>481.93999999999994</v>
      </c>
      <c r="BF80">
        <f t="shared" si="121"/>
        <v>0.59713194428926608</v>
      </c>
      <c r="BG80">
        <f t="shared" si="122"/>
        <v>1.8100921132253076</v>
      </c>
      <c r="BH80">
        <f t="shared" si="123"/>
        <v>0.26724158129261827</v>
      </c>
      <c r="BI80" t="e">
        <f t="shared" si="124"/>
        <v>#DIV/0!</v>
      </c>
      <c r="BJ80" t="s">
        <v>281</v>
      </c>
      <c r="BK80" t="s">
        <v>281</v>
      </c>
      <c r="BL80" t="s">
        <v>281</v>
      </c>
      <c r="BM80" t="s">
        <v>281</v>
      </c>
      <c r="BN80" t="s">
        <v>281</v>
      </c>
      <c r="BO80" t="s">
        <v>281</v>
      </c>
      <c r="BP80" t="s">
        <v>281</v>
      </c>
      <c r="BQ80" t="s">
        <v>281</v>
      </c>
      <c r="BR80">
        <f t="shared" si="125"/>
        <v>1699.9933333333299</v>
      </c>
      <c r="BS80">
        <f t="shared" si="126"/>
        <v>1429.2139004304106</v>
      </c>
      <c r="BT80">
        <f t="shared" si="127"/>
        <v>0.84071735600752173</v>
      </c>
      <c r="BU80">
        <f t="shared" si="128"/>
        <v>0.19143471201504353</v>
      </c>
      <c r="BV80">
        <v>6</v>
      </c>
      <c r="BW80">
        <v>0.5</v>
      </c>
      <c r="BX80" t="s">
        <v>282</v>
      </c>
      <c r="BY80">
        <v>1531244842.75</v>
      </c>
      <c r="BZ80">
        <v>152.04253333333301</v>
      </c>
      <c r="CA80">
        <v>175.0147</v>
      </c>
      <c r="CB80">
        <v>28.366706666666701</v>
      </c>
      <c r="CC80">
        <v>15.4751366666667</v>
      </c>
      <c r="CD80">
        <v>400.00880000000001</v>
      </c>
      <c r="CE80">
        <v>99.327983333333293</v>
      </c>
      <c r="CF80">
        <v>0.100018526666667</v>
      </c>
      <c r="CG80">
        <v>30.132829999999998</v>
      </c>
      <c r="CH80">
        <v>29.3704966666667</v>
      </c>
      <c r="CI80">
        <v>999.9</v>
      </c>
      <c r="CJ80">
        <v>10000.891666666699</v>
      </c>
      <c r="CK80">
        <v>0</v>
      </c>
      <c r="CL80">
        <v>4.089588</v>
      </c>
      <c r="CM80">
        <v>1699.9933333333299</v>
      </c>
      <c r="CN80">
        <v>0.97601850000000001</v>
      </c>
      <c r="CO80">
        <v>2.3981479999999999E-2</v>
      </c>
      <c r="CP80">
        <v>0</v>
      </c>
      <c r="CQ80">
        <v>789.08623333333298</v>
      </c>
      <c r="CR80">
        <v>4.9993999999999996</v>
      </c>
      <c r="CS80">
        <v>13863.38</v>
      </c>
      <c r="CT80">
        <v>14104.1733333333</v>
      </c>
      <c r="CU80">
        <v>46.399799999999999</v>
      </c>
      <c r="CV80">
        <v>47.6374</v>
      </c>
      <c r="CW80">
        <v>47.1374</v>
      </c>
      <c r="CX80">
        <v>47.7603333333333</v>
      </c>
      <c r="CY80">
        <v>48.339300000000001</v>
      </c>
      <c r="CZ80">
        <v>1654.3433333333301</v>
      </c>
      <c r="DA80">
        <v>40.65</v>
      </c>
      <c r="DB80">
        <v>0</v>
      </c>
      <c r="DC80">
        <v>100.799999952316</v>
      </c>
      <c r="DD80">
        <v>789.07823076923103</v>
      </c>
      <c r="DE80">
        <v>-11.284034193123199</v>
      </c>
      <c r="DF80">
        <v>-195.14871819973601</v>
      </c>
      <c r="DG80">
        <v>13862.819230769201</v>
      </c>
      <c r="DH80">
        <v>15</v>
      </c>
      <c r="DI80">
        <v>1531244820</v>
      </c>
      <c r="DJ80" t="s">
        <v>606</v>
      </c>
      <c r="DK80">
        <v>74</v>
      </c>
      <c r="DL80">
        <v>-4.6710000000000003</v>
      </c>
      <c r="DM80">
        <v>0.502</v>
      </c>
      <c r="DN80">
        <v>175</v>
      </c>
      <c r="DO80">
        <v>16</v>
      </c>
      <c r="DP80">
        <v>0.05</v>
      </c>
      <c r="DQ80">
        <v>0.01</v>
      </c>
      <c r="DR80">
        <v>13.977125175865901</v>
      </c>
      <c r="DS80">
        <v>8.23528324784632E-2</v>
      </c>
      <c r="DT80">
        <v>8.4028852054595204E-2</v>
      </c>
      <c r="DU80">
        <v>1</v>
      </c>
      <c r="DV80">
        <v>0.77299575270574294</v>
      </c>
      <c r="DW80">
        <v>0.12920545625386801</v>
      </c>
      <c r="DX80">
        <v>1.8157109385509601E-2</v>
      </c>
      <c r="DY80">
        <v>1</v>
      </c>
      <c r="DZ80">
        <v>2</v>
      </c>
      <c r="EA80">
        <v>2</v>
      </c>
      <c r="EB80" t="s">
        <v>284</v>
      </c>
      <c r="EC80">
        <v>1.8848800000000001</v>
      </c>
      <c r="ED80">
        <v>1.87683</v>
      </c>
      <c r="EE80">
        <v>1.8760699999999999</v>
      </c>
      <c r="EF80">
        <v>1.8771</v>
      </c>
      <c r="EG80">
        <v>1.8817200000000001</v>
      </c>
      <c r="EH80">
        <v>1.8809100000000001</v>
      </c>
      <c r="EI80">
        <v>1.8756200000000001</v>
      </c>
      <c r="EJ80">
        <v>1.8751899999999999</v>
      </c>
      <c r="EK80" t="s">
        <v>285</v>
      </c>
      <c r="EL80" t="s">
        <v>19</v>
      </c>
      <c r="EM80" t="s">
        <v>19</v>
      </c>
      <c r="EN80" t="s">
        <v>19</v>
      </c>
      <c r="EO80" t="s">
        <v>286</v>
      </c>
      <c r="EP80" t="s">
        <v>287</v>
      </c>
      <c r="EQ80" t="s">
        <v>288</v>
      </c>
      <c r="ER80" t="s">
        <v>288</v>
      </c>
      <c r="ES80" t="s">
        <v>288</v>
      </c>
      <c r="ET80" t="s">
        <v>288</v>
      </c>
      <c r="EU80">
        <v>0</v>
      </c>
      <c r="EV80">
        <v>100</v>
      </c>
      <c r="EW80">
        <v>100</v>
      </c>
      <c r="EX80">
        <v>-4.6710000000000003</v>
      </c>
      <c r="EY80">
        <v>0.502</v>
      </c>
      <c r="EZ80">
        <v>2</v>
      </c>
      <c r="FA80">
        <v>400.09199999999998</v>
      </c>
      <c r="FB80">
        <v>582.47400000000005</v>
      </c>
      <c r="FC80">
        <v>25.000299999999999</v>
      </c>
      <c r="FD80">
        <v>35.684699999999999</v>
      </c>
      <c r="FE80">
        <v>30.000299999999999</v>
      </c>
      <c r="FF80">
        <v>35.682699999999997</v>
      </c>
      <c r="FG80">
        <v>35.643700000000003</v>
      </c>
      <c r="FH80">
        <v>10.563599999999999</v>
      </c>
      <c r="FI80">
        <v>56.781700000000001</v>
      </c>
      <c r="FJ80">
        <v>0</v>
      </c>
      <c r="FK80">
        <v>25</v>
      </c>
      <c r="FL80">
        <v>175</v>
      </c>
      <c r="FM80">
        <v>15.3254</v>
      </c>
      <c r="FN80">
        <v>100.405</v>
      </c>
      <c r="FO80">
        <v>101.31699999999999</v>
      </c>
    </row>
    <row r="81" spans="1:171" x14ac:dyDescent="0.2">
      <c r="A81">
        <v>75</v>
      </c>
      <c r="B81">
        <v>1531244956</v>
      </c>
      <c r="C81">
        <v>12558.2999999523</v>
      </c>
      <c r="D81" t="s">
        <v>607</v>
      </c>
      <c r="E81" t="s">
        <v>608</v>
      </c>
      <c r="F81" t="s">
        <v>644</v>
      </c>
      <c r="G81">
        <v>1531244948.25</v>
      </c>
      <c r="H81">
        <f t="shared" si="86"/>
        <v>9.1884243567040124E-3</v>
      </c>
      <c r="I81">
        <f t="shared" si="87"/>
        <v>5.774424681608882</v>
      </c>
      <c r="J81">
        <f t="shared" si="88"/>
        <v>90.113963333333302</v>
      </c>
      <c r="K81">
        <f t="shared" si="89"/>
        <v>75.453835293949851</v>
      </c>
      <c r="L81">
        <f t="shared" si="90"/>
        <v>7.5021058810391708</v>
      </c>
      <c r="M81">
        <f t="shared" si="91"/>
        <v>8.9597101546003923</v>
      </c>
      <c r="N81">
        <f t="shared" si="92"/>
        <v>0.83804467069238342</v>
      </c>
      <c r="O81">
        <f t="shared" si="93"/>
        <v>2.2498650724969069</v>
      </c>
      <c r="P81">
        <f t="shared" si="94"/>
        <v>0.69605167674838742</v>
      </c>
      <c r="Q81">
        <f t="shared" si="95"/>
        <v>0.44577225115969166</v>
      </c>
      <c r="R81">
        <f t="shared" si="96"/>
        <v>273.60625233424446</v>
      </c>
      <c r="S81">
        <f t="shared" si="97"/>
        <v>29.149896882646505</v>
      </c>
      <c r="T81">
        <f t="shared" si="98"/>
        <v>29.310013333333298</v>
      </c>
      <c r="U81">
        <f t="shared" si="99"/>
        <v>4.094486410974314</v>
      </c>
      <c r="V81">
        <f t="shared" si="100"/>
        <v>65.849550656409633</v>
      </c>
      <c r="W81">
        <f t="shared" si="101"/>
        <v>2.8276689319428727</v>
      </c>
      <c r="X81">
        <f t="shared" si="102"/>
        <v>4.2941355009347113</v>
      </c>
      <c r="Y81">
        <f t="shared" si="103"/>
        <v>1.2668174790314413</v>
      </c>
      <c r="Z81">
        <f t="shared" si="104"/>
        <v>-405.20951413064694</v>
      </c>
      <c r="AA81">
        <f t="shared" si="105"/>
        <v>100.33095401468657</v>
      </c>
      <c r="AB81">
        <f t="shared" si="106"/>
        <v>9.8884747851148855</v>
      </c>
      <c r="AC81">
        <f t="shared" si="107"/>
        <v>-21.383832996601001</v>
      </c>
      <c r="AD81">
        <v>-4.1180114978681501E-2</v>
      </c>
      <c r="AE81">
        <v>4.6228286639780201E-2</v>
      </c>
      <c r="AF81">
        <v>3.4549794918907599</v>
      </c>
      <c r="AG81">
        <v>0</v>
      </c>
      <c r="AH81">
        <v>0</v>
      </c>
      <c r="AI81">
        <f t="shared" si="108"/>
        <v>1</v>
      </c>
      <c r="AJ81">
        <f t="shared" si="109"/>
        <v>0</v>
      </c>
      <c r="AK81">
        <f t="shared" si="110"/>
        <v>51968.138593428448</v>
      </c>
      <c r="AL81">
        <v>0</v>
      </c>
      <c r="AM81">
        <v>0</v>
      </c>
      <c r="AN81">
        <v>0</v>
      </c>
      <c r="AO81">
        <f t="shared" si="111"/>
        <v>0</v>
      </c>
      <c r="AP81" t="e">
        <f t="shared" si="112"/>
        <v>#DIV/0!</v>
      </c>
      <c r="AQ81">
        <v>-1</v>
      </c>
      <c r="AR81" t="s">
        <v>609</v>
      </c>
      <c r="AS81">
        <v>774.15973076923103</v>
      </c>
      <c r="AT81">
        <v>1008.38</v>
      </c>
      <c r="AU81">
        <f t="shared" si="113"/>
        <v>0.23227381466388564</v>
      </c>
      <c r="AV81">
        <v>0.5</v>
      </c>
      <c r="AW81">
        <f t="shared" si="114"/>
        <v>1429.2407770828124</v>
      </c>
      <c r="AX81">
        <f t="shared" si="115"/>
        <v>5.774424681608882</v>
      </c>
      <c r="AY81">
        <f t="shared" si="116"/>
        <v>165.98760368310053</v>
      </c>
      <c r="AZ81">
        <f t="shared" si="117"/>
        <v>0.40070211626569341</v>
      </c>
      <c r="BA81">
        <f t="shared" si="118"/>
        <v>4.7398764366603022E-3</v>
      </c>
      <c r="BB81">
        <f t="shared" si="119"/>
        <v>-1</v>
      </c>
      <c r="BC81" t="s">
        <v>610</v>
      </c>
      <c r="BD81">
        <v>604.32000000000005</v>
      </c>
      <c r="BE81">
        <f t="shared" si="120"/>
        <v>404.05999999999995</v>
      </c>
      <c r="BF81">
        <f t="shared" si="121"/>
        <v>0.57966705249410733</v>
      </c>
      <c r="BG81">
        <f t="shared" si="122"/>
        <v>1.6686192745565263</v>
      </c>
      <c r="BH81">
        <f t="shared" si="123"/>
        <v>0.23227381466388561</v>
      </c>
      <c r="BI81" t="e">
        <f t="shared" si="124"/>
        <v>#DIV/0!</v>
      </c>
      <c r="BJ81" t="s">
        <v>281</v>
      </c>
      <c r="BK81" t="s">
        <v>281</v>
      </c>
      <c r="BL81" t="s">
        <v>281</v>
      </c>
      <c r="BM81" t="s">
        <v>281</v>
      </c>
      <c r="BN81" t="s">
        <v>281</v>
      </c>
      <c r="BO81" t="s">
        <v>281</v>
      </c>
      <c r="BP81" t="s">
        <v>281</v>
      </c>
      <c r="BQ81" t="s">
        <v>281</v>
      </c>
      <c r="BR81">
        <f t="shared" si="125"/>
        <v>1700.0253333333301</v>
      </c>
      <c r="BS81">
        <f t="shared" si="126"/>
        <v>1429.2407770828124</v>
      </c>
      <c r="BT81">
        <f t="shared" si="127"/>
        <v>0.84071734053540481</v>
      </c>
      <c r="BU81">
        <f t="shared" si="128"/>
        <v>0.19143468107080971</v>
      </c>
      <c r="BV81">
        <v>6</v>
      </c>
      <c r="BW81">
        <v>0.5</v>
      </c>
      <c r="BX81" t="s">
        <v>282</v>
      </c>
      <c r="BY81">
        <v>1531244948.25</v>
      </c>
      <c r="BZ81">
        <v>90.113963333333302</v>
      </c>
      <c r="CA81">
        <v>100.01743999999999</v>
      </c>
      <c r="CB81">
        <v>28.439810000000001</v>
      </c>
      <c r="CC81">
        <v>15.049376666666699</v>
      </c>
      <c r="CD81">
        <v>400.0068</v>
      </c>
      <c r="CE81">
        <v>99.326440000000005</v>
      </c>
      <c r="CF81">
        <v>9.9995406666666703E-2</v>
      </c>
      <c r="CG81">
        <v>30.137180000000001</v>
      </c>
      <c r="CH81">
        <v>29.310013333333298</v>
      </c>
      <c r="CI81">
        <v>999.9</v>
      </c>
      <c r="CJ81">
        <v>9998.1283333333304</v>
      </c>
      <c r="CK81">
        <v>0</v>
      </c>
      <c r="CL81">
        <v>3.5574020000000002</v>
      </c>
      <c r="CM81">
        <v>1700.0253333333301</v>
      </c>
      <c r="CN81">
        <v>0.97601966666666695</v>
      </c>
      <c r="CO81">
        <v>2.3980453333333301E-2</v>
      </c>
      <c r="CP81">
        <v>0</v>
      </c>
      <c r="CQ81">
        <v>774.17396666666696</v>
      </c>
      <c r="CR81">
        <v>4.9993999999999996</v>
      </c>
      <c r="CS81">
        <v>13579.163333333299</v>
      </c>
      <c r="CT81">
        <v>14104.4633333333</v>
      </c>
      <c r="CU81">
        <v>46.436999999999998</v>
      </c>
      <c r="CV81">
        <v>47.686999999999998</v>
      </c>
      <c r="CW81">
        <v>47.186999999999998</v>
      </c>
      <c r="CX81">
        <v>47.811999999999998</v>
      </c>
      <c r="CY81">
        <v>48.375</v>
      </c>
      <c r="CZ81">
        <v>1654.38</v>
      </c>
      <c r="DA81">
        <v>40.65</v>
      </c>
      <c r="DB81">
        <v>0</v>
      </c>
      <c r="DC81">
        <v>104.89999985694899</v>
      </c>
      <c r="DD81">
        <v>774.15973076923103</v>
      </c>
      <c r="DE81">
        <v>-7.8243760667255797</v>
      </c>
      <c r="DF81">
        <v>-64.629060025638907</v>
      </c>
      <c r="DG81">
        <v>13579.376923076899</v>
      </c>
      <c r="DH81">
        <v>15</v>
      </c>
      <c r="DI81">
        <v>1531244926</v>
      </c>
      <c r="DJ81" t="s">
        <v>611</v>
      </c>
      <c r="DK81">
        <v>75</v>
      </c>
      <c r="DL81">
        <v>-4.5410000000000004</v>
      </c>
      <c r="DM81">
        <v>0.49299999999999999</v>
      </c>
      <c r="DN81">
        <v>100</v>
      </c>
      <c r="DO81">
        <v>15</v>
      </c>
      <c r="DP81">
        <v>0.11</v>
      </c>
      <c r="DQ81">
        <v>0.01</v>
      </c>
      <c r="DR81">
        <v>5.7783570131021698</v>
      </c>
      <c r="DS81">
        <v>0.15133559100423499</v>
      </c>
      <c r="DT81">
        <v>0.15758559227447699</v>
      </c>
      <c r="DU81">
        <v>1</v>
      </c>
      <c r="DV81">
        <v>0.81825231975768897</v>
      </c>
      <c r="DW81">
        <v>0.22292160353162499</v>
      </c>
      <c r="DX81">
        <v>3.3911831830435703E-2</v>
      </c>
      <c r="DY81">
        <v>1</v>
      </c>
      <c r="DZ81">
        <v>2</v>
      </c>
      <c r="EA81">
        <v>2</v>
      </c>
      <c r="EB81" t="s">
        <v>284</v>
      </c>
      <c r="EC81">
        <v>1.8848800000000001</v>
      </c>
      <c r="ED81">
        <v>1.8768400000000001</v>
      </c>
      <c r="EE81">
        <v>1.8760699999999999</v>
      </c>
      <c r="EF81">
        <v>1.8771199999999999</v>
      </c>
      <c r="EG81">
        <v>1.8817299999999999</v>
      </c>
      <c r="EH81">
        <v>1.8809</v>
      </c>
      <c r="EI81">
        <v>1.8756699999999999</v>
      </c>
      <c r="EJ81">
        <v>1.8752</v>
      </c>
      <c r="EK81" t="s">
        <v>285</v>
      </c>
      <c r="EL81" t="s">
        <v>19</v>
      </c>
      <c r="EM81" t="s">
        <v>19</v>
      </c>
      <c r="EN81" t="s">
        <v>19</v>
      </c>
      <c r="EO81" t="s">
        <v>286</v>
      </c>
      <c r="EP81" t="s">
        <v>287</v>
      </c>
      <c r="EQ81" t="s">
        <v>288</v>
      </c>
      <c r="ER81" t="s">
        <v>288</v>
      </c>
      <c r="ES81" t="s">
        <v>288</v>
      </c>
      <c r="ET81" t="s">
        <v>288</v>
      </c>
      <c r="EU81">
        <v>0</v>
      </c>
      <c r="EV81">
        <v>100</v>
      </c>
      <c r="EW81">
        <v>100</v>
      </c>
      <c r="EX81">
        <v>-4.5410000000000004</v>
      </c>
      <c r="EY81">
        <v>0.49299999999999999</v>
      </c>
      <c r="EZ81">
        <v>2</v>
      </c>
      <c r="FA81">
        <v>400.24700000000001</v>
      </c>
      <c r="FB81">
        <v>581.702</v>
      </c>
      <c r="FC81">
        <v>25.0001</v>
      </c>
      <c r="FD81">
        <v>35.714100000000002</v>
      </c>
      <c r="FE81">
        <v>30.0002</v>
      </c>
      <c r="FF81">
        <v>35.712299999999999</v>
      </c>
      <c r="FG81">
        <v>35.673299999999998</v>
      </c>
      <c r="FH81">
        <v>7.2453599999999998</v>
      </c>
      <c r="FI81">
        <v>58.098399999999998</v>
      </c>
      <c r="FJ81">
        <v>0</v>
      </c>
      <c r="FK81">
        <v>25</v>
      </c>
      <c r="FL81">
        <v>100</v>
      </c>
      <c r="FM81">
        <v>14.8208</v>
      </c>
      <c r="FN81">
        <v>100.402</v>
      </c>
      <c r="FO81">
        <v>101.313</v>
      </c>
    </row>
    <row r="82" spans="1:171" x14ac:dyDescent="0.2">
      <c r="A82">
        <v>76</v>
      </c>
      <c r="B82">
        <v>1531245068.5</v>
      </c>
      <c r="C82">
        <v>12670.7999999523</v>
      </c>
      <c r="D82" t="s">
        <v>612</v>
      </c>
      <c r="E82" t="s">
        <v>613</v>
      </c>
      <c r="F82" t="s">
        <v>644</v>
      </c>
      <c r="G82">
        <v>1531245060.75</v>
      </c>
      <c r="H82">
        <f t="shared" si="86"/>
        <v>9.4158146062923789E-3</v>
      </c>
      <c r="I82">
        <f t="shared" si="87"/>
        <v>-6.3835153815138851E-2</v>
      </c>
      <c r="J82">
        <f t="shared" si="88"/>
        <v>49.401710000000001</v>
      </c>
      <c r="K82">
        <f t="shared" si="89"/>
        <v>48.537301424967474</v>
      </c>
      <c r="L82">
        <f t="shared" si="90"/>
        <v>4.8258648787194209</v>
      </c>
      <c r="M82">
        <f t="shared" si="91"/>
        <v>4.9118094792770366</v>
      </c>
      <c r="N82">
        <f t="shared" si="92"/>
        <v>0.86859560595948437</v>
      </c>
      <c r="O82">
        <f t="shared" si="93"/>
        <v>2.2501751805159977</v>
      </c>
      <c r="P82">
        <f t="shared" si="94"/>
        <v>0.71707070007359541</v>
      </c>
      <c r="Q82">
        <f t="shared" si="95"/>
        <v>0.45956581738032354</v>
      </c>
      <c r="R82">
        <f t="shared" si="96"/>
        <v>273.60103345409232</v>
      </c>
      <c r="S82">
        <f t="shared" si="97"/>
        <v>29.078208540511152</v>
      </c>
      <c r="T82">
        <f t="shared" si="98"/>
        <v>29.237349999999999</v>
      </c>
      <c r="U82">
        <f t="shared" si="99"/>
        <v>4.0773411758174261</v>
      </c>
      <c r="V82">
        <f t="shared" si="100"/>
        <v>65.589307264497904</v>
      </c>
      <c r="W82">
        <f t="shared" si="101"/>
        <v>2.8170502648303271</v>
      </c>
      <c r="X82">
        <f t="shared" si="102"/>
        <v>4.2949840184623147</v>
      </c>
      <c r="Y82">
        <f t="shared" si="103"/>
        <v>1.260290910987099</v>
      </c>
      <c r="Z82">
        <f t="shared" si="104"/>
        <v>-415.23742413749392</v>
      </c>
      <c r="AA82">
        <f t="shared" si="105"/>
        <v>109.57739269322315</v>
      </c>
      <c r="AB82">
        <f t="shared" si="106"/>
        <v>10.794602771752814</v>
      </c>
      <c r="AC82">
        <f t="shared" si="107"/>
        <v>-21.264395218425648</v>
      </c>
      <c r="AD82">
        <v>-4.1188463601232898E-2</v>
      </c>
      <c r="AE82">
        <v>4.6237658699973698E-2</v>
      </c>
      <c r="AF82">
        <v>3.45553391796054</v>
      </c>
      <c r="AG82">
        <v>0</v>
      </c>
      <c r="AH82">
        <v>0</v>
      </c>
      <c r="AI82">
        <f t="shared" si="108"/>
        <v>1</v>
      </c>
      <c r="AJ82">
        <f t="shared" si="109"/>
        <v>0</v>
      </c>
      <c r="AK82">
        <f t="shared" si="110"/>
        <v>51977.641834410773</v>
      </c>
      <c r="AL82">
        <v>0</v>
      </c>
      <c r="AM82">
        <v>0</v>
      </c>
      <c r="AN82">
        <v>0</v>
      </c>
      <c r="AO82">
        <f t="shared" si="111"/>
        <v>0</v>
      </c>
      <c r="AP82" t="e">
        <f t="shared" si="112"/>
        <v>#DIV/0!</v>
      </c>
      <c r="AQ82">
        <v>-1</v>
      </c>
      <c r="AR82" t="s">
        <v>614</v>
      </c>
      <c r="AS82">
        <v>773.67396153846198</v>
      </c>
      <c r="AT82">
        <v>970.55</v>
      </c>
      <c r="AU82">
        <f t="shared" si="113"/>
        <v>0.20284997008040595</v>
      </c>
      <c r="AV82">
        <v>0.5</v>
      </c>
      <c r="AW82">
        <f t="shared" si="114"/>
        <v>1429.215850191249</v>
      </c>
      <c r="AX82">
        <f t="shared" si="115"/>
        <v>-6.3835153815138851E-2</v>
      </c>
      <c r="AY82">
        <f t="shared" si="116"/>
        <v>144.9581962248684</v>
      </c>
      <c r="AZ82">
        <f t="shared" si="117"/>
        <v>0.37480809850085001</v>
      </c>
      <c r="BA82">
        <f t="shared" si="118"/>
        <v>6.5501991603268965E-4</v>
      </c>
      <c r="BB82">
        <f t="shared" si="119"/>
        <v>-1</v>
      </c>
      <c r="BC82" t="s">
        <v>615</v>
      </c>
      <c r="BD82">
        <v>606.78</v>
      </c>
      <c r="BE82">
        <f t="shared" si="120"/>
        <v>363.77</v>
      </c>
      <c r="BF82">
        <f t="shared" si="121"/>
        <v>0.54121021101668088</v>
      </c>
      <c r="BG82">
        <f t="shared" si="122"/>
        <v>1.5995088829559314</v>
      </c>
      <c r="BH82">
        <f t="shared" si="123"/>
        <v>0.20284997008040595</v>
      </c>
      <c r="BI82" t="e">
        <f t="shared" si="124"/>
        <v>#DIV/0!</v>
      </c>
      <c r="BJ82" t="s">
        <v>281</v>
      </c>
      <c r="BK82" t="s">
        <v>281</v>
      </c>
      <c r="BL82" t="s">
        <v>281</v>
      </c>
      <c r="BM82" t="s">
        <v>281</v>
      </c>
      <c r="BN82" t="s">
        <v>281</v>
      </c>
      <c r="BO82" t="s">
        <v>281</v>
      </c>
      <c r="BP82" t="s">
        <v>281</v>
      </c>
      <c r="BQ82" t="s">
        <v>281</v>
      </c>
      <c r="BR82">
        <f t="shared" si="125"/>
        <v>1699.9960000000001</v>
      </c>
      <c r="BS82">
        <f t="shared" si="126"/>
        <v>1429.215850191249</v>
      </c>
      <c r="BT82">
        <f t="shared" si="127"/>
        <v>0.84071718415293273</v>
      </c>
      <c r="BU82">
        <f t="shared" si="128"/>
        <v>0.19143436830586555</v>
      </c>
      <c r="BV82">
        <v>6</v>
      </c>
      <c r="BW82">
        <v>0.5</v>
      </c>
      <c r="BX82" t="s">
        <v>282</v>
      </c>
      <c r="BY82">
        <v>1531245060.75</v>
      </c>
      <c r="BZ82">
        <v>49.401710000000001</v>
      </c>
      <c r="CA82">
        <v>50.003693333333302</v>
      </c>
      <c r="CB82">
        <v>28.3331633333333</v>
      </c>
      <c r="CC82">
        <v>14.60961</v>
      </c>
      <c r="CD82">
        <v>399.99996666666698</v>
      </c>
      <c r="CE82">
        <v>99.325896666666694</v>
      </c>
      <c r="CF82">
        <v>0.100003353333333</v>
      </c>
      <c r="CG82">
        <v>30.140623333333298</v>
      </c>
      <c r="CH82">
        <v>29.237349999999999</v>
      </c>
      <c r="CI82">
        <v>999.9</v>
      </c>
      <c r="CJ82">
        <v>10000.209999999999</v>
      </c>
      <c r="CK82">
        <v>0</v>
      </c>
      <c r="CL82">
        <v>3.85403933333333</v>
      </c>
      <c r="CM82">
        <v>1699.9960000000001</v>
      </c>
      <c r="CN82">
        <v>0.97602116666666705</v>
      </c>
      <c r="CO82">
        <v>2.3979133333333302E-2</v>
      </c>
      <c r="CP82">
        <v>0</v>
      </c>
      <c r="CQ82">
        <v>773.65239999999994</v>
      </c>
      <c r="CR82">
        <v>4.9993999999999996</v>
      </c>
      <c r="CS82">
        <v>13592.3166666667</v>
      </c>
      <c r="CT82">
        <v>14104.2166666667</v>
      </c>
      <c r="CU82">
        <v>46.549599999999998</v>
      </c>
      <c r="CV82">
        <v>47.75</v>
      </c>
      <c r="CW82">
        <v>47.25</v>
      </c>
      <c r="CX82">
        <v>47.875</v>
      </c>
      <c r="CY82">
        <v>48.443300000000001</v>
      </c>
      <c r="CZ82">
        <v>1654.356</v>
      </c>
      <c r="DA82">
        <v>40.640333333333402</v>
      </c>
      <c r="DB82">
        <v>0</v>
      </c>
      <c r="DC82">
        <v>111.59999990463299</v>
      </c>
      <c r="DD82">
        <v>773.67396153846198</v>
      </c>
      <c r="DE82">
        <v>-1.16905981982329</v>
      </c>
      <c r="DF82">
        <v>-126.164102170749</v>
      </c>
      <c r="DG82">
        <v>13592.9115384615</v>
      </c>
      <c r="DH82">
        <v>15</v>
      </c>
      <c r="DI82">
        <v>1531245038</v>
      </c>
      <c r="DJ82" t="s">
        <v>616</v>
      </c>
      <c r="DK82">
        <v>76</v>
      </c>
      <c r="DL82">
        <v>-4.4130000000000003</v>
      </c>
      <c r="DM82">
        <v>0.47499999999999998</v>
      </c>
      <c r="DN82">
        <v>50</v>
      </c>
      <c r="DO82">
        <v>15</v>
      </c>
      <c r="DP82">
        <v>0.24</v>
      </c>
      <c r="DQ82">
        <v>0.01</v>
      </c>
      <c r="DR82">
        <v>-6.43873411722235E-2</v>
      </c>
      <c r="DS82">
        <v>8.4016603532524006E-2</v>
      </c>
      <c r="DT82">
        <v>5.8114835776063398E-2</v>
      </c>
      <c r="DU82">
        <v>1</v>
      </c>
      <c r="DV82">
        <v>0.85716695990680503</v>
      </c>
      <c r="DW82">
        <v>0.134922682039682</v>
      </c>
      <c r="DX82">
        <v>1.8867823811239401E-2</v>
      </c>
      <c r="DY82">
        <v>1</v>
      </c>
      <c r="DZ82">
        <v>2</v>
      </c>
      <c r="EA82">
        <v>2</v>
      </c>
      <c r="EB82" t="s">
        <v>284</v>
      </c>
      <c r="EC82">
        <v>1.8848800000000001</v>
      </c>
      <c r="ED82">
        <v>1.87686</v>
      </c>
      <c r="EE82">
        <v>1.8760699999999999</v>
      </c>
      <c r="EF82">
        <v>1.87713</v>
      </c>
      <c r="EG82">
        <v>1.8817600000000001</v>
      </c>
      <c r="EH82">
        <v>1.8809499999999999</v>
      </c>
      <c r="EI82">
        <v>1.8756900000000001</v>
      </c>
      <c r="EJ82">
        <v>1.8751800000000001</v>
      </c>
      <c r="EK82" t="s">
        <v>285</v>
      </c>
      <c r="EL82" t="s">
        <v>19</v>
      </c>
      <c r="EM82" t="s">
        <v>19</v>
      </c>
      <c r="EN82" t="s">
        <v>19</v>
      </c>
      <c r="EO82" t="s">
        <v>286</v>
      </c>
      <c r="EP82" t="s">
        <v>287</v>
      </c>
      <c r="EQ82" t="s">
        <v>288</v>
      </c>
      <c r="ER82" t="s">
        <v>288</v>
      </c>
      <c r="ES82" t="s">
        <v>288</v>
      </c>
      <c r="ET82" t="s">
        <v>288</v>
      </c>
      <c r="EU82">
        <v>0</v>
      </c>
      <c r="EV82">
        <v>100</v>
      </c>
      <c r="EW82">
        <v>100</v>
      </c>
      <c r="EX82">
        <v>-4.4130000000000003</v>
      </c>
      <c r="EY82">
        <v>0.47499999999999998</v>
      </c>
      <c r="EZ82">
        <v>2</v>
      </c>
      <c r="FA82">
        <v>400.459</v>
      </c>
      <c r="FB82">
        <v>581.04899999999998</v>
      </c>
      <c r="FC82">
        <v>24.9998</v>
      </c>
      <c r="FD82">
        <v>35.730499999999999</v>
      </c>
      <c r="FE82">
        <v>30.0002</v>
      </c>
      <c r="FF82">
        <v>35.732100000000003</v>
      </c>
      <c r="FG82">
        <v>35.692999999999998</v>
      </c>
      <c r="FH82">
        <v>5.0544500000000001</v>
      </c>
      <c r="FI82">
        <v>59.258200000000002</v>
      </c>
      <c r="FJ82">
        <v>0</v>
      </c>
      <c r="FK82">
        <v>25</v>
      </c>
      <c r="FL82">
        <v>50</v>
      </c>
      <c r="FM82">
        <v>14.3841</v>
      </c>
      <c r="FN82">
        <v>100.40300000000001</v>
      </c>
      <c r="FO82">
        <v>101.31</v>
      </c>
    </row>
    <row r="83" spans="1:171" x14ac:dyDescent="0.2">
      <c r="A83">
        <v>77</v>
      </c>
      <c r="B83">
        <v>1531245184.5</v>
      </c>
      <c r="C83">
        <v>12786.7999999523</v>
      </c>
      <c r="D83" t="s">
        <v>617</v>
      </c>
      <c r="E83" t="s">
        <v>618</v>
      </c>
      <c r="F83" t="s">
        <v>644</v>
      </c>
      <c r="G83">
        <v>1531245176.75</v>
      </c>
      <c r="H83">
        <f t="shared" si="86"/>
        <v>9.4698194777164332E-3</v>
      </c>
      <c r="I83">
        <f t="shared" si="87"/>
        <v>35.348671534376777</v>
      </c>
      <c r="J83">
        <f t="shared" si="88"/>
        <v>342.13873333333299</v>
      </c>
      <c r="K83">
        <f t="shared" si="89"/>
        <v>261.40202300305094</v>
      </c>
      <c r="L83">
        <f t="shared" si="90"/>
        <v>25.989745579097832</v>
      </c>
      <c r="M83">
        <f t="shared" si="91"/>
        <v>34.016946502301316</v>
      </c>
      <c r="N83">
        <f t="shared" si="92"/>
        <v>0.89922048329516391</v>
      </c>
      <c r="O83">
        <f t="shared" si="93"/>
        <v>2.2496694282161682</v>
      </c>
      <c r="P83">
        <f t="shared" si="94"/>
        <v>0.73784461552758751</v>
      </c>
      <c r="Q83">
        <f t="shared" si="95"/>
        <v>0.47322193811284913</v>
      </c>
      <c r="R83">
        <f t="shared" si="96"/>
        <v>273.60241709290415</v>
      </c>
      <c r="S83">
        <f t="shared" si="97"/>
        <v>29.046730542886603</v>
      </c>
      <c r="T83">
        <f t="shared" si="98"/>
        <v>29.100086666666702</v>
      </c>
      <c r="U83">
        <f t="shared" si="99"/>
        <v>4.0451240240889952</v>
      </c>
      <c r="V83">
        <f t="shared" si="100"/>
        <v>65.547169623003157</v>
      </c>
      <c r="W83">
        <f t="shared" si="101"/>
        <v>2.8130781980712962</v>
      </c>
      <c r="X83">
        <f t="shared" si="102"/>
        <v>4.2916852310340996</v>
      </c>
      <c r="Y83">
        <f t="shared" si="103"/>
        <v>1.232045826017699</v>
      </c>
      <c r="Z83">
        <f t="shared" si="104"/>
        <v>-417.61903896729473</v>
      </c>
      <c r="AA83">
        <f t="shared" si="105"/>
        <v>124.57663937189768</v>
      </c>
      <c r="AB83">
        <f t="shared" si="106"/>
        <v>12.265801941803153</v>
      </c>
      <c r="AC83">
        <f t="shared" si="107"/>
        <v>-7.1741805606897486</v>
      </c>
      <c r="AD83">
        <v>-4.1174848445122897E-2</v>
      </c>
      <c r="AE83">
        <v>4.6222374494486997E-2</v>
      </c>
      <c r="AF83">
        <v>3.4546297252736702</v>
      </c>
      <c r="AG83">
        <v>0</v>
      </c>
      <c r="AH83">
        <v>0</v>
      </c>
      <c r="AI83">
        <f t="shared" si="108"/>
        <v>1</v>
      </c>
      <c r="AJ83">
        <f t="shared" si="109"/>
        <v>0</v>
      </c>
      <c r="AK83">
        <f t="shared" si="110"/>
        <v>51963.424898495752</v>
      </c>
      <c r="AL83">
        <v>0</v>
      </c>
      <c r="AM83">
        <v>0</v>
      </c>
      <c r="AN83">
        <v>0</v>
      </c>
      <c r="AO83">
        <f t="shared" si="111"/>
        <v>0</v>
      </c>
      <c r="AP83" t="e">
        <f t="shared" si="112"/>
        <v>#DIV/0!</v>
      </c>
      <c r="AQ83">
        <v>-1</v>
      </c>
      <c r="AR83" t="s">
        <v>619</v>
      </c>
      <c r="AS83">
        <v>755.27038461538496</v>
      </c>
      <c r="AT83">
        <v>1076.07</v>
      </c>
      <c r="AU83">
        <f t="shared" si="113"/>
        <v>0.29812151196912373</v>
      </c>
      <c r="AV83">
        <v>0.5</v>
      </c>
      <c r="AW83">
        <f t="shared" si="114"/>
        <v>1429.2231304303111</v>
      </c>
      <c r="AX83">
        <f t="shared" si="115"/>
        <v>35.348671534376777</v>
      </c>
      <c r="AY83">
        <f t="shared" si="116"/>
        <v>213.04108029256423</v>
      </c>
      <c r="AZ83">
        <f t="shared" si="117"/>
        <v>0.49062793312702702</v>
      </c>
      <c r="BA83">
        <f t="shared" si="118"/>
        <v>2.5432468003392095E-2</v>
      </c>
      <c r="BB83">
        <f t="shared" si="119"/>
        <v>-1</v>
      </c>
      <c r="BC83" t="s">
        <v>620</v>
      </c>
      <c r="BD83">
        <v>548.12</v>
      </c>
      <c r="BE83">
        <f t="shared" si="120"/>
        <v>527.94999999999993</v>
      </c>
      <c r="BF83">
        <f t="shared" si="121"/>
        <v>0.60763257010060612</v>
      </c>
      <c r="BG83">
        <f t="shared" si="122"/>
        <v>1.9632014887250966</v>
      </c>
      <c r="BH83">
        <f t="shared" si="123"/>
        <v>0.29812151196912373</v>
      </c>
      <c r="BI83" t="e">
        <f t="shared" si="124"/>
        <v>#DIV/0!</v>
      </c>
      <c r="BJ83" t="s">
        <v>281</v>
      </c>
      <c r="BK83" t="s">
        <v>281</v>
      </c>
      <c r="BL83" t="s">
        <v>281</v>
      </c>
      <c r="BM83" t="s">
        <v>281</v>
      </c>
      <c r="BN83" t="s">
        <v>281</v>
      </c>
      <c r="BO83" t="s">
        <v>281</v>
      </c>
      <c r="BP83" t="s">
        <v>281</v>
      </c>
      <c r="BQ83" t="s">
        <v>281</v>
      </c>
      <c r="BR83">
        <f t="shared" si="125"/>
        <v>1700.0046666666699</v>
      </c>
      <c r="BS83">
        <f t="shared" si="126"/>
        <v>1429.2231304303111</v>
      </c>
      <c r="BT83">
        <f t="shared" si="127"/>
        <v>0.84071718063733258</v>
      </c>
      <c r="BU83">
        <f t="shared" si="128"/>
        <v>0.1914343612746652</v>
      </c>
      <c r="BV83">
        <v>6</v>
      </c>
      <c r="BW83">
        <v>0.5</v>
      </c>
      <c r="BX83" t="s">
        <v>282</v>
      </c>
      <c r="BY83">
        <v>1531245176.75</v>
      </c>
      <c r="BZ83">
        <v>342.13873333333299</v>
      </c>
      <c r="CA83">
        <v>400.0206</v>
      </c>
      <c r="CB83">
        <v>28.2936333333333</v>
      </c>
      <c r="CC83">
        <v>14.4910766666667</v>
      </c>
      <c r="CD83">
        <v>400.00779999999997</v>
      </c>
      <c r="CE83">
        <v>99.324389999999994</v>
      </c>
      <c r="CF83">
        <v>0.10003403666666701</v>
      </c>
      <c r="CG83">
        <v>30.127233333333301</v>
      </c>
      <c r="CH83">
        <v>29.100086666666702</v>
      </c>
      <c r="CI83">
        <v>999.9</v>
      </c>
      <c r="CJ83">
        <v>9997.0560000000005</v>
      </c>
      <c r="CK83">
        <v>0</v>
      </c>
      <c r="CL83">
        <v>3.6601180000000002</v>
      </c>
      <c r="CM83">
        <v>1700.0046666666699</v>
      </c>
      <c r="CN83">
        <v>0.97602226666666703</v>
      </c>
      <c r="CO83">
        <v>2.3978113333333301E-2</v>
      </c>
      <c r="CP83">
        <v>0</v>
      </c>
      <c r="CQ83">
        <v>755.24376666666603</v>
      </c>
      <c r="CR83">
        <v>4.9993999999999996</v>
      </c>
      <c r="CS83">
        <v>13276.2133333333</v>
      </c>
      <c r="CT83">
        <v>14104.2866666667</v>
      </c>
      <c r="CU83">
        <v>46.561999999999998</v>
      </c>
      <c r="CV83">
        <v>47.7603333333333</v>
      </c>
      <c r="CW83">
        <v>47.311999999999998</v>
      </c>
      <c r="CX83">
        <v>47.8853333333333</v>
      </c>
      <c r="CY83">
        <v>48.5</v>
      </c>
      <c r="CZ83">
        <v>1654.36433333333</v>
      </c>
      <c r="DA83">
        <v>40.640333333333402</v>
      </c>
      <c r="DB83">
        <v>0</v>
      </c>
      <c r="DC83">
        <v>115.40000009536701</v>
      </c>
      <c r="DD83">
        <v>755.27038461538496</v>
      </c>
      <c r="DE83">
        <v>6.7020170868165696</v>
      </c>
      <c r="DF83">
        <v>147.972649702399</v>
      </c>
      <c r="DG83">
        <v>13277.461538461501</v>
      </c>
      <c r="DH83">
        <v>15</v>
      </c>
      <c r="DI83">
        <v>1531245153.5</v>
      </c>
      <c r="DJ83" t="s">
        <v>621</v>
      </c>
      <c r="DK83">
        <v>77</v>
      </c>
      <c r="DL83">
        <v>-5.266</v>
      </c>
      <c r="DM83">
        <v>0.47599999999999998</v>
      </c>
      <c r="DN83">
        <v>400</v>
      </c>
      <c r="DO83">
        <v>14</v>
      </c>
      <c r="DP83">
        <v>0.02</v>
      </c>
      <c r="DQ83">
        <v>0.01</v>
      </c>
      <c r="DR83">
        <v>35.4079063174756</v>
      </c>
      <c r="DS83">
        <v>-0.45628524691381001</v>
      </c>
      <c r="DT83">
        <v>0.120614925604399</v>
      </c>
      <c r="DU83">
        <v>1</v>
      </c>
      <c r="DV83">
        <v>0.88870142512383199</v>
      </c>
      <c r="DW83">
        <v>0.12950766309054501</v>
      </c>
      <c r="DX83">
        <v>2.14502219711485E-2</v>
      </c>
      <c r="DY83">
        <v>1</v>
      </c>
      <c r="DZ83">
        <v>2</v>
      </c>
      <c r="EA83">
        <v>2</v>
      </c>
      <c r="EB83" t="s">
        <v>284</v>
      </c>
      <c r="EC83">
        <v>1.88487</v>
      </c>
      <c r="ED83">
        <v>1.87683</v>
      </c>
      <c r="EE83">
        <v>1.8760699999999999</v>
      </c>
      <c r="EF83">
        <v>1.8771199999999999</v>
      </c>
      <c r="EG83">
        <v>1.8817200000000001</v>
      </c>
      <c r="EH83">
        <v>1.88093</v>
      </c>
      <c r="EI83">
        <v>1.87564</v>
      </c>
      <c r="EJ83">
        <v>1.8751500000000001</v>
      </c>
      <c r="EK83" t="s">
        <v>285</v>
      </c>
      <c r="EL83" t="s">
        <v>19</v>
      </c>
      <c r="EM83" t="s">
        <v>19</v>
      </c>
      <c r="EN83" t="s">
        <v>19</v>
      </c>
      <c r="EO83" t="s">
        <v>286</v>
      </c>
      <c r="EP83" t="s">
        <v>287</v>
      </c>
      <c r="EQ83" t="s">
        <v>288</v>
      </c>
      <c r="ER83" t="s">
        <v>288</v>
      </c>
      <c r="ES83" t="s">
        <v>288</v>
      </c>
      <c r="ET83" t="s">
        <v>288</v>
      </c>
      <c r="EU83">
        <v>0</v>
      </c>
      <c r="EV83">
        <v>100</v>
      </c>
      <c r="EW83">
        <v>100</v>
      </c>
      <c r="EX83">
        <v>-5.266</v>
      </c>
      <c r="EY83">
        <v>0.47599999999999998</v>
      </c>
      <c r="EZ83">
        <v>2</v>
      </c>
      <c r="FA83">
        <v>400.65100000000001</v>
      </c>
      <c r="FB83">
        <v>581.35500000000002</v>
      </c>
      <c r="FC83">
        <v>25.000800000000002</v>
      </c>
      <c r="FD83">
        <v>35.740400000000001</v>
      </c>
      <c r="FE83">
        <v>30</v>
      </c>
      <c r="FF83">
        <v>35.7453</v>
      </c>
      <c r="FG83">
        <v>35.706099999999999</v>
      </c>
      <c r="FH83">
        <v>20.0154</v>
      </c>
      <c r="FI83">
        <v>60.154000000000003</v>
      </c>
      <c r="FJ83">
        <v>0</v>
      </c>
      <c r="FK83">
        <v>25</v>
      </c>
      <c r="FL83">
        <v>400</v>
      </c>
      <c r="FM83">
        <v>14.242000000000001</v>
      </c>
      <c r="FN83">
        <v>100.402</v>
      </c>
      <c r="FO83">
        <v>101.31</v>
      </c>
    </row>
    <row r="84" spans="1:171" x14ac:dyDescent="0.2">
      <c r="A84">
        <v>78</v>
      </c>
      <c r="B84">
        <v>1531245295</v>
      </c>
      <c r="C84">
        <v>12897.2999999523</v>
      </c>
      <c r="D84" t="s">
        <v>622</v>
      </c>
      <c r="E84" t="s">
        <v>623</v>
      </c>
      <c r="F84" t="s">
        <v>644</v>
      </c>
      <c r="G84">
        <v>1531245287.25</v>
      </c>
      <c r="H84">
        <f t="shared" si="86"/>
        <v>9.5045388762623473E-3</v>
      </c>
      <c r="I84">
        <f t="shared" si="87"/>
        <v>42.126610675189333</v>
      </c>
      <c r="J84">
        <f t="shared" si="88"/>
        <v>529.31513333333305</v>
      </c>
      <c r="K84">
        <f t="shared" si="89"/>
        <v>430.6753816690242</v>
      </c>
      <c r="L84">
        <f t="shared" si="90"/>
        <v>42.819522562293066</v>
      </c>
      <c r="M84">
        <f t="shared" si="91"/>
        <v>52.626693465724905</v>
      </c>
      <c r="N84">
        <f t="shared" si="92"/>
        <v>0.89937662226406334</v>
      </c>
      <c r="O84">
        <f t="shared" si="93"/>
        <v>2.2507221404184072</v>
      </c>
      <c r="P84">
        <f t="shared" si="94"/>
        <v>0.73801118757749695</v>
      </c>
      <c r="Q84">
        <f t="shared" si="95"/>
        <v>0.47332584959684559</v>
      </c>
      <c r="R84">
        <f t="shared" si="96"/>
        <v>273.60227622262727</v>
      </c>
      <c r="S84">
        <f t="shared" si="97"/>
        <v>29.060590974248381</v>
      </c>
      <c r="T84">
        <f t="shared" si="98"/>
        <v>29.11722</v>
      </c>
      <c r="U84">
        <f t="shared" si="99"/>
        <v>4.0491332356609107</v>
      </c>
      <c r="V84">
        <f t="shared" si="100"/>
        <v>65.449073090902559</v>
      </c>
      <c r="W84">
        <f t="shared" si="101"/>
        <v>2.8128778211389887</v>
      </c>
      <c r="X84">
        <f t="shared" si="102"/>
        <v>4.2978115476626657</v>
      </c>
      <c r="Y84">
        <f t="shared" si="103"/>
        <v>1.236255414521922</v>
      </c>
      <c r="Z84">
        <f t="shared" si="104"/>
        <v>-419.1501644431695</v>
      </c>
      <c r="AA84">
        <f t="shared" si="105"/>
        <v>125.57249480404063</v>
      </c>
      <c r="AB84">
        <f t="shared" si="106"/>
        <v>12.360643992931141</v>
      </c>
      <c r="AC84">
        <f t="shared" si="107"/>
        <v>-7.6147494235704443</v>
      </c>
      <c r="AD84">
        <v>-4.1203191206184701E-2</v>
      </c>
      <c r="AE84">
        <v>4.6254191726741098E-2</v>
      </c>
      <c r="AF84">
        <v>3.45651187348061</v>
      </c>
      <c r="AG84">
        <v>0</v>
      </c>
      <c r="AH84">
        <v>0</v>
      </c>
      <c r="AI84">
        <f t="shared" si="108"/>
        <v>1</v>
      </c>
      <c r="AJ84">
        <f t="shared" si="109"/>
        <v>0</v>
      </c>
      <c r="AK84">
        <f t="shared" si="110"/>
        <v>51993.46166295799</v>
      </c>
      <c r="AL84">
        <v>0</v>
      </c>
      <c r="AM84">
        <v>0</v>
      </c>
      <c r="AN84">
        <v>0</v>
      </c>
      <c r="AO84">
        <f t="shared" si="111"/>
        <v>0</v>
      </c>
      <c r="AP84" t="e">
        <f t="shared" si="112"/>
        <v>#DIV/0!</v>
      </c>
      <c r="AQ84">
        <v>-1</v>
      </c>
      <c r="AR84" t="s">
        <v>624</v>
      </c>
      <c r="AS84">
        <v>752.97142307692297</v>
      </c>
      <c r="AT84">
        <v>1055.6300000000001</v>
      </c>
      <c r="AU84">
        <f t="shared" si="113"/>
        <v>0.28670895761116788</v>
      </c>
      <c r="AV84">
        <v>0.5</v>
      </c>
      <c r="AW84">
        <f t="shared" si="114"/>
        <v>1429.222300430315</v>
      </c>
      <c r="AX84">
        <f t="shared" si="115"/>
        <v>42.126610675189333</v>
      </c>
      <c r="AY84">
        <f t="shared" si="116"/>
        <v>204.88541797550553</v>
      </c>
      <c r="AZ84">
        <f t="shared" si="117"/>
        <v>0.49205687598874609</v>
      </c>
      <c r="BA84">
        <f t="shared" si="118"/>
        <v>3.0174879486700303E-2</v>
      </c>
      <c r="BB84">
        <f t="shared" si="119"/>
        <v>-1</v>
      </c>
      <c r="BC84" t="s">
        <v>625</v>
      </c>
      <c r="BD84">
        <v>536.20000000000005</v>
      </c>
      <c r="BE84">
        <f t="shared" si="120"/>
        <v>519.43000000000006</v>
      </c>
      <c r="BF84">
        <f t="shared" si="121"/>
        <v>0.58267442566481931</v>
      </c>
      <c r="BG84">
        <f t="shared" si="122"/>
        <v>1.9687243565833645</v>
      </c>
      <c r="BH84">
        <f t="shared" si="123"/>
        <v>0.28670895761116783</v>
      </c>
      <c r="BI84" t="e">
        <f t="shared" si="124"/>
        <v>#DIV/0!</v>
      </c>
      <c r="BJ84" t="s">
        <v>281</v>
      </c>
      <c r="BK84" t="s">
        <v>281</v>
      </c>
      <c r="BL84" t="s">
        <v>281</v>
      </c>
      <c r="BM84" t="s">
        <v>281</v>
      </c>
      <c r="BN84" t="s">
        <v>281</v>
      </c>
      <c r="BO84" t="s">
        <v>281</v>
      </c>
      <c r="BP84" t="s">
        <v>281</v>
      </c>
      <c r="BQ84" t="s">
        <v>281</v>
      </c>
      <c r="BR84">
        <f t="shared" si="125"/>
        <v>1700.0036666666699</v>
      </c>
      <c r="BS84">
        <f t="shared" si="126"/>
        <v>1429.222300430315</v>
      </c>
      <c r="BT84">
        <f t="shared" si="127"/>
        <v>0.84071718694154518</v>
      </c>
      <c r="BU84">
        <f t="shared" si="128"/>
        <v>0.19143437388309026</v>
      </c>
      <c r="BV84">
        <v>6</v>
      </c>
      <c r="BW84">
        <v>0.5</v>
      </c>
      <c r="BX84" t="s">
        <v>282</v>
      </c>
      <c r="BY84">
        <v>1531245287.25</v>
      </c>
      <c r="BZ84">
        <v>529.31513333333305</v>
      </c>
      <c r="CA84">
        <v>600.05063333333305</v>
      </c>
      <c r="CB84">
        <v>28.291703333333299</v>
      </c>
      <c r="CC84">
        <v>14.4383933333333</v>
      </c>
      <c r="CD84">
        <v>400.0043</v>
      </c>
      <c r="CE84">
        <v>99.32414</v>
      </c>
      <c r="CF84">
        <v>9.9984026666666698E-2</v>
      </c>
      <c r="CG84">
        <v>30.152093333333301</v>
      </c>
      <c r="CH84">
        <v>29.11722</v>
      </c>
      <c r="CI84">
        <v>999.9</v>
      </c>
      <c r="CJ84">
        <v>10003.962666666701</v>
      </c>
      <c r="CK84">
        <v>0</v>
      </c>
      <c r="CL84">
        <v>3.4096099999999998</v>
      </c>
      <c r="CM84">
        <v>1700.0036666666699</v>
      </c>
      <c r="CN84">
        <v>0.97602239999999996</v>
      </c>
      <c r="CO84">
        <v>2.3977970000000001E-2</v>
      </c>
      <c r="CP84">
        <v>0</v>
      </c>
      <c r="CQ84">
        <v>753.00969999999995</v>
      </c>
      <c r="CR84">
        <v>4.9993999999999996</v>
      </c>
      <c r="CS84">
        <v>13237.79</v>
      </c>
      <c r="CT84">
        <v>14104.2833333333</v>
      </c>
      <c r="CU84">
        <v>46.625</v>
      </c>
      <c r="CV84">
        <v>47.811999999999998</v>
      </c>
      <c r="CW84">
        <v>47.375</v>
      </c>
      <c r="CX84">
        <v>47.936999999999998</v>
      </c>
      <c r="CY84">
        <v>48.561999999999998</v>
      </c>
      <c r="CZ84">
        <v>1654.3630000000001</v>
      </c>
      <c r="DA84">
        <v>40.640666666666696</v>
      </c>
      <c r="DB84">
        <v>0</v>
      </c>
      <c r="DC84">
        <v>109.700000047684</v>
      </c>
      <c r="DD84">
        <v>752.97142307692297</v>
      </c>
      <c r="DE84">
        <v>-11.5584615401748</v>
      </c>
      <c r="DF84">
        <v>-211.04957277386401</v>
      </c>
      <c r="DG84">
        <v>13237.092307692301</v>
      </c>
      <c r="DH84">
        <v>15</v>
      </c>
      <c r="DI84">
        <v>1531245265.5</v>
      </c>
      <c r="DJ84" t="s">
        <v>626</v>
      </c>
      <c r="DK84">
        <v>78</v>
      </c>
      <c r="DL84">
        <v>-6.5759999999999996</v>
      </c>
      <c r="DM84">
        <v>0.47599999999999998</v>
      </c>
      <c r="DN84">
        <v>600</v>
      </c>
      <c r="DO84">
        <v>14</v>
      </c>
      <c r="DP84">
        <v>0.02</v>
      </c>
      <c r="DQ84">
        <v>0.01</v>
      </c>
      <c r="DR84">
        <v>42.217519705214102</v>
      </c>
      <c r="DS84">
        <v>-0.329264417319588</v>
      </c>
      <c r="DT84">
        <v>0.73568358617320695</v>
      </c>
      <c r="DU84">
        <v>1</v>
      </c>
      <c r="DV84">
        <v>0.88150281092787997</v>
      </c>
      <c r="DW84">
        <v>0.22068927549492101</v>
      </c>
      <c r="DX84">
        <v>4.2001960652946799E-2</v>
      </c>
      <c r="DY84">
        <v>1</v>
      </c>
      <c r="DZ84">
        <v>2</v>
      </c>
      <c r="EA84">
        <v>2</v>
      </c>
      <c r="EB84" t="s">
        <v>284</v>
      </c>
      <c r="EC84">
        <v>1.8849199999999999</v>
      </c>
      <c r="ED84">
        <v>1.87683</v>
      </c>
      <c r="EE84">
        <v>1.8760699999999999</v>
      </c>
      <c r="EF84">
        <v>1.87714</v>
      </c>
      <c r="EG84">
        <v>1.8817299999999999</v>
      </c>
      <c r="EH84">
        <v>1.8809499999999999</v>
      </c>
      <c r="EI84">
        <v>1.87565</v>
      </c>
      <c r="EJ84">
        <v>1.87523</v>
      </c>
      <c r="EK84" t="s">
        <v>285</v>
      </c>
      <c r="EL84" t="s">
        <v>19</v>
      </c>
      <c r="EM84" t="s">
        <v>19</v>
      </c>
      <c r="EN84" t="s">
        <v>19</v>
      </c>
      <c r="EO84" t="s">
        <v>286</v>
      </c>
      <c r="EP84" t="s">
        <v>287</v>
      </c>
      <c r="EQ84" t="s">
        <v>288</v>
      </c>
      <c r="ER84" t="s">
        <v>288</v>
      </c>
      <c r="ES84" t="s">
        <v>288</v>
      </c>
      <c r="ET84" t="s">
        <v>288</v>
      </c>
      <c r="EU84">
        <v>0</v>
      </c>
      <c r="EV84">
        <v>100</v>
      </c>
      <c r="EW84">
        <v>100</v>
      </c>
      <c r="EX84">
        <v>-6.5759999999999996</v>
      </c>
      <c r="EY84">
        <v>0.47599999999999998</v>
      </c>
      <c r="EZ84">
        <v>2</v>
      </c>
      <c r="FA84">
        <v>400.61900000000003</v>
      </c>
      <c r="FB84">
        <v>581.47199999999998</v>
      </c>
      <c r="FC84">
        <v>25.0002</v>
      </c>
      <c r="FD84">
        <v>35.760300000000001</v>
      </c>
      <c r="FE84">
        <v>30.000299999999999</v>
      </c>
      <c r="FF84">
        <v>35.765099999999997</v>
      </c>
      <c r="FG84">
        <v>35.725900000000003</v>
      </c>
      <c r="FH84">
        <v>27.743600000000001</v>
      </c>
      <c r="FI84">
        <v>60.231699999999996</v>
      </c>
      <c r="FJ84">
        <v>0</v>
      </c>
      <c r="FK84">
        <v>25</v>
      </c>
      <c r="FL84">
        <v>600</v>
      </c>
      <c r="FM84">
        <v>14.229799999999999</v>
      </c>
      <c r="FN84">
        <v>100.395</v>
      </c>
      <c r="FO84">
        <v>101.309</v>
      </c>
    </row>
    <row r="85" spans="1:171" x14ac:dyDescent="0.2">
      <c r="A85">
        <v>79</v>
      </c>
      <c r="B85">
        <v>1531245415.5</v>
      </c>
      <c r="C85">
        <v>13017.7999999523</v>
      </c>
      <c r="D85" t="s">
        <v>627</v>
      </c>
      <c r="E85" t="s">
        <v>628</v>
      </c>
      <c r="F85" t="s">
        <v>644</v>
      </c>
      <c r="G85">
        <v>1531245407.75</v>
      </c>
      <c r="H85">
        <f t="shared" si="86"/>
        <v>8.9801754017941413E-3</v>
      </c>
      <c r="I85">
        <f t="shared" si="87"/>
        <v>41.350725449795938</v>
      </c>
      <c r="J85">
        <f t="shared" si="88"/>
        <v>728.13903333333303</v>
      </c>
      <c r="K85">
        <f t="shared" si="89"/>
        <v>616.01972208488542</v>
      </c>
      <c r="L85">
        <f t="shared" si="90"/>
        <v>61.244867000654907</v>
      </c>
      <c r="M85">
        <f t="shared" si="91"/>
        <v>72.391802820138281</v>
      </c>
      <c r="N85">
        <f t="shared" si="92"/>
        <v>0.7873709497646727</v>
      </c>
      <c r="O85">
        <f t="shared" si="93"/>
        <v>2.2520141380433518</v>
      </c>
      <c r="P85">
        <f t="shared" si="94"/>
        <v>0.6607532239508993</v>
      </c>
      <c r="Q85">
        <f t="shared" si="95"/>
        <v>0.42264009311070849</v>
      </c>
      <c r="R85">
        <f t="shared" si="96"/>
        <v>273.6077055740592</v>
      </c>
      <c r="S85">
        <f t="shared" si="97"/>
        <v>29.247557875186516</v>
      </c>
      <c r="T85">
        <f t="shared" si="98"/>
        <v>29.276143333333302</v>
      </c>
      <c r="U85">
        <f t="shared" si="99"/>
        <v>4.0864868296967902</v>
      </c>
      <c r="V85">
        <f t="shared" si="100"/>
        <v>64.681300203457198</v>
      </c>
      <c r="W85">
        <f t="shared" si="101"/>
        <v>2.7819576896672045</v>
      </c>
      <c r="X85">
        <f t="shared" si="102"/>
        <v>4.3010231410260209</v>
      </c>
      <c r="Y85">
        <f t="shared" si="103"/>
        <v>1.3045291400295858</v>
      </c>
      <c r="Z85">
        <f t="shared" si="104"/>
        <v>-396.02573521912166</v>
      </c>
      <c r="AA85">
        <f t="shared" si="105"/>
        <v>107.93036882327506</v>
      </c>
      <c r="AB85">
        <f t="shared" si="106"/>
        <v>10.627001479655739</v>
      </c>
      <c r="AC85">
        <f t="shared" si="107"/>
        <v>-3.8606593421316546</v>
      </c>
      <c r="AD85">
        <v>-4.12379927857651E-2</v>
      </c>
      <c r="AE85">
        <v>4.62932595486059E-2</v>
      </c>
      <c r="AF85">
        <v>3.4588223210392601</v>
      </c>
      <c r="AG85">
        <v>0</v>
      </c>
      <c r="AH85">
        <v>0</v>
      </c>
      <c r="AI85">
        <f t="shared" si="108"/>
        <v>1</v>
      </c>
      <c r="AJ85">
        <f t="shared" si="109"/>
        <v>0</v>
      </c>
      <c r="AK85">
        <f t="shared" si="110"/>
        <v>52033.258301878079</v>
      </c>
      <c r="AL85">
        <v>0</v>
      </c>
      <c r="AM85">
        <v>0</v>
      </c>
      <c r="AN85">
        <v>0</v>
      </c>
      <c r="AO85">
        <f t="shared" si="111"/>
        <v>0</v>
      </c>
      <c r="AP85" t="e">
        <f t="shared" si="112"/>
        <v>#DIV/0!</v>
      </c>
      <c r="AQ85">
        <v>-1</v>
      </c>
      <c r="AR85" t="s">
        <v>629</v>
      </c>
      <c r="AS85">
        <v>743.00838461538501</v>
      </c>
      <c r="AT85">
        <v>1003.64</v>
      </c>
      <c r="AU85">
        <f t="shared" si="113"/>
        <v>0.25968635704497123</v>
      </c>
      <c r="AV85">
        <v>0.5</v>
      </c>
      <c r="AW85">
        <f t="shared" si="114"/>
        <v>1429.2506104303116</v>
      </c>
      <c r="AX85">
        <f t="shared" si="115"/>
        <v>41.350725449795938</v>
      </c>
      <c r="AY85">
        <f t="shared" si="116"/>
        <v>185.57844216347448</v>
      </c>
      <c r="AZ85">
        <f t="shared" si="117"/>
        <v>0.47477183053684591</v>
      </c>
      <c r="BA85">
        <f t="shared" si="118"/>
        <v>2.9631420228706563E-2</v>
      </c>
      <c r="BB85">
        <f t="shared" si="119"/>
        <v>-1</v>
      </c>
      <c r="BC85" t="s">
        <v>630</v>
      </c>
      <c r="BD85">
        <v>527.14</v>
      </c>
      <c r="BE85">
        <f t="shared" si="120"/>
        <v>476.5</v>
      </c>
      <c r="BF85">
        <f t="shared" si="121"/>
        <v>0.5469708612478803</v>
      </c>
      <c r="BG85">
        <f t="shared" si="122"/>
        <v>1.9039344386690442</v>
      </c>
      <c r="BH85">
        <f t="shared" si="123"/>
        <v>0.25968635704497128</v>
      </c>
      <c r="BI85" t="e">
        <f t="shared" si="124"/>
        <v>#DIV/0!</v>
      </c>
      <c r="BJ85" t="s">
        <v>281</v>
      </c>
      <c r="BK85" t="s">
        <v>281</v>
      </c>
      <c r="BL85" t="s">
        <v>281</v>
      </c>
      <c r="BM85" t="s">
        <v>281</v>
      </c>
      <c r="BN85" t="s">
        <v>281</v>
      </c>
      <c r="BO85" t="s">
        <v>281</v>
      </c>
      <c r="BP85" t="s">
        <v>281</v>
      </c>
      <c r="BQ85" t="s">
        <v>281</v>
      </c>
      <c r="BR85">
        <f t="shared" si="125"/>
        <v>1700.03733333333</v>
      </c>
      <c r="BS85">
        <f t="shared" si="126"/>
        <v>1429.2506104303116</v>
      </c>
      <c r="BT85">
        <f t="shared" si="127"/>
        <v>0.84071719038541559</v>
      </c>
      <c r="BU85">
        <f t="shared" si="128"/>
        <v>0.19143438077083122</v>
      </c>
      <c r="BV85">
        <v>6</v>
      </c>
      <c r="BW85">
        <v>0.5</v>
      </c>
      <c r="BX85" t="s">
        <v>282</v>
      </c>
      <c r="BY85">
        <v>1531245407.75</v>
      </c>
      <c r="BZ85">
        <v>728.13903333333303</v>
      </c>
      <c r="CA85">
        <v>799.97533333333297</v>
      </c>
      <c r="CB85">
        <v>27.9817866666667</v>
      </c>
      <c r="CC85">
        <v>14.8880833333333</v>
      </c>
      <c r="CD85">
        <v>399.98893333333302</v>
      </c>
      <c r="CE85">
        <v>99.320446666666697</v>
      </c>
      <c r="CF85">
        <v>9.98556466666667E-2</v>
      </c>
      <c r="CG85">
        <v>30.165113333333299</v>
      </c>
      <c r="CH85">
        <v>29.276143333333302</v>
      </c>
      <c r="CI85">
        <v>999.9</v>
      </c>
      <c r="CJ85">
        <v>10012.784666666699</v>
      </c>
      <c r="CK85">
        <v>0</v>
      </c>
      <c r="CL85">
        <v>4.2610623333333297</v>
      </c>
      <c r="CM85">
        <v>1700.03733333333</v>
      </c>
      <c r="CN85">
        <v>0.97602306666666705</v>
      </c>
      <c r="CO85">
        <v>2.3977253333333299E-2</v>
      </c>
      <c r="CP85">
        <v>0</v>
      </c>
      <c r="CQ85">
        <v>743.071233333333</v>
      </c>
      <c r="CR85">
        <v>4.9993999999999996</v>
      </c>
      <c r="CS85">
        <v>13114.8166666667</v>
      </c>
      <c r="CT85">
        <v>14104.563333333301</v>
      </c>
      <c r="CU85">
        <v>46.686999999999998</v>
      </c>
      <c r="CV85">
        <v>47.870800000000003</v>
      </c>
      <c r="CW85">
        <v>47.3791333333333</v>
      </c>
      <c r="CX85">
        <v>48</v>
      </c>
      <c r="CY85">
        <v>48.561999999999998</v>
      </c>
      <c r="CZ85">
        <v>1654.39566666667</v>
      </c>
      <c r="DA85">
        <v>40.641666666666701</v>
      </c>
      <c r="DB85">
        <v>0</v>
      </c>
      <c r="DC85">
        <v>119.90000009536701</v>
      </c>
      <c r="DD85">
        <v>743.00838461538501</v>
      </c>
      <c r="DE85">
        <v>-9.0398632415040208</v>
      </c>
      <c r="DF85">
        <v>-177.54188037497599</v>
      </c>
      <c r="DG85">
        <v>13113.396153846201</v>
      </c>
      <c r="DH85">
        <v>15</v>
      </c>
      <c r="DI85">
        <v>1531245371.5</v>
      </c>
      <c r="DJ85" t="s">
        <v>631</v>
      </c>
      <c r="DK85">
        <v>79</v>
      </c>
      <c r="DL85">
        <v>-7.5640000000000001</v>
      </c>
      <c r="DM85">
        <v>0.47599999999999998</v>
      </c>
      <c r="DN85">
        <v>800</v>
      </c>
      <c r="DO85">
        <v>14</v>
      </c>
      <c r="DP85">
        <v>0.03</v>
      </c>
      <c r="DQ85">
        <v>0.01</v>
      </c>
      <c r="DR85">
        <v>41.440365378061202</v>
      </c>
      <c r="DS85">
        <v>-0.95263312363213204</v>
      </c>
      <c r="DT85">
        <v>0.12885434186959299</v>
      </c>
      <c r="DU85">
        <v>0</v>
      </c>
      <c r="DV85">
        <v>0.79309406215179301</v>
      </c>
      <c r="DW85">
        <v>-7.6450987299446202E-2</v>
      </c>
      <c r="DX85">
        <v>9.1597091258053005E-3</v>
      </c>
      <c r="DY85">
        <v>1</v>
      </c>
      <c r="DZ85">
        <v>1</v>
      </c>
      <c r="EA85">
        <v>2</v>
      </c>
      <c r="EB85" t="s">
        <v>294</v>
      </c>
      <c r="EC85">
        <v>1.88489</v>
      </c>
      <c r="ED85">
        <v>1.87683</v>
      </c>
      <c r="EE85">
        <v>1.8760699999999999</v>
      </c>
      <c r="EF85">
        <v>1.8771100000000001</v>
      </c>
      <c r="EG85">
        <v>1.8817299999999999</v>
      </c>
      <c r="EH85">
        <v>1.8809400000000001</v>
      </c>
      <c r="EI85">
        <v>1.8756299999999999</v>
      </c>
      <c r="EJ85">
        <v>1.8751899999999999</v>
      </c>
      <c r="EK85" t="s">
        <v>285</v>
      </c>
      <c r="EL85" t="s">
        <v>19</v>
      </c>
      <c r="EM85" t="s">
        <v>19</v>
      </c>
      <c r="EN85" t="s">
        <v>19</v>
      </c>
      <c r="EO85" t="s">
        <v>286</v>
      </c>
      <c r="EP85" t="s">
        <v>287</v>
      </c>
      <c r="EQ85" t="s">
        <v>288</v>
      </c>
      <c r="ER85" t="s">
        <v>288</v>
      </c>
      <c r="ES85" t="s">
        <v>288</v>
      </c>
      <c r="ET85" t="s">
        <v>288</v>
      </c>
      <c r="EU85">
        <v>0</v>
      </c>
      <c r="EV85">
        <v>100</v>
      </c>
      <c r="EW85">
        <v>100</v>
      </c>
      <c r="EX85">
        <v>-7.5640000000000001</v>
      </c>
      <c r="EY85">
        <v>0.47599999999999998</v>
      </c>
      <c r="EZ85">
        <v>2</v>
      </c>
      <c r="FA85">
        <v>400.31799999999998</v>
      </c>
      <c r="FB85">
        <v>582.71100000000001</v>
      </c>
      <c r="FC85">
        <v>24.999500000000001</v>
      </c>
      <c r="FD85">
        <v>35.79</v>
      </c>
      <c r="FE85">
        <v>30.0002</v>
      </c>
      <c r="FF85">
        <v>35.7883</v>
      </c>
      <c r="FG85">
        <v>35.752299999999998</v>
      </c>
      <c r="FH85">
        <v>35.062199999999997</v>
      </c>
      <c r="FI85">
        <v>57.684100000000001</v>
      </c>
      <c r="FJ85">
        <v>0</v>
      </c>
      <c r="FK85">
        <v>25</v>
      </c>
      <c r="FL85">
        <v>800</v>
      </c>
      <c r="FM85">
        <v>15.085800000000001</v>
      </c>
      <c r="FN85">
        <v>100.392</v>
      </c>
      <c r="FO85">
        <v>101.30500000000001</v>
      </c>
    </row>
    <row r="86" spans="1:171" x14ac:dyDescent="0.2">
      <c r="A86">
        <v>80</v>
      </c>
      <c r="B86">
        <v>1531245536.0999999</v>
      </c>
      <c r="C86">
        <v>13138.3999998569</v>
      </c>
      <c r="D86" t="s">
        <v>632</v>
      </c>
      <c r="E86" t="s">
        <v>633</v>
      </c>
      <c r="F86" t="s">
        <v>644</v>
      </c>
      <c r="G86">
        <v>1531245528.26667</v>
      </c>
      <c r="H86">
        <f t="shared" si="86"/>
        <v>7.9385527044027911E-3</v>
      </c>
      <c r="I86">
        <f t="shared" si="87"/>
        <v>40.231807140440829</v>
      </c>
      <c r="J86">
        <f t="shared" si="88"/>
        <v>928.55603333333295</v>
      </c>
      <c r="K86">
        <f t="shared" si="89"/>
        <v>794.64527632604063</v>
      </c>
      <c r="L86">
        <f t="shared" si="90"/>
        <v>79.004310709426775</v>
      </c>
      <c r="M86">
        <f t="shared" si="91"/>
        <v>92.317832313496467</v>
      </c>
      <c r="N86">
        <f t="shared" si="92"/>
        <v>0.63750330914292941</v>
      </c>
      <c r="O86">
        <f t="shared" si="93"/>
        <v>2.2496142917308211</v>
      </c>
      <c r="P86">
        <f t="shared" si="94"/>
        <v>0.55162894330409729</v>
      </c>
      <c r="Q86">
        <f t="shared" si="95"/>
        <v>0.35151522103926947</v>
      </c>
      <c r="R86">
        <f t="shared" si="96"/>
        <v>273.60449486594894</v>
      </c>
      <c r="S86">
        <f t="shared" si="97"/>
        <v>29.622569162997276</v>
      </c>
      <c r="T86">
        <f t="shared" si="98"/>
        <v>29.5282366666667</v>
      </c>
      <c r="U86">
        <f t="shared" si="99"/>
        <v>4.1463555846012197</v>
      </c>
      <c r="V86">
        <f t="shared" si="100"/>
        <v>64.179046336681282</v>
      </c>
      <c r="W86">
        <f t="shared" si="101"/>
        <v>2.7653124663836062</v>
      </c>
      <c r="X86">
        <f t="shared" si="102"/>
        <v>4.3087465835451386</v>
      </c>
      <c r="Y86">
        <f t="shared" si="103"/>
        <v>1.3810431182176135</v>
      </c>
      <c r="Z86">
        <f t="shared" si="104"/>
        <v>-350.09017426416307</v>
      </c>
      <c r="AA86">
        <f t="shared" si="105"/>
        <v>81.034441856325145</v>
      </c>
      <c r="AB86">
        <f t="shared" si="106"/>
        <v>7.9985087602732179</v>
      </c>
      <c r="AC86">
        <f t="shared" si="107"/>
        <v>12.547271218384253</v>
      </c>
      <c r="AD86">
        <v>-4.1173364305025502E-2</v>
      </c>
      <c r="AE86">
        <v>4.6220708417209898E-2</v>
      </c>
      <c r="AF86">
        <v>3.4545311562084802</v>
      </c>
      <c r="AG86">
        <v>0</v>
      </c>
      <c r="AH86">
        <v>0</v>
      </c>
      <c r="AI86">
        <f t="shared" si="108"/>
        <v>1</v>
      </c>
      <c r="AJ86">
        <f t="shared" si="109"/>
        <v>0</v>
      </c>
      <c r="AK86">
        <f t="shared" si="110"/>
        <v>51949.699448471001</v>
      </c>
      <c r="AL86">
        <v>0</v>
      </c>
      <c r="AM86">
        <v>0</v>
      </c>
      <c r="AN86">
        <v>0</v>
      </c>
      <c r="AO86">
        <f t="shared" si="111"/>
        <v>0</v>
      </c>
      <c r="AP86" t="e">
        <f t="shared" si="112"/>
        <v>#DIV/0!</v>
      </c>
      <c r="AQ86">
        <v>-1</v>
      </c>
      <c r="AR86" t="s">
        <v>634</v>
      </c>
      <c r="AS86">
        <v>734.986576923077</v>
      </c>
      <c r="AT86">
        <v>969.62900000000002</v>
      </c>
      <c r="AU86">
        <f t="shared" si="113"/>
        <v>0.24199196092208775</v>
      </c>
      <c r="AV86">
        <v>0.5</v>
      </c>
      <c r="AW86">
        <f t="shared" si="114"/>
        <v>1429.2338004303131</v>
      </c>
      <c r="AX86">
        <f t="shared" si="115"/>
        <v>40.231807140440829</v>
      </c>
      <c r="AY86">
        <f t="shared" si="116"/>
        <v>172.93154499112964</v>
      </c>
      <c r="AZ86">
        <f t="shared" si="117"/>
        <v>0.45814326922977761</v>
      </c>
      <c r="BA86">
        <f t="shared" si="118"/>
        <v>2.8848888913784978E-2</v>
      </c>
      <c r="BB86">
        <f t="shared" si="119"/>
        <v>-1</v>
      </c>
      <c r="BC86" t="s">
        <v>635</v>
      </c>
      <c r="BD86">
        <v>525.4</v>
      </c>
      <c r="BE86">
        <f t="shared" si="120"/>
        <v>444.22900000000004</v>
      </c>
      <c r="BF86">
        <f t="shared" si="121"/>
        <v>0.52820149759903789</v>
      </c>
      <c r="BG86">
        <f t="shared" si="122"/>
        <v>1.8455062809288163</v>
      </c>
      <c r="BH86">
        <f t="shared" si="123"/>
        <v>0.24199196092208775</v>
      </c>
      <c r="BI86" t="e">
        <f t="shared" si="124"/>
        <v>#DIV/0!</v>
      </c>
      <c r="BJ86" t="s">
        <v>281</v>
      </c>
      <c r="BK86" t="s">
        <v>281</v>
      </c>
      <c r="BL86" t="s">
        <v>281</v>
      </c>
      <c r="BM86" t="s">
        <v>281</v>
      </c>
      <c r="BN86" t="s">
        <v>281</v>
      </c>
      <c r="BO86" t="s">
        <v>281</v>
      </c>
      <c r="BP86" t="s">
        <v>281</v>
      </c>
      <c r="BQ86" t="s">
        <v>281</v>
      </c>
      <c r="BR86">
        <f t="shared" si="125"/>
        <v>1700.01733333333</v>
      </c>
      <c r="BS86">
        <f t="shared" si="126"/>
        <v>1429.2338004303131</v>
      </c>
      <c r="BT86">
        <f t="shared" si="127"/>
        <v>0.84071719294057146</v>
      </c>
      <c r="BU86">
        <f t="shared" si="128"/>
        <v>0.19143438588114289</v>
      </c>
      <c r="BV86">
        <v>6</v>
      </c>
      <c r="BW86">
        <v>0.5</v>
      </c>
      <c r="BX86" t="s">
        <v>282</v>
      </c>
      <c r="BY86">
        <v>1531245528.26667</v>
      </c>
      <c r="BZ86">
        <v>928.55603333333295</v>
      </c>
      <c r="CA86">
        <v>999.95676666666702</v>
      </c>
      <c r="CB86">
        <v>27.814209999999999</v>
      </c>
      <c r="CC86">
        <v>16.238246666666701</v>
      </c>
      <c r="CD86">
        <v>400.022766666667</v>
      </c>
      <c r="CE86">
        <v>99.320790000000002</v>
      </c>
      <c r="CF86">
        <v>0.10006237666666699</v>
      </c>
      <c r="CG86">
        <v>30.196390000000001</v>
      </c>
      <c r="CH86">
        <v>29.5282366666667</v>
      </c>
      <c r="CI86">
        <v>999.9</v>
      </c>
      <c r="CJ86">
        <v>9997.0580000000009</v>
      </c>
      <c r="CK86">
        <v>0</v>
      </c>
      <c r="CL86">
        <v>4.2336390000000002</v>
      </c>
      <c r="CM86">
        <v>1700.01733333333</v>
      </c>
      <c r="CN86">
        <v>0.97602293333333301</v>
      </c>
      <c r="CO86">
        <v>2.3977396666666699E-2</v>
      </c>
      <c r="CP86">
        <v>0</v>
      </c>
      <c r="CQ86">
        <v>735.05006666666702</v>
      </c>
      <c r="CR86">
        <v>4.9993999999999996</v>
      </c>
      <c r="CS86">
        <v>12993.753333333299</v>
      </c>
      <c r="CT86">
        <v>14104.3966666667</v>
      </c>
      <c r="CU86">
        <v>46.686999999999998</v>
      </c>
      <c r="CV86">
        <v>47.875</v>
      </c>
      <c r="CW86">
        <v>47.412199999999999</v>
      </c>
      <c r="CX86">
        <v>48.041333333333299</v>
      </c>
      <c r="CY86">
        <v>48.5914</v>
      </c>
      <c r="CZ86">
        <v>1654.376</v>
      </c>
      <c r="DA86">
        <v>40.6413333333333</v>
      </c>
      <c r="DB86">
        <v>0</v>
      </c>
      <c r="DC86">
        <v>120.09999990463299</v>
      </c>
      <c r="DD86">
        <v>734.986576923077</v>
      </c>
      <c r="DE86">
        <v>-6.6468034213860197</v>
      </c>
      <c r="DF86">
        <v>-117.822222205589</v>
      </c>
      <c r="DG86">
        <v>12992.8346153846</v>
      </c>
      <c r="DH86">
        <v>15</v>
      </c>
      <c r="DI86">
        <v>1531245496.5</v>
      </c>
      <c r="DJ86" t="s">
        <v>636</v>
      </c>
      <c r="DK86">
        <v>80</v>
      </c>
      <c r="DL86">
        <v>-8.1839999999999993</v>
      </c>
      <c r="DM86">
        <v>0.501</v>
      </c>
      <c r="DN86">
        <v>1000</v>
      </c>
      <c r="DO86">
        <v>16</v>
      </c>
      <c r="DP86">
        <v>0.02</v>
      </c>
      <c r="DQ86">
        <v>0.01</v>
      </c>
      <c r="DR86">
        <v>40.294267238096701</v>
      </c>
      <c r="DS86">
        <v>-0.99195697357684198</v>
      </c>
      <c r="DT86">
        <v>0.14406794793178099</v>
      </c>
      <c r="DU86">
        <v>0</v>
      </c>
      <c r="DV86">
        <v>0.64346167840122204</v>
      </c>
      <c r="DW86">
        <v>-6.7807319754425499E-2</v>
      </c>
      <c r="DX86">
        <v>8.0293619680042293E-3</v>
      </c>
      <c r="DY86">
        <v>1</v>
      </c>
      <c r="DZ86">
        <v>1</v>
      </c>
      <c r="EA86">
        <v>2</v>
      </c>
      <c r="EB86" t="s">
        <v>294</v>
      </c>
      <c r="EC86">
        <v>1.8849</v>
      </c>
      <c r="ED86">
        <v>1.8768400000000001</v>
      </c>
      <c r="EE86">
        <v>1.8760699999999999</v>
      </c>
      <c r="EF86">
        <v>1.87713</v>
      </c>
      <c r="EG86">
        <v>1.8817699999999999</v>
      </c>
      <c r="EH86">
        <v>1.88093</v>
      </c>
      <c r="EI86">
        <v>1.87564</v>
      </c>
      <c r="EJ86">
        <v>1.8752200000000001</v>
      </c>
      <c r="EK86" t="s">
        <v>285</v>
      </c>
      <c r="EL86" t="s">
        <v>19</v>
      </c>
      <c r="EM86" t="s">
        <v>19</v>
      </c>
      <c r="EN86" t="s">
        <v>19</v>
      </c>
      <c r="EO86" t="s">
        <v>286</v>
      </c>
      <c r="EP86" t="s">
        <v>287</v>
      </c>
      <c r="EQ86" t="s">
        <v>288</v>
      </c>
      <c r="ER86" t="s">
        <v>288</v>
      </c>
      <c r="ES86" t="s">
        <v>288</v>
      </c>
      <c r="ET86" t="s">
        <v>288</v>
      </c>
      <c r="EU86">
        <v>0</v>
      </c>
      <c r="EV86">
        <v>100</v>
      </c>
      <c r="EW86">
        <v>100</v>
      </c>
      <c r="EX86">
        <v>-8.1839999999999993</v>
      </c>
      <c r="EY86">
        <v>0.501</v>
      </c>
      <c r="EZ86">
        <v>2</v>
      </c>
      <c r="FA86">
        <v>399.95299999999997</v>
      </c>
      <c r="FB86">
        <v>584.34900000000005</v>
      </c>
      <c r="FC86">
        <v>25.000399999999999</v>
      </c>
      <c r="FD86">
        <v>35.813099999999999</v>
      </c>
      <c r="FE86">
        <v>30.0002</v>
      </c>
      <c r="FF86">
        <v>35.8123</v>
      </c>
      <c r="FG86">
        <v>35.778599999999997</v>
      </c>
      <c r="FH86">
        <v>42.085000000000001</v>
      </c>
      <c r="FI86">
        <v>54.138800000000003</v>
      </c>
      <c r="FJ86">
        <v>0</v>
      </c>
      <c r="FK86">
        <v>25</v>
      </c>
      <c r="FL86">
        <v>1000</v>
      </c>
      <c r="FM86">
        <v>16.481200000000001</v>
      </c>
      <c r="FN86">
        <v>100.39</v>
      </c>
      <c r="FO86">
        <v>101.29900000000001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485</v>
      </c>
      <c r="B15" t="s">
        <v>486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2018-07-10T14:18:17Z</dcterms:created>
  <dcterms:modified xsi:type="dcterms:W3CDTF">2022-12-06T12:21:51Z</dcterms:modified>
</cp:coreProperties>
</file>