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C6B144DC-98CE-4F8B-8D06-1FBA998A7056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X76" i="1"/>
  <c r="W76" i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X75" i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 s="1"/>
  <c r="I71" i="1" s="1"/>
  <c r="AX71" i="1" s="1"/>
  <c r="X71" i="1"/>
  <c r="W71" i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I70" i="1" s="1"/>
  <c r="AX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W69" i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AJ68" i="1" s="1"/>
  <c r="X68" i="1"/>
  <c r="W68" i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X67" i="1"/>
  <c r="W67" i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O66" i="1"/>
  <c r="BU65" i="1"/>
  <c r="BT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O65" i="1"/>
  <c r="BU64" i="1"/>
  <c r="BT64" i="1"/>
  <c r="BR64" i="1"/>
  <c r="BI64" i="1"/>
  <c r="BH64" i="1"/>
  <c r="BG64" i="1"/>
  <c r="BF64" i="1"/>
  <c r="BE64" i="1"/>
  <c r="BB64" i="1"/>
  <c r="AZ64" i="1"/>
  <c r="AU64" i="1"/>
  <c r="AO64" i="1"/>
  <c r="AP64" i="1" s="1"/>
  <c r="AK64" i="1"/>
  <c r="AI64" i="1" s="1"/>
  <c r="H64" i="1" s="1"/>
  <c r="X64" i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I63" i="1" s="1"/>
  <c r="AX63" i="1" s="1"/>
  <c r="X63" i="1"/>
  <c r="W63" i="1"/>
  <c r="O63" i="1"/>
  <c r="BU62" i="1"/>
  <c r="BT62" i="1"/>
  <c r="BR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J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X61" i="1"/>
  <c r="W61" i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AJ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M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AJ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M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I55" i="1" s="1"/>
  <c r="AX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I54" i="1" s="1"/>
  <c r="AX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H52" i="1" s="1"/>
  <c r="Z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X48" i="1"/>
  <c r="W48" i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J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J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X44" i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M43" i="1" s="1"/>
  <c r="X43" i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AJ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AJ40" i="1" s="1"/>
  <c r="X40" i="1"/>
  <c r="W40" i="1"/>
  <c r="O40" i="1"/>
  <c r="BU39" i="1"/>
  <c r="BT39" i="1"/>
  <c r="BR39" i="1"/>
  <c r="BS39" i="1" s="1"/>
  <c r="AW39" i="1" s="1"/>
  <c r="AY39" i="1" s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X39" i="1"/>
  <c r="W39" i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O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J37" i="1" s="1"/>
  <c r="X37" i="1"/>
  <c r="W37" i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J36" i="1" s="1"/>
  <c r="X36" i="1"/>
  <c r="W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I33" i="1" s="1"/>
  <c r="AX33" i="1" s="1"/>
  <c r="X33" i="1"/>
  <c r="W33" i="1"/>
  <c r="O33" i="1"/>
  <c r="BU32" i="1"/>
  <c r="BT32" i="1"/>
  <c r="BR32" i="1"/>
  <c r="BI32" i="1"/>
  <c r="BH32" i="1"/>
  <c r="BG32" i="1"/>
  <c r="BF32" i="1"/>
  <c r="BE32" i="1"/>
  <c r="BB32" i="1"/>
  <c r="AZ32" i="1"/>
  <c r="AU32" i="1"/>
  <c r="AO32" i="1"/>
  <c r="AP32" i="1" s="1"/>
  <c r="AK32" i="1"/>
  <c r="AI32" i="1" s="1"/>
  <c r="X32" i="1"/>
  <c r="W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AJ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M29" i="1" s="1"/>
  <c r="X29" i="1"/>
  <c r="W29" i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J28" i="1" s="1"/>
  <c r="X28" i="1"/>
  <c r="W28" i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V27" i="1" s="1"/>
  <c r="O27" i="1"/>
  <c r="BU26" i="1"/>
  <c r="BT26" i="1"/>
  <c r="BS26" i="1" s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J26" i="1" s="1"/>
  <c r="X26" i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M23" i="1" s="1"/>
  <c r="X23" i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AJ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AJ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I18" i="1" s="1"/>
  <c r="AX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H17" i="1" s="1"/>
  <c r="X17" i="1"/>
  <c r="W17" i="1"/>
  <c r="O17" i="1"/>
  <c r="V70" i="1" l="1"/>
  <c r="BS20" i="1"/>
  <c r="AW20" i="1" s="1"/>
  <c r="BS50" i="1"/>
  <c r="AW50" i="1" s="1"/>
  <c r="AY50" i="1" s="1"/>
  <c r="V65" i="1"/>
  <c r="V71" i="1"/>
  <c r="BS74" i="1"/>
  <c r="BS46" i="1"/>
  <c r="AW46" i="1" s="1"/>
  <c r="BS17" i="1"/>
  <c r="R17" i="1" s="1"/>
  <c r="S17" i="1" s="1"/>
  <c r="T17" i="1" s="1"/>
  <c r="BS40" i="1"/>
  <c r="V75" i="1"/>
  <c r="V64" i="1"/>
  <c r="V66" i="1"/>
  <c r="J23" i="1"/>
  <c r="V32" i="1"/>
  <c r="BS36" i="1"/>
  <c r="AW36" i="1" s="1"/>
  <c r="BS67" i="1"/>
  <c r="AW67" i="1" s="1"/>
  <c r="AY67" i="1" s="1"/>
  <c r="V72" i="1"/>
  <c r="BS75" i="1"/>
  <c r="AW75" i="1" s="1"/>
  <c r="AY75" i="1" s="1"/>
  <c r="BS18" i="1"/>
  <c r="AW18" i="1" s="1"/>
  <c r="AY18" i="1" s="1"/>
  <c r="BS37" i="1"/>
  <c r="R37" i="1" s="1"/>
  <c r="I52" i="1"/>
  <c r="AX52" i="1" s="1"/>
  <c r="H18" i="1"/>
  <c r="Z18" i="1" s="1"/>
  <c r="J20" i="1"/>
  <c r="V23" i="1"/>
  <c r="V25" i="1"/>
  <c r="BS64" i="1"/>
  <c r="R64" i="1" s="1"/>
  <c r="V17" i="1"/>
  <c r="V39" i="1"/>
  <c r="BS44" i="1"/>
  <c r="AW44" i="1" s="1"/>
  <c r="AY44" i="1" s="1"/>
  <c r="V51" i="1"/>
  <c r="V52" i="1"/>
  <c r="J60" i="1"/>
  <c r="BS22" i="1"/>
  <c r="R22" i="1" s="1"/>
  <c r="H28" i="1"/>
  <c r="Z28" i="1" s="1"/>
  <c r="V35" i="1"/>
  <c r="BS42" i="1"/>
  <c r="R42" i="1" s="1"/>
  <c r="BS55" i="1"/>
  <c r="R55" i="1" s="1"/>
  <c r="V58" i="1"/>
  <c r="BS21" i="1"/>
  <c r="AW21" i="1" s="1"/>
  <c r="AY21" i="1" s="1"/>
  <c r="V31" i="1"/>
  <c r="V59" i="1"/>
  <c r="V60" i="1"/>
  <c r="BS68" i="1"/>
  <c r="AW68" i="1" s="1"/>
  <c r="AY68" i="1" s="1"/>
  <c r="I24" i="1"/>
  <c r="AX24" i="1" s="1"/>
  <c r="AJ24" i="1"/>
  <c r="AJ39" i="1"/>
  <c r="I39" i="1"/>
  <c r="AX39" i="1" s="1"/>
  <c r="BA39" i="1" s="1"/>
  <c r="M39" i="1"/>
  <c r="AJ25" i="1"/>
  <c r="M25" i="1"/>
  <c r="I67" i="1"/>
  <c r="AX67" i="1" s="1"/>
  <c r="M67" i="1"/>
  <c r="BS66" i="1"/>
  <c r="AW66" i="1" s="1"/>
  <c r="AY66" i="1" s="1"/>
  <c r="M26" i="1"/>
  <c r="M46" i="1"/>
  <c r="J52" i="1"/>
  <c r="BS65" i="1"/>
  <c r="R65" i="1" s="1"/>
  <c r="V73" i="1"/>
  <c r="V19" i="1"/>
  <c r="V33" i="1"/>
  <c r="V45" i="1"/>
  <c r="V49" i="1"/>
  <c r="V53" i="1"/>
  <c r="V57" i="1"/>
  <c r="V61" i="1"/>
  <c r="V62" i="1"/>
  <c r="BS23" i="1"/>
  <c r="R23" i="1" s="1"/>
  <c r="BS35" i="1"/>
  <c r="V40" i="1"/>
  <c r="V43" i="1"/>
  <c r="V54" i="1"/>
  <c r="V55" i="1"/>
  <c r="V56" i="1"/>
  <c r="I23" i="1"/>
  <c r="AX23" i="1" s="1"/>
  <c r="BS24" i="1"/>
  <c r="AW24" i="1" s="1"/>
  <c r="AY24" i="1" s="1"/>
  <c r="BS27" i="1"/>
  <c r="R27" i="1" s="1"/>
  <c r="BS28" i="1"/>
  <c r="AW28" i="1" s="1"/>
  <c r="AY28" i="1" s="1"/>
  <c r="BS30" i="1"/>
  <c r="AW30" i="1" s="1"/>
  <c r="AY30" i="1" s="1"/>
  <c r="V42" i="1"/>
  <c r="V69" i="1"/>
  <c r="BS29" i="1"/>
  <c r="AW29" i="1" s="1"/>
  <c r="AY29" i="1" s="1"/>
  <c r="BS33" i="1"/>
  <c r="R33" i="1" s="1"/>
  <c r="BS62" i="1"/>
  <c r="BS63" i="1"/>
  <c r="BS19" i="1"/>
  <c r="R19" i="1" s="1"/>
  <c r="V22" i="1"/>
  <c r="BS25" i="1"/>
  <c r="R25" i="1" s="1"/>
  <c r="BS43" i="1"/>
  <c r="AW43" i="1" s="1"/>
  <c r="AY43" i="1" s="1"/>
  <c r="BS56" i="1"/>
  <c r="AW56" i="1" s="1"/>
  <c r="AY56" i="1" s="1"/>
  <c r="BS60" i="1"/>
  <c r="R60" i="1" s="1"/>
  <c r="I65" i="1"/>
  <c r="AX65" i="1" s="1"/>
  <c r="H65" i="1"/>
  <c r="Z65" i="1" s="1"/>
  <c r="AJ31" i="1"/>
  <c r="J31" i="1"/>
  <c r="I31" i="1"/>
  <c r="AX31" i="1" s="1"/>
  <c r="M41" i="1"/>
  <c r="J41" i="1"/>
  <c r="J44" i="1"/>
  <c r="H44" i="1"/>
  <c r="Z44" i="1" s="1"/>
  <c r="V48" i="1"/>
  <c r="AJ56" i="1"/>
  <c r="M56" i="1"/>
  <c r="V63" i="1"/>
  <c r="AW64" i="1"/>
  <c r="AY64" i="1" s="1"/>
  <c r="AW23" i="1"/>
  <c r="AY23" i="1" s="1"/>
  <c r="J68" i="1"/>
  <c r="H68" i="1"/>
  <c r="Z68" i="1" s="1"/>
  <c r="AY20" i="1"/>
  <c r="H70" i="1"/>
  <c r="Z70" i="1" s="1"/>
  <c r="M70" i="1"/>
  <c r="J70" i="1"/>
  <c r="V36" i="1"/>
  <c r="V44" i="1"/>
  <c r="J21" i="1"/>
  <c r="H21" i="1"/>
  <c r="Z21" i="1" s="1"/>
  <c r="I37" i="1"/>
  <c r="AX37" i="1" s="1"/>
  <c r="AJ37" i="1"/>
  <c r="M37" i="1"/>
  <c r="R43" i="1"/>
  <c r="M48" i="1"/>
  <c r="J48" i="1"/>
  <c r="AJ48" i="1"/>
  <c r="R20" i="1"/>
  <c r="R28" i="1"/>
  <c r="S28" i="1" s="1"/>
  <c r="T28" i="1" s="1"/>
  <c r="P28" i="1" s="1"/>
  <c r="N28" i="1" s="1"/>
  <c r="Q28" i="1" s="1"/>
  <c r="I43" i="1"/>
  <c r="AX43" i="1" s="1"/>
  <c r="M53" i="1"/>
  <c r="AJ53" i="1"/>
  <c r="H58" i="1"/>
  <c r="Z58" i="1" s="1"/>
  <c r="AW62" i="1"/>
  <c r="AY62" i="1" s="1"/>
  <c r="R62" i="1"/>
  <c r="R67" i="1"/>
  <c r="H37" i="1"/>
  <c r="Z37" i="1" s="1"/>
  <c r="I47" i="1"/>
  <c r="AX47" i="1" s="1"/>
  <c r="BS48" i="1"/>
  <c r="AW48" i="1" s="1"/>
  <c r="AY48" i="1" s="1"/>
  <c r="BS49" i="1"/>
  <c r="M58" i="1"/>
  <c r="V28" i="1"/>
  <c r="BS34" i="1"/>
  <c r="R34" i="1" s="1"/>
  <c r="V38" i="1"/>
  <c r="R39" i="1"/>
  <c r="V46" i="1"/>
  <c r="BS47" i="1"/>
  <c r="BS52" i="1"/>
  <c r="BS58" i="1"/>
  <c r="AW58" i="1" s="1"/>
  <c r="AY58" i="1" s="1"/>
  <c r="V67" i="1"/>
  <c r="BS72" i="1"/>
  <c r="BS73" i="1"/>
  <c r="R73" i="1" s="1"/>
  <c r="V20" i="1"/>
  <c r="AJ26" i="1"/>
  <c r="V30" i="1"/>
  <c r="BS45" i="1"/>
  <c r="AW45" i="1" s="1"/>
  <c r="AY45" i="1" s="1"/>
  <c r="BS51" i="1"/>
  <c r="BS54" i="1"/>
  <c r="BS59" i="1"/>
  <c r="AW59" i="1" s="1"/>
  <c r="AY59" i="1" s="1"/>
  <c r="BS76" i="1"/>
  <c r="AW76" i="1" s="1"/>
  <c r="AY76" i="1" s="1"/>
  <c r="I26" i="1"/>
  <c r="AX26" i="1" s="1"/>
  <c r="BS31" i="1"/>
  <c r="V34" i="1"/>
  <c r="H36" i="1"/>
  <c r="AY36" i="1"/>
  <c r="BS38" i="1"/>
  <c r="BS41" i="1"/>
  <c r="AW41" i="1" s="1"/>
  <c r="AY41" i="1" s="1"/>
  <c r="V47" i="1"/>
  <c r="BS53" i="1"/>
  <c r="AJ67" i="1"/>
  <c r="R75" i="1"/>
  <c r="H26" i="1"/>
  <c r="Z26" i="1" s="1"/>
  <c r="V18" i="1"/>
  <c r="V24" i="1"/>
  <c r="V41" i="1"/>
  <c r="AY46" i="1"/>
  <c r="BS57" i="1"/>
  <c r="J67" i="1"/>
  <c r="V68" i="1"/>
  <c r="BS69" i="1"/>
  <c r="V74" i="1"/>
  <c r="Z17" i="1"/>
  <c r="J19" i="1"/>
  <c r="I19" i="1"/>
  <c r="AX19" i="1" s="1"/>
  <c r="AJ19" i="1"/>
  <c r="M19" i="1"/>
  <c r="H19" i="1"/>
  <c r="V21" i="1"/>
  <c r="I25" i="1"/>
  <c r="AX25" i="1" s="1"/>
  <c r="H25" i="1"/>
  <c r="J25" i="1"/>
  <c r="AW22" i="1"/>
  <c r="AY22" i="1" s="1"/>
  <c r="J24" i="1"/>
  <c r="H24" i="1"/>
  <c r="M24" i="1"/>
  <c r="AW37" i="1"/>
  <c r="AY37" i="1" s="1"/>
  <c r="I21" i="1"/>
  <c r="AX21" i="1" s="1"/>
  <c r="M21" i="1"/>
  <c r="AJ20" i="1"/>
  <c r="I20" i="1"/>
  <c r="AX20" i="1" s="1"/>
  <c r="BA20" i="1" s="1"/>
  <c r="H20" i="1"/>
  <c r="M22" i="1"/>
  <c r="J35" i="1"/>
  <c r="I35" i="1"/>
  <c r="AX35" i="1" s="1"/>
  <c r="AJ35" i="1"/>
  <c r="M35" i="1"/>
  <c r="H35" i="1"/>
  <c r="M18" i="1"/>
  <c r="J18" i="1"/>
  <c r="AJ18" i="1"/>
  <c r="AW19" i="1"/>
  <c r="AY19" i="1" s="1"/>
  <c r="I22" i="1"/>
  <c r="AX22" i="1" s="1"/>
  <c r="H22" i="1"/>
  <c r="J22" i="1"/>
  <c r="AW25" i="1"/>
  <c r="AY25" i="1" s="1"/>
  <c r="J27" i="1"/>
  <c r="I27" i="1"/>
  <c r="AX27" i="1" s="1"/>
  <c r="AJ27" i="1"/>
  <c r="M27" i="1"/>
  <c r="H27" i="1"/>
  <c r="I29" i="1"/>
  <c r="AX29" i="1" s="1"/>
  <c r="AJ29" i="1"/>
  <c r="J29" i="1"/>
  <c r="H29" i="1"/>
  <c r="AJ17" i="1"/>
  <c r="M17" i="1"/>
  <c r="J17" i="1"/>
  <c r="I17" i="1"/>
  <c r="AX17" i="1" s="1"/>
  <c r="R18" i="1"/>
  <c r="AW26" i="1"/>
  <c r="BA26" i="1" s="1"/>
  <c r="R26" i="1"/>
  <c r="R21" i="1"/>
  <c r="AJ23" i="1"/>
  <c r="Z36" i="1"/>
  <c r="J42" i="1"/>
  <c r="I42" i="1"/>
  <c r="AX42" i="1" s="1"/>
  <c r="AJ42" i="1"/>
  <c r="M42" i="1"/>
  <c r="H42" i="1"/>
  <c r="H23" i="1"/>
  <c r="AJ28" i="1"/>
  <c r="I28" i="1"/>
  <c r="AX28" i="1" s="1"/>
  <c r="BA28" i="1" s="1"/>
  <c r="M28" i="1"/>
  <c r="AW40" i="1"/>
  <c r="AY40" i="1" s="1"/>
  <c r="R40" i="1"/>
  <c r="J61" i="1"/>
  <c r="H61" i="1"/>
  <c r="I61" i="1"/>
  <c r="AX61" i="1" s="1"/>
  <c r="AJ61" i="1"/>
  <c r="M61" i="1"/>
  <c r="V26" i="1"/>
  <c r="AW60" i="1"/>
  <c r="AY60" i="1" s="1"/>
  <c r="J32" i="1"/>
  <c r="H32" i="1"/>
  <c r="M32" i="1"/>
  <c r="I32" i="1"/>
  <c r="AX32" i="1" s="1"/>
  <c r="AJ32" i="1"/>
  <c r="AW33" i="1"/>
  <c r="BA33" i="1" s="1"/>
  <c r="M34" i="1"/>
  <c r="J34" i="1"/>
  <c r="AJ34" i="1"/>
  <c r="I34" i="1"/>
  <c r="AX34" i="1" s="1"/>
  <c r="H34" i="1"/>
  <c r="AJ36" i="1"/>
  <c r="I36" i="1"/>
  <c r="AX36" i="1" s="1"/>
  <c r="BA36" i="1" s="1"/>
  <c r="M36" i="1"/>
  <c r="J45" i="1"/>
  <c r="I45" i="1"/>
  <c r="AX45" i="1" s="1"/>
  <c r="H45" i="1"/>
  <c r="M45" i="1"/>
  <c r="AJ45" i="1"/>
  <c r="M49" i="1"/>
  <c r="H49" i="1"/>
  <c r="AJ49" i="1"/>
  <c r="J49" i="1"/>
  <c r="I49" i="1"/>
  <c r="AX49" i="1" s="1"/>
  <c r="I30" i="1"/>
  <c r="AX30" i="1" s="1"/>
  <c r="H30" i="1"/>
  <c r="AJ38" i="1"/>
  <c r="I38" i="1"/>
  <c r="AX38" i="1" s="1"/>
  <c r="H38" i="1"/>
  <c r="H39" i="1"/>
  <c r="J39" i="1"/>
  <c r="AJ46" i="1"/>
  <c r="I46" i="1"/>
  <c r="AX46" i="1" s="1"/>
  <c r="BA46" i="1" s="1"/>
  <c r="H46" i="1"/>
  <c r="V50" i="1"/>
  <c r="Z64" i="1"/>
  <c r="S64" i="1"/>
  <c r="T64" i="1" s="1"/>
  <c r="AJ73" i="1"/>
  <c r="M73" i="1"/>
  <c r="J73" i="1"/>
  <c r="H73" i="1"/>
  <c r="I73" i="1"/>
  <c r="AX73" i="1" s="1"/>
  <c r="J74" i="1"/>
  <c r="I74" i="1"/>
  <c r="AX74" i="1" s="1"/>
  <c r="AJ74" i="1"/>
  <c r="M74" i="1"/>
  <c r="H74" i="1"/>
  <c r="J30" i="1"/>
  <c r="M40" i="1"/>
  <c r="I41" i="1"/>
  <c r="AX41" i="1" s="1"/>
  <c r="H41" i="1"/>
  <c r="AW42" i="1"/>
  <c r="AY42" i="1" s="1"/>
  <c r="J50" i="1"/>
  <c r="M50" i="1"/>
  <c r="AJ50" i="1"/>
  <c r="H50" i="1"/>
  <c r="H51" i="1"/>
  <c r="AJ51" i="1"/>
  <c r="J51" i="1"/>
  <c r="M51" i="1"/>
  <c r="I51" i="1"/>
  <c r="AX51" i="1" s="1"/>
  <c r="R53" i="1"/>
  <c r="AW53" i="1"/>
  <c r="AY53" i="1" s="1"/>
  <c r="AW74" i="1"/>
  <c r="AY74" i="1" s="1"/>
  <c r="R74" i="1"/>
  <c r="AJ75" i="1"/>
  <c r="I75" i="1"/>
  <c r="AX75" i="1" s="1"/>
  <c r="BA75" i="1" s="1"/>
  <c r="J75" i="1"/>
  <c r="H75" i="1"/>
  <c r="M75" i="1"/>
  <c r="J38" i="1"/>
  <c r="R45" i="1"/>
  <c r="I50" i="1"/>
  <c r="AX50" i="1" s="1"/>
  <c r="I76" i="1"/>
  <c r="AX76" i="1" s="1"/>
  <c r="AJ76" i="1"/>
  <c r="M76" i="1"/>
  <c r="J76" i="1"/>
  <c r="H76" i="1"/>
  <c r="V29" i="1"/>
  <c r="M30" i="1"/>
  <c r="M31" i="1"/>
  <c r="H31" i="1"/>
  <c r="BS32" i="1"/>
  <c r="AW63" i="1"/>
  <c r="AY63" i="1" s="1"/>
  <c r="R63" i="1"/>
  <c r="J64" i="1"/>
  <c r="I64" i="1"/>
  <c r="AX64" i="1" s="1"/>
  <c r="AJ64" i="1"/>
  <c r="M64" i="1"/>
  <c r="H33" i="1"/>
  <c r="AJ33" i="1"/>
  <c r="M33" i="1"/>
  <c r="J33" i="1"/>
  <c r="R35" i="1"/>
  <c r="AW35" i="1"/>
  <c r="AY35" i="1" s="1"/>
  <c r="V37" i="1"/>
  <c r="M38" i="1"/>
  <c r="I40" i="1"/>
  <c r="AX40" i="1" s="1"/>
  <c r="J40" i="1"/>
  <c r="H40" i="1"/>
  <c r="AJ47" i="1"/>
  <c r="M47" i="1"/>
  <c r="H47" i="1"/>
  <c r="J53" i="1"/>
  <c r="I53" i="1"/>
  <c r="AX53" i="1" s="1"/>
  <c r="H53" i="1"/>
  <c r="M55" i="1"/>
  <c r="H55" i="1"/>
  <c r="J55" i="1"/>
  <c r="AJ55" i="1"/>
  <c r="H54" i="1"/>
  <c r="AJ54" i="1"/>
  <c r="J54" i="1"/>
  <c r="J56" i="1"/>
  <c r="I56" i="1"/>
  <c r="AX56" i="1" s="1"/>
  <c r="H56" i="1"/>
  <c r="AJ65" i="1"/>
  <c r="J65" i="1"/>
  <c r="M65" i="1"/>
  <c r="AJ57" i="1"/>
  <c r="J57" i="1"/>
  <c r="I57" i="1"/>
  <c r="AX57" i="1" s="1"/>
  <c r="H57" i="1"/>
  <c r="M63" i="1"/>
  <c r="J63" i="1"/>
  <c r="H63" i="1"/>
  <c r="AJ63" i="1"/>
  <c r="R76" i="1"/>
  <c r="I66" i="1"/>
  <c r="AX66" i="1" s="1"/>
  <c r="AJ66" i="1"/>
  <c r="H66" i="1"/>
  <c r="M66" i="1"/>
  <c r="S75" i="1"/>
  <c r="T75" i="1" s="1"/>
  <c r="H43" i="1"/>
  <c r="AJ43" i="1"/>
  <c r="J43" i="1"/>
  <c r="M44" i="1"/>
  <c r="AJ44" i="1"/>
  <c r="M52" i="1"/>
  <c r="AJ52" i="1"/>
  <c r="M54" i="1"/>
  <c r="H62" i="1"/>
  <c r="S62" i="1" s="1"/>
  <c r="T62" i="1" s="1"/>
  <c r="AJ62" i="1"/>
  <c r="M62" i="1"/>
  <c r="J66" i="1"/>
  <c r="I44" i="1"/>
  <c r="AX44" i="1" s="1"/>
  <c r="I48" i="1"/>
  <c r="AX48" i="1" s="1"/>
  <c r="H48" i="1"/>
  <c r="I62" i="1"/>
  <c r="AX62" i="1" s="1"/>
  <c r="J69" i="1"/>
  <c r="I69" i="1"/>
  <c r="AX69" i="1" s="1"/>
  <c r="H69" i="1"/>
  <c r="AJ69" i="1"/>
  <c r="M69" i="1"/>
  <c r="BS70" i="1"/>
  <c r="BS71" i="1"/>
  <c r="M71" i="1"/>
  <c r="J71" i="1"/>
  <c r="H71" i="1"/>
  <c r="I59" i="1"/>
  <c r="AX59" i="1" s="1"/>
  <c r="H59" i="1"/>
  <c r="M60" i="1"/>
  <c r="I60" i="1"/>
  <c r="AX60" i="1" s="1"/>
  <c r="AJ71" i="1"/>
  <c r="I58" i="1"/>
  <c r="AX58" i="1" s="1"/>
  <c r="AJ59" i="1"/>
  <c r="M68" i="1"/>
  <c r="I68" i="1"/>
  <c r="AX68" i="1" s="1"/>
  <c r="J58" i="1"/>
  <c r="J59" i="1"/>
  <c r="H60" i="1"/>
  <c r="BS61" i="1"/>
  <c r="J72" i="1"/>
  <c r="I72" i="1"/>
  <c r="AX72" i="1" s="1"/>
  <c r="H72" i="1"/>
  <c r="AJ72" i="1"/>
  <c r="M72" i="1"/>
  <c r="V76" i="1"/>
  <c r="H67" i="1"/>
  <c r="AJ70" i="1"/>
  <c r="R30" i="1" l="1"/>
  <c r="BA63" i="1"/>
  <c r="R50" i="1"/>
  <c r="S23" i="1"/>
  <c r="T23" i="1" s="1"/>
  <c r="BA67" i="1"/>
  <c r="AW17" i="1"/>
  <c r="AY17" i="1" s="1"/>
  <c r="BA30" i="1"/>
  <c r="R36" i="1"/>
  <c r="S36" i="1" s="1"/>
  <c r="T36" i="1" s="1"/>
  <c r="R46" i="1"/>
  <c r="BA21" i="1"/>
  <c r="AW73" i="1"/>
  <c r="AY73" i="1" s="1"/>
  <c r="S50" i="1"/>
  <c r="T50" i="1" s="1"/>
  <c r="R44" i="1"/>
  <c r="R68" i="1"/>
  <c r="R29" i="1"/>
  <c r="S29" i="1" s="1"/>
  <c r="T29" i="1" s="1"/>
  <c r="P29" i="1" s="1"/>
  <c r="N29" i="1" s="1"/>
  <c r="Q29" i="1" s="1"/>
  <c r="K29" i="1" s="1"/>
  <c r="L29" i="1" s="1"/>
  <c r="AW55" i="1"/>
  <c r="AY55" i="1" s="1"/>
  <c r="S55" i="1"/>
  <c r="T55" i="1" s="1"/>
  <c r="U55" i="1" s="1"/>
  <c r="Y55" i="1" s="1"/>
  <c r="S46" i="1"/>
  <c r="T46" i="1" s="1"/>
  <c r="P46" i="1" s="1"/>
  <c r="N46" i="1" s="1"/>
  <c r="Q46" i="1" s="1"/>
  <c r="K46" i="1" s="1"/>
  <c r="L46" i="1" s="1"/>
  <c r="R24" i="1"/>
  <c r="AB28" i="1"/>
  <c r="AW34" i="1"/>
  <c r="AY34" i="1" s="1"/>
  <c r="R56" i="1"/>
  <c r="AW65" i="1"/>
  <c r="AY65" i="1" s="1"/>
  <c r="BA40" i="1"/>
  <c r="R41" i="1"/>
  <c r="BA17" i="1"/>
  <c r="BA44" i="1"/>
  <c r="R58" i="1"/>
  <c r="BA64" i="1"/>
  <c r="BA50" i="1"/>
  <c r="BA23" i="1"/>
  <c r="R59" i="1"/>
  <c r="S59" i="1" s="1"/>
  <c r="T59" i="1" s="1"/>
  <c r="P59" i="1" s="1"/>
  <c r="N59" i="1" s="1"/>
  <c r="Q59" i="1" s="1"/>
  <c r="K59" i="1" s="1"/>
  <c r="L59" i="1" s="1"/>
  <c r="AA28" i="1"/>
  <c r="BA29" i="1"/>
  <c r="BA59" i="1"/>
  <c r="U28" i="1"/>
  <c r="Y28" i="1" s="1"/>
  <c r="BA19" i="1"/>
  <c r="BA68" i="1"/>
  <c r="R66" i="1"/>
  <c r="S66" i="1" s="1"/>
  <c r="T66" i="1" s="1"/>
  <c r="BA53" i="1"/>
  <c r="AW27" i="1"/>
  <c r="AY27" i="1" s="1"/>
  <c r="BA27" i="1"/>
  <c r="BA56" i="1"/>
  <c r="S67" i="1"/>
  <c r="T67" i="1" s="1"/>
  <c r="AB67" i="1" s="1"/>
  <c r="BA25" i="1"/>
  <c r="AW38" i="1"/>
  <c r="AY38" i="1" s="1"/>
  <c r="R38" i="1"/>
  <c r="S38" i="1" s="1"/>
  <c r="T38" i="1" s="1"/>
  <c r="P38" i="1" s="1"/>
  <c r="N38" i="1" s="1"/>
  <c r="Q38" i="1" s="1"/>
  <c r="K38" i="1" s="1"/>
  <c r="L38" i="1" s="1"/>
  <c r="R51" i="1"/>
  <c r="S51" i="1" s="1"/>
  <c r="T51" i="1" s="1"/>
  <c r="P51" i="1" s="1"/>
  <c r="N51" i="1" s="1"/>
  <c r="Q51" i="1" s="1"/>
  <c r="K51" i="1" s="1"/>
  <c r="L51" i="1" s="1"/>
  <c r="AW51" i="1"/>
  <c r="AY51" i="1" s="1"/>
  <c r="R49" i="1"/>
  <c r="S49" i="1" s="1"/>
  <c r="T49" i="1" s="1"/>
  <c r="AA49" i="1" s="1"/>
  <c r="AW49" i="1"/>
  <c r="AY49" i="1" s="1"/>
  <c r="BA58" i="1"/>
  <c r="BA41" i="1"/>
  <c r="BA37" i="1"/>
  <c r="R57" i="1"/>
  <c r="S57" i="1" s="1"/>
  <c r="T57" i="1" s="1"/>
  <c r="AA57" i="1" s="1"/>
  <c r="AW57" i="1"/>
  <c r="AY57" i="1" s="1"/>
  <c r="R72" i="1"/>
  <c r="S72" i="1" s="1"/>
  <c r="T72" i="1" s="1"/>
  <c r="P72" i="1" s="1"/>
  <c r="N72" i="1" s="1"/>
  <c r="Q72" i="1" s="1"/>
  <c r="K72" i="1" s="1"/>
  <c r="L72" i="1" s="1"/>
  <c r="AW72" i="1"/>
  <c r="AY72" i="1" s="1"/>
  <c r="BA22" i="1"/>
  <c r="BA62" i="1"/>
  <c r="BA74" i="1"/>
  <c r="BA45" i="1"/>
  <c r="R31" i="1"/>
  <c r="S31" i="1" s="1"/>
  <c r="T31" i="1" s="1"/>
  <c r="P31" i="1" s="1"/>
  <c r="N31" i="1" s="1"/>
  <c r="Q31" i="1" s="1"/>
  <c r="K31" i="1" s="1"/>
  <c r="L31" i="1" s="1"/>
  <c r="AW31" i="1"/>
  <c r="BA43" i="1"/>
  <c r="R48" i="1"/>
  <c r="S48" i="1" s="1"/>
  <c r="T48" i="1" s="1"/>
  <c r="AW52" i="1"/>
  <c r="R52" i="1"/>
  <c r="S52" i="1" s="1"/>
  <c r="T52" i="1" s="1"/>
  <c r="P52" i="1" s="1"/>
  <c r="N52" i="1" s="1"/>
  <c r="Q52" i="1" s="1"/>
  <c r="K52" i="1" s="1"/>
  <c r="L52" i="1" s="1"/>
  <c r="BA48" i="1"/>
  <c r="R69" i="1"/>
  <c r="S69" i="1" s="1"/>
  <c r="T69" i="1" s="1"/>
  <c r="P69" i="1" s="1"/>
  <c r="N69" i="1" s="1"/>
  <c r="Q69" i="1" s="1"/>
  <c r="K69" i="1" s="1"/>
  <c r="L69" i="1" s="1"/>
  <c r="AW69" i="1"/>
  <c r="AY69" i="1" s="1"/>
  <c r="AW54" i="1"/>
  <c r="R54" i="1"/>
  <c r="AW47" i="1"/>
  <c r="AY47" i="1" s="1"/>
  <c r="R47" i="1"/>
  <c r="S47" i="1" s="1"/>
  <c r="T47" i="1" s="1"/>
  <c r="U62" i="1"/>
  <c r="Y62" i="1" s="1"/>
  <c r="AA62" i="1"/>
  <c r="AB62" i="1"/>
  <c r="Z48" i="1"/>
  <c r="Z54" i="1"/>
  <c r="Z31" i="1"/>
  <c r="S58" i="1"/>
  <c r="T58" i="1" s="1"/>
  <c r="Z39" i="1"/>
  <c r="U57" i="1"/>
  <c r="Y57" i="1" s="1"/>
  <c r="BA42" i="1"/>
  <c r="U23" i="1"/>
  <c r="Y23" i="1" s="1"/>
  <c r="AB23" i="1"/>
  <c r="U17" i="1"/>
  <c r="Y17" i="1" s="1"/>
  <c r="AB17" i="1"/>
  <c r="AA17" i="1"/>
  <c r="AW71" i="1"/>
  <c r="R71" i="1"/>
  <c r="Z53" i="1"/>
  <c r="Z33" i="1"/>
  <c r="Z41" i="1"/>
  <c r="BA73" i="1"/>
  <c r="Z38" i="1"/>
  <c r="Z45" i="1"/>
  <c r="AY26" i="1"/>
  <c r="AY33" i="1"/>
  <c r="S60" i="1"/>
  <c r="T60" i="1" s="1"/>
  <c r="P60" i="1" s="1"/>
  <c r="N60" i="1" s="1"/>
  <c r="Q60" i="1" s="1"/>
  <c r="K60" i="1" s="1"/>
  <c r="L60" i="1" s="1"/>
  <c r="S40" i="1"/>
  <c r="T40" i="1" s="1"/>
  <c r="P40" i="1" s="1"/>
  <c r="N40" i="1" s="1"/>
  <c r="Q40" i="1" s="1"/>
  <c r="K40" i="1" s="1"/>
  <c r="L40" i="1" s="1"/>
  <c r="S26" i="1"/>
  <c r="T26" i="1" s="1"/>
  <c r="S34" i="1"/>
  <c r="T34" i="1" s="1"/>
  <c r="P34" i="1" s="1"/>
  <c r="N34" i="1" s="1"/>
  <c r="Q34" i="1" s="1"/>
  <c r="K34" i="1" s="1"/>
  <c r="L34" i="1" s="1"/>
  <c r="S24" i="1"/>
  <c r="T24" i="1" s="1"/>
  <c r="P24" i="1" s="1"/>
  <c r="N24" i="1" s="1"/>
  <c r="Q24" i="1" s="1"/>
  <c r="K24" i="1" s="1"/>
  <c r="L24" i="1" s="1"/>
  <c r="Z25" i="1"/>
  <c r="S68" i="1"/>
  <c r="T68" i="1" s="1"/>
  <c r="P17" i="1"/>
  <c r="N17" i="1" s="1"/>
  <c r="Q17" i="1" s="1"/>
  <c r="K17" i="1" s="1"/>
  <c r="L17" i="1" s="1"/>
  <c r="Z56" i="1"/>
  <c r="BA76" i="1"/>
  <c r="Z50" i="1"/>
  <c r="P50" i="1"/>
  <c r="N50" i="1" s="1"/>
  <c r="Q50" i="1" s="1"/>
  <c r="K50" i="1" s="1"/>
  <c r="L50" i="1" s="1"/>
  <c r="Z34" i="1"/>
  <c r="S18" i="1"/>
  <c r="T18" i="1" s="1"/>
  <c r="Z29" i="1"/>
  <c r="Z22" i="1"/>
  <c r="S39" i="1"/>
  <c r="T39" i="1" s="1"/>
  <c r="P39" i="1" s="1"/>
  <c r="N39" i="1" s="1"/>
  <c r="Q39" i="1" s="1"/>
  <c r="K39" i="1" s="1"/>
  <c r="L39" i="1" s="1"/>
  <c r="S22" i="1"/>
  <c r="T22" i="1" s="1"/>
  <c r="AA23" i="1"/>
  <c r="Z72" i="1"/>
  <c r="Z43" i="1"/>
  <c r="Z57" i="1"/>
  <c r="S63" i="1"/>
  <c r="T63" i="1" s="1"/>
  <c r="P63" i="1" s="1"/>
  <c r="N63" i="1" s="1"/>
  <c r="Q63" i="1" s="1"/>
  <c r="K63" i="1" s="1"/>
  <c r="L63" i="1" s="1"/>
  <c r="S74" i="1"/>
  <c r="T74" i="1" s="1"/>
  <c r="BA60" i="1"/>
  <c r="Z69" i="1"/>
  <c r="Z66" i="1"/>
  <c r="S65" i="1"/>
  <c r="T65" i="1" s="1"/>
  <c r="S44" i="1"/>
  <c r="T44" i="1" s="1"/>
  <c r="Z74" i="1"/>
  <c r="Z46" i="1"/>
  <c r="P23" i="1"/>
  <c r="N23" i="1" s="1"/>
  <c r="Q23" i="1" s="1"/>
  <c r="K23" i="1" s="1"/>
  <c r="L23" i="1" s="1"/>
  <c r="Z23" i="1"/>
  <c r="Z35" i="1"/>
  <c r="Z24" i="1"/>
  <c r="Z71" i="1"/>
  <c r="U50" i="1"/>
  <c r="Y50" i="1" s="1"/>
  <c r="AB50" i="1"/>
  <c r="S35" i="1"/>
  <c r="T35" i="1" s="1"/>
  <c r="P35" i="1" s="1"/>
  <c r="N35" i="1" s="1"/>
  <c r="Q35" i="1" s="1"/>
  <c r="K35" i="1" s="1"/>
  <c r="L35" i="1" s="1"/>
  <c r="S53" i="1"/>
  <c r="T53" i="1" s="1"/>
  <c r="P53" i="1" s="1"/>
  <c r="N53" i="1" s="1"/>
  <c r="Q53" i="1" s="1"/>
  <c r="K53" i="1" s="1"/>
  <c r="L53" i="1" s="1"/>
  <c r="P49" i="1"/>
  <c r="N49" i="1" s="1"/>
  <c r="Q49" i="1" s="1"/>
  <c r="K49" i="1" s="1"/>
  <c r="L49" i="1" s="1"/>
  <c r="Z49" i="1"/>
  <c r="Z32" i="1"/>
  <c r="Z42" i="1"/>
  <c r="S54" i="1"/>
  <c r="T54" i="1" s="1"/>
  <c r="P54" i="1" s="1"/>
  <c r="N54" i="1" s="1"/>
  <c r="Q54" i="1" s="1"/>
  <c r="K54" i="1" s="1"/>
  <c r="L54" i="1" s="1"/>
  <c r="Z19" i="1"/>
  <c r="BA18" i="1"/>
  <c r="U64" i="1"/>
  <c r="Y64" i="1" s="1"/>
  <c r="AB64" i="1"/>
  <c r="AA64" i="1"/>
  <c r="Z67" i="1"/>
  <c r="Z51" i="1"/>
  <c r="Z73" i="1"/>
  <c r="R61" i="1"/>
  <c r="AW61" i="1"/>
  <c r="AY61" i="1" s="1"/>
  <c r="Z59" i="1"/>
  <c r="AB75" i="1"/>
  <c r="AA75" i="1"/>
  <c r="U75" i="1"/>
  <c r="Y75" i="1" s="1"/>
  <c r="BA66" i="1"/>
  <c r="AA50" i="1"/>
  <c r="Z40" i="1"/>
  <c r="S43" i="1"/>
  <c r="T43" i="1" s="1"/>
  <c r="S27" i="1"/>
  <c r="T27" i="1" s="1"/>
  <c r="P27" i="1" s="1"/>
  <c r="N27" i="1" s="1"/>
  <c r="Q27" i="1" s="1"/>
  <c r="K27" i="1" s="1"/>
  <c r="L27" i="1" s="1"/>
  <c r="S45" i="1"/>
  <c r="T45" i="1" s="1"/>
  <c r="P75" i="1"/>
  <c r="N75" i="1" s="1"/>
  <c r="Q75" i="1" s="1"/>
  <c r="K75" i="1" s="1"/>
  <c r="L75" i="1" s="1"/>
  <c r="Z75" i="1"/>
  <c r="Z30" i="1"/>
  <c r="Z61" i="1"/>
  <c r="S41" i="1"/>
  <c r="T41" i="1" s="1"/>
  <c r="Z20" i="1"/>
  <c r="S30" i="1"/>
  <c r="T30" i="1" s="1"/>
  <c r="P30" i="1" s="1"/>
  <c r="N30" i="1" s="1"/>
  <c r="Q30" i="1" s="1"/>
  <c r="K30" i="1" s="1"/>
  <c r="L30" i="1" s="1"/>
  <c r="S37" i="1"/>
  <c r="T37" i="1" s="1"/>
  <c r="BA24" i="1"/>
  <c r="S20" i="1"/>
  <c r="T20" i="1" s="1"/>
  <c r="P20" i="1" s="1"/>
  <c r="N20" i="1" s="1"/>
  <c r="Q20" i="1" s="1"/>
  <c r="K20" i="1" s="1"/>
  <c r="L20" i="1" s="1"/>
  <c r="R70" i="1"/>
  <c r="AW70" i="1"/>
  <c r="S56" i="1"/>
  <c r="T56" i="1" s="1"/>
  <c r="S76" i="1"/>
  <c r="T76" i="1" s="1"/>
  <c r="Z60" i="1"/>
  <c r="P62" i="1"/>
  <c r="N62" i="1" s="1"/>
  <c r="Q62" i="1" s="1"/>
  <c r="K62" i="1" s="1"/>
  <c r="L62" i="1" s="1"/>
  <c r="Z62" i="1"/>
  <c r="S73" i="1"/>
  <c r="T73" i="1" s="1"/>
  <c r="Z63" i="1"/>
  <c r="Z55" i="1"/>
  <c r="P55" i="1"/>
  <c r="N55" i="1" s="1"/>
  <c r="Q55" i="1" s="1"/>
  <c r="K55" i="1" s="1"/>
  <c r="L55" i="1" s="1"/>
  <c r="Z47" i="1"/>
  <c r="R32" i="1"/>
  <c r="AW32" i="1"/>
  <c r="AY32" i="1" s="1"/>
  <c r="Z76" i="1"/>
  <c r="S42" i="1"/>
  <c r="T42" i="1" s="1"/>
  <c r="P42" i="1" s="1"/>
  <c r="N42" i="1" s="1"/>
  <c r="Q42" i="1" s="1"/>
  <c r="K42" i="1" s="1"/>
  <c r="L42" i="1" s="1"/>
  <c r="P64" i="1"/>
  <c r="N64" i="1" s="1"/>
  <c r="Q64" i="1" s="1"/>
  <c r="K64" i="1" s="1"/>
  <c r="L64" i="1" s="1"/>
  <c r="S33" i="1"/>
  <c r="T33" i="1" s="1"/>
  <c r="K28" i="1"/>
  <c r="L28" i="1" s="1"/>
  <c r="S21" i="1"/>
  <c r="T21" i="1" s="1"/>
  <c r="Z27" i="1"/>
  <c r="S25" i="1"/>
  <c r="T25" i="1" s="1"/>
  <c r="P25" i="1" s="1"/>
  <c r="N25" i="1" s="1"/>
  <c r="Q25" i="1" s="1"/>
  <c r="K25" i="1" s="1"/>
  <c r="L25" i="1" s="1"/>
  <c r="S19" i="1"/>
  <c r="T19" i="1" s="1"/>
  <c r="BA35" i="1"/>
  <c r="AB36" i="1" l="1"/>
  <c r="AA36" i="1"/>
  <c r="P36" i="1"/>
  <c r="N36" i="1" s="1"/>
  <c r="Q36" i="1" s="1"/>
  <c r="K36" i="1" s="1"/>
  <c r="L36" i="1" s="1"/>
  <c r="U36" i="1"/>
  <c r="Y36" i="1" s="1"/>
  <c r="BA34" i="1"/>
  <c r="U38" i="1"/>
  <c r="Y38" i="1" s="1"/>
  <c r="AB38" i="1"/>
  <c r="BA55" i="1"/>
  <c r="AA52" i="1"/>
  <c r="U52" i="1"/>
  <c r="Y52" i="1" s="1"/>
  <c r="AC28" i="1"/>
  <c r="AA46" i="1"/>
  <c r="U46" i="1"/>
  <c r="Y46" i="1" s="1"/>
  <c r="AA55" i="1"/>
  <c r="AB55" i="1"/>
  <c r="AB46" i="1"/>
  <c r="AC46" i="1" s="1"/>
  <c r="P67" i="1"/>
  <c r="N67" i="1" s="1"/>
  <c r="Q67" i="1" s="1"/>
  <c r="K67" i="1" s="1"/>
  <c r="L67" i="1" s="1"/>
  <c r="AB57" i="1"/>
  <c r="AA67" i="1"/>
  <c r="AC67" i="1" s="1"/>
  <c r="P57" i="1"/>
  <c r="N57" i="1" s="1"/>
  <c r="Q57" i="1" s="1"/>
  <c r="K57" i="1" s="1"/>
  <c r="L57" i="1" s="1"/>
  <c r="U67" i="1"/>
  <c r="Y67" i="1" s="1"/>
  <c r="BA65" i="1"/>
  <c r="BA47" i="1"/>
  <c r="AB52" i="1"/>
  <c r="AC52" i="1" s="1"/>
  <c r="BA57" i="1"/>
  <c r="AB47" i="1"/>
  <c r="P47" i="1"/>
  <c r="N47" i="1" s="1"/>
  <c r="Q47" i="1" s="1"/>
  <c r="K47" i="1" s="1"/>
  <c r="L47" i="1" s="1"/>
  <c r="U47" i="1"/>
  <c r="Y47" i="1" s="1"/>
  <c r="AA47" i="1"/>
  <c r="BA49" i="1"/>
  <c r="AA59" i="1"/>
  <c r="AY54" i="1"/>
  <c r="BA54" i="1"/>
  <c r="BA61" i="1"/>
  <c r="AA38" i="1"/>
  <c r="AC38" i="1" s="1"/>
  <c r="BA38" i="1"/>
  <c r="U59" i="1"/>
  <c r="Y59" i="1" s="1"/>
  <c r="BA69" i="1"/>
  <c r="AY31" i="1"/>
  <c r="BA31" i="1"/>
  <c r="AC64" i="1"/>
  <c r="AC17" i="1"/>
  <c r="AB49" i="1"/>
  <c r="AC49" i="1" s="1"/>
  <c r="AB59" i="1"/>
  <c r="U49" i="1"/>
  <c r="Y49" i="1" s="1"/>
  <c r="AY52" i="1"/>
  <c r="BA52" i="1"/>
  <c r="BA51" i="1"/>
  <c r="BA72" i="1"/>
  <c r="AB37" i="1"/>
  <c r="U37" i="1"/>
  <c r="Y37" i="1" s="1"/>
  <c r="AA37" i="1"/>
  <c r="P37" i="1"/>
  <c r="N37" i="1" s="1"/>
  <c r="Q37" i="1" s="1"/>
  <c r="K37" i="1" s="1"/>
  <c r="L37" i="1" s="1"/>
  <c r="AB45" i="1"/>
  <c r="U45" i="1"/>
  <c r="Y45" i="1" s="1"/>
  <c r="AA45" i="1"/>
  <c r="P45" i="1"/>
  <c r="N45" i="1" s="1"/>
  <c r="Q45" i="1" s="1"/>
  <c r="K45" i="1" s="1"/>
  <c r="L45" i="1" s="1"/>
  <c r="AB66" i="1"/>
  <c r="U66" i="1"/>
  <c r="Y66" i="1" s="1"/>
  <c r="AA66" i="1"/>
  <c r="AC50" i="1"/>
  <c r="P66" i="1"/>
  <c r="N66" i="1" s="1"/>
  <c r="Q66" i="1" s="1"/>
  <c r="K66" i="1" s="1"/>
  <c r="L66" i="1" s="1"/>
  <c r="U63" i="1"/>
  <c r="Y63" i="1" s="1"/>
  <c r="AB63" i="1"/>
  <c r="AA63" i="1"/>
  <c r="U68" i="1"/>
  <c r="Y68" i="1" s="1"/>
  <c r="AB68" i="1"/>
  <c r="AA68" i="1"/>
  <c r="P68" i="1"/>
  <c r="N68" i="1" s="1"/>
  <c r="Q68" i="1" s="1"/>
  <c r="K68" i="1" s="1"/>
  <c r="L68" i="1" s="1"/>
  <c r="U24" i="1"/>
  <c r="Y24" i="1" s="1"/>
  <c r="AB24" i="1"/>
  <c r="AA24" i="1"/>
  <c r="AB40" i="1"/>
  <c r="AA40" i="1"/>
  <c r="U40" i="1"/>
  <c r="Y40" i="1" s="1"/>
  <c r="S71" i="1"/>
  <c r="T71" i="1" s="1"/>
  <c r="AB76" i="1"/>
  <c r="U76" i="1"/>
  <c r="Y76" i="1" s="1"/>
  <c r="AA76" i="1"/>
  <c r="AA51" i="1"/>
  <c r="U51" i="1"/>
  <c r="Y51" i="1" s="1"/>
  <c r="AB51" i="1"/>
  <c r="AB48" i="1"/>
  <c r="U48" i="1"/>
  <c r="Y48" i="1" s="1"/>
  <c r="AA48" i="1"/>
  <c r="U72" i="1"/>
  <c r="Y72" i="1" s="1"/>
  <c r="AB72" i="1"/>
  <c r="AA72" i="1"/>
  <c r="AB22" i="1"/>
  <c r="U22" i="1"/>
  <c r="Y22" i="1" s="1"/>
  <c r="AA22" i="1"/>
  <c r="U31" i="1"/>
  <c r="Y31" i="1" s="1"/>
  <c r="AB31" i="1"/>
  <c r="AA31" i="1"/>
  <c r="AB56" i="1"/>
  <c r="AA56" i="1"/>
  <c r="U56" i="1"/>
  <c r="Y56" i="1" s="1"/>
  <c r="AB29" i="1"/>
  <c r="U29" i="1"/>
  <c r="Y29" i="1" s="1"/>
  <c r="AA29" i="1"/>
  <c r="S61" i="1"/>
  <c r="T61" i="1" s="1"/>
  <c r="U18" i="1"/>
  <c r="Y18" i="1" s="1"/>
  <c r="AB18" i="1"/>
  <c r="AA18" i="1"/>
  <c r="P18" i="1"/>
  <c r="N18" i="1" s="1"/>
  <c r="Q18" i="1" s="1"/>
  <c r="K18" i="1" s="1"/>
  <c r="L18" i="1" s="1"/>
  <c r="AY71" i="1"/>
  <c r="BA71" i="1"/>
  <c r="AB20" i="1"/>
  <c r="U20" i="1"/>
  <c r="Y20" i="1" s="1"/>
  <c r="AA20" i="1"/>
  <c r="AB35" i="1"/>
  <c r="AA35" i="1"/>
  <c r="U35" i="1"/>
  <c r="Y35" i="1" s="1"/>
  <c r="AB74" i="1"/>
  <c r="AA74" i="1"/>
  <c r="U74" i="1"/>
  <c r="Y74" i="1" s="1"/>
  <c r="U33" i="1"/>
  <c r="Y33" i="1" s="1"/>
  <c r="AB33" i="1"/>
  <c r="AA33" i="1"/>
  <c r="P76" i="1"/>
  <c r="N76" i="1" s="1"/>
  <c r="Q76" i="1" s="1"/>
  <c r="K76" i="1" s="1"/>
  <c r="L76" i="1" s="1"/>
  <c r="AY70" i="1"/>
  <c r="BA70" i="1"/>
  <c r="AB27" i="1"/>
  <c r="AA27" i="1"/>
  <c r="U27" i="1"/>
  <c r="Y27" i="1" s="1"/>
  <c r="AC75" i="1"/>
  <c r="AA54" i="1"/>
  <c r="AB54" i="1"/>
  <c r="U54" i="1"/>
  <c r="Y54" i="1" s="1"/>
  <c r="AC36" i="1"/>
  <c r="P56" i="1"/>
  <c r="N56" i="1" s="1"/>
  <c r="Q56" i="1" s="1"/>
  <c r="K56" i="1" s="1"/>
  <c r="L56" i="1" s="1"/>
  <c r="AB19" i="1"/>
  <c r="AA19" i="1"/>
  <c r="U19" i="1"/>
  <c r="Y19" i="1" s="1"/>
  <c r="AB21" i="1"/>
  <c r="U21" i="1"/>
  <c r="Y21" i="1" s="1"/>
  <c r="AA21" i="1"/>
  <c r="P21" i="1"/>
  <c r="N21" i="1" s="1"/>
  <c r="Q21" i="1" s="1"/>
  <c r="K21" i="1" s="1"/>
  <c r="L21" i="1" s="1"/>
  <c r="U73" i="1"/>
  <c r="Y73" i="1" s="1"/>
  <c r="AB73" i="1"/>
  <c r="AA73" i="1"/>
  <c r="S70" i="1"/>
  <c r="T70" i="1" s="1"/>
  <c r="AA41" i="1"/>
  <c r="U41" i="1"/>
  <c r="Y41" i="1" s="1"/>
  <c r="AB41" i="1"/>
  <c r="U43" i="1"/>
  <c r="Y43" i="1" s="1"/>
  <c r="AB43" i="1"/>
  <c r="AA43" i="1"/>
  <c r="AB69" i="1"/>
  <c r="U69" i="1"/>
  <c r="Y69" i="1" s="1"/>
  <c r="AA69" i="1"/>
  <c r="U44" i="1"/>
  <c r="Y44" i="1" s="1"/>
  <c r="AB44" i="1"/>
  <c r="AA44" i="1"/>
  <c r="P44" i="1"/>
  <c r="N44" i="1" s="1"/>
  <c r="Q44" i="1" s="1"/>
  <c r="K44" i="1" s="1"/>
  <c r="L44" i="1" s="1"/>
  <c r="AB39" i="1"/>
  <c r="U39" i="1"/>
  <c r="Y39" i="1" s="1"/>
  <c r="AA39" i="1"/>
  <c r="U34" i="1"/>
  <c r="Y34" i="1" s="1"/>
  <c r="AB34" i="1"/>
  <c r="AA34" i="1"/>
  <c r="U60" i="1"/>
  <c r="Y60" i="1" s="1"/>
  <c r="AB60" i="1"/>
  <c r="AA60" i="1"/>
  <c r="P33" i="1"/>
  <c r="N33" i="1" s="1"/>
  <c r="Q33" i="1" s="1"/>
  <c r="K33" i="1" s="1"/>
  <c r="L33" i="1" s="1"/>
  <c r="AC23" i="1"/>
  <c r="P48" i="1"/>
  <c r="N48" i="1" s="1"/>
  <c r="Q48" i="1" s="1"/>
  <c r="K48" i="1" s="1"/>
  <c r="L48" i="1" s="1"/>
  <c r="AB26" i="1"/>
  <c r="U26" i="1"/>
  <c r="Y26" i="1" s="1"/>
  <c r="AA26" i="1"/>
  <c r="P26" i="1"/>
  <c r="N26" i="1" s="1"/>
  <c r="Q26" i="1" s="1"/>
  <c r="K26" i="1" s="1"/>
  <c r="L26" i="1" s="1"/>
  <c r="S32" i="1"/>
  <c r="T32" i="1" s="1"/>
  <c r="BA32" i="1"/>
  <c r="P41" i="1"/>
  <c r="N41" i="1" s="1"/>
  <c r="Q41" i="1" s="1"/>
  <c r="K41" i="1" s="1"/>
  <c r="L41" i="1" s="1"/>
  <c r="AB42" i="1"/>
  <c r="U42" i="1"/>
  <c r="Y42" i="1" s="1"/>
  <c r="AA42" i="1"/>
  <c r="AB30" i="1"/>
  <c r="U30" i="1"/>
  <c r="Y30" i="1" s="1"/>
  <c r="AA30" i="1"/>
  <c r="AB25" i="1"/>
  <c r="U25" i="1"/>
  <c r="Y25" i="1" s="1"/>
  <c r="AA25" i="1"/>
  <c r="P73" i="1"/>
  <c r="N73" i="1" s="1"/>
  <c r="Q73" i="1" s="1"/>
  <c r="K73" i="1" s="1"/>
  <c r="L73" i="1" s="1"/>
  <c r="AB53" i="1"/>
  <c r="U53" i="1"/>
  <c r="Y53" i="1" s="1"/>
  <c r="AA53" i="1"/>
  <c r="P19" i="1"/>
  <c r="N19" i="1" s="1"/>
  <c r="Q19" i="1" s="1"/>
  <c r="K19" i="1" s="1"/>
  <c r="L19" i="1" s="1"/>
  <c r="P74" i="1"/>
  <c r="N74" i="1" s="1"/>
  <c r="Q74" i="1" s="1"/>
  <c r="K74" i="1" s="1"/>
  <c r="L74" i="1" s="1"/>
  <c r="AB65" i="1"/>
  <c r="AA65" i="1"/>
  <c r="U65" i="1"/>
  <c r="Y65" i="1" s="1"/>
  <c r="P65" i="1"/>
  <c r="N65" i="1" s="1"/>
  <c r="Q65" i="1" s="1"/>
  <c r="K65" i="1" s="1"/>
  <c r="L65" i="1" s="1"/>
  <c r="P43" i="1"/>
  <c r="N43" i="1" s="1"/>
  <c r="Q43" i="1" s="1"/>
  <c r="K43" i="1" s="1"/>
  <c r="L43" i="1" s="1"/>
  <c r="P22" i="1"/>
  <c r="N22" i="1" s="1"/>
  <c r="Q22" i="1" s="1"/>
  <c r="K22" i="1" s="1"/>
  <c r="L22" i="1" s="1"/>
  <c r="AC57" i="1"/>
  <c r="AB58" i="1"/>
  <c r="U58" i="1"/>
  <c r="Y58" i="1" s="1"/>
  <c r="P58" i="1"/>
  <c r="N58" i="1" s="1"/>
  <c r="Q58" i="1" s="1"/>
  <c r="K58" i="1" s="1"/>
  <c r="L58" i="1" s="1"/>
  <c r="AA58" i="1"/>
  <c r="AC62" i="1"/>
  <c r="AC55" i="1" l="1"/>
  <c r="AC59" i="1"/>
  <c r="AC69" i="1"/>
  <c r="AC65" i="1"/>
  <c r="AC33" i="1"/>
  <c r="AC74" i="1"/>
  <c r="AC47" i="1"/>
  <c r="AC54" i="1"/>
  <c r="AC21" i="1"/>
  <c r="AC45" i="1"/>
  <c r="AC24" i="1"/>
  <c r="AC43" i="1"/>
  <c r="AC58" i="1"/>
  <c r="AC73" i="1"/>
  <c r="AC25" i="1"/>
  <c r="AC76" i="1"/>
  <c r="AC26" i="1"/>
  <c r="AC19" i="1"/>
  <c r="AC34" i="1"/>
  <c r="AC40" i="1"/>
  <c r="U71" i="1"/>
  <c r="Y71" i="1" s="1"/>
  <c r="AB71" i="1"/>
  <c r="AA71" i="1"/>
  <c r="P71" i="1"/>
  <c r="N71" i="1" s="1"/>
  <c r="Q71" i="1" s="1"/>
  <c r="K71" i="1" s="1"/>
  <c r="L71" i="1" s="1"/>
  <c r="AC31" i="1"/>
  <c r="AC39" i="1"/>
  <c r="AC27" i="1"/>
  <c r="AC56" i="1"/>
  <c r="AC72" i="1"/>
  <c r="U70" i="1"/>
  <c r="Y70" i="1" s="1"/>
  <c r="AB70" i="1"/>
  <c r="AA70" i="1"/>
  <c r="P70" i="1"/>
  <c r="N70" i="1" s="1"/>
  <c r="Q70" i="1" s="1"/>
  <c r="K70" i="1" s="1"/>
  <c r="L70" i="1" s="1"/>
  <c r="U61" i="1"/>
  <c r="Y61" i="1" s="1"/>
  <c r="AB61" i="1"/>
  <c r="AA61" i="1"/>
  <c r="P61" i="1"/>
  <c r="N61" i="1" s="1"/>
  <c r="Q61" i="1" s="1"/>
  <c r="K61" i="1" s="1"/>
  <c r="L61" i="1" s="1"/>
  <c r="U32" i="1"/>
  <c r="Y32" i="1" s="1"/>
  <c r="AB32" i="1"/>
  <c r="AA32" i="1"/>
  <c r="P32" i="1"/>
  <c r="N32" i="1" s="1"/>
  <c r="Q32" i="1" s="1"/>
  <c r="K32" i="1" s="1"/>
  <c r="L32" i="1" s="1"/>
  <c r="AC41" i="1"/>
  <c r="AC20" i="1"/>
  <c r="AC68" i="1"/>
  <c r="AC30" i="1"/>
  <c r="AC35" i="1"/>
  <c r="AC18" i="1"/>
  <c r="AC48" i="1"/>
  <c r="AC63" i="1"/>
  <c r="AC53" i="1"/>
  <c r="AC42" i="1"/>
  <c r="AC29" i="1"/>
  <c r="AC51" i="1"/>
  <c r="AC60" i="1"/>
  <c r="AC44" i="1"/>
  <c r="AC22" i="1"/>
  <c r="AC66" i="1"/>
  <c r="AC37" i="1"/>
  <c r="AC70" i="1" l="1"/>
  <c r="AC61" i="1"/>
  <c r="AC32" i="1"/>
  <c r="AC71" i="1"/>
</calcChain>
</file>

<file path=xl/sharedStrings.xml><?xml version="1.0" encoding="utf-8"?>
<sst xmlns="http://schemas.openxmlformats.org/spreadsheetml/2006/main" count="2095" uniqueCount="591">
  <si>
    <t>File opened</t>
  </si>
  <si>
    <t>2018-07-10 08:34:14</t>
  </si>
  <si>
    <t>Console s/n</t>
  </si>
  <si>
    <t>68C-571077</t>
  </si>
  <si>
    <t>Console ver</t>
  </si>
  <si>
    <t>Bluestem v.1.3.4</t>
  </si>
  <si>
    <t>Scripts ver</t>
  </si>
  <si>
    <t>2018.05  1.3.4, Mar 2018</t>
  </si>
  <si>
    <t>Head s/n</t>
  </si>
  <si>
    <t>68H-581077</t>
  </si>
  <si>
    <t>Head ver</t>
  </si>
  <si>
    <t>1.3.0</t>
  </si>
  <si>
    <t>Head cal</t>
  </si>
  <si>
    <t>{"h2obspan2": "0", "co2bspan2b": "0.168011", "h2oaspan2": "0", "h2oaspan1": "0.995929", "h2oaspanconc1": "12.72", "flowbzero": "0.30107", "co2aspan2a": "0.166194", "h2obspan2b": "0.0656441", "co2aspan2": "0", "h2oaspan2a": "0.0633159", "h2oaspan2b": "0.0630582", "flowmeterzero": "1.00627", "co2bspan2": "0", "co2azero": "0.878104", "h2oaspanconc2": "0", "co2bspan1": "0.990929", "h2obzero": "1.04256", "h2obspan1": "0.996486", "oxygen": "21", "tbzero": "0.0835133", "co2aspanconc2": "0", "ssb_ref": "32399.3", "co2bspan2a": "0.169549", "h2obspan2a": "0.0658756", "flowazero": "0.33498", "co2aspan1": "0.99103", "ssa_ref": "33648.9", "co2aspanconc1": "1002", "h2oazero": "1.03443", "h2obspanconc2": "0", "co2aspan2b": "0.164704", "co2bspanconc1": "1002", "chamberpressurezero": "2.54133", "co2bspanconc2": "0", "tazero": "0.0287113", "co2bzero": "0.897206", "h2obspanconc1": "12.72"}</t>
  </si>
  <si>
    <t>Chamber type</t>
  </si>
  <si>
    <t>6800-01</t>
  </si>
  <si>
    <t>Chamber s/n</t>
  </si>
  <si>
    <t>MPF-551072</t>
  </si>
  <si>
    <t>Chamber rev</t>
  </si>
  <si>
    <t>0</t>
  </si>
  <si>
    <t>Chamber cal</t>
  </si>
  <si>
    <t>Fluorometer</t>
  </si>
  <si>
    <t>Flr. Version</t>
  </si>
  <si>
    <t>08:34:14</t>
  </si>
  <si>
    <t>Stability Definition:	gsw (GasEx): Slp&lt;0.5	A (GasEx): Slp&lt;0.5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</si>
  <si>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</si>
  <si>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</si>
  <si>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</si>
  <si>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</si>
  <si>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</si>
  <si>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</si>
  <si>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</si>
  <si>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</si>
  <si>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</si>
  <si>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</si>
  <si>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</si>
  <si>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</si>
  <si>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</si>
  <si>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</si>
  <si>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</si>
  <si>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</si>
  <si>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</si>
  <si>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</si>
  <si>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</si>
  <si>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</si>
  <si>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</si>
  <si>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</si>
  <si>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</si>
  <si>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</si>
  <si>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</si>
  <si>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</si>
  <si>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</si>
  <si>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</si>
  <si>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</si>
  <si>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</si>
  <si>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</si>
  <si>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</si>
  <si>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</si>
  <si>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</si>
  <si>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</si>
  <si>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</si>
  <si>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</si>
  <si>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</si>
  <si>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</si>
  <si>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</si>
  <si>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</si>
  <si>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</si>
  <si>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</si>
  <si>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</si>
  <si>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2.14763 71.5584 378.67 607.246 855.017 1049.41 1211.02 1342.42</t>
  </si>
  <si>
    <t>Fs_true</t>
  </si>
  <si>
    <t>2.5876 99.9616 408.517 601.123 800.301 1001.08 1201.31 1400.77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</si>
  <si>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</si>
  <si>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</si>
  <si>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</si>
  <si>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</si>
  <si>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</si>
  <si>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</si>
  <si>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</si>
  <si>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</si>
  <si>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</si>
  <si>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</si>
  <si>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</si>
  <si>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</si>
  <si>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</si>
  <si>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</si>
  <si>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</si>
  <si>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</si>
  <si>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</si>
  <si>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</si>
  <si>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</si>
  <si>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</si>
  <si>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</si>
  <si>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</si>
  <si>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</si>
  <si>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</si>
  <si>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</si>
  <si>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</si>
  <si>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</si>
  <si>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</si>
  <si>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</si>
  <si>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</si>
  <si>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</si>
  <si>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</si>
  <si>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</si>
  <si>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</si>
  <si>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</si>
  <si>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</si>
  <si>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</si>
  <si>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</si>
  <si>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</si>
  <si>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</si>
  <si>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</si>
  <si>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</si>
  <si>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</si>
  <si>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</si>
  <si>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</si>
  <si>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</si>
  <si>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</si>
  <si>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</si>
  <si>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</si>
  <si>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</si>
  <si>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</si>
  <si>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</si>
  <si>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</si>
  <si>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</si>
  <si>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</si>
  <si>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</si>
  <si>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</si>
  <si>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</si>
  <si>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</si>
  <si>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</si>
  <si>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</si>
  <si>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</si>
  <si>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</si>
  <si>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</si>
  <si>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</si>
  <si>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</si>
  <si>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</si>
  <si>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</si>
  <si>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</si>
  <si>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</si>
  <si>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</si>
  <si>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</si>
  <si>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</si>
  <si>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</si>
  <si>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</si>
  <si>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</si>
  <si>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</si>
  <si>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</si>
  <si>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</si>
  <si>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</si>
  <si>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</si>
  <si>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</si>
  <si>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</si>
  <si>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</si>
  <si>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</si>
  <si>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</si>
  <si>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</si>
  <si>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</si>
  <si>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</si>
  <si>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</si>
  <si>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</si>
  <si>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</si>
  <si>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</si>
  <si>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</si>
  <si>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</si>
  <si>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</si>
  <si>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</si>
  <si>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</si>
  <si>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</si>
  <si>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</si>
  <si>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</si>
  <si>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</si>
  <si>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</si>
  <si>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</si>
  <si>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</si>
  <si>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</si>
  <si>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</si>
  <si>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</si>
  <si>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</si>
  <si>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</si>
  <si>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</si>
  <si>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</si>
  <si>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</si>
  <si>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</si>
  <si>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</si>
  <si>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</si>
  <si>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</si>
  <si>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</si>
  <si>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</si>
  <si>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</si>
  <si>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</si>
  <si>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</si>
  <si>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</si>
  <si>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</si>
  <si>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</si>
  <si>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</si>
  <si>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</si>
  <si>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</si>
  <si>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</si>
  <si>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</si>
  <si>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</si>
  <si>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</si>
  <si>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</si>
  <si>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</si>
  <si>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</si>
  <si>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</si>
  <si>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</si>
  <si>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</si>
  <si>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</si>
  <si>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</si>
  <si>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</si>
  <si>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</si>
  <si>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</si>
  <si>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</si>
  <si>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</si>
  <si>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</si>
  <si>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</si>
  <si>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</si>
  <si>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</si>
  <si>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</si>
  <si>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</si>
  <si>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</si>
  <si>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</si>
  <si>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</si>
  <si>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</si>
  <si>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</si>
  <si>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</si>
  <si>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</si>
  <si>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</si>
  <si>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</si>
  <si>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</si>
  <si>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</si>
  <si>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</si>
  <si>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</si>
  <si>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</si>
  <si>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</si>
  <si>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</si>
  <si>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</si>
  <si>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</si>
  <si>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</si>
  <si>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</si>
  <si>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</si>
  <si>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</si>
  <si>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</si>
  <si>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</si>
  <si>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</si>
  <si>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</si>
  <si>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</si>
  <si>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</si>
  <si>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</si>
  <si>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</si>
  <si>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</si>
  <si>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</si>
  <si>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</si>
  <si>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</si>
  <si>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</si>
  <si>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</si>
  <si>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</si>
  <si>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</si>
  <si>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</si>
  <si>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</si>
  <si>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</si>
  <si>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</si>
  <si>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</si>
  <si>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</si>
  <si>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</si>
  <si>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</si>
  <si>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</si>
  <si>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</si>
  <si>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</si>
  <si>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</si>
  <si>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</si>
  <si>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</si>
  <si>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</si>
  <si>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-</t>
  </si>
  <si>
    <t>0: Broadleaf</t>
  </si>
  <si>
    <t>2/2</t>
  </si>
  <si>
    <t>5</t>
  </si>
  <si>
    <t>11111111</t>
  </si>
  <si>
    <t>oooooooo</t>
  </si>
  <si>
    <t>off</t>
  </si>
  <si>
    <t>20180710 09:17:49</t>
  </si>
  <si>
    <t>09:17:49</t>
  </si>
  <si>
    <t>RECT-3072-20180710-09_17_51</t>
  </si>
  <si>
    <t>DARK-3073-20180710-09_17_58</t>
  </si>
  <si>
    <t>09:17:18</t>
  </si>
  <si>
    <t>20180710 09:19:35</t>
  </si>
  <si>
    <t>09:19:35</t>
  </si>
  <si>
    <t>RECT-3074-20180710-09_19_36</t>
  </si>
  <si>
    <t>DARK-3075-20180710-09_19_44</t>
  </si>
  <si>
    <t>09:19:04</t>
  </si>
  <si>
    <t>20180710 09:21:18</t>
  </si>
  <si>
    <t>09:21:18</t>
  </si>
  <si>
    <t>RECT-3076-20180710-09_21_20</t>
  </si>
  <si>
    <t>DARK-3077-20180710-09_21_27</t>
  </si>
  <si>
    <t>09:20:47</t>
  </si>
  <si>
    <t>20180710 09:23:02</t>
  </si>
  <si>
    <t>09:23:02</t>
  </si>
  <si>
    <t>RECT-3078-20180710-09_23_03</t>
  </si>
  <si>
    <t>DARK-3079-20180710-09_23_11</t>
  </si>
  <si>
    <t>09:22:31</t>
  </si>
  <si>
    <t>20180710 09:24:45</t>
  </si>
  <si>
    <t>09:24:45</t>
  </si>
  <si>
    <t>RECT-3080-20180710-09_24_46</t>
  </si>
  <si>
    <t>DARK-3081-20180710-09_24_54</t>
  </si>
  <si>
    <t>09:24:15</t>
  </si>
  <si>
    <t>20180710 09:26:29</t>
  </si>
  <si>
    <t>09:26:29</t>
  </si>
  <si>
    <t>RECT-3082-20180710-09_26_30</t>
  </si>
  <si>
    <t>DARK-3083-20180710-09_26_38</t>
  </si>
  <si>
    <t>09:25:59</t>
  </si>
  <si>
    <t>20180710 09:28:23</t>
  </si>
  <si>
    <t>09:28:23</t>
  </si>
  <si>
    <t>RECT-3084-20180710-09_28_25</t>
  </si>
  <si>
    <t>DARK-3085-20180710-09_28_32</t>
  </si>
  <si>
    <t>09:27:52</t>
  </si>
  <si>
    <t>20180710 09:30:24</t>
  </si>
  <si>
    <t>09:30:24</t>
  </si>
  <si>
    <t>RECT-3086-20180710-09_30_26</t>
  </si>
  <si>
    <t>DARK-3087-20180710-09_30_33</t>
  </si>
  <si>
    <t>09:29:37</t>
  </si>
  <si>
    <t>1/2</t>
  </si>
  <si>
    <t>20180710 09:32:10</t>
  </si>
  <si>
    <t>09:32:10</t>
  </si>
  <si>
    <t>RECT-3088-20180710-09_32_12</t>
  </si>
  <si>
    <t>DARK-3089-20180710-09_32_20</t>
  </si>
  <si>
    <t>09:31:40</t>
  </si>
  <si>
    <t>20180710 09:34:08</t>
  </si>
  <si>
    <t>09:34:08</t>
  </si>
  <si>
    <t>RECT-3090-20180710-09_34_10</t>
  </si>
  <si>
    <t>DARK-3091-20180710-09_34_18</t>
  </si>
  <si>
    <t>09:33:24</t>
  </si>
  <si>
    <t>20180710 10:40:58</t>
  </si>
  <si>
    <t>10:40:58</t>
  </si>
  <si>
    <t>RECT-3132-20180710-10_40_59</t>
  </si>
  <si>
    <t>DARK-3133-20180710-10_41_07</t>
  </si>
  <si>
    <t>10:40:27</t>
  </si>
  <si>
    <t>20180710 10:42:40</t>
  </si>
  <si>
    <t>10:42:40</t>
  </si>
  <si>
    <t>RECT-3134-20180710-10_42_41</t>
  </si>
  <si>
    <t>DARK-3135-20180710-10_42_49</t>
  </si>
  <si>
    <t>10:42:09</t>
  </si>
  <si>
    <t>20180710 10:44:22</t>
  </si>
  <si>
    <t>10:44:22</t>
  </si>
  <si>
    <t>RECT-3136-20180710-10_44_24</t>
  </si>
  <si>
    <t>DARK-3137-20180710-10_44_31</t>
  </si>
  <si>
    <t>10:43:51</t>
  </si>
  <si>
    <t>20180710 10:46:22</t>
  </si>
  <si>
    <t>10:46:22</t>
  </si>
  <si>
    <t>RECT-3138-20180710-10_46_23</t>
  </si>
  <si>
    <t>DARK-3139-20180710-10_46_31</t>
  </si>
  <si>
    <t>10:45:51</t>
  </si>
  <si>
    <t>20180710 10:48:04</t>
  </si>
  <si>
    <t>10:48:04</t>
  </si>
  <si>
    <t>RECT-3140-20180710-10_48_05</t>
  </si>
  <si>
    <t>DARK-3141-20180710-10_48_13</t>
  </si>
  <si>
    <t>10:47:34</t>
  </si>
  <si>
    <t>20180710 10:49:52</t>
  </si>
  <si>
    <t>10:49:52</t>
  </si>
  <si>
    <t>RECT-3142-20180710-10_49_54</t>
  </si>
  <si>
    <t>DARK-3143-20180710-10_50_02</t>
  </si>
  <si>
    <t>10:49:23</t>
  </si>
  <si>
    <t>20180710 10:51:52</t>
  </si>
  <si>
    <t>10:51:52</t>
  </si>
  <si>
    <t>RECT-3144-20180710-10_51_53</t>
  </si>
  <si>
    <t>DARK-3145-20180710-10_52_01</t>
  </si>
  <si>
    <t>10:51:08</t>
  </si>
  <si>
    <t>20180710 10:53:52</t>
  </si>
  <si>
    <t>10:53:52</t>
  </si>
  <si>
    <t>RECT-3146-20180710-10_53_54</t>
  </si>
  <si>
    <t>DARK-3147-20180710-10_54_02</t>
  </si>
  <si>
    <t>10:53:10</t>
  </si>
  <si>
    <t>20180710 10:55:53</t>
  </si>
  <si>
    <t>10:55:53</t>
  </si>
  <si>
    <t>RECT-3148-20180710-10_55_54</t>
  </si>
  <si>
    <t>DARK-3149-20180710-10_56_02</t>
  </si>
  <si>
    <t>10:55:08</t>
  </si>
  <si>
    <t>20180710 10:57:39</t>
  </si>
  <si>
    <t>10:57:39</t>
  </si>
  <si>
    <t>RECT-3150-20180710-10_57_41</t>
  </si>
  <si>
    <t>DARK-3151-20180710-10_57_49</t>
  </si>
  <si>
    <t>10:57:09</t>
  </si>
  <si>
    <t>20180710 11:05:46</t>
  </si>
  <si>
    <t>11:05:46</t>
  </si>
  <si>
    <t>RECT-3152-20180710-11_05_48</t>
  </si>
  <si>
    <t>DARK-3153-20180710-11_05_56</t>
  </si>
  <si>
    <t>11:05:16</t>
  </si>
  <si>
    <t>20180710 11:07:38</t>
  </si>
  <si>
    <t>11:07:38</t>
  </si>
  <si>
    <t>RECT-3154-20180710-11_07_40</t>
  </si>
  <si>
    <t>DARK-3155-20180710-11_07_48</t>
  </si>
  <si>
    <t>11:07:07</t>
  </si>
  <si>
    <t>20180710 11:09:25</t>
  </si>
  <si>
    <t>11:09:25</t>
  </si>
  <si>
    <t>RECT-3156-20180710-11_09_27</t>
  </si>
  <si>
    <t>DARK-3157-20180710-11_09_35</t>
  </si>
  <si>
    <t>11:08:54</t>
  </si>
  <si>
    <t>20180710 11:11:05</t>
  </si>
  <si>
    <t>11:11:05</t>
  </si>
  <si>
    <t>RECT-3158-20180710-11_11_07</t>
  </si>
  <si>
    <t>DARK-3159-20180710-11_11_14</t>
  </si>
  <si>
    <t>11:10:35</t>
  </si>
  <si>
    <t>20180710 11:12:42</t>
  </si>
  <si>
    <t>11:12:42</t>
  </si>
  <si>
    <t>RECT-3160-20180710-11_12_44</t>
  </si>
  <si>
    <t>DARK-3161-20180710-11_12_52</t>
  </si>
  <si>
    <t>11:12:12</t>
  </si>
  <si>
    <t>20180710 11:14:23</t>
  </si>
  <si>
    <t>11:14:23</t>
  </si>
  <si>
    <t>RECT-3162-20180710-11_14_25</t>
  </si>
  <si>
    <t>DARK-3163-20180710-11_14_32</t>
  </si>
  <si>
    <t>11:13:54</t>
  </si>
  <si>
    <t>20180710 11:16:13</t>
  </si>
  <si>
    <t>11:16:13</t>
  </si>
  <si>
    <t>RECT-3164-20180710-11_16_15</t>
  </si>
  <si>
    <t>DARK-3165-20180710-11_16_23</t>
  </si>
  <si>
    <t>11:15:31</t>
  </si>
  <si>
    <t>20180710 11:18:14</t>
  </si>
  <si>
    <t>11:18:14</t>
  </si>
  <si>
    <t>RECT-3166-20180710-11_18_16</t>
  </si>
  <si>
    <t>DARK-3167-20180710-11_18_23</t>
  </si>
  <si>
    <t>11:17:22</t>
  </si>
  <si>
    <t>20180710 11:20:09</t>
  </si>
  <si>
    <t>11:20:09</t>
  </si>
  <si>
    <t>RECT-3168-20180710-11_20_10</t>
  </si>
  <si>
    <t>DARK-3169-20180710-11_20_18</t>
  </si>
  <si>
    <t>11:19:39</t>
  </si>
  <si>
    <t>20180710 11:22:09</t>
  </si>
  <si>
    <t>11:22:09</t>
  </si>
  <si>
    <t>RECT-3170-20180710-11_22_11</t>
  </si>
  <si>
    <t>DARK-3171-20180710-11_22_18</t>
  </si>
  <si>
    <t>11:22:36</t>
  </si>
  <si>
    <t>20180710 11:31:52</t>
  </si>
  <si>
    <t>11:31:52</t>
  </si>
  <si>
    <t>RECT-3172-20180710-11_31_54</t>
  </si>
  <si>
    <t>DARK-3173-20180710-11_32_01</t>
  </si>
  <si>
    <t>11:31:21</t>
  </si>
  <si>
    <t>20180710 11:33:38</t>
  </si>
  <si>
    <t>11:33:38</t>
  </si>
  <si>
    <t>RECT-3174-20180710-11_33_39</t>
  </si>
  <si>
    <t>DARK-3175-20180710-11_33_47</t>
  </si>
  <si>
    <t>11:33:07</t>
  </si>
  <si>
    <t>20180710 11:35:37</t>
  </si>
  <si>
    <t>11:35:37</t>
  </si>
  <si>
    <t>RECT-3176-20180710-11_35_38</t>
  </si>
  <si>
    <t>DARK-3177-20180710-11_35_46</t>
  </si>
  <si>
    <t>11:35:06</t>
  </si>
  <si>
    <t>20180710 11:37:24</t>
  </si>
  <si>
    <t>11:37:24</t>
  </si>
  <si>
    <t>RECT-3178-20180710-11_37_25</t>
  </si>
  <si>
    <t>DARK-3179-20180710-11_37_33</t>
  </si>
  <si>
    <t>11:36:53</t>
  </si>
  <si>
    <t>20180710 11:39:06</t>
  </si>
  <si>
    <t>11:39:06</t>
  </si>
  <si>
    <t>RECT-3180-20180710-11_39_07</t>
  </si>
  <si>
    <t>DARK-3181-20180710-11_39_15</t>
  </si>
  <si>
    <t>11:38:35</t>
  </si>
  <si>
    <t>20180710 11:40:52</t>
  </si>
  <si>
    <t>11:40:52</t>
  </si>
  <si>
    <t>RECT-3182-20180710-11_40_54</t>
  </si>
  <si>
    <t>DARK-3183-20180710-11_41_01</t>
  </si>
  <si>
    <t>11:40:23</t>
  </si>
  <si>
    <t>20180710 11:42:38</t>
  </si>
  <si>
    <t>11:42:38</t>
  </si>
  <si>
    <t>RECT-3184-20180710-11_42_40</t>
  </si>
  <si>
    <t>DARK-3185-20180710-11_42_47</t>
  </si>
  <si>
    <t>11:42:08</t>
  </si>
  <si>
    <t>20180710 11:44:39</t>
  </si>
  <si>
    <t>11:44:39</t>
  </si>
  <si>
    <t>RECT-3186-20180710-11_44_40</t>
  </si>
  <si>
    <t>DARK-3187-20180710-11_44_48</t>
  </si>
  <si>
    <t>11:43:51</t>
  </si>
  <si>
    <t>20180710 11:46:39</t>
  </si>
  <si>
    <t>11:46:39</t>
  </si>
  <si>
    <t>RECT-3188-20180710-11_46_41</t>
  </si>
  <si>
    <t>DARK-3189-20180710-11_46_48</t>
  </si>
  <si>
    <t>11:45:53</t>
  </si>
  <si>
    <t>20180710 11:48:40</t>
  </si>
  <si>
    <t>11:48:40</t>
  </si>
  <si>
    <t>RECT-3190-20180710-11_48_41</t>
  </si>
  <si>
    <t>DARK-3191-20180710-11_48_49</t>
  </si>
  <si>
    <t>11:48:04</t>
  </si>
  <si>
    <t>20180710 11:58:26</t>
  </si>
  <si>
    <t>11:58:26</t>
  </si>
  <si>
    <t>RECT-3192-20180710-11_58_28</t>
  </si>
  <si>
    <t>DARK-3193-20180710-11_58_35</t>
  </si>
  <si>
    <t>11:57:55</t>
  </si>
  <si>
    <t>20180710 12:00:06</t>
  </si>
  <si>
    <t>12:00:06</t>
  </si>
  <si>
    <t>RECT-3194-20180710-12_00_07</t>
  </si>
  <si>
    <t>DARK-3195-20180710-12_00_15</t>
  </si>
  <si>
    <t>11:59:35</t>
  </si>
  <si>
    <t>20180710 12:01:45</t>
  </si>
  <si>
    <t>12:01:45</t>
  </si>
  <si>
    <t>RECT-3196-20180710-12_01_47</t>
  </si>
  <si>
    <t>DARK-3197-20180710-12_01_54</t>
  </si>
  <si>
    <t>12:01:15</t>
  </si>
  <si>
    <t>20180710 12:03:30</t>
  </si>
  <si>
    <t>12:03:30</t>
  </si>
  <si>
    <t>RECT-3198-20180710-12_03_32</t>
  </si>
  <si>
    <t>DARK-3199-20180710-12_03_39</t>
  </si>
  <si>
    <t>12:03:00</t>
  </si>
  <si>
    <t>20180710 12:05:10</t>
  </si>
  <si>
    <t>12:05:10</t>
  </si>
  <si>
    <t>RECT-3200-20180710-12_05_11</t>
  </si>
  <si>
    <t>DARK-3201-20180710-12_05_19</t>
  </si>
  <si>
    <t>12:04:39</t>
  </si>
  <si>
    <t>20180710 12:06:50</t>
  </si>
  <si>
    <t>12:06:50</t>
  </si>
  <si>
    <t>RECT-3202-20180710-12_06_51</t>
  </si>
  <si>
    <t>DARK-3203-20180710-12_06_59</t>
  </si>
  <si>
    <t>12:06:20</t>
  </si>
  <si>
    <t>20180710 12:08:39</t>
  </si>
  <si>
    <t>12:08:39</t>
  </si>
  <si>
    <t>RECT-3204-20180710-12_08_40</t>
  </si>
  <si>
    <t>DARK-3205-20180710-12_08_48</t>
  </si>
  <si>
    <t>12:08:08</t>
  </si>
  <si>
    <t>20180710 12:10:21</t>
  </si>
  <si>
    <t>12:10:21</t>
  </si>
  <si>
    <t>RECT-3206-20180710-12_10_22</t>
  </si>
  <si>
    <t>DARK-3207-20180710-12_10_30</t>
  </si>
  <si>
    <t>12:09:51</t>
  </si>
  <si>
    <t>20180710 12:12:04</t>
  </si>
  <si>
    <t>12:12:04</t>
  </si>
  <si>
    <t>RECT-3208-20180710-12_12_06</t>
  </si>
  <si>
    <t>DARK-3209-20180710-12_12_13</t>
  </si>
  <si>
    <t>12:11:34</t>
  </si>
  <si>
    <t>20180710 12:13:51</t>
  </si>
  <si>
    <t>12:13:51</t>
  </si>
  <si>
    <t>RECT-3210-20180710-12_13_53</t>
  </si>
  <si>
    <t>DARK-3211-20180710-12_14_00</t>
  </si>
  <si>
    <t>12:13:21</t>
  </si>
  <si>
    <t>20180710 12:25:39</t>
  </si>
  <si>
    <t>12:25:39</t>
  </si>
  <si>
    <t>RECT-3212-20180710-12_25_41</t>
  </si>
  <si>
    <t>DARK-3213-20180710-12_25_48</t>
  </si>
  <si>
    <t>12:25:08</t>
  </si>
  <si>
    <t>20180710 12:27:23</t>
  </si>
  <si>
    <t>12:27:23</t>
  </si>
  <si>
    <t>RECT-3214-20180710-12_27_24</t>
  </si>
  <si>
    <t>DARK-3215-20180710-12_27_32</t>
  </si>
  <si>
    <t>12:26:52</t>
  </si>
  <si>
    <t>20180710 12:29:08</t>
  </si>
  <si>
    <t>12:29:08</t>
  </si>
  <si>
    <t>RECT-3216-20180710-12_29_10</t>
  </si>
  <si>
    <t>DARK-3217-20180710-12_29_17</t>
  </si>
  <si>
    <t>12:28:37</t>
  </si>
  <si>
    <t>20180710 12:30:54</t>
  </si>
  <si>
    <t>12:30:54</t>
  </si>
  <si>
    <t>RECT-3218-20180710-12_30_55</t>
  </si>
  <si>
    <t>DARK-3219-20180710-12_31_03</t>
  </si>
  <si>
    <t>12:30:23</t>
  </si>
  <si>
    <t>20180710 12:32:31</t>
  </si>
  <si>
    <t>12:32:31</t>
  </si>
  <si>
    <t>RECT-3220-20180710-12_32_33</t>
  </si>
  <si>
    <t>DARK-3221-20180710-12_32_40</t>
  </si>
  <si>
    <t>12:32:01</t>
  </si>
  <si>
    <t>20180710 12:34:07</t>
  </si>
  <si>
    <t>12:34:07</t>
  </si>
  <si>
    <t>RECT-3222-20180710-12_34_09</t>
  </si>
  <si>
    <t>DARK-3223-20180710-12_34_16</t>
  </si>
  <si>
    <t>12:33:38</t>
  </si>
  <si>
    <t>20180710 12:35:52</t>
  </si>
  <si>
    <t>12:35:52</t>
  </si>
  <si>
    <t>RECT-3224-20180710-12_35_53</t>
  </si>
  <si>
    <t>DARK-3225-20180710-12_36_01</t>
  </si>
  <si>
    <t>12:35:21</t>
  </si>
  <si>
    <t>20180710 12:37:39</t>
  </si>
  <si>
    <t>12:37:39</t>
  </si>
  <si>
    <t>RECT-3226-20180710-12_37_40</t>
  </si>
  <si>
    <t>DARK-3227-20180710-12_37_48</t>
  </si>
  <si>
    <t>12:37:09</t>
  </si>
  <si>
    <t>20180710 12:39:17</t>
  </si>
  <si>
    <t>12:39:17</t>
  </si>
  <si>
    <t>RECT-3228-20180710-12_39_18</t>
  </si>
  <si>
    <t>DARK-3229-20180710-12_39_26</t>
  </si>
  <si>
    <t>12:38:47</t>
  </si>
  <si>
    <t>20180710 12:40:52</t>
  </si>
  <si>
    <t>12:40:52</t>
  </si>
  <si>
    <t>RECT-3230-20180710-12_40_54</t>
  </si>
  <si>
    <t>DARK-3231-20180710-12_41_01</t>
  </si>
  <si>
    <t>12:40:23</t>
  </si>
  <si>
    <t>18332-1</t>
  </si>
  <si>
    <t>18432-2</t>
  </si>
  <si>
    <t>18321-1</t>
  </si>
  <si>
    <t>18412-2</t>
  </si>
  <si>
    <t>18311-2</t>
  </si>
  <si>
    <t>18422-2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</si>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</sst>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76"/>
  <sheetViews>
    <sheetView tabSelected="1" topLeftCell="A43" workbookViewId="0">
      <selection activeCell="A77" sqref="A77:XFD77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15</v>
      </c>
    </row>
    <row r="4" spans="1:171" x14ac:dyDescent="0.2">
      <c r="A4" t="s">
        <v>31</v>
      </c>
      <c r="B4" t="s">
        <v>32</v>
      </c>
    </row>
    <row r="5" spans="1:171" x14ac:dyDescent="0.2">
      <c r="B5">
        <v>2</v>
      </c>
    </row>
    <row r="6" spans="1:171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71" x14ac:dyDescent="0.2">
      <c r="B9" t="s">
        <v>40</v>
      </c>
      <c r="C9" t="s">
        <v>42</v>
      </c>
      <c r="D9">
        <v>0.75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0.23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171" x14ac:dyDescent="0.2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31</v>
      </c>
      <c r="BW14" t="s">
        <v>31</v>
      </c>
      <c r="BX14" t="s">
        <v>31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</row>
    <row r="15" spans="1:171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590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76</v>
      </c>
      <c r="AH15" t="s">
        <v>118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130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92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167</v>
      </c>
      <c r="CG15" t="s">
        <v>168</v>
      </c>
      <c r="CH15" t="s">
        <v>169</v>
      </c>
      <c r="CI15" t="s">
        <v>170</v>
      </c>
      <c r="CJ15" t="s">
        <v>171</v>
      </c>
      <c r="CK15" t="s">
        <v>172</v>
      </c>
      <c r="CL15" t="s">
        <v>173</v>
      </c>
      <c r="CM15" t="s">
        <v>174</v>
      </c>
      <c r="CN15" t="s">
        <v>175</v>
      </c>
      <c r="CO15" t="s">
        <v>176</v>
      </c>
      <c r="CP15" t="s">
        <v>177</v>
      </c>
      <c r="CQ15" t="s">
        <v>178</v>
      </c>
      <c r="CR15" t="s">
        <v>179</v>
      </c>
      <c r="CS15" t="s">
        <v>180</v>
      </c>
      <c r="CT15" t="s">
        <v>181</v>
      </c>
      <c r="CU15" t="s">
        <v>182</v>
      </c>
      <c r="CV15" t="s">
        <v>183</v>
      </c>
      <c r="CW15" t="s">
        <v>184</v>
      </c>
      <c r="CX15" t="s">
        <v>185</v>
      </c>
      <c r="CY15" t="s">
        <v>186</v>
      </c>
      <c r="CZ15" t="s">
        <v>187</v>
      </c>
      <c r="DA15" t="s">
        <v>188</v>
      </c>
      <c r="DB15" t="s">
        <v>189</v>
      </c>
      <c r="DC15" t="s">
        <v>190</v>
      </c>
      <c r="DD15" t="s">
        <v>191</v>
      </c>
      <c r="DE15" t="s">
        <v>192</v>
      </c>
      <c r="DF15" t="s">
        <v>193</v>
      </c>
      <c r="DG15" t="s">
        <v>194</v>
      </c>
      <c r="DH15" t="s">
        <v>195</v>
      </c>
      <c r="DI15" t="s">
        <v>88</v>
      </c>
      <c r="DJ15" t="s">
        <v>91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  <c r="EQ15" t="s">
        <v>228</v>
      </c>
      <c r="ER15" t="s">
        <v>229</v>
      </c>
      <c r="ES15" t="s">
        <v>230</v>
      </c>
      <c r="ET15" t="s">
        <v>231</v>
      </c>
      <c r="EU15" t="s">
        <v>232</v>
      </c>
      <c r="EV15" t="s">
        <v>233</v>
      </c>
      <c r="EW15" t="s">
        <v>234</v>
      </c>
      <c r="EX15" t="s">
        <v>235</v>
      </c>
      <c r="EY15" t="s">
        <v>236</v>
      </c>
      <c r="EZ15" t="s">
        <v>237</v>
      </c>
      <c r="FA15" t="s">
        <v>238</v>
      </c>
      <c r="FB15" t="s">
        <v>239</v>
      </c>
      <c r="FC15" t="s">
        <v>240</v>
      </c>
      <c r="FD15" t="s">
        <v>241</v>
      </c>
      <c r="FE15" t="s">
        <v>242</v>
      </c>
      <c r="FF15" t="s">
        <v>243</v>
      </c>
      <c r="FG15" t="s">
        <v>244</v>
      </c>
      <c r="FH15" t="s">
        <v>245</v>
      </c>
      <c r="FI15" t="s">
        <v>246</v>
      </c>
      <c r="FJ15" t="s">
        <v>247</v>
      </c>
      <c r="FK15" t="s">
        <v>248</v>
      </c>
      <c r="FL15" t="s">
        <v>249</v>
      </c>
      <c r="FM15" t="s">
        <v>250</v>
      </c>
      <c r="FN15" t="s">
        <v>251</v>
      </c>
      <c r="FO15" t="s">
        <v>252</v>
      </c>
    </row>
    <row r="16" spans="1:171" x14ac:dyDescent="0.2">
      <c r="B16" t="s">
        <v>253</v>
      </c>
      <c r="C16" t="s">
        <v>253</v>
      </c>
      <c r="G16" t="s">
        <v>253</v>
      </c>
      <c r="H16" t="s">
        <v>254</v>
      </c>
      <c r="I16" t="s">
        <v>255</v>
      </c>
      <c r="J16" t="s">
        <v>256</v>
      </c>
      <c r="K16" t="s">
        <v>256</v>
      </c>
      <c r="L16" t="s">
        <v>166</v>
      </c>
      <c r="M16" t="s">
        <v>166</v>
      </c>
      <c r="N16" t="s">
        <v>254</v>
      </c>
      <c r="O16" t="s">
        <v>254</v>
      </c>
      <c r="P16" t="s">
        <v>254</v>
      </c>
      <c r="Q16" t="s">
        <v>254</v>
      </c>
      <c r="R16" t="s">
        <v>257</v>
      </c>
      <c r="S16" t="s">
        <v>258</v>
      </c>
      <c r="T16" t="s">
        <v>258</v>
      </c>
      <c r="U16" t="s">
        <v>259</v>
      </c>
      <c r="V16" t="s">
        <v>260</v>
      </c>
      <c r="W16" t="s">
        <v>259</v>
      </c>
      <c r="X16" t="s">
        <v>259</v>
      </c>
      <c r="Y16" t="s">
        <v>259</v>
      </c>
      <c r="Z16" t="s">
        <v>257</v>
      </c>
      <c r="AA16" t="s">
        <v>257</v>
      </c>
      <c r="AB16" t="s">
        <v>257</v>
      </c>
      <c r="AC16" t="s">
        <v>257</v>
      </c>
      <c r="AG16" t="s">
        <v>261</v>
      </c>
      <c r="AH16" t="s">
        <v>260</v>
      </c>
      <c r="AJ16" t="s">
        <v>260</v>
      </c>
      <c r="AK16" t="s">
        <v>261</v>
      </c>
      <c r="AQ16" t="s">
        <v>255</v>
      </c>
      <c r="AW16" t="s">
        <v>255</v>
      </c>
      <c r="AX16" t="s">
        <v>255</v>
      </c>
      <c r="AY16" t="s">
        <v>255</v>
      </c>
      <c r="BA16" t="s">
        <v>262</v>
      </c>
      <c r="BK16" t="s">
        <v>263</v>
      </c>
      <c r="BL16" t="s">
        <v>263</v>
      </c>
      <c r="BM16" t="s">
        <v>263</v>
      </c>
      <c r="BN16" t="s">
        <v>255</v>
      </c>
      <c r="BP16" t="s">
        <v>264</v>
      </c>
      <c r="BR16" t="s">
        <v>255</v>
      </c>
      <c r="BS16" t="s">
        <v>255</v>
      </c>
      <c r="BU16" t="s">
        <v>265</v>
      </c>
      <c r="BV16" t="s">
        <v>266</v>
      </c>
      <c r="BY16" t="s">
        <v>253</v>
      </c>
      <c r="BZ16" t="s">
        <v>256</v>
      </c>
      <c r="CA16" t="s">
        <v>256</v>
      </c>
      <c r="CB16" t="s">
        <v>267</v>
      </c>
      <c r="CC16" t="s">
        <v>267</v>
      </c>
      <c r="CD16" t="s">
        <v>261</v>
      </c>
      <c r="CE16" t="s">
        <v>259</v>
      </c>
      <c r="CF16" t="s">
        <v>259</v>
      </c>
      <c r="CG16" t="s">
        <v>258</v>
      </c>
      <c r="CH16" t="s">
        <v>258</v>
      </c>
      <c r="CI16" t="s">
        <v>258</v>
      </c>
      <c r="CJ16" t="s">
        <v>268</v>
      </c>
      <c r="CK16" t="s">
        <v>255</v>
      </c>
      <c r="CL16" t="s">
        <v>255</v>
      </c>
      <c r="CM16" t="s">
        <v>255</v>
      </c>
      <c r="CR16" t="s">
        <v>255</v>
      </c>
      <c r="CU16" t="s">
        <v>258</v>
      </c>
      <c r="CV16" t="s">
        <v>258</v>
      </c>
      <c r="CW16" t="s">
        <v>258</v>
      </c>
      <c r="CX16" t="s">
        <v>258</v>
      </c>
      <c r="CY16" t="s">
        <v>258</v>
      </c>
      <c r="CZ16" t="s">
        <v>255</v>
      </c>
      <c r="DA16" t="s">
        <v>255</v>
      </c>
      <c r="DB16" t="s">
        <v>255</v>
      </c>
      <c r="DC16" t="s">
        <v>253</v>
      </c>
      <c r="DE16" t="s">
        <v>269</v>
      </c>
      <c r="DF16" t="s">
        <v>269</v>
      </c>
      <c r="DH16" t="s">
        <v>253</v>
      </c>
      <c r="DI16" t="s">
        <v>270</v>
      </c>
      <c r="DL16" t="s">
        <v>271</v>
      </c>
      <c r="DM16" t="s">
        <v>272</v>
      </c>
      <c r="DN16" t="s">
        <v>271</v>
      </c>
      <c r="DO16" t="s">
        <v>272</v>
      </c>
      <c r="DP16" t="s">
        <v>260</v>
      </c>
      <c r="DQ16" t="s">
        <v>260</v>
      </c>
      <c r="DR16" t="s">
        <v>255</v>
      </c>
      <c r="DS16" t="s">
        <v>273</v>
      </c>
      <c r="DT16" t="s">
        <v>255</v>
      </c>
      <c r="DV16" t="s">
        <v>254</v>
      </c>
      <c r="DW16" t="s">
        <v>274</v>
      </c>
      <c r="DX16" t="s">
        <v>254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M16" t="s">
        <v>275</v>
      </c>
      <c r="EN16" t="s">
        <v>275</v>
      </c>
      <c r="EU16" t="s">
        <v>275</v>
      </c>
      <c r="EV16" t="s">
        <v>260</v>
      </c>
      <c r="EW16" t="s">
        <v>260</v>
      </c>
      <c r="EX16" t="s">
        <v>271</v>
      </c>
      <c r="EY16" t="s">
        <v>272</v>
      </c>
      <c r="FA16" t="s">
        <v>261</v>
      </c>
      <c r="FB16" t="s">
        <v>261</v>
      </c>
      <c r="FC16" t="s">
        <v>258</v>
      </c>
      <c r="FD16" t="s">
        <v>258</v>
      </c>
      <c r="FE16" t="s">
        <v>258</v>
      </c>
      <c r="FF16" t="s">
        <v>258</v>
      </c>
      <c r="FG16" t="s">
        <v>258</v>
      </c>
      <c r="FH16" t="s">
        <v>260</v>
      </c>
      <c r="FI16" t="s">
        <v>260</v>
      </c>
      <c r="FJ16" t="s">
        <v>260</v>
      </c>
      <c r="FK16" t="s">
        <v>258</v>
      </c>
      <c r="FL16" t="s">
        <v>256</v>
      </c>
      <c r="FM16" t="s">
        <v>267</v>
      </c>
      <c r="FN16" t="s">
        <v>260</v>
      </c>
      <c r="FO16" t="s">
        <v>260</v>
      </c>
    </row>
    <row r="17" spans="1:171" x14ac:dyDescent="0.2">
      <c r="A17">
        <v>11</v>
      </c>
      <c r="B17">
        <v>1531232269.7</v>
      </c>
      <c r="C17">
        <v>1693.60000014305</v>
      </c>
      <c r="D17" t="s">
        <v>283</v>
      </c>
      <c r="E17" t="s">
        <v>284</v>
      </c>
      <c r="F17" t="s">
        <v>584</v>
      </c>
      <c r="G17">
        <v>1531232261.7</v>
      </c>
      <c r="H17">
        <f t="shared" ref="H17:H26" si="0">CD17*AI17*(CB17-CC17)/(100*BV17*(1000-AI17*CB17))</f>
        <v>9.2608220929354963E-3</v>
      </c>
      <c r="I17">
        <f t="shared" ref="I17:I26" si="1">CD17*AI17*(CA17-BZ17*(1000-AI17*CC17)/(1000-AI17*CB17))/(100*BV17)</f>
        <v>35.273883044629763</v>
      </c>
      <c r="J17">
        <f t="shared" ref="J17:J26" si="2">BZ17 - IF(AI17&gt;1, I17*BV17*100/(AK17*CJ17), 0)</f>
        <v>342.36106451612898</v>
      </c>
      <c r="K17">
        <f t="shared" ref="K17:K26" si="3">((Q17-H17/2)*J17-I17)/(Q17+H17/2)</f>
        <v>263.10007826294685</v>
      </c>
      <c r="L17">
        <f t="shared" ref="L17:L26" si="4">K17*(CE17+CF17)/1000</f>
        <v>26.194812817069877</v>
      </c>
      <c r="M17">
        <f t="shared" ref="M17:M26" si="5">(BZ17 - IF(AI17&gt;1, I17*BV17*100/(AK17*CJ17), 0))*(CE17+CF17)/1000</f>
        <v>34.08620803179663</v>
      </c>
      <c r="N17">
        <f t="shared" ref="N17:N26" si="6">2/((1/P17-1/O17)+SIGN(P17)*SQRT((1/P17-1/O17)*(1/P17-1/O17) + 4*BW17/((BW17+1)*(BW17+1))*(2*1/P17*1/O17-1/O17*1/O17)))</f>
        <v>0.9152723534758509</v>
      </c>
      <c r="O17">
        <f t="shared" ref="O17:O26" si="7">AF17+AE17*BV17+AD17*BV17*BV17</f>
        <v>2.2518834785405044</v>
      </c>
      <c r="P17">
        <f t="shared" ref="P17:P26" si="8">H17*(1000-(1000*0.61365*EXP(17.502*T17/(240.97+T17))/(CE17+CF17)+CB17)/2)/(1000*0.61365*EXP(17.502*T17/(240.97+T17))/(CE17+CF17)-CB17)</f>
        <v>0.74878137268725908</v>
      </c>
      <c r="Q17">
        <f t="shared" ref="Q17:Q26" si="9">1/((BW17+1)/(N17/1.6)+1/(O17/1.37)) + BW17/((BW17+1)/(N17/1.6) + BW17/(O17/1.37))</f>
        <v>0.48040554134326441</v>
      </c>
      <c r="R17">
        <f t="shared" ref="R17:R26" si="10">(BS17*BU17)</f>
        <v>273.59687496464437</v>
      </c>
      <c r="S17">
        <f t="shared" ref="S17:S26" si="11">(CG17+(R17+2*0.95*0.0000000567*(((CG17+$B$7)+273)^4-(CG17+273)^4)-44100*H17)/(1.84*29.3*O17+8*0.95*0.0000000567*(CG17+273)^3))</f>
        <v>28.446896559980075</v>
      </c>
      <c r="T17">
        <f t="shared" ref="T17:T26" si="12">($C$7*CH17+$D$7*CI17+$E$7*S17)</f>
        <v>28.4018774193548</v>
      </c>
      <c r="U17">
        <f t="shared" ref="U17:U26" si="13">0.61365*EXP(17.502*T17/(240.97+T17))</f>
        <v>3.8846593077376967</v>
      </c>
      <c r="V17">
        <f t="shared" ref="V17:V26" si="14">(W17/X17*100)</f>
        <v>65.235688975448952</v>
      </c>
      <c r="W17">
        <f t="shared" ref="W17:W26" si="15">CB17*(CE17+CF17)/1000</f>
        <v>2.6939703433432656</v>
      </c>
      <c r="X17">
        <f t="shared" ref="X17:X26" si="16">0.61365*EXP(17.502*CG17/(240.97+CG17))</f>
        <v>4.1295959093144932</v>
      </c>
      <c r="Y17">
        <f t="shared" ref="Y17:Y26" si="17">(U17-CB17*(CE17+CF17)/1000)</f>
        <v>1.1906889643944312</v>
      </c>
      <c r="Z17">
        <f t="shared" ref="Z17:Z26" si="18">(-H17*44100)</f>
        <v>-408.40225429845538</v>
      </c>
      <c r="AA17">
        <f t="shared" ref="AA17:AA26" si="19">2*29.3*O17*0.92*(CG17-T17)</f>
        <v>128.21545567960291</v>
      </c>
      <c r="AB17">
        <f t="shared" ref="AB17:AB26" si="20">2*0.95*0.0000000567*(((CG17+$B$7)+273)^4-(T17+273)^4)</f>
        <v>12.526377927814421</v>
      </c>
      <c r="AC17">
        <f t="shared" ref="AC17:AC26" si="21">R17+AB17+Z17+AA17</f>
        <v>5.9364542736063015</v>
      </c>
      <c r="AD17">
        <v>-4.1234472485518599E-2</v>
      </c>
      <c r="AE17">
        <v>4.6289307703183999E-2</v>
      </c>
      <c r="AF17">
        <v>3.4585886418000702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MAX(0,($B$13+$C$13*CJ17)/(1+$D$13*CJ17)*CE17/(CG17+273)*$E$13)</f>
        <v>52153.687047934829</v>
      </c>
      <c r="AL17">
        <v>0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-1</v>
      </c>
      <c r="AR17" t="s">
        <v>285</v>
      </c>
      <c r="AS17">
        <v>885.17915384615401</v>
      </c>
      <c r="AT17">
        <v>1304.3499999999999</v>
      </c>
      <c r="AU17">
        <f t="shared" ref="AU17:AU26" si="27">1-AS17/AT17</f>
        <v>0.32136377977831554</v>
      </c>
      <c r="AV17">
        <v>0.5</v>
      </c>
      <c r="AW17">
        <f t="shared" ref="AW17:AW26" si="28">BS17</f>
        <v>1429.1940054305339</v>
      </c>
      <c r="AX17">
        <f t="shared" ref="AX17:AX26" si="29">I17</f>
        <v>35.273883044629763</v>
      </c>
      <c r="AY17">
        <f t="shared" ref="AY17:AY26" si="30">AU17*AV17*AW17</f>
        <v>229.64559381083342</v>
      </c>
      <c r="AZ17">
        <f t="shared" ref="AZ17:AZ26" si="31">BE17/AT17</f>
        <v>0.54521409130984777</v>
      </c>
      <c r="BA17">
        <f t="shared" ref="BA17:BA26" si="32">(AX17-AQ17)/AW17</f>
        <v>2.538065714437595E-2</v>
      </c>
      <c r="BB17">
        <f t="shared" ref="BB17:BB26" si="33">(AN17-AT17)/AT17</f>
        <v>-1</v>
      </c>
      <c r="BC17" t="s">
        <v>286</v>
      </c>
      <c r="BD17">
        <v>593.20000000000005</v>
      </c>
      <c r="BE17">
        <f t="shared" ref="BE17:BE26" si="34">AT17-BD17</f>
        <v>711.14999999999986</v>
      </c>
      <c r="BF17">
        <f t="shared" ref="BF17:BF26" si="35">(AT17-AS17)/(AT17-BD17)</f>
        <v>0.58942676812746397</v>
      </c>
      <c r="BG17">
        <f t="shared" ref="BG17:BG26" si="36">(AN17-AT17)/(AN17-BD17)</f>
        <v>2.1988368172623058</v>
      </c>
      <c r="BH17">
        <f t="shared" ref="BH17:BH26" si="37">(AT17-AS17)/(AT17-AM17)</f>
        <v>0.32136377977831559</v>
      </c>
      <c r="BI17" t="e">
        <f t="shared" ref="BI17:BI26" si="38">(AN17-AT17)/(AN17-AM17)</f>
        <v>#DIV/0!</v>
      </c>
      <c r="BJ17" t="s">
        <v>276</v>
      </c>
      <c r="BK17" t="s">
        <v>276</v>
      </c>
      <c r="BL17" t="s">
        <v>276</v>
      </c>
      <c r="BM17" t="s">
        <v>276</v>
      </c>
      <c r="BN17" t="s">
        <v>276</v>
      </c>
      <c r="BO17" t="s">
        <v>276</v>
      </c>
      <c r="BP17" t="s">
        <v>276</v>
      </c>
      <c r="BQ17" t="s">
        <v>276</v>
      </c>
      <c r="BR17">
        <f t="shared" ref="BR17:BR26" si="39">$B$11*CK17+$C$11*CL17+$F$11*CM17</f>
        <v>1699.97</v>
      </c>
      <c r="BS17">
        <f t="shared" ref="BS17:BS26" si="40">BR17*BT17</f>
        <v>1429.1940054305339</v>
      </c>
      <c r="BT17">
        <f t="shared" ref="BT17:BT26" si="41">($B$11*$D$9+$C$11*$D$9+$F$11*((CZ17+CR17)/MAX(CZ17+CR17+DA17, 0.1)*$I$9+DA17/MAX(CZ17+CR17+DA17, 0.1)*$J$9))/($B$11+$C$11+$F$11)</f>
        <v>0.840717192321355</v>
      </c>
      <c r="BU17">
        <f t="shared" ref="BU17:BU26" si="42">($B$11*$K$9+$C$11*$K$9+$F$11*((CZ17+CR17)/MAX(CZ17+CR17+DA17, 0.1)*$P$9+DA17/MAX(CZ17+CR17+DA17, 0.1)*$Q$9))/($B$11+$C$11+$F$11)</f>
        <v>0.19143438464271012</v>
      </c>
      <c r="BV17">
        <v>6</v>
      </c>
      <c r="BW17">
        <v>0.5</v>
      </c>
      <c r="BX17" t="s">
        <v>277</v>
      </c>
      <c r="BY17">
        <v>1531232261.7</v>
      </c>
      <c r="BZ17">
        <v>342.36106451612898</v>
      </c>
      <c r="CA17">
        <v>400.02551612903198</v>
      </c>
      <c r="CB17">
        <v>27.0581741935484</v>
      </c>
      <c r="CC17">
        <v>13.5433258064516</v>
      </c>
      <c r="CD17">
        <v>400.015193548387</v>
      </c>
      <c r="CE17">
        <v>99.462141935483899</v>
      </c>
      <c r="CF17">
        <v>0.100020835483871</v>
      </c>
      <c r="CG17">
        <v>29.4579870967742</v>
      </c>
      <c r="CH17">
        <v>28.4018774193548</v>
      </c>
      <c r="CI17">
        <v>999.9</v>
      </c>
      <c r="CJ17">
        <v>9997.6667741935507</v>
      </c>
      <c r="CK17">
        <v>0</v>
      </c>
      <c r="CL17">
        <v>11.5726580645161</v>
      </c>
      <c r="CM17">
        <v>1699.97</v>
      </c>
      <c r="CN17">
        <v>0.97602012903225799</v>
      </c>
      <c r="CO17">
        <v>2.3979651612903202E-2</v>
      </c>
      <c r="CP17">
        <v>0</v>
      </c>
      <c r="CQ17">
        <v>885.26567741935503</v>
      </c>
      <c r="CR17">
        <v>5.0001699999999998</v>
      </c>
      <c r="CS17">
        <v>15283.5967741936</v>
      </c>
      <c r="CT17">
        <v>14900.819354838701</v>
      </c>
      <c r="CU17">
        <v>49.239677419354798</v>
      </c>
      <c r="CV17">
        <v>50.165064516129</v>
      </c>
      <c r="CW17">
        <v>49.987806451612897</v>
      </c>
      <c r="CX17">
        <v>50.967483870967698</v>
      </c>
      <c r="CY17">
        <v>51.090451612903202</v>
      </c>
      <c r="CZ17">
        <v>1654.3222580645199</v>
      </c>
      <c r="DA17">
        <v>40.64</v>
      </c>
      <c r="DB17">
        <v>0</v>
      </c>
      <c r="DC17">
        <v>690.70000004768394</v>
      </c>
      <c r="DD17">
        <v>885.17915384615401</v>
      </c>
      <c r="DE17">
        <v>-4.8810256436139099</v>
      </c>
      <c r="DF17">
        <v>-63.237606811138299</v>
      </c>
      <c r="DG17">
        <v>15282.819230769201</v>
      </c>
      <c r="DH17">
        <v>15</v>
      </c>
      <c r="DI17">
        <v>1531232238.7</v>
      </c>
      <c r="DJ17" t="s">
        <v>287</v>
      </c>
      <c r="DK17">
        <v>11</v>
      </c>
      <c r="DL17">
        <v>0.95799999999999996</v>
      </c>
      <c r="DM17">
        <v>-0.105</v>
      </c>
      <c r="DN17">
        <v>400</v>
      </c>
      <c r="DO17">
        <v>13</v>
      </c>
      <c r="DP17">
        <v>0.02</v>
      </c>
      <c r="DQ17">
        <v>0.01</v>
      </c>
      <c r="DR17">
        <v>35.310896315849497</v>
      </c>
      <c r="DS17">
        <v>-0.312438494196356</v>
      </c>
      <c r="DT17">
        <v>0.14526307657874599</v>
      </c>
      <c r="DU17">
        <v>1</v>
      </c>
      <c r="DV17">
        <v>0.90041399465548</v>
      </c>
      <c r="DW17">
        <v>0.17146014414699701</v>
      </c>
      <c r="DX17">
        <v>2.40867751920451E-2</v>
      </c>
      <c r="DY17">
        <v>1</v>
      </c>
      <c r="DZ17">
        <v>2</v>
      </c>
      <c r="EA17">
        <v>2</v>
      </c>
      <c r="EB17" t="s">
        <v>278</v>
      </c>
      <c r="EC17">
        <v>1.8897999999999999</v>
      </c>
      <c r="ED17">
        <v>1.8875900000000001</v>
      </c>
      <c r="EE17">
        <v>1.8887100000000001</v>
      </c>
      <c r="EF17">
        <v>1.88873</v>
      </c>
      <c r="EG17">
        <v>1.8918600000000001</v>
      </c>
      <c r="EH17">
        <v>1.8864099999999999</v>
      </c>
      <c r="EI17">
        <v>1.8883700000000001</v>
      </c>
      <c r="EJ17">
        <v>1.89063</v>
      </c>
      <c r="EK17" t="s">
        <v>279</v>
      </c>
      <c r="EL17" t="s">
        <v>19</v>
      </c>
      <c r="EM17" t="s">
        <v>19</v>
      </c>
      <c r="EN17" t="s">
        <v>19</v>
      </c>
      <c r="EO17" t="s">
        <v>280</v>
      </c>
      <c r="EP17" t="s">
        <v>281</v>
      </c>
      <c r="EQ17" t="s">
        <v>282</v>
      </c>
      <c r="ER17" t="s">
        <v>282</v>
      </c>
      <c r="ES17" t="s">
        <v>282</v>
      </c>
      <c r="ET17" t="s">
        <v>282</v>
      </c>
      <c r="EU17">
        <v>0</v>
      </c>
      <c r="EV17">
        <v>100</v>
      </c>
      <c r="EW17">
        <v>100</v>
      </c>
      <c r="EX17">
        <v>0.95799999999999996</v>
      </c>
      <c r="EY17">
        <v>-0.105</v>
      </c>
      <c r="EZ17">
        <v>2</v>
      </c>
      <c r="FA17">
        <v>384.298</v>
      </c>
      <c r="FB17">
        <v>630.64700000000005</v>
      </c>
      <c r="FC17">
        <v>25.000599999999999</v>
      </c>
      <c r="FD17">
        <v>33.253500000000003</v>
      </c>
      <c r="FE17">
        <v>30.000299999999999</v>
      </c>
      <c r="FF17">
        <v>33.221200000000003</v>
      </c>
      <c r="FG17">
        <v>33.210099999999997</v>
      </c>
      <c r="FH17">
        <v>20.124700000000001</v>
      </c>
      <c r="FI17">
        <v>56.313899999999997</v>
      </c>
      <c r="FJ17">
        <v>0</v>
      </c>
      <c r="FK17">
        <v>25</v>
      </c>
      <c r="FL17">
        <v>400</v>
      </c>
      <c r="FM17">
        <v>13.4183</v>
      </c>
      <c r="FN17">
        <v>100.84</v>
      </c>
      <c r="FO17">
        <v>99.8078</v>
      </c>
    </row>
    <row r="18" spans="1:171" x14ac:dyDescent="0.2">
      <c r="A18">
        <v>12</v>
      </c>
      <c r="B18">
        <v>1531232375.2</v>
      </c>
      <c r="C18">
        <v>1799.10000014305</v>
      </c>
      <c r="D18" t="s">
        <v>288</v>
      </c>
      <c r="E18" t="s">
        <v>289</v>
      </c>
      <c r="F18" t="s">
        <v>584</v>
      </c>
      <c r="G18">
        <v>1531232367.2</v>
      </c>
      <c r="H18">
        <f t="shared" si="0"/>
        <v>9.2051675685283687E-3</v>
      </c>
      <c r="I18">
        <f t="shared" si="1"/>
        <v>26.56643527595017</v>
      </c>
      <c r="J18">
        <f t="shared" si="2"/>
        <v>256.63945161290297</v>
      </c>
      <c r="K18">
        <f t="shared" si="3"/>
        <v>196.24014499232516</v>
      </c>
      <c r="L18">
        <f t="shared" si="4"/>
        <v>19.537543177173756</v>
      </c>
      <c r="M18">
        <f t="shared" si="5"/>
        <v>25.550859468888923</v>
      </c>
      <c r="N18">
        <f t="shared" si="6"/>
        <v>0.9015775449096769</v>
      </c>
      <c r="O18">
        <f t="shared" si="7"/>
        <v>2.2523713898545217</v>
      </c>
      <c r="P18">
        <f t="shared" si="8"/>
        <v>0.73959285326510837</v>
      </c>
      <c r="Q18">
        <f t="shared" si="9"/>
        <v>0.47435729260091009</v>
      </c>
      <c r="R18">
        <f t="shared" si="10"/>
        <v>273.60582270143976</v>
      </c>
      <c r="S18">
        <f t="shared" si="11"/>
        <v>28.481688743016008</v>
      </c>
      <c r="T18">
        <f t="shared" si="12"/>
        <v>28.4668967741936</v>
      </c>
      <c r="U18">
        <f t="shared" si="13"/>
        <v>3.8993640565588632</v>
      </c>
      <c r="V18">
        <f t="shared" si="14"/>
        <v>65.352423939804282</v>
      </c>
      <c r="W18">
        <f t="shared" si="15"/>
        <v>2.7012988225016756</v>
      </c>
      <c r="X18">
        <f t="shared" si="16"/>
        <v>4.1334332525903328</v>
      </c>
      <c r="Y18">
        <f t="shared" si="17"/>
        <v>1.1980652340571876</v>
      </c>
      <c r="Z18">
        <f t="shared" si="18"/>
        <v>-405.94788977210106</v>
      </c>
      <c r="AA18">
        <f t="shared" si="19"/>
        <v>122.30374955451198</v>
      </c>
      <c r="AB18">
        <f t="shared" si="20"/>
        <v>11.951040511766992</v>
      </c>
      <c r="AC18">
        <f t="shared" si="21"/>
        <v>1.912722995617699</v>
      </c>
      <c r="AD18">
        <v>-4.1247619005986502E-2</v>
      </c>
      <c r="AE18">
        <v>4.63040658241076E-2</v>
      </c>
      <c r="AF18">
        <v>3.45946127912539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52166.797603699786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290</v>
      </c>
      <c r="AS18">
        <v>837.98084615384596</v>
      </c>
      <c r="AT18">
        <v>1185.24</v>
      </c>
      <c r="AU18">
        <f t="shared" si="27"/>
        <v>0.29298636043852222</v>
      </c>
      <c r="AV18">
        <v>0.5</v>
      </c>
      <c r="AW18">
        <f t="shared" si="28"/>
        <v>1429.2411482651801</v>
      </c>
      <c r="AX18">
        <f t="shared" si="29"/>
        <v>26.56643527595017</v>
      </c>
      <c r="AY18">
        <f t="shared" si="30"/>
        <v>209.37408110959473</v>
      </c>
      <c r="AZ18">
        <f t="shared" si="31"/>
        <v>0.50497789477236676</v>
      </c>
      <c r="BA18">
        <f t="shared" si="32"/>
        <v>1.9287462657656088E-2</v>
      </c>
      <c r="BB18">
        <f t="shared" si="33"/>
        <v>-1</v>
      </c>
      <c r="BC18" t="s">
        <v>291</v>
      </c>
      <c r="BD18">
        <v>586.72</v>
      </c>
      <c r="BE18">
        <f t="shared" si="34"/>
        <v>598.52</v>
      </c>
      <c r="BF18">
        <f t="shared" si="35"/>
        <v>0.58019640754887736</v>
      </c>
      <c r="BG18">
        <f t="shared" si="36"/>
        <v>2.0201118080174529</v>
      </c>
      <c r="BH18">
        <f t="shared" si="37"/>
        <v>0.29298636043852222</v>
      </c>
      <c r="BI18" t="e">
        <f t="shared" si="38"/>
        <v>#DIV/0!</v>
      </c>
      <c r="BJ18" t="s">
        <v>276</v>
      </c>
      <c r="BK18" t="s">
        <v>276</v>
      </c>
      <c r="BL18" t="s">
        <v>276</v>
      </c>
      <c r="BM18" t="s">
        <v>276</v>
      </c>
      <c r="BN18" t="s">
        <v>276</v>
      </c>
      <c r="BO18" t="s">
        <v>276</v>
      </c>
      <c r="BP18" t="s">
        <v>276</v>
      </c>
      <c r="BQ18" t="s">
        <v>276</v>
      </c>
      <c r="BR18">
        <f t="shared" si="39"/>
        <v>1700.0261290322601</v>
      </c>
      <c r="BS18">
        <f t="shared" si="40"/>
        <v>1429.2411482651801</v>
      </c>
      <c r="BT18">
        <f t="shared" si="41"/>
        <v>0.84071716537602614</v>
      </c>
      <c r="BU18">
        <f t="shared" si="42"/>
        <v>0.19143433075205249</v>
      </c>
      <c r="BV18">
        <v>6</v>
      </c>
      <c r="BW18">
        <v>0.5</v>
      </c>
      <c r="BX18" t="s">
        <v>277</v>
      </c>
      <c r="BY18">
        <v>1531232367.2</v>
      </c>
      <c r="BZ18">
        <v>256.63945161290297</v>
      </c>
      <c r="CA18">
        <v>300.03174193548398</v>
      </c>
      <c r="CB18">
        <v>27.132545161290299</v>
      </c>
      <c r="CC18">
        <v>13.699735483871001</v>
      </c>
      <c r="CD18">
        <v>400.00900000000001</v>
      </c>
      <c r="CE18">
        <v>99.459351612903205</v>
      </c>
      <c r="CF18">
        <v>0.100008058064516</v>
      </c>
      <c r="CG18">
        <v>29.474093548387099</v>
      </c>
      <c r="CH18">
        <v>28.4668967741936</v>
      </c>
      <c r="CI18">
        <v>999.9</v>
      </c>
      <c r="CJ18">
        <v>10001.1348387097</v>
      </c>
      <c r="CK18">
        <v>0</v>
      </c>
      <c r="CL18">
        <v>12.679777419354799</v>
      </c>
      <c r="CM18">
        <v>1700.0261290322601</v>
      </c>
      <c r="CN18">
        <v>0.976022709677419</v>
      </c>
      <c r="CO18">
        <v>2.3977483870967702E-2</v>
      </c>
      <c r="CP18">
        <v>0</v>
      </c>
      <c r="CQ18">
        <v>838.03441935483897</v>
      </c>
      <c r="CR18">
        <v>5.0001699999999998</v>
      </c>
      <c r="CS18">
        <v>14535.722580645201</v>
      </c>
      <c r="CT18">
        <v>14901.316129032301</v>
      </c>
      <c r="CU18">
        <v>49.253741935483902</v>
      </c>
      <c r="CV18">
        <v>50.175064516128998</v>
      </c>
      <c r="CW18">
        <v>49.971483870967703</v>
      </c>
      <c r="CX18">
        <v>50.997870967741903</v>
      </c>
      <c r="CY18">
        <v>51.110548387096799</v>
      </c>
      <c r="CZ18">
        <v>1654.38612903226</v>
      </c>
      <c r="DA18">
        <v>40.64</v>
      </c>
      <c r="DB18">
        <v>0</v>
      </c>
      <c r="DC18">
        <v>105.09999990463299</v>
      </c>
      <c r="DD18">
        <v>837.98084615384596</v>
      </c>
      <c r="DE18">
        <v>-5.5684786346210702</v>
      </c>
      <c r="DF18">
        <v>-111.88717949841001</v>
      </c>
      <c r="DG18">
        <v>14534.4653846154</v>
      </c>
      <c r="DH18">
        <v>15</v>
      </c>
      <c r="DI18">
        <v>1531232344.7</v>
      </c>
      <c r="DJ18" t="s">
        <v>292</v>
      </c>
      <c r="DK18">
        <v>12</v>
      </c>
      <c r="DL18">
        <v>0.999</v>
      </c>
      <c r="DM18">
        <v>-0.105</v>
      </c>
      <c r="DN18">
        <v>300</v>
      </c>
      <c r="DO18">
        <v>13</v>
      </c>
      <c r="DP18">
        <v>0.03</v>
      </c>
      <c r="DQ18">
        <v>0.01</v>
      </c>
      <c r="DR18">
        <v>26.5936473371274</v>
      </c>
      <c r="DS18">
        <v>-0.21866734785836001</v>
      </c>
      <c r="DT18">
        <v>0.12990698795089101</v>
      </c>
      <c r="DU18">
        <v>1</v>
      </c>
      <c r="DV18">
        <v>0.88412426070521799</v>
      </c>
      <c r="DW18">
        <v>0.20079470157639301</v>
      </c>
      <c r="DX18">
        <v>2.75465805761692E-2</v>
      </c>
      <c r="DY18">
        <v>1</v>
      </c>
      <c r="DZ18">
        <v>2</v>
      </c>
      <c r="EA18">
        <v>2</v>
      </c>
      <c r="EB18" t="s">
        <v>278</v>
      </c>
      <c r="EC18">
        <v>1.8897999999999999</v>
      </c>
      <c r="ED18">
        <v>1.8875599999999999</v>
      </c>
      <c r="EE18">
        <v>1.88873</v>
      </c>
      <c r="EF18">
        <v>1.88873</v>
      </c>
      <c r="EG18">
        <v>1.8918999999999999</v>
      </c>
      <c r="EH18">
        <v>1.8864300000000001</v>
      </c>
      <c r="EI18">
        <v>1.88839</v>
      </c>
      <c r="EJ18">
        <v>1.8906799999999999</v>
      </c>
      <c r="EK18" t="s">
        <v>279</v>
      </c>
      <c r="EL18" t="s">
        <v>19</v>
      </c>
      <c r="EM18" t="s">
        <v>19</v>
      </c>
      <c r="EN18" t="s">
        <v>19</v>
      </c>
      <c r="EO18" t="s">
        <v>280</v>
      </c>
      <c r="EP18" t="s">
        <v>281</v>
      </c>
      <c r="EQ18" t="s">
        <v>282</v>
      </c>
      <c r="ER18" t="s">
        <v>282</v>
      </c>
      <c r="ES18" t="s">
        <v>282</v>
      </c>
      <c r="ET18" t="s">
        <v>282</v>
      </c>
      <c r="EU18">
        <v>0</v>
      </c>
      <c r="EV18">
        <v>100</v>
      </c>
      <c r="EW18">
        <v>100</v>
      </c>
      <c r="EX18">
        <v>0.999</v>
      </c>
      <c r="EY18">
        <v>-0.105</v>
      </c>
      <c r="EZ18">
        <v>2</v>
      </c>
      <c r="FA18">
        <v>384.24599999999998</v>
      </c>
      <c r="FB18">
        <v>630.17200000000003</v>
      </c>
      <c r="FC18">
        <v>25.000599999999999</v>
      </c>
      <c r="FD18">
        <v>33.290900000000001</v>
      </c>
      <c r="FE18">
        <v>30</v>
      </c>
      <c r="FF18">
        <v>33.259799999999998</v>
      </c>
      <c r="FG18">
        <v>33.245199999999997</v>
      </c>
      <c r="FH18">
        <v>16.017600000000002</v>
      </c>
      <c r="FI18">
        <v>56.030299999999997</v>
      </c>
      <c r="FJ18">
        <v>0</v>
      </c>
      <c r="FK18">
        <v>25</v>
      </c>
      <c r="FL18">
        <v>300</v>
      </c>
      <c r="FM18">
        <v>13.5862</v>
      </c>
      <c r="FN18">
        <v>100.83499999999999</v>
      </c>
      <c r="FO18">
        <v>99.802300000000002</v>
      </c>
    </row>
    <row r="19" spans="1:171" x14ac:dyDescent="0.2">
      <c r="A19">
        <v>13</v>
      </c>
      <c r="B19">
        <v>1531232478.7</v>
      </c>
      <c r="C19">
        <v>1902.60000014305</v>
      </c>
      <c r="D19" t="s">
        <v>293</v>
      </c>
      <c r="E19" t="s">
        <v>294</v>
      </c>
      <c r="F19" t="s">
        <v>584</v>
      </c>
      <c r="G19">
        <v>1531232470.7</v>
      </c>
      <c r="H19">
        <f t="shared" si="0"/>
        <v>9.1456793554392599E-3</v>
      </c>
      <c r="I19">
        <f t="shared" si="1"/>
        <v>21.737023794194393</v>
      </c>
      <c r="J19">
        <f t="shared" si="2"/>
        <v>214.46983870967699</v>
      </c>
      <c r="K19">
        <f t="shared" si="3"/>
        <v>164.43524091406238</v>
      </c>
      <c r="L19">
        <f t="shared" si="4"/>
        <v>16.370699572050913</v>
      </c>
      <c r="M19">
        <f t="shared" si="5"/>
        <v>21.352000199381095</v>
      </c>
      <c r="N19">
        <f t="shared" si="6"/>
        <v>0.88967449636643836</v>
      </c>
      <c r="O19">
        <f t="shared" si="7"/>
        <v>2.2525719805764979</v>
      </c>
      <c r="P19">
        <f t="shared" si="8"/>
        <v>0.73155275597471014</v>
      </c>
      <c r="Q19">
        <f t="shared" si="9"/>
        <v>0.46906934422173768</v>
      </c>
      <c r="R19">
        <f t="shared" si="10"/>
        <v>273.60203104407475</v>
      </c>
      <c r="S19">
        <f t="shared" si="11"/>
        <v>28.514503658709003</v>
      </c>
      <c r="T19">
        <f t="shared" si="12"/>
        <v>28.5042193548387</v>
      </c>
      <c r="U19">
        <f t="shared" si="13"/>
        <v>3.9078268290198261</v>
      </c>
      <c r="V19">
        <f t="shared" si="14"/>
        <v>65.381092696510009</v>
      </c>
      <c r="W19">
        <f t="shared" si="15"/>
        <v>2.7045228897220923</v>
      </c>
      <c r="X19">
        <f t="shared" si="16"/>
        <v>4.1365519880129771</v>
      </c>
      <c r="Y19">
        <f t="shared" si="17"/>
        <v>1.2033039392977338</v>
      </c>
      <c r="Z19">
        <f t="shared" si="18"/>
        <v>-403.32445957487136</v>
      </c>
      <c r="AA19">
        <f t="shared" si="19"/>
        <v>119.37068496942578</v>
      </c>
      <c r="AB19">
        <f t="shared" si="20"/>
        <v>11.666313161908956</v>
      </c>
      <c r="AC19">
        <f t="shared" si="21"/>
        <v>1.3145696005381069</v>
      </c>
      <c r="AD19">
        <v>-4.12530245693866E-2</v>
      </c>
      <c r="AE19">
        <v>4.6310134042577597E-2</v>
      </c>
      <c r="AF19">
        <v>3.45982006081895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52171.0503742535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295</v>
      </c>
      <c r="AS19">
        <v>820.861115384615</v>
      </c>
      <c r="AT19">
        <v>1134.45</v>
      </c>
      <c r="AU19">
        <f t="shared" si="27"/>
        <v>0.27642371599928162</v>
      </c>
      <c r="AV19">
        <v>0.5</v>
      </c>
      <c r="AW19">
        <f t="shared" si="28"/>
        <v>1429.2211063296952</v>
      </c>
      <c r="AX19">
        <f t="shared" si="29"/>
        <v>21.737023794194393</v>
      </c>
      <c r="AY19">
        <f t="shared" si="30"/>
        <v>197.53530459812936</v>
      </c>
      <c r="AZ19">
        <f t="shared" si="31"/>
        <v>0.48274494248314165</v>
      </c>
      <c r="BA19">
        <f t="shared" si="32"/>
        <v>1.5908681794228538E-2</v>
      </c>
      <c r="BB19">
        <f t="shared" si="33"/>
        <v>-1</v>
      </c>
      <c r="BC19" t="s">
        <v>296</v>
      </c>
      <c r="BD19">
        <v>586.79999999999995</v>
      </c>
      <c r="BE19">
        <f t="shared" si="34"/>
        <v>547.65000000000009</v>
      </c>
      <c r="BF19">
        <f t="shared" si="35"/>
        <v>0.57260820709464988</v>
      </c>
      <c r="BG19">
        <f t="shared" si="36"/>
        <v>1.9332822085889574</v>
      </c>
      <c r="BH19">
        <f t="shared" si="37"/>
        <v>0.27642371599928162</v>
      </c>
      <c r="BI19" t="e">
        <f t="shared" si="38"/>
        <v>#DIV/0!</v>
      </c>
      <c r="BJ19" t="s">
        <v>276</v>
      </c>
      <c r="BK19" t="s">
        <v>276</v>
      </c>
      <c r="BL19" t="s">
        <v>276</v>
      </c>
      <c r="BM19" t="s">
        <v>276</v>
      </c>
      <c r="BN19" t="s">
        <v>276</v>
      </c>
      <c r="BO19" t="s">
        <v>276</v>
      </c>
      <c r="BP19" t="s">
        <v>276</v>
      </c>
      <c r="BQ19" t="s">
        <v>276</v>
      </c>
      <c r="BR19">
        <f t="shared" si="39"/>
        <v>1700.00225806452</v>
      </c>
      <c r="BS19">
        <f t="shared" si="40"/>
        <v>1429.2211063296952</v>
      </c>
      <c r="BT19">
        <f t="shared" si="41"/>
        <v>0.84071718113885718</v>
      </c>
      <c r="BU19">
        <f t="shared" si="42"/>
        <v>0.19143436227771446</v>
      </c>
      <c r="BV19">
        <v>6</v>
      </c>
      <c r="BW19">
        <v>0.5</v>
      </c>
      <c r="BX19" t="s">
        <v>277</v>
      </c>
      <c r="BY19">
        <v>1531232470.7</v>
      </c>
      <c r="BZ19">
        <v>214.46983870967699</v>
      </c>
      <c r="CA19">
        <v>250.01845161290299</v>
      </c>
      <c r="CB19">
        <v>27.165538709677399</v>
      </c>
      <c r="CC19">
        <v>13.819364516128999</v>
      </c>
      <c r="CD19">
        <v>399.99022580645197</v>
      </c>
      <c r="CE19">
        <v>99.457122580645205</v>
      </c>
      <c r="CF19">
        <v>0.100000825806452</v>
      </c>
      <c r="CG19">
        <v>29.487174193548402</v>
      </c>
      <c r="CH19">
        <v>28.5042193548387</v>
      </c>
      <c r="CI19">
        <v>999.9</v>
      </c>
      <c r="CJ19">
        <v>10002.669677419401</v>
      </c>
      <c r="CK19">
        <v>0</v>
      </c>
      <c r="CL19">
        <v>12.5183483870968</v>
      </c>
      <c r="CM19">
        <v>1700.00225806452</v>
      </c>
      <c r="CN19">
        <v>0.97602367741935503</v>
      </c>
      <c r="CO19">
        <v>2.3976670967741899E-2</v>
      </c>
      <c r="CP19">
        <v>0</v>
      </c>
      <c r="CQ19">
        <v>820.87245161290298</v>
      </c>
      <c r="CR19">
        <v>5.0001699999999998</v>
      </c>
      <c r="CS19">
        <v>14251.3064516129</v>
      </c>
      <c r="CT19">
        <v>14901.109677419399</v>
      </c>
      <c r="CU19">
        <v>49.312129032257999</v>
      </c>
      <c r="CV19">
        <v>50.221548387096803</v>
      </c>
      <c r="CW19">
        <v>50.021999999999998</v>
      </c>
      <c r="CX19">
        <v>51.0400322580645</v>
      </c>
      <c r="CY19">
        <v>51.179258064516098</v>
      </c>
      <c r="CZ19">
        <v>1654.36193548387</v>
      </c>
      <c r="DA19">
        <v>40.640322580645197</v>
      </c>
      <c r="DB19">
        <v>0</v>
      </c>
      <c r="DC19">
        <v>102.700000047684</v>
      </c>
      <c r="DD19">
        <v>820.861115384615</v>
      </c>
      <c r="DE19">
        <v>-3.6708034104554801</v>
      </c>
      <c r="DF19">
        <v>-18.888888825199501</v>
      </c>
      <c r="DG19">
        <v>14250.757692307699</v>
      </c>
      <c r="DH19">
        <v>15</v>
      </c>
      <c r="DI19">
        <v>1531232447.7</v>
      </c>
      <c r="DJ19" t="s">
        <v>297</v>
      </c>
      <c r="DK19">
        <v>13</v>
      </c>
      <c r="DL19">
        <v>0.90700000000000003</v>
      </c>
      <c r="DM19">
        <v>-0.10299999999999999</v>
      </c>
      <c r="DN19">
        <v>250</v>
      </c>
      <c r="DO19">
        <v>14</v>
      </c>
      <c r="DP19">
        <v>0.05</v>
      </c>
      <c r="DQ19">
        <v>0.01</v>
      </c>
      <c r="DR19">
        <v>21.755338073436299</v>
      </c>
      <c r="DS19">
        <v>-0.20340865935628499</v>
      </c>
      <c r="DT19">
        <v>9.9314309401658196E-2</v>
      </c>
      <c r="DU19">
        <v>1</v>
      </c>
      <c r="DV19">
        <v>0.87434286780546</v>
      </c>
      <c r="DW19">
        <v>0.179203628056226</v>
      </c>
      <c r="DX19">
        <v>2.4917207660378499E-2</v>
      </c>
      <c r="DY19">
        <v>1</v>
      </c>
      <c r="DZ19">
        <v>2</v>
      </c>
      <c r="EA19">
        <v>2</v>
      </c>
      <c r="EB19" t="s">
        <v>278</v>
      </c>
      <c r="EC19">
        <v>1.8897999999999999</v>
      </c>
      <c r="ED19">
        <v>1.88758</v>
      </c>
      <c r="EE19">
        <v>1.88873</v>
      </c>
      <c r="EF19">
        <v>1.88873</v>
      </c>
      <c r="EG19">
        <v>1.89185</v>
      </c>
      <c r="EH19">
        <v>1.8864300000000001</v>
      </c>
      <c r="EI19">
        <v>1.88839</v>
      </c>
      <c r="EJ19">
        <v>1.8906799999999999</v>
      </c>
      <c r="EK19" t="s">
        <v>279</v>
      </c>
      <c r="EL19" t="s">
        <v>19</v>
      </c>
      <c r="EM19" t="s">
        <v>19</v>
      </c>
      <c r="EN19" t="s">
        <v>19</v>
      </c>
      <c r="EO19" t="s">
        <v>280</v>
      </c>
      <c r="EP19" t="s">
        <v>281</v>
      </c>
      <c r="EQ19" t="s">
        <v>282</v>
      </c>
      <c r="ER19" t="s">
        <v>282</v>
      </c>
      <c r="ES19" t="s">
        <v>282</v>
      </c>
      <c r="ET19" t="s">
        <v>282</v>
      </c>
      <c r="EU19">
        <v>0</v>
      </c>
      <c r="EV19">
        <v>100</v>
      </c>
      <c r="EW19">
        <v>100</v>
      </c>
      <c r="EX19">
        <v>0.90700000000000003</v>
      </c>
      <c r="EY19">
        <v>-0.10299999999999999</v>
      </c>
      <c r="EZ19">
        <v>2</v>
      </c>
      <c r="FA19">
        <v>384.37799999999999</v>
      </c>
      <c r="FB19">
        <v>629.71100000000001</v>
      </c>
      <c r="FC19">
        <v>25.000399999999999</v>
      </c>
      <c r="FD19">
        <v>33.326999999999998</v>
      </c>
      <c r="FE19">
        <v>30.000399999999999</v>
      </c>
      <c r="FF19">
        <v>33.295499999999997</v>
      </c>
      <c r="FG19">
        <v>33.281700000000001</v>
      </c>
      <c r="FH19">
        <v>13.9193</v>
      </c>
      <c r="FI19">
        <v>55.908200000000001</v>
      </c>
      <c r="FJ19">
        <v>0</v>
      </c>
      <c r="FK19">
        <v>25</v>
      </c>
      <c r="FL19">
        <v>250</v>
      </c>
      <c r="FM19">
        <v>13.6526</v>
      </c>
      <c r="FN19">
        <v>100.83</v>
      </c>
      <c r="FO19">
        <v>99.795699999999997</v>
      </c>
    </row>
    <row r="20" spans="1:171" x14ac:dyDescent="0.2">
      <c r="A20">
        <v>14</v>
      </c>
      <c r="B20">
        <v>1531232582.2</v>
      </c>
      <c r="C20">
        <v>2006.10000014305</v>
      </c>
      <c r="D20" t="s">
        <v>298</v>
      </c>
      <c r="E20" t="s">
        <v>299</v>
      </c>
      <c r="F20" t="s">
        <v>584</v>
      </c>
      <c r="G20">
        <v>1531232574.2</v>
      </c>
      <c r="H20">
        <f t="shared" si="0"/>
        <v>9.2226336099974719E-3</v>
      </c>
      <c r="I20">
        <f t="shared" si="1"/>
        <v>13.936946148062027</v>
      </c>
      <c r="J20">
        <f t="shared" si="2"/>
        <v>152.01583870967701</v>
      </c>
      <c r="K20">
        <f t="shared" si="3"/>
        <v>119.76037344916899</v>
      </c>
      <c r="L20">
        <f t="shared" si="4"/>
        <v>11.923048984837445</v>
      </c>
      <c r="M20">
        <f t="shared" si="5"/>
        <v>15.134323977170295</v>
      </c>
      <c r="N20">
        <f t="shared" si="6"/>
        <v>0.89394733377860114</v>
      </c>
      <c r="O20">
        <f t="shared" si="7"/>
        <v>2.2513860501318654</v>
      </c>
      <c r="P20">
        <f t="shared" si="8"/>
        <v>0.73437926100388695</v>
      </c>
      <c r="Q20">
        <f t="shared" si="9"/>
        <v>0.47093390964002374</v>
      </c>
      <c r="R20">
        <f t="shared" si="10"/>
        <v>273.60292438877377</v>
      </c>
      <c r="S20">
        <f t="shared" si="11"/>
        <v>28.516481162054646</v>
      </c>
      <c r="T20">
        <f t="shared" si="12"/>
        <v>28.559970967741901</v>
      </c>
      <c r="U20">
        <f t="shared" si="13"/>
        <v>3.9204981612621155</v>
      </c>
      <c r="V20">
        <f t="shared" si="14"/>
        <v>65.453208351146429</v>
      </c>
      <c r="W20">
        <f t="shared" si="15"/>
        <v>2.7118599000480081</v>
      </c>
      <c r="X20">
        <f t="shared" si="16"/>
        <v>4.1432039289797613</v>
      </c>
      <c r="Y20">
        <f t="shared" si="17"/>
        <v>1.2086382612141073</v>
      </c>
      <c r="Z20">
        <f t="shared" si="18"/>
        <v>-406.71814220088851</v>
      </c>
      <c r="AA20">
        <f t="shared" si="19"/>
        <v>115.92377749154826</v>
      </c>
      <c r="AB20">
        <f t="shared" si="20"/>
        <v>11.340115625718107</v>
      </c>
      <c r="AC20">
        <f t="shared" si="21"/>
        <v>-5.8513246948483584</v>
      </c>
      <c r="AD20">
        <v>-4.1221072189173001E-2</v>
      </c>
      <c r="AE20">
        <v>4.6274264696605602E-2</v>
      </c>
      <c r="AF20">
        <v>3.4576990607624598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52127.497414768492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300</v>
      </c>
      <c r="AS20">
        <v>814.11726923076901</v>
      </c>
      <c r="AT20">
        <v>1081.9000000000001</v>
      </c>
      <c r="AU20">
        <f t="shared" si="27"/>
        <v>0.2475115359730391</v>
      </c>
      <c r="AV20">
        <v>0.5</v>
      </c>
      <c r="AW20">
        <f t="shared" si="28"/>
        <v>1429.2257224587206</v>
      </c>
      <c r="AX20">
        <f t="shared" si="29"/>
        <v>13.936946148062027</v>
      </c>
      <c r="AY20">
        <f t="shared" si="30"/>
        <v>176.87492690896721</v>
      </c>
      <c r="AZ20">
        <f t="shared" si="31"/>
        <v>0.45070708937979487</v>
      </c>
      <c r="BA20">
        <f t="shared" si="32"/>
        <v>1.0451075651203472E-2</v>
      </c>
      <c r="BB20">
        <f t="shared" si="33"/>
        <v>-1</v>
      </c>
      <c r="BC20" t="s">
        <v>301</v>
      </c>
      <c r="BD20">
        <v>594.28</v>
      </c>
      <c r="BE20">
        <f t="shared" si="34"/>
        <v>487.62000000000012</v>
      </c>
      <c r="BF20">
        <f t="shared" si="35"/>
        <v>0.54916273075187849</v>
      </c>
      <c r="BG20">
        <f t="shared" si="36"/>
        <v>1.8205223127145456</v>
      </c>
      <c r="BH20">
        <f t="shared" si="37"/>
        <v>0.24751153597303915</v>
      </c>
      <c r="BI20" t="e">
        <f t="shared" si="38"/>
        <v>#DIV/0!</v>
      </c>
      <c r="BJ20" t="s">
        <v>276</v>
      </c>
      <c r="BK20" t="s">
        <v>276</v>
      </c>
      <c r="BL20" t="s">
        <v>276</v>
      </c>
      <c r="BM20" t="s">
        <v>276</v>
      </c>
      <c r="BN20" t="s">
        <v>276</v>
      </c>
      <c r="BO20" t="s">
        <v>276</v>
      </c>
      <c r="BP20" t="s">
        <v>276</v>
      </c>
      <c r="BQ20" t="s">
        <v>276</v>
      </c>
      <c r="BR20">
        <f t="shared" si="39"/>
        <v>1700.00774193548</v>
      </c>
      <c r="BS20">
        <f t="shared" si="40"/>
        <v>1429.2257224587206</v>
      </c>
      <c r="BT20">
        <f t="shared" si="41"/>
        <v>0.84071718451795363</v>
      </c>
      <c r="BU20">
        <f t="shared" si="42"/>
        <v>0.19143436903590716</v>
      </c>
      <c r="BV20">
        <v>6</v>
      </c>
      <c r="BW20">
        <v>0.5</v>
      </c>
      <c r="BX20" t="s">
        <v>277</v>
      </c>
      <c r="BY20">
        <v>1531232574.2</v>
      </c>
      <c r="BZ20">
        <v>152.01583870967701</v>
      </c>
      <c r="CA20">
        <v>175.024838709677</v>
      </c>
      <c r="CB20">
        <v>27.239119354838699</v>
      </c>
      <c r="CC20">
        <v>13.781641935483901</v>
      </c>
      <c r="CD20">
        <v>399.98954838709699</v>
      </c>
      <c r="CE20">
        <v>99.457548387096793</v>
      </c>
      <c r="CF20">
        <v>9.9998416129032194E-2</v>
      </c>
      <c r="CG20">
        <v>29.515045161290299</v>
      </c>
      <c r="CH20">
        <v>28.559970967741901</v>
      </c>
      <c r="CI20">
        <v>999.9</v>
      </c>
      <c r="CJ20">
        <v>9994.8793548387093</v>
      </c>
      <c r="CK20">
        <v>0</v>
      </c>
      <c r="CL20">
        <v>12.5017612903226</v>
      </c>
      <c r="CM20">
        <v>1700.00774193548</v>
      </c>
      <c r="CN20">
        <v>0.97602425806451598</v>
      </c>
      <c r="CO20">
        <v>2.3976135483871001E-2</v>
      </c>
      <c r="CP20">
        <v>0</v>
      </c>
      <c r="CQ20">
        <v>814.14496774193503</v>
      </c>
      <c r="CR20">
        <v>5.0001699999999998</v>
      </c>
      <c r="CS20">
        <v>14141.9064516129</v>
      </c>
      <c r="CT20">
        <v>14901.151612903201</v>
      </c>
      <c r="CU20">
        <v>49.406870967741902</v>
      </c>
      <c r="CV20">
        <v>50.334419354838701</v>
      </c>
      <c r="CW20">
        <v>50.134870967741897</v>
      </c>
      <c r="CX20">
        <v>51.1046774193548</v>
      </c>
      <c r="CY20">
        <v>51.261806451612898</v>
      </c>
      <c r="CZ20">
        <v>1654.36709677419</v>
      </c>
      <c r="DA20">
        <v>40.640645161290301</v>
      </c>
      <c r="DB20">
        <v>0</v>
      </c>
      <c r="DC20">
        <v>102.60000014305101</v>
      </c>
      <c r="DD20">
        <v>814.11726923076901</v>
      </c>
      <c r="DE20">
        <v>-5.3791794881141897</v>
      </c>
      <c r="DF20">
        <v>-74.075213705673207</v>
      </c>
      <c r="DG20">
        <v>14141.5884615385</v>
      </c>
      <c r="DH20">
        <v>15</v>
      </c>
      <c r="DI20">
        <v>1531232551.7</v>
      </c>
      <c r="DJ20" t="s">
        <v>302</v>
      </c>
      <c r="DK20">
        <v>14</v>
      </c>
      <c r="DL20">
        <v>0.82099999999999995</v>
      </c>
      <c r="DM20">
        <v>-0.10299999999999999</v>
      </c>
      <c r="DN20">
        <v>175</v>
      </c>
      <c r="DO20">
        <v>14</v>
      </c>
      <c r="DP20">
        <v>0.03</v>
      </c>
      <c r="DQ20">
        <v>0.01</v>
      </c>
      <c r="DR20">
        <v>13.957003547524099</v>
      </c>
      <c r="DS20">
        <v>-0.136637278644306</v>
      </c>
      <c r="DT20">
        <v>7.5224816434496994E-2</v>
      </c>
      <c r="DU20">
        <v>1</v>
      </c>
      <c r="DV20">
        <v>0.87681670848120696</v>
      </c>
      <c r="DW20">
        <v>0.19743505848850401</v>
      </c>
      <c r="DX20">
        <v>2.7248527389978398E-2</v>
      </c>
      <c r="DY20">
        <v>1</v>
      </c>
      <c r="DZ20">
        <v>2</v>
      </c>
      <c r="EA20">
        <v>2</v>
      </c>
      <c r="EB20" t="s">
        <v>278</v>
      </c>
      <c r="EC20">
        <v>1.8897999999999999</v>
      </c>
      <c r="ED20">
        <v>1.88761</v>
      </c>
      <c r="EE20">
        <v>1.88872</v>
      </c>
      <c r="EF20">
        <v>1.88873</v>
      </c>
      <c r="EG20">
        <v>1.89192</v>
      </c>
      <c r="EH20">
        <v>1.8864399999999999</v>
      </c>
      <c r="EI20">
        <v>1.88839</v>
      </c>
      <c r="EJ20">
        <v>1.8907099999999999</v>
      </c>
      <c r="EK20" t="s">
        <v>279</v>
      </c>
      <c r="EL20" t="s">
        <v>19</v>
      </c>
      <c r="EM20" t="s">
        <v>19</v>
      </c>
      <c r="EN20" t="s">
        <v>19</v>
      </c>
      <c r="EO20" t="s">
        <v>280</v>
      </c>
      <c r="EP20" t="s">
        <v>281</v>
      </c>
      <c r="EQ20" t="s">
        <v>282</v>
      </c>
      <c r="ER20" t="s">
        <v>282</v>
      </c>
      <c r="ES20" t="s">
        <v>282</v>
      </c>
      <c r="ET20" t="s">
        <v>282</v>
      </c>
      <c r="EU20">
        <v>0</v>
      </c>
      <c r="EV20">
        <v>100</v>
      </c>
      <c r="EW20">
        <v>100</v>
      </c>
      <c r="EX20">
        <v>0.82099999999999995</v>
      </c>
      <c r="EY20">
        <v>-0.10299999999999999</v>
      </c>
      <c r="EZ20">
        <v>2</v>
      </c>
      <c r="FA20">
        <v>384.49900000000002</v>
      </c>
      <c r="FB20">
        <v>628.98400000000004</v>
      </c>
      <c r="FC20">
        <v>25.000499999999999</v>
      </c>
      <c r="FD20">
        <v>33.382599999999996</v>
      </c>
      <c r="FE20">
        <v>30.000399999999999</v>
      </c>
      <c r="FF20">
        <v>33.3461</v>
      </c>
      <c r="FG20">
        <v>33.331899999999997</v>
      </c>
      <c r="FH20">
        <v>10.679399999999999</v>
      </c>
      <c r="FI20">
        <v>56.020800000000001</v>
      </c>
      <c r="FJ20">
        <v>0</v>
      </c>
      <c r="FK20">
        <v>25</v>
      </c>
      <c r="FL20">
        <v>175</v>
      </c>
      <c r="FM20">
        <v>13.629099999999999</v>
      </c>
      <c r="FN20">
        <v>100.81399999999999</v>
      </c>
      <c r="FO20">
        <v>99.778800000000004</v>
      </c>
    </row>
    <row r="21" spans="1:171" x14ac:dyDescent="0.2">
      <c r="A21">
        <v>15</v>
      </c>
      <c r="B21">
        <v>1531232685.2</v>
      </c>
      <c r="C21">
        <v>2109.1000001430498</v>
      </c>
      <c r="D21" t="s">
        <v>303</v>
      </c>
      <c r="E21" t="s">
        <v>304</v>
      </c>
      <c r="F21" t="s">
        <v>584</v>
      </c>
      <c r="G21">
        <v>1531232677.2</v>
      </c>
      <c r="H21">
        <f t="shared" si="0"/>
        <v>9.2839926748295911E-3</v>
      </c>
      <c r="I21">
        <f t="shared" si="1"/>
        <v>5.6046019980060695</v>
      </c>
      <c r="J21">
        <f t="shared" si="2"/>
        <v>90.345238709677403</v>
      </c>
      <c r="K21">
        <f t="shared" si="3"/>
        <v>76.835661888393943</v>
      </c>
      <c r="L21">
        <f t="shared" si="4"/>
        <v>7.6494740004339397</v>
      </c>
      <c r="M21">
        <f t="shared" si="5"/>
        <v>8.9944374472430386</v>
      </c>
      <c r="N21">
        <f t="shared" si="6"/>
        <v>0.89700224715517507</v>
      </c>
      <c r="O21">
        <f t="shared" si="7"/>
        <v>2.2517982717803777</v>
      </c>
      <c r="P21">
        <f t="shared" si="8"/>
        <v>0.73646930546800027</v>
      </c>
      <c r="Q21">
        <f t="shared" si="9"/>
        <v>0.47230606929268959</v>
      </c>
      <c r="R21">
        <f t="shared" si="10"/>
        <v>273.6022369782313</v>
      </c>
      <c r="S21">
        <f t="shared" si="11"/>
        <v>28.524298311175034</v>
      </c>
      <c r="T21">
        <f t="shared" si="12"/>
        <v>28.5967548387097</v>
      </c>
      <c r="U21">
        <f t="shared" si="13"/>
        <v>3.9288780775139123</v>
      </c>
      <c r="V21">
        <f t="shared" si="14"/>
        <v>65.441546179837133</v>
      </c>
      <c r="W21">
        <f t="shared" si="15"/>
        <v>2.7157445297939304</v>
      </c>
      <c r="X21">
        <f t="shared" si="16"/>
        <v>4.149878308698435</v>
      </c>
      <c r="Y21">
        <f t="shared" si="17"/>
        <v>1.2131335477199818</v>
      </c>
      <c r="Z21">
        <f t="shared" si="18"/>
        <v>-409.42407695998497</v>
      </c>
      <c r="AA21">
        <f t="shared" si="19"/>
        <v>114.86964305033372</v>
      </c>
      <c r="AB21">
        <f t="shared" si="20"/>
        <v>11.238549392388538</v>
      </c>
      <c r="AC21">
        <f t="shared" si="21"/>
        <v>-9.7136475390313848</v>
      </c>
      <c r="AD21">
        <v>-4.1232176897810398E-2</v>
      </c>
      <c r="AE21">
        <v>4.6286730704877002E-2</v>
      </c>
      <c r="AF21">
        <v>3.4584362558722899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52136.127420617064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305</v>
      </c>
      <c r="AS21">
        <v>821.62549999999999</v>
      </c>
      <c r="AT21">
        <v>1046.06</v>
      </c>
      <c r="AU21">
        <f t="shared" si="27"/>
        <v>0.21455222453778944</v>
      </c>
      <c r="AV21">
        <v>0.5</v>
      </c>
      <c r="AW21">
        <f t="shared" si="28"/>
        <v>1429.2221902006625</v>
      </c>
      <c r="AX21">
        <f t="shared" si="29"/>
        <v>5.6046019980060695</v>
      </c>
      <c r="AY21">
        <f t="shared" si="30"/>
        <v>153.32140013316186</v>
      </c>
      <c r="AZ21">
        <f t="shared" si="31"/>
        <v>0.42129514559394293</v>
      </c>
      <c r="BA21">
        <f t="shared" si="32"/>
        <v>4.6211163269713751E-3</v>
      </c>
      <c r="BB21">
        <f t="shared" si="33"/>
        <v>-1</v>
      </c>
      <c r="BC21" t="s">
        <v>306</v>
      </c>
      <c r="BD21">
        <v>605.36</v>
      </c>
      <c r="BE21">
        <f t="shared" si="34"/>
        <v>440.69999999999993</v>
      </c>
      <c r="BF21">
        <f t="shared" si="35"/>
        <v>0.50926820966643971</v>
      </c>
      <c r="BG21">
        <f t="shared" si="36"/>
        <v>1.7279965640280162</v>
      </c>
      <c r="BH21">
        <f t="shared" si="37"/>
        <v>0.21455222453778938</v>
      </c>
      <c r="BI21" t="e">
        <f t="shared" si="38"/>
        <v>#DIV/0!</v>
      </c>
      <c r="BJ21" t="s">
        <v>276</v>
      </c>
      <c r="BK21" t="s">
        <v>276</v>
      </c>
      <c r="BL21" t="s">
        <v>276</v>
      </c>
      <c r="BM21" t="s">
        <v>276</v>
      </c>
      <c r="BN21" t="s">
        <v>276</v>
      </c>
      <c r="BO21" t="s">
        <v>276</v>
      </c>
      <c r="BP21" t="s">
        <v>276</v>
      </c>
      <c r="BQ21" t="s">
        <v>276</v>
      </c>
      <c r="BR21">
        <f t="shared" si="39"/>
        <v>1700.0035483871</v>
      </c>
      <c r="BS21">
        <f t="shared" si="40"/>
        <v>1429.2221902006625</v>
      </c>
      <c r="BT21">
        <f t="shared" si="41"/>
        <v>0.84071718059450828</v>
      </c>
      <c r="BU21">
        <f t="shared" si="42"/>
        <v>0.1914343611890168</v>
      </c>
      <c r="BV21">
        <v>6</v>
      </c>
      <c r="BW21">
        <v>0.5</v>
      </c>
      <c r="BX21" t="s">
        <v>277</v>
      </c>
      <c r="BY21">
        <v>1531232677.2</v>
      </c>
      <c r="BZ21">
        <v>90.345238709677403</v>
      </c>
      <c r="CA21">
        <v>100.01021290322601</v>
      </c>
      <c r="CB21">
        <v>27.278480645161299</v>
      </c>
      <c r="CC21">
        <v>13.732477419354799</v>
      </c>
      <c r="CD21">
        <v>400.00312903225802</v>
      </c>
      <c r="CE21">
        <v>99.456274193548396</v>
      </c>
      <c r="CF21">
        <v>0.100023135483871</v>
      </c>
      <c r="CG21">
        <v>29.542970967741901</v>
      </c>
      <c r="CH21">
        <v>28.5967548387097</v>
      </c>
      <c r="CI21">
        <v>999.9</v>
      </c>
      <c r="CJ21">
        <v>9997.7000000000007</v>
      </c>
      <c r="CK21">
        <v>0</v>
      </c>
      <c r="CL21">
        <v>12.3939290322581</v>
      </c>
      <c r="CM21">
        <v>1700.0035483871</v>
      </c>
      <c r="CN21">
        <v>0.97602464516128995</v>
      </c>
      <c r="CO21">
        <v>2.39757387096774E-2</v>
      </c>
      <c r="CP21">
        <v>0</v>
      </c>
      <c r="CQ21">
        <v>821.67022580645198</v>
      </c>
      <c r="CR21">
        <v>5.0001699999999998</v>
      </c>
      <c r="CS21">
        <v>14255.6419354839</v>
      </c>
      <c r="CT21">
        <v>14901.1225806452</v>
      </c>
      <c r="CU21">
        <v>49.4796774193548</v>
      </c>
      <c r="CV21">
        <v>50.429064516129003</v>
      </c>
      <c r="CW21">
        <v>50.247741935483901</v>
      </c>
      <c r="CX21">
        <v>51.201225806451603</v>
      </c>
      <c r="CY21">
        <v>51.368677419354803</v>
      </c>
      <c r="CZ21">
        <v>1654.3632258064499</v>
      </c>
      <c r="DA21">
        <v>40.640322580645197</v>
      </c>
      <c r="DB21">
        <v>0</v>
      </c>
      <c r="DC21">
        <v>102.60000014305101</v>
      </c>
      <c r="DD21">
        <v>821.62549999999999</v>
      </c>
      <c r="DE21">
        <v>-4.10177778156008</v>
      </c>
      <c r="DF21">
        <v>-72.0786325073054</v>
      </c>
      <c r="DG21">
        <v>14254.257692307699</v>
      </c>
      <c r="DH21">
        <v>15</v>
      </c>
      <c r="DI21">
        <v>1531232655.2</v>
      </c>
      <c r="DJ21" t="s">
        <v>307</v>
      </c>
      <c r="DK21">
        <v>15</v>
      </c>
      <c r="DL21">
        <v>0.73</v>
      </c>
      <c r="DM21">
        <v>-0.10199999999999999</v>
      </c>
      <c r="DN21">
        <v>100</v>
      </c>
      <c r="DO21">
        <v>14</v>
      </c>
      <c r="DP21">
        <v>0.19</v>
      </c>
      <c r="DQ21">
        <v>0.01</v>
      </c>
      <c r="DR21">
        <v>5.6005399667596301</v>
      </c>
      <c r="DS21">
        <v>0.107035161877614</v>
      </c>
      <c r="DT21">
        <v>0.123991376548736</v>
      </c>
      <c r="DU21">
        <v>1</v>
      </c>
      <c r="DV21">
        <v>0.87940630934225295</v>
      </c>
      <c r="DW21">
        <v>0.20845947462508499</v>
      </c>
      <c r="DX21">
        <v>3.3051226028028603E-2</v>
      </c>
      <c r="DY21">
        <v>1</v>
      </c>
      <c r="DZ21">
        <v>2</v>
      </c>
      <c r="EA21">
        <v>2</v>
      </c>
      <c r="EB21" t="s">
        <v>278</v>
      </c>
      <c r="EC21">
        <v>1.8897999999999999</v>
      </c>
      <c r="ED21">
        <v>1.8875599999999999</v>
      </c>
      <c r="EE21">
        <v>1.8887</v>
      </c>
      <c r="EF21">
        <v>1.88872</v>
      </c>
      <c r="EG21">
        <v>1.8918200000000001</v>
      </c>
      <c r="EH21">
        <v>1.8863700000000001</v>
      </c>
      <c r="EI21">
        <v>1.88839</v>
      </c>
      <c r="EJ21">
        <v>1.8906400000000001</v>
      </c>
      <c r="EK21" t="s">
        <v>279</v>
      </c>
      <c r="EL21" t="s">
        <v>19</v>
      </c>
      <c r="EM21" t="s">
        <v>19</v>
      </c>
      <c r="EN21" t="s">
        <v>19</v>
      </c>
      <c r="EO21" t="s">
        <v>280</v>
      </c>
      <c r="EP21" t="s">
        <v>281</v>
      </c>
      <c r="EQ21" t="s">
        <v>282</v>
      </c>
      <c r="ER21" t="s">
        <v>282</v>
      </c>
      <c r="ES21" t="s">
        <v>282</v>
      </c>
      <c r="ET21" t="s">
        <v>282</v>
      </c>
      <c r="EU21">
        <v>0</v>
      </c>
      <c r="EV21">
        <v>100</v>
      </c>
      <c r="EW21">
        <v>100</v>
      </c>
      <c r="EX21">
        <v>0.73</v>
      </c>
      <c r="EY21">
        <v>-0.10199999999999999</v>
      </c>
      <c r="EZ21">
        <v>2</v>
      </c>
      <c r="FA21">
        <v>384.47</v>
      </c>
      <c r="FB21">
        <v>628.33399999999995</v>
      </c>
      <c r="FC21">
        <v>24.9998</v>
      </c>
      <c r="FD21">
        <v>33.446899999999999</v>
      </c>
      <c r="FE21">
        <v>30.000399999999999</v>
      </c>
      <c r="FF21">
        <v>33.405799999999999</v>
      </c>
      <c r="FG21">
        <v>33.389899999999997</v>
      </c>
      <c r="FH21">
        <v>7.3692900000000003</v>
      </c>
      <c r="FI21">
        <v>56.545299999999997</v>
      </c>
      <c r="FJ21">
        <v>0</v>
      </c>
      <c r="FK21">
        <v>25</v>
      </c>
      <c r="FL21">
        <v>100</v>
      </c>
      <c r="FM21">
        <v>13.551399999999999</v>
      </c>
      <c r="FN21">
        <v>100.801</v>
      </c>
      <c r="FO21">
        <v>99.761399999999995</v>
      </c>
    </row>
    <row r="22" spans="1:171" x14ac:dyDescent="0.2">
      <c r="A22">
        <v>16</v>
      </c>
      <c r="B22">
        <v>1531232789.2</v>
      </c>
      <c r="C22">
        <v>2213.1000001430498</v>
      </c>
      <c r="D22" t="s">
        <v>308</v>
      </c>
      <c r="E22" t="s">
        <v>309</v>
      </c>
      <c r="F22" t="s">
        <v>584</v>
      </c>
      <c r="G22">
        <v>1531232781.21613</v>
      </c>
      <c r="H22">
        <f t="shared" si="0"/>
        <v>9.3694215332834584E-3</v>
      </c>
      <c r="I22">
        <f t="shared" si="1"/>
        <v>-0.28437042942915103</v>
      </c>
      <c r="J22">
        <f t="shared" si="2"/>
        <v>49.730632258064503</v>
      </c>
      <c r="K22">
        <f t="shared" si="3"/>
        <v>49.353575560446302</v>
      </c>
      <c r="L22">
        <f t="shared" si="4"/>
        <v>4.9134993646563041</v>
      </c>
      <c r="M22">
        <f t="shared" si="5"/>
        <v>4.9510380398819187</v>
      </c>
      <c r="N22">
        <f t="shared" si="6"/>
        <v>0.90734659010265151</v>
      </c>
      <c r="O22">
        <f t="shared" si="7"/>
        <v>2.2512732563611548</v>
      </c>
      <c r="P22">
        <f t="shared" si="8"/>
        <v>0.74341718499853393</v>
      </c>
      <c r="Q22">
        <f t="shared" si="9"/>
        <v>0.47687901283340489</v>
      </c>
      <c r="R22">
        <f t="shared" si="10"/>
        <v>273.59964467673808</v>
      </c>
      <c r="S22">
        <f t="shared" si="11"/>
        <v>28.510866332395736</v>
      </c>
      <c r="T22">
        <f t="shared" si="12"/>
        <v>28.613619354838701</v>
      </c>
      <c r="U22">
        <f t="shared" si="13"/>
        <v>3.9327252867848506</v>
      </c>
      <c r="V22">
        <f t="shared" si="14"/>
        <v>65.485121879700543</v>
      </c>
      <c r="W22">
        <f t="shared" si="15"/>
        <v>2.7199111719460367</v>
      </c>
      <c r="X22">
        <f t="shared" si="16"/>
        <v>4.1534795902841104</v>
      </c>
      <c r="Y22">
        <f t="shared" si="17"/>
        <v>1.2128141148388139</v>
      </c>
      <c r="Z22">
        <f t="shared" si="18"/>
        <v>-413.19148961780053</v>
      </c>
      <c r="AA22">
        <f t="shared" si="19"/>
        <v>114.62282752004424</v>
      </c>
      <c r="AB22">
        <f t="shared" si="20"/>
        <v>11.218794627310595</v>
      </c>
      <c r="AC22">
        <f t="shared" si="21"/>
        <v>-13.750222793707593</v>
      </c>
      <c r="AD22">
        <v>-4.1218033994362399E-2</v>
      </c>
      <c r="AE22">
        <v>4.62708540567702E-2</v>
      </c>
      <c r="AF22">
        <v>3.4574973558175799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52116.39822122881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832.30419230769201</v>
      </c>
      <c r="AT22">
        <v>1024.0899999999999</v>
      </c>
      <c r="AU22">
        <f t="shared" si="27"/>
        <v>0.18727436816325516</v>
      </c>
      <c r="AV22">
        <v>0.5</v>
      </c>
      <c r="AW22">
        <f t="shared" si="28"/>
        <v>1429.2086321361446</v>
      </c>
      <c r="AX22">
        <f t="shared" si="29"/>
        <v>-0.28437042942915103</v>
      </c>
      <c r="AY22">
        <f t="shared" si="30"/>
        <v>133.82707177838333</v>
      </c>
      <c r="AZ22">
        <f t="shared" si="31"/>
        <v>0.40971984884141038</v>
      </c>
      <c r="BA22">
        <f t="shared" si="32"/>
        <v>5.0071735817971118E-4</v>
      </c>
      <c r="BB22">
        <f t="shared" si="33"/>
        <v>-1</v>
      </c>
      <c r="BC22" t="s">
        <v>311</v>
      </c>
      <c r="BD22">
        <v>604.5</v>
      </c>
      <c r="BE22">
        <f t="shared" si="34"/>
        <v>419.58999999999992</v>
      </c>
      <c r="BF22">
        <f t="shared" si="35"/>
        <v>0.45707907169453027</v>
      </c>
      <c r="BG22">
        <f t="shared" si="36"/>
        <v>1.6941108354011578</v>
      </c>
      <c r="BH22">
        <f t="shared" si="37"/>
        <v>0.1872743681632551</v>
      </c>
      <c r="BI22" t="e">
        <f t="shared" si="38"/>
        <v>#DIV/0!</v>
      </c>
      <c r="BJ22" t="s">
        <v>276</v>
      </c>
      <c r="BK22" t="s">
        <v>276</v>
      </c>
      <c r="BL22" t="s">
        <v>276</v>
      </c>
      <c r="BM22" t="s">
        <v>276</v>
      </c>
      <c r="BN22" t="s">
        <v>276</v>
      </c>
      <c r="BO22" t="s">
        <v>276</v>
      </c>
      <c r="BP22" t="s">
        <v>276</v>
      </c>
      <c r="BQ22" t="s">
        <v>276</v>
      </c>
      <c r="BR22">
        <f t="shared" si="39"/>
        <v>1699.9874193548401</v>
      </c>
      <c r="BS22">
        <f t="shared" si="40"/>
        <v>1429.2086321361446</v>
      </c>
      <c r="BT22">
        <f t="shared" si="41"/>
        <v>0.84071718170628673</v>
      </c>
      <c r="BU22">
        <f t="shared" si="42"/>
        <v>0.19143436341257372</v>
      </c>
      <c r="BV22">
        <v>6</v>
      </c>
      <c r="BW22">
        <v>0.5</v>
      </c>
      <c r="BX22" t="s">
        <v>277</v>
      </c>
      <c r="BY22">
        <v>1531232781.21613</v>
      </c>
      <c r="BZ22">
        <v>49.730632258064503</v>
      </c>
      <c r="CA22">
        <v>50.002996774193498</v>
      </c>
      <c r="CB22">
        <v>27.320109677419399</v>
      </c>
      <c r="CC22">
        <v>13.649974193548401</v>
      </c>
      <c r="CD22">
        <v>400.00106451612902</v>
      </c>
      <c r="CE22">
        <v>99.457096774193602</v>
      </c>
      <c r="CF22">
        <v>0.100013503225806</v>
      </c>
      <c r="CG22">
        <v>29.558022580645201</v>
      </c>
      <c r="CH22">
        <v>28.613619354838701</v>
      </c>
      <c r="CI22">
        <v>999.9</v>
      </c>
      <c r="CJ22">
        <v>9994.1880645161309</v>
      </c>
      <c r="CK22">
        <v>0</v>
      </c>
      <c r="CL22">
        <v>11.912625806451601</v>
      </c>
      <c r="CM22">
        <v>1699.9874193548401</v>
      </c>
      <c r="CN22">
        <v>0.97602425806451598</v>
      </c>
      <c r="CO22">
        <v>2.3976135483871001E-2</v>
      </c>
      <c r="CP22">
        <v>0</v>
      </c>
      <c r="CQ22">
        <v>832.29790322580595</v>
      </c>
      <c r="CR22">
        <v>5.0001699999999998</v>
      </c>
      <c r="CS22">
        <v>14425.635483870999</v>
      </c>
      <c r="CT22">
        <v>14900.9935483871</v>
      </c>
      <c r="CU22">
        <v>49.554064516129003</v>
      </c>
      <c r="CV22">
        <v>50.461387096774203</v>
      </c>
      <c r="CW22">
        <v>50.304000000000002</v>
      </c>
      <c r="CX22">
        <v>51.2296774193548</v>
      </c>
      <c r="CY22">
        <v>51.406999999999996</v>
      </c>
      <c r="CZ22">
        <v>1654.34741935484</v>
      </c>
      <c r="DA22">
        <v>40.64</v>
      </c>
      <c r="DB22">
        <v>0</v>
      </c>
      <c r="DC22">
        <v>103.200000047684</v>
      </c>
      <c r="DD22">
        <v>832.30419230769201</v>
      </c>
      <c r="DE22">
        <v>-0.52331624357390105</v>
      </c>
      <c r="DF22">
        <v>-379.20341953638098</v>
      </c>
      <c r="DG22">
        <v>14424.6115384615</v>
      </c>
      <c r="DH22">
        <v>15</v>
      </c>
      <c r="DI22">
        <v>1531232759.7</v>
      </c>
      <c r="DJ22" t="s">
        <v>312</v>
      </c>
      <c r="DK22">
        <v>16</v>
      </c>
      <c r="DL22">
        <v>0.72299999999999998</v>
      </c>
      <c r="DM22">
        <v>-0.10199999999999999</v>
      </c>
      <c r="DN22">
        <v>50</v>
      </c>
      <c r="DO22">
        <v>13</v>
      </c>
      <c r="DP22">
        <v>0.25</v>
      </c>
      <c r="DQ22">
        <v>0.01</v>
      </c>
      <c r="DR22">
        <v>-0.281622402057083</v>
      </c>
      <c r="DS22">
        <v>-1.3923250078343601E-2</v>
      </c>
      <c r="DT22">
        <v>7.3075116022057005E-2</v>
      </c>
      <c r="DU22">
        <v>1</v>
      </c>
      <c r="DV22">
        <v>0.88506085248715405</v>
      </c>
      <c r="DW22">
        <v>0.263996763584253</v>
      </c>
      <c r="DX22">
        <v>4.3840199523308303E-2</v>
      </c>
      <c r="DY22">
        <v>1</v>
      </c>
      <c r="DZ22">
        <v>2</v>
      </c>
      <c r="EA22">
        <v>2</v>
      </c>
      <c r="EB22" t="s">
        <v>278</v>
      </c>
      <c r="EC22">
        <v>1.8897999999999999</v>
      </c>
      <c r="ED22">
        <v>1.88754</v>
      </c>
      <c r="EE22">
        <v>1.8886799999999999</v>
      </c>
      <c r="EF22">
        <v>1.88872</v>
      </c>
      <c r="EG22">
        <v>1.8918200000000001</v>
      </c>
      <c r="EH22">
        <v>1.88635</v>
      </c>
      <c r="EI22">
        <v>1.8883700000000001</v>
      </c>
      <c r="EJ22">
        <v>1.89062</v>
      </c>
      <c r="EK22" t="s">
        <v>279</v>
      </c>
      <c r="EL22" t="s">
        <v>19</v>
      </c>
      <c r="EM22" t="s">
        <v>19</v>
      </c>
      <c r="EN22" t="s">
        <v>19</v>
      </c>
      <c r="EO22" t="s">
        <v>280</v>
      </c>
      <c r="EP22" t="s">
        <v>281</v>
      </c>
      <c r="EQ22" t="s">
        <v>282</v>
      </c>
      <c r="ER22" t="s">
        <v>282</v>
      </c>
      <c r="ES22" t="s">
        <v>282</v>
      </c>
      <c r="ET22" t="s">
        <v>282</v>
      </c>
      <c r="EU22">
        <v>0</v>
      </c>
      <c r="EV22">
        <v>100</v>
      </c>
      <c r="EW22">
        <v>100</v>
      </c>
      <c r="EX22">
        <v>0.72299999999999998</v>
      </c>
      <c r="EY22">
        <v>-0.10199999999999999</v>
      </c>
      <c r="EZ22">
        <v>2</v>
      </c>
      <c r="FA22">
        <v>384.46100000000001</v>
      </c>
      <c r="FB22">
        <v>627.88099999999997</v>
      </c>
      <c r="FC22">
        <v>24.9998</v>
      </c>
      <c r="FD22">
        <v>33.505899999999997</v>
      </c>
      <c r="FE22">
        <v>30.000299999999999</v>
      </c>
      <c r="FF22">
        <v>33.459600000000002</v>
      </c>
      <c r="FG22">
        <v>33.445700000000002</v>
      </c>
      <c r="FH22">
        <v>5.1508599999999998</v>
      </c>
      <c r="FI22">
        <v>56.660699999999999</v>
      </c>
      <c r="FJ22">
        <v>0</v>
      </c>
      <c r="FK22">
        <v>25</v>
      </c>
      <c r="FL22">
        <v>50</v>
      </c>
      <c r="FM22">
        <v>13.458</v>
      </c>
      <c r="FN22">
        <v>100.794</v>
      </c>
      <c r="FO22">
        <v>99.750299999999996</v>
      </c>
    </row>
    <row r="23" spans="1:171" x14ac:dyDescent="0.2">
      <c r="A23">
        <v>17</v>
      </c>
      <c r="B23">
        <v>1531232903.8</v>
      </c>
      <c r="C23">
        <v>2327.7000000476801</v>
      </c>
      <c r="D23" t="s">
        <v>313</v>
      </c>
      <c r="E23" t="s">
        <v>314</v>
      </c>
      <c r="F23" t="s">
        <v>584</v>
      </c>
      <c r="G23">
        <v>1531232895.7193501</v>
      </c>
      <c r="H23">
        <f t="shared" si="0"/>
        <v>9.3193344749211288E-3</v>
      </c>
      <c r="I23">
        <f t="shared" si="1"/>
        <v>33.072751246912972</v>
      </c>
      <c r="J23">
        <f t="shared" si="2"/>
        <v>345.581677419355</v>
      </c>
      <c r="K23">
        <f t="shared" si="3"/>
        <v>270.95773430443563</v>
      </c>
      <c r="L23">
        <f t="shared" si="4"/>
        <v>26.975763366405403</v>
      </c>
      <c r="M23">
        <f t="shared" si="5"/>
        <v>34.405105939348559</v>
      </c>
      <c r="N23">
        <f t="shared" si="6"/>
        <v>0.91815776575097019</v>
      </c>
      <c r="O23">
        <f t="shared" si="7"/>
        <v>2.2521937031798975</v>
      </c>
      <c r="P23">
        <f t="shared" si="8"/>
        <v>0.75073570853178218</v>
      </c>
      <c r="Q23">
        <f t="shared" si="9"/>
        <v>0.48169016864962544</v>
      </c>
      <c r="R23">
        <f t="shared" si="10"/>
        <v>273.6030425903237</v>
      </c>
      <c r="S23">
        <f t="shared" si="11"/>
        <v>28.542619826625412</v>
      </c>
      <c r="T23">
        <f t="shared" si="12"/>
        <v>28.518683870967699</v>
      </c>
      <c r="U23">
        <f t="shared" si="13"/>
        <v>3.9111109152010206</v>
      </c>
      <c r="V23">
        <f t="shared" si="14"/>
        <v>65.344603531776798</v>
      </c>
      <c r="W23">
        <f t="shared" si="15"/>
        <v>2.7163843525522853</v>
      </c>
      <c r="X23">
        <f t="shared" si="16"/>
        <v>4.1570140543148586</v>
      </c>
      <c r="Y23">
        <f t="shared" si="17"/>
        <v>1.1947265626487353</v>
      </c>
      <c r="Z23">
        <f t="shared" si="18"/>
        <v>-410.98265034402181</v>
      </c>
      <c r="AA23">
        <f t="shared" si="19"/>
        <v>127.98910336652253</v>
      </c>
      <c r="AB23">
        <f t="shared" si="20"/>
        <v>12.516932352171775</v>
      </c>
      <c r="AC23">
        <f t="shared" si="21"/>
        <v>3.1264279649961679</v>
      </c>
      <c r="AD23">
        <v>-4.1242831030587103E-2</v>
      </c>
      <c r="AE23">
        <v>4.6298690902272198E-2</v>
      </c>
      <c r="AF23">
        <v>3.4591434748674001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52143.927531018664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807.85876923076898</v>
      </c>
      <c r="AT23">
        <v>1126.1500000000001</v>
      </c>
      <c r="AU23">
        <f t="shared" si="27"/>
        <v>0.28263662102671139</v>
      </c>
      <c r="AV23">
        <v>0.5</v>
      </c>
      <c r="AW23">
        <f t="shared" si="28"/>
        <v>1429.2265160071133</v>
      </c>
      <c r="AX23">
        <f t="shared" si="29"/>
        <v>33.072751246912972</v>
      </c>
      <c r="AY23">
        <f t="shared" si="30"/>
        <v>201.97587658301478</v>
      </c>
      <c r="AZ23">
        <f t="shared" si="31"/>
        <v>0.49857479021444756</v>
      </c>
      <c r="BA23">
        <f t="shared" si="32"/>
        <v>2.3839993776566197E-2</v>
      </c>
      <c r="BB23">
        <f t="shared" si="33"/>
        <v>-1</v>
      </c>
      <c r="BC23" t="s">
        <v>316</v>
      </c>
      <c r="BD23">
        <v>564.67999999999995</v>
      </c>
      <c r="BE23">
        <f t="shared" si="34"/>
        <v>561.47000000000014</v>
      </c>
      <c r="BF23">
        <f t="shared" si="35"/>
        <v>0.56688911387826779</v>
      </c>
      <c r="BG23">
        <f t="shared" si="36"/>
        <v>1.9943153644542044</v>
      </c>
      <c r="BH23">
        <f t="shared" si="37"/>
        <v>0.28263662102671144</v>
      </c>
      <c r="BI23" t="e">
        <f t="shared" si="38"/>
        <v>#DIV/0!</v>
      </c>
      <c r="BJ23" t="s">
        <v>276</v>
      </c>
      <c r="BK23" t="s">
        <v>276</v>
      </c>
      <c r="BL23" t="s">
        <v>276</v>
      </c>
      <c r="BM23" t="s">
        <v>276</v>
      </c>
      <c r="BN23" t="s">
        <v>276</v>
      </c>
      <c r="BO23" t="s">
        <v>276</v>
      </c>
      <c r="BP23" t="s">
        <v>276</v>
      </c>
      <c r="BQ23" t="s">
        <v>276</v>
      </c>
      <c r="BR23">
        <f t="shared" si="39"/>
        <v>1700.00870967742</v>
      </c>
      <c r="BS23">
        <f t="shared" si="40"/>
        <v>1429.2265160071133</v>
      </c>
      <c r="BT23">
        <f t="shared" si="41"/>
        <v>0.84071717272455149</v>
      </c>
      <c r="BU23">
        <f t="shared" si="42"/>
        <v>0.19143434544910301</v>
      </c>
      <c r="BV23">
        <v>6</v>
      </c>
      <c r="BW23">
        <v>0.5</v>
      </c>
      <c r="BX23" t="s">
        <v>277</v>
      </c>
      <c r="BY23">
        <v>1531232895.7193501</v>
      </c>
      <c r="BZ23">
        <v>345.581677419355</v>
      </c>
      <c r="CA23">
        <v>400.02196774193499</v>
      </c>
      <c r="CB23">
        <v>27.284690322580701</v>
      </c>
      <c r="CC23">
        <v>13.6870322580645</v>
      </c>
      <c r="CD23">
        <v>399.99796774193499</v>
      </c>
      <c r="CE23">
        <v>99.457074193548394</v>
      </c>
      <c r="CF23">
        <v>0.100015164516129</v>
      </c>
      <c r="CG23">
        <v>29.572783870967701</v>
      </c>
      <c r="CH23">
        <v>28.518683870967699</v>
      </c>
      <c r="CI23">
        <v>999.9</v>
      </c>
      <c r="CJ23">
        <v>10000.2029032258</v>
      </c>
      <c r="CK23">
        <v>0</v>
      </c>
      <c r="CL23">
        <v>12.3335419354839</v>
      </c>
      <c r="CM23">
        <v>1700.00870967742</v>
      </c>
      <c r="CN23">
        <v>0.97602529032258001</v>
      </c>
      <c r="CO23">
        <v>2.3975077419354798E-2</v>
      </c>
      <c r="CP23">
        <v>0</v>
      </c>
      <c r="CQ23">
        <v>807.849774193548</v>
      </c>
      <c r="CR23">
        <v>5.0001699999999998</v>
      </c>
      <c r="CS23">
        <v>14065.2096774194</v>
      </c>
      <c r="CT23">
        <v>14901.174193548401</v>
      </c>
      <c r="CU23">
        <v>49.588354838709698</v>
      </c>
      <c r="CV23">
        <v>50.521999999999998</v>
      </c>
      <c r="CW23">
        <v>50.342483870967698</v>
      </c>
      <c r="CX23">
        <v>51.264000000000003</v>
      </c>
      <c r="CY23">
        <v>51.4371935483871</v>
      </c>
      <c r="CZ23">
        <v>1654.3687096774199</v>
      </c>
      <c r="DA23">
        <v>40.64</v>
      </c>
      <c r="DB23">
        <v>0</v>
      </c>
      <c r="DC23">
        <v>113.80000019073501</v>
      </c>
      <c r="DD23">
        <v>807.85876923076898</v>
      </c>
      <c r="DE23">
        <v>0.130666654475879</v>
      </c>
      <c r="DF23">
        <v>-15.538461541183</v>
      </c>
      <c r="DG23">
        <v>14065.25</v>
      </c>
      <c r="DH23">
        <v>15</v>
      </c>
      <c r="DI23">
        <v>1531232872.7</v>
      </c>
      <c r="DJ23" t="s">
        <v>317</v>
      </c>
      <c r="DK23">
        <v>17</v>
      </c>
      <c r="DL23">
        <v>1.018</v>
      </c>
      <c r="DM23">
        <v>-0.10199999999999999</v>
      </c>
      <c r="DN23">
        <v>400</v>
      </c>
      <c r="DO23">
        <v>14</v>
      </c>
      <c r="DP23">
        <v>0.03</v>
      </c>
      <c r="DQ23">
        <v>0.01</v>
      </c>
      <c r="DR23">
        <v>33.102249291751697</v>
      </c>
      <c r="DS23">
        <v>-0.244630977852238</v>
      </c>
      <c r="DT23">
        <v>0.10736952884843901</v>
      </c>
      <c r="DU23">
        <v>1</v>
      </c>
      <c r="DV23">
        <v>0.906881848902932</v>
      </c>
      <c r="DW23">
        <v>0.14219551220115501</v>
      </c>
      <c r="DX23">
        <v>2.2964201755376501E-2</v>
      </c>
      <c r="DY23">
        <v>1</v>
      </c>
      <c r="DZ23">
        <v>2</v>
      </c>
      <c r="EA23">
        <v>2</v>
      </c>
      <c r="EB23" t="s">
        <v>278</v>
      </c>
      <c r="EC23">
        <v>1.8897699999999999</v>
      </c>
      <c r="ED23">
        <v>1.8875200000000001</v>
      </c>
      <c r="EE23">
        <v>1.8886400000000001</v>
      </c>
      <c r="EF23">
        <v>1.8886700000000001</v>
      </c>
      <c r="EG23">
        <v>1.89178</v>
      </c>
      <c r="EH23">
        <v>1.88632</v>
      </c>
      <c r="EI23">
        <v>1.8883000000000001</v>
      </c>
      <c r="EJ23">
        <v>1.89059</v>
      </c>
      <c r="EK23" t="s">
        <v>279</v>
      </c>
      <c r="EL23" t="s">
        <v>19</v>
      </c>
      <c r="EM23" t="s">
        <v>19</v>
      </c>
      <c r="EN23" t="s">
        <v>19</v>
      </c>
      <c r="EO23" t="s">
        <v>280</v>
      </c>
      <c r="EP23" t="s">
        <v>281</v>
      </c>
      <c r="EQ23" t="s">
        <v>282</v>
      </c>
      <c r="ER23" t="s">
        <v>282</v>
      </c>
      <c r="ES23" t="s">
        <v>282</v>
      </c>
      <c r="ET23" t="s">
        <v>282</v>
      </c>
      <c r="EU23">
        <v>0</v>
      </c>
      <c r="EV23">
        <v>100</v>
      </c>
      <c r="EW23">
        <v>100</v>
      </c>
      <c r="EX23">
        <v>1.018</v>
      </c>
      <c r="EY23">
        <v>-0.10199999999999999</v>
      </c>
      <c r="EZ23">
        <v>2</v>
      </c>
      <c r="FA23">
        <v>384.32499999999999</v>
      </c>
      <c r="FB23">
        <v>628.346</v>
      </c>
      <c r="FC23">
        <v>25.0001</v>
      </c>
      <c r="FD23">
        <v>33.566000000000003</v>
      </c>
      <c r="FE23">
        <v>30.000399999999999</v>
      </c>
      <c r="FF23">
        <v>33.519599999999997</v>
      </c>
      <c r="FG23">
        <v>33.505499999999998</v>
      </c>
      <c r="FH23">
        <v>20.126000000000001</v>
      </c>
      <c r="FI23">
        <v>57.031300000000002</v>
      </c>
      <c r="FJ23">
        <v>0</v>
      </c>
      <c r="FK23">
        <v>25</v>
      </c>
      <c r="FL23">
        <v>400</v>
      </c>
      <c r="FM23">
        <v>13.5031</v>
      </c>
      <c r="FN23">
        <v>100.782</v>
      </c>
      <c r="FO23">
        <v>99.736900000000006</v>
      </c>
    </row>
    <row r="24" spans="1:171" x14ac:dyDescent="0.2">
      <c r="A24">
        <v>18</v>
      </c>
      <c r="B24">
        <v>1531233024.3</v>
      </c>
      <c r="C24">
        <v>2448.2000000476801</v>
      </c>
      <c r="D24" t="s">
        <v>318</v>
      </c>
      <c r="E24" t="s">
        <v>319</v>
      </c>
      <c r="F24" t="s">
        <v>584</v>
      </c>
      <c r="G24">
        <v>1531233016.34516</v>
      </c>
      <c r="H24">
        <f t="shared" si="0"/>
        <v>9.3859926037149159E-3</v>
      </c>
      <c r="I24">
        <f t="shared" si="1"/>
        <v>40.717816590680329</v>
      </c>
      <c r="J24">
        <f t="shared" si="2"/>
        <v>531.45087096774205</v>
      </c>
      <c r="K24">
        <f t="shared" si="3"/>
        <v>438.6547226249279</v>
      </c>
      <c r="L24">
        <f t="shared" si="4"/>
        <v>43.671854123359779</v>
      </c>
      <c r="M24">
        <f t="shared" si="5"/>
        <v>52.910509595678029</v>
      </c>
      <c r="N24">
        <f t="shared" si="6"/>
        <v>0.93222817135648328</v>
      </c>
      <c r="O24">
        <f t="shared" si="7"/>
        <v>2.2511490943701795</v>
      </c>
      <c r="P24">
        <f t="shared" si="8"/>
        <v>0.76008044674392805</v>
      </c>
      <c r="Q24">
        <f t="shared" si="9"/>
        <v>0.48784911186809604</v>
      </c>
      <c r="R24">
        <f t="shared" si="10"/>
        <v>273.60457099545795</v>
      </c>
      <c r="S24">
        <f t="shared" si="11"/>
        <v>28.529255229239133</v>
      </c>
      <c r="T24">
        <f t="shared" si="12"/>
        <v>28.485016129032299</v>
      </c>
      <c r="U24">
        <f t="shared" si="13"/>
        <v>3.9034705620975854</v>
      </c>
      <c r="V24">
        <f t="shared" si="14"/>
        <v>65.275059110448638</v>
      </c>
      <c r="W24">
        <f t="shared" si="15"/>
        <v>2.7149170275357717</v>
      </c>
      <c r="X24">
        <f t="shared" si="16"/>
        <v>4.1591950501982655</v>
      </c>
      <c r="Y24">
        <f t="shared" si="17"/>
        <v>1.1885535345618137</v>
      </c>
      <c r="Z24">
        <f t="shared" si="18"/>
        <v>-413.92227382382777</v>
      </c>
      <c r="AA24">
        <f t="shared" si="19"/>
        <v>133.12059325880927</v>
      </c>
      <c r="AB24">
        <f t="shared" si="20"/>
        <v>13.023231541895656</v>
      </c>
      <c r="AC24">
        <f t="shared" si="21"/>
        <v>5.8261219723351019</v>
      </c>
      <c r="AD24">
        <v>-4.1214689746397998E-2</v>
      </c>
      <c r="AE24">
        <v>4.6267099845457897E-2</v>
      </c>
      <c r="AF24">
        <v>3.45727532616776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52108.264383146765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816.12926923076895</v>
      </c>
      <c r="AT24">
        <v>1143.8900000000001</v>
      </c>
      <c r="AU24">
        <f t="shared" si="27"/>
        <v>0.28653168641148286</v>
      </c>
      <c r="AV24">
        <v>0.5</v>
      </c>
      <c r="AW24">
        <f t="shared" si="28"/>
        <v>1429.2343929637707</v>
      </c>
      <c r="AX24">
        <f t="shared" si="29"/>
        <v>40.717816590680329</v>
      </c>
      <c r="AY24">
        <f t="shared" si="30"/>
        <v>204.76047044660061</v>
      </c>
      <c r="AZ24">
        <f t="shared" si="31"/>
        <v>0.51056482703756478</v>
      </c>
      <c r="BA24">
        <f t="shared" si="32"/>
        <v>2.9188925760575246E-2</v>
      </c>
      <c r="BB24">
        <f t="shared" si="33"/>
        <v>-1</v>
      </c>
      <c r="BC24" t="s">
        <v>321</v>
      </c>
      <c r="BD24">
        <v>559.86</v>
      </c>
      <c r="BE24">
        <f t="shared" si="34"/>
        <v>584.03000000000009</v>
      </c>
      <c r="BF24">
        <f t="shared" si="35"/>
        <v>0.56120529899017357</v>
      </c>
      <c r="BG24">
        <f t="shared" si="36"/>
        <v>2.043171507162505</v>
      </c>
      <c r="BH24">
        <f t="shared" si="37"/>
        <v>0.28653168641148286</v>
      </c>
      <c r="BI24" t="e">
        <f t="shared" si="38"/>
        <v>#DIV/0!</v>
      </c>
      <c r="BJ24" t="s">
        <v>276</v>
      </c>
      <c r="BK24" t="s">
        <v>276</v>
      </c>
      <c r="BL24" t="s">
        <v>276</v>
      </c>
      <c r="BM24" t="s">
        <v>276</v>
      </c>
      <c r="BN24" t="s">
        <v>276</v>
      </c>
      <c r="BO24" t="s">
        <v>276</v>
      </c>
      <c r="BP24" t="s">
        <v>276</v>
      </c>
      <c r="BQ24" t="s">
        <v>276</v>
      </c>
      <c r="BR24">
        <f t="shared" si="39"/>
        <v>1700.0180645161299</v>
      </c>
      <c r="BS24">
        <f t="shared" si="40"/>
        <v>1429.2343929637707</v>
      </c>
      <c r="BT24">
        <f t="shared" si="41"/>
        <v>0.84071717989100814</v>
      </c>
      <c r="BU24">
        <f t="shared" si="42"/>
        <v>0.19143435978201614</v>
      </c>
      <c r="BV24">
        <v>6</v>
      </c>
      <c r="BW24">
        <v>0.5</v>
      </c>
      <c r="BX24" t="s">
        <v>277</v>
      </c>
      <c r="BY24">
        <v>1531233016.34516</v>
      </c>
      <c r="BZ24">
        <v>531.45087096774205</v>
      </c>
      <c r="CA24">
        <v>600.01067741935503</v>
      </c>
      <c r="CB24">
        <v>27.269535483871</v>
      </c>
      <c r="CC24">
        <v>13.574316129032299</v>
      </c>
      <c r="CD24">
        <v>399.99538709677398</v>
      </c>
      <c r="CE24">
        <v>99.458622580645098</v>
      </c>
      <c r="CF24">
        <v>9.9986664516129004E-2</v>
      </c>
      <c r="CG24">
        <v>29.581887096774199</v>
      </c>
      <c r="CH24">
        <v>28.485016129032299</v>
      </c>
      <c r="CI24">
        <v>999.9</v>
      </c>
      <c r="CJ24">
        <v>9993.2238709677404</v>
      </c>
      <c r="CK24">
        <v>0</v>
      </c>
      <c r="CL24">
        <v>12.4557516129032</v>
      </c>
      <c r="CM24">
        <v>1700.0180645161299</v>
      </c>
      <c r="CN24">
        <v>0.97602503225806403</v>
      </c>
      <c r="CO24">
        <v>2.3975341935483899E-2</v>
      </c>
      <c r="CP24">
        <v>0</v>
      </c>
      <c r="CQ24">
        <v>816.131967741935</v>
      </c>
      <c r="CR24">
        <v>5.0001699999999998</v>
      </c>
      <c r="CS24">
        <v>14230.180645161299</v>
      </c>
      <c r="CT24">
        <v>14901.254838709699</v>
      </c>
      <c r="CU24">
        <v>49.650838709677402</v>
      </c>
      <c r="CV24">
        <v>50.600612903225802</v>
      </c>
      <c r="CW24">
        <v>50.386806451612898</v>
      </c>
      <c r="CX24">
        <v>51.370741935483899</v>
      </c>
      <c r="CY24">
        <v>51.485580645161299</v>
      </c>
      <c r="CZ24">
        <v>1654.3780645161301</v>
      </c>
      <c r="DA24">
        <v>40.640645161290301</v>
      </c>
      <c r="DB24">
        <v>0</v>
      </c>
      <c r="DC24">
        <v>119.90000009536701</v>
      </c>
      <c r="DD24">
        <v>816.12926923076895</v>
      </c>
      <c r="DE24">
        <v>-4.5766495748466998</v>
      </c>
      <c r="DF24">
        <v>-68.560683662569005</v>
      </c>
      <c r="DG24">
        <v>14229.723076923099</v>
      </c>
      <c r="DH24">
        <v>15</v>
      </c>
      <c r="DI24">
        <v>1531232977.9000001</v>
      </c>
      <c r="DJ24" t="s">
        <v>322</v>
      </c>
      <c r="DK24">
        <v>18</v>
      </c>
      <c r="DL24">
        <v>0.96399999999999997</v>
      </c>
      <c r="DM24">
        <v>-0.10299999999999999</v>
      </c>
      <c r="DN24">
        <v>600</v>
      </c>
      <c r="DO24">
        <v>14</v>
      </c>
      <c r="DP24">
        <v>0.02</v>
      </c>
      <c r="DQ24">
        <v>0.01</v>
      </c>
      <c r="DR24">
        <v>40.799719831833102</v>
      </c>
      <c r="DS24">
        <v>-0.93117261789944294</v>
      </c>
      <c r="DT24">
        <v>0.113724110065842</v>
      </c>
      <c r="DU24">
        <v>0</v>
      </c>
      <c r="DV24">
        <v>0.93316164900965504</v>
      </c>
      <c r="DW24">
        <v>-1.03784920722364E-2</v>
      </c>
      <c r="DX24">
        <v>1.7913029748297101E-3</v>
      </c>
      <c r="DY24">
        <v>1</v>
      </c>
      <c r="DZ24">
        <v>1</v>
      </c>
      <c r="EA24">
        <v>2</v>
      </c>
      <c r="EB24" t="s">
        <v>323</v>
      </c>
      <c r="EC24">
        <v>1.8897900000000001</v>
      </c>
      <c r="ED24">
        <v>1.88751</v>
      </c>
      <c r="EE24">
        <v>1.8886099999999999</v>
      </c>
      <c r="EF24">
        <v>1.8886700000000001</v>
      </c>
      <c r="EG24">
        <v>1.89178</v>
      </c>
      <c r="EH24">
        <v>1.8863099999999999</v>
      </c>
      <c r="EI24">
        <v>1.88828</v>
      </c>
      <c r="EJ24">
        <v>1.8905799999999999</v>
      </c>
      <c r="EK24" t="s">
        <v>279</v>
      </c>
      <c r="EL24" t="s">
        <v>19</v>
      </c>
      <c r="EM24" t="s">
        <v>19</v>
      </c>
      <c r="EN24" t="s">
        <v>19</v>
      </c>
      <c r="EO24" t="s">
        <v>280</v>
      </c>
      <c r="EP24" t="s">
        <v>281</v>
      </c>
      <c r="EQ24" t="s">
        <v>282</v>
      </c>
      <c r="ER24" t="s">
        <v>282</v>
      </c>
      <c r="ES24" t="s">
        <v>282</v>
      </c>
      <c r="ET24" t="s">
        <v>282</v>
      </c>
      <c r="EU24">
        <v>0</v>
      </c>
      <c r="EV24">
        <v>100</v>
      </c>
      <c r="EW24">
        <v>100</v>
      </c>
      <c r="EX24">
        <v>0.96399999999999997</v>
      </c>
      <c r="EY24">
        <v>-0.10299999999999999</v>
      </c>
      <c r="EZ24">
        <v>2</v>
      </c>
      <c r="FA24">
        <v>384.53500000000003</v>
      </c>
      <c r="FB24">
        <v>628.28899999999999</v>
      </c>
      <c r="FC24">
        <v>24.999600000000001</v>
      </c>
      <c r="FD24">
        <v>33.641500000000001</v>
      </c>
      <c r="FE24">
        <v>30.0001</v>
      </c>
      <c r="FF24">
        <v>33.588700000000003</v>
      </c>
      <c r="FG24">
        <v>33.577399999999997</v>
      </c>
      <c r="FH24">
        <v>27.93</v>
      </c>
      <c r="FI24">
        <v>57.3902</v>
      </c>
      <c r="FJ24">
        <v>0</v>
      </c>
      <c r="FK24">
        <v>25</v>
      </c>
      <c r="FL24">
        <v>600</v>
      </c>
      <c r="FM24">
        <v>13.4506</v>
      </c>
      <c r="FN24">
        <v>100.768</v>
      </c>
      <c r="FO24">
        <v>99.720600000000005</v>
      </c>
    </row>
    <row r="25" spans="1:171" x14ac:dyDescent="0.2">
      <c r="A25">
        <v>19</v>
      </c>
      <c r="B25">
        <v>1531233130.9000001</v>
      </c>
      <c r="C25">
        <v>2554.8000001907299</v>
      </c>
      <c r="D25" t="s">
        <v>324</v>
      </c>
      <c r="E25" t="s">
        <v>325</v>
      </c>
      <c r="F25" t="s">
        <v>584</v>
      </c>
      <c r="G25">
        <v>1531233122.9000001</v>
      </c>
      <c r="H25">
        <f t="shared" si="0"/>
        <v>9.2582729963583011E-3</v>
      </c>
      <c r="I25">
        <f t="shared" si="1"/>
        <v>41.794642354405049</v>
      </c>
      <c r="J25">
        <f t="shared" si="2"/>
        <v>727.29812903225798</v>
      </c>
      <c r="K25">
        <f t="shared" si="3"/>
        <v>627.67209968233544</v>
      </c>
      <c r="L25">
        <f t="shared" si="4"/>
        <v>62.49260508491647</v>
      </c>
      <c r="M25">
        <f t="shared" si="5"/>
        <v>72.411621895595047</v>
      </c>
      <c r="N25">
        <f t="shared" si="6"/>
        <v>0.91989082679950485</v>
      </c>
      <c r="O25">
        <f t="shared" si="7"/>
        <v>2.2527606347233147</v>
      </c>
      <c r="P25">
        <f t="shared" si="8"/>
        <v>0.7519314821000872</v>
      </c>
      <c r="Q25">
        <f t="shared" si="9"/>
        <v>0.4824741566811348</v>
      </c>
      <c r="R25">
        <f t="shared" si="10"/>
        <v>273.60113769937419</v>
      </c>
      <c r="S25">
        <f t="shared" si="11"/>
        <v>28.585940299261672</v>
      </c>
      <c r="T25">
        <f t="shared" si="12"/>
        <v>28.495170967741899</v>
      </c>
      <c r="U25">
        <f t="shared" si="13"/>
        <v>3.9057736672759487</v>
      </c>
      <c r="V25">
        <f t="shared" si="14"/>
        <v>65.361910020435161</v>
      </c>
      <c r="W25">
        <f t="shared" si="15"/>
        <v>2.7206895898231891</v>
      </c>
      <c r="X25">
        <f t="shared" si="16"/>
        <v>4.1625001303856877</v>
      </c>
      <c r="Y25">
        <f t="shared" si="17"/>
        <v>1.1850840774527596</v>
      </c>
      <c r="Z25">
        <f t="shared" si="18"/>
        <v>-408.28983913940107</v>
      </c>
      <c r="AA25">
        <f t="shared" si="19"/>
        <v>133.65703166567471</v>
      </c>
      <c r="AB25">
        <f t="shared" si="20"/>
        <v>13.067911597832749</v>
      </c>
      <c r="AC25">
        <f t="shared" si="21"/>
        <v>12.036241823480566</v>
      </c>
      <c r="AD25">
        <v>-4.1258108861763301E-2</v>
      </c>
      <c r="AE25">
        <v>4.6315841606178902E-2</v>
      </c>
      <c r="AF25">
        <v>3.4601575041097199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52158.623565900256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326</v>
      </c>
      <c r="AS25">
        <v>816.997730769231</v>
      </c>
      <c r="AT25">
        <v>1119.3</v>
      </c>
      <c r="AU25">
        <f t="shared" si="27"/>
        <v>0.27008154134795759</v>
      </c>
      <c r="AV25">
        <v>0.5</v>
      </c>
      <c r="AW25">
        <f t="shared" si="28"/>
        <v>1429.2164902006616</v>
      </c>
      <c r="AX25">
        <f t="shared" si="29"/>
        <v>41.794642354405049</v>
      </c>
      <c r="AY25">
        <f t="shared" si="30"/>
        <v>193.0024962966564</v>
      </c>
      <c r="AZ25">
        <f t="shared" si="31"/>
        <v>0.50474403645135346</v>
      </c>
      <c r="BA25">
        <f t="shared" si="32"/>
        <v>2.9942729214100162E-2</v>
      </c>
      <c r="BB25">
        <f t="shared" si="33"/>
        <v>-1</v>
      </c>
      <c r="BC25" t="s">
        <v>327</v>
      </c>
      <c r="BD25">
        <v>554.34</v>
      </c>
      <c r="BE25">
        <f t="shared" si="34"/>
        <v>564.95999999999992</v>
      </c>
      <c r="BF25">
        <f t="shared" si="35"/>
        <v>0.53508614633030482</v>
      </c>
      <c r="BG25">
        <f t="shared" si="36"/>
        <v>2.0191579175235415</v>
      </c>
      <c r="BH25">
        <f t="shared" si="37"/>
        <v>0.27008154134795764</v>
      </c>
      <c r="BI25" t="e">
        <f t="shared" si="38"/>
        <v>#DIV/0!</v>
      </c>
      <c r="BJ25" t="s">
        <v>276</v>
      </c>
      <c r="BK25" t="s">
        <v>276</v>
      </c>
      <c r="BL25" t="s">
        <v>276</v>
      </c>
      <c r="BM25" t="s">
        <v>276</v>
      </c>
      <c r="BN25" t="s">
        <v>276</v>
      </c>
      <c r="BO25" t="s">
        <v>276</v>
      </c>
      <c r="BP25" t="s">
        <v>276</v>
      </c>
      <c r="BQ25" t="s">
        <v>276</v>
      </c>
      <c r="BR25">
        <f t="shared" si="39"/>
        <v>1699.99677419355</v>
      </c>
      <c r="BS25">
        <f t="shared" si="40"/>
        <v>1429.2164902006616</v>
      </c>
      <c r="BT25">
        <f t="shared" si="41"/>
        <v>0.84071717775973898</v>
      </c>
      <c r="BU25">
        <f t="shared" si="42"/>
        <v>0.19143435551947813</v>
      </c>
      <c r="BV25">
        <v>6</v>
      </c>
      <c r="BW25">
        <v>0.5</v>
      </c>
      <c r="BX25" t="s">
        <v>277</v>
      </c>
      <c r="BY25">
        <v>1531233122.9000001</v>
      </c>
      <c r="BZ25">
        <v>727.29812903225798</v>
      </c>
      <c r="CA25">
        <v>800.09225806451605</v>
      </c>
      <c r="CB25">
        <v>27.3264483870968</v>
      </c>
      <c r="CC25">
        <v>13.818183870967699</v>
      </c>
      <c r="CD25">
        <v>399.98967741935502</v>
      </c>
      <c r="CE25">
        <v>99.462500000000006</v>
      </c>
      <c r="CF25">
        <v>0.10000264516129</v>
      </c>
      <c r="CG25">
        <v>29.595674193548401</v>
      </c>
      <c r="CH25">
        <v>28.495170967741899</v>
      </c>
      <c r="CI25">
        <v>999.9</v>
      </c>
      <c r="CJ25">
        <v>10003.3616129032</v>
      </c>
      <c r="CK25">
        <v>0</v>
      </c>
      <c r="CL25">
        <v>12.7632096774194</v>
      </c>
      <c r="CM25">
        <v>1699.99677419355</v>
      </c>
      <c r="CN25">
        <v>0.97602529032258001</v>
      </c>
      <c r="CO25">
        <v>2.3975077419354798E-2</v>
      </c>
      <c r="CP25">
        <v>0</v>
      </c>
      <c r="CQ25">
        <v>817.09164516128999</v>
      </c>
      <c r="CR25">
        <v>5.0001699999999998</v>
      </c>
      <c r="CS25">
        <v>14259.7838709677</v>
      </c>
      <c r="CT25">
        <v>14901.0709677419</v>
      </c>
      <c r="CU25">
        <v>49.7033870967742</v>
      </c>
      <c r="CV25">
        <v>50.658999999999999</v>
      </c>
      <c r="CW25">
        <v>50.4634838709677</v>
      </c>
      <c r="CX25">
        <v>51.445258064516104</v>
      </c>
      <c r="CY25">
        <v>51.534064516129</v>
      </c>
      <c r="CZ25">
        <v>1654.3567741935501</v>
      </c>
      <c r="DA25">
        <v>40.64</v>
      </c>
      <c r="DB25">
        <v>0</v>
      </c>
      <c r="DC25">
        <v>106</v>
      </c>
      <c r="DD25">
        <v>816.997730769231</v>
      </c>
      <c r="DE25">
        <v>-7.1040341783340004</v>
      </c>
      <c r="DF25">
        <v>-123.982906081023</v>
      </c>
      <c r="DG25">
        <v>14258.4576923077</v>
      </c>
      <c r="DH25">
        <v>15</v>
      </c>
      <c r="DI25">
        <v>1531233100.9000001</v>
      </c>
      <c r="DJ25" t="s">
        <v>328</v>
      </c>
      <c r="DK25">
        <v>19</v>
      </c>
      <c r="DL25">
        <v>1.0249999999999999</v>
      </c>
      <c r="DM25">
        <v>-0.104</v>
      </c>
      <c r="DN25">
        <v>800</v>
      </c>
      <c r="DO25">
        <v>13</v>
      </c>
      <c r="DP25">
        <v>0.02</v>
      </c>
      <c r="DQ25">
        <v>0.01</v>
      </c>
      <c r="DR25">
        <v>41.887020082234002</v>
      </c>
      <c r="DS25">
        <v>-0.48155616453543998</v>
      </c>
      <c r="DT25">
        <v>0.71395493569008905</v>
      </c>
      <c r="DU25">
        <v>1</v>
      </c>
      <c r="DV25">
        <v>0.89376512910459904</v>
      </c>
      <c r="DW25">
        <v>0.29139281105633302</v>
      </c>
      <c r="DX25">
        <v>4.38616479286357E-2</v>
      </c>
      <c r="DY25">
        <v>1</v>
      </c>
      <c r="DZ25">
        <v>2</v>
      </c>
      <c r="EA25">
        <v>2</v>
      </c>
      <c r="EB25" t="s">
        <v>278</v>
      </c>
      <c r="EC25">
        <v>1.8897699999999999</v>
      </c>
      <c r="ED25">
        <v>1.88751</v>
      </c>
      <c r="EE25">
        <v>1.88862</v>
      </c>
      <c r="EF25">
        <v>1.8886000000000001</v>
      </c>
      <c r="EG25">
        <v>1.89178</v>
      </c>
      <c r="EH25">
        <v>1.8863099999999999</v>
      </c>
      <c r="EI25">
        <v>1.88828</v>
      </c>
      <c r="EJ25">
        <v>1.89056</v>
      </c>
      <c r="EK25" t="s">
        <v>279</v>
      </c>
      <c r="EL25" t="s">
        <v>19</v>
      </c>
      <c r="EM25" t="s">
        <v>19</v>
      </c>
      <c r="EN25" t="s">
        <v>19</v>
      </c>
      <c r="EO25" t="s">
        <v>280</v>
      </c>
      <c r="EP25" t="s">
        <v>281</v>
      </c>
      <c r="EQ25" t="s">
        <v>282</v>
      </c>
      <c r="ER25" t="s">
        <v>282</v>
      </c>
      <c r="ES25" t="s">
        <v>282</v>
      </c>
      <c r="ET25" t="s">
        <v>282</v>
      </c>
      <c r="EU25">
        <v>0</v>
      </c>
      <c r="EV25">
        <v>100</v>
      </c>
      <c r="EW25">
        <v>100</v>
      </c>
      <c r="EX25">
        <v>1.0249999999999999</v>
      </c>
      <c r="EY25">
        <v>-0.104</v>
      </c>
      <c r="EZ25">
        <v>2</v>
      </c>
      <c r="FA25">
        <v>384.43700000000001</v>
      </c>
      <c r="FB25">
        <v>628.64099999999996</v>
      </c>
      <c r="FC25">
        <v>25.0002</v>
      </c>
      <c r="FD25">
        <v>33.7012</v>
      </c>
      <c r="FE25">
        <v>30.000299999999999</v>
      </c>
      <c r="FF25">
        <v>33.653599999999997</v>
      </c>
      <c r="FG25">
        <v>33.638100000000001</v>
      </c>
      <c r="FH25">
        <v>35.330100000000002</v>
      </c>
      <c r="FI25">
        <v>56.590299999999999</v>
      </c>
      <c r="FJ25">
        <v>0</v>
      </c>
      <c r="FK25">
        <v>25</v>
      </c>
      <c r="FL25">
        <v>800</v>
      </c>
      <c r="FM25">
        <v>13.682600000000001</v>
      </c>
      <c r="FN25">
        <v>100.758</v>
      </c>
      <c r="FO25">
        <v>99.710999999999999</v>
      </c>
    </row>
    <row r="26" spans="1:171" x14ac:dyDescent="0.2">
      <c r="A26">
        <v>20</v>
      </c>
      <c r="B26">
        <v>1531233248.9000001</v>
      </c>
      <c r="C26">
        <v>2672.8000001907299</v>
      </c>
      <c r="D26" t="s">
        <v>329</v>
      </c>
      <c r="E26" t="s">
        <v>330</v>
      </c>
      <c r="F26" t="s">
        <v>584</v>
      </c>
      <c r="G26">
        <v>1531233240.9000001</v>
      </c>
      <c r="H26">
        <f t="shared" si="0"/>
        <v>9.0242009993019134E-3</v>
      </c>
      <c r="I26">
        <f t="shared" si="1"/>
        <v>41.425774860849941</v>
      </c>
      <c r="J26">
        <f t="shared" si="2"/>
        <v>925.33780645161301</v>
      </c>
      <c r="K26">
        <f t="shared" si="3"/>
        <v>818.53859347254593</v>
      </c>
      <c r="L26">
        <f t="shared" si="4"/>
        <v>81.499498625378806</v>
      </c>
      <c r="M26">
        <f t="shared" si="5"/>
        <v>92.133184539262288</v>
      </c>
      <c r="N26">
        <f t="shared" si="6"/>
        <v>0.87286278548156648</v>
      </c>
      <c r="O26">
        <f t="shared" si="7"/>
        <v>2.2527740664237195</v>
      </c>
      <c r="P26">
        <f t="shared" si="8"/>
        <v>0.72012795400250851</v>
      </c>
      <c r="Q26">
        <f t="shared" si="9"/>
        <v>0.46156070874734911</v>
      </c>
      <c r="R26">
        <f t="shared" si="10"/>
        <v>273.60474154711659</v>
      </c>
      <c r="S26">
        <f t="shared" si="11"/>
        <v>28.678668060956152</v>
      </c>
      <c r="T26">
        <f t="shared" si="12"/>
        <v>28.544409677419299</v>
      </c>
      <c r="U26">
        <f t="shared" si="13"/>
        <v>3.9169577615700493</v>
      </c>
      <c r="V26">
        <f t="shared" si="14"/>
        <v>65.06627751622355</v>
      </c>
      <c r="W26">
        <f t="shared" si="15"/>
        <v>2.7107715996043438</v>
      </c>
      <c r="X26">
        <f t="shared" si="16"/>
        <v>4.1661697934516742</v>
      </c>
      <c r="Y26">
        <f t="shared" si="17"/>
        <v>1.2061861619657055</v>
      </c>
      <c r="Z26">
        <f t="shared" si="18"/>
        <v>-397.96726406921437</v>
      </c>
      <c r="AA26">
        <f t="shared" si="19"/>
        <v>129.53552771274138</v>
      </c>
      <c r="AB26">
        <f t="shared" si="20"/>
        <v>12.668925379631698</v>
      </c>
      <c r="AC26">
        <f t="shared" si="21"/>
        <v>17.841930570275281</v>
      </c>
      <c r="AD26">
        <v>-4.1258470865314097E-2</v>
      </c>
      <c r="AE26">
        <v>4.6316247986877897E-2</v>
      </c>
      <c r="AF26">
        <v>3.4601815296537599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52156.524086882797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331</v>
      </c>
      <c r="AS26">
        <v>814.36019230769205</v>
      </c>
      <c r="AT26">
        <v>1095.93</v>
      </c>
      <c r="AU26">
        <f t="shared" si="27"/>
        <v>0.25692316816978089</v>
      </c>
      <c r="AV26">
        <v>0.5</v>
      </c>
      <c r="AW26">
        <f t="shared" si="28"/>
        <v>1429.2354579425973</v>
      </c>
      <c r="AX26">
        <f t="shared" si="29"/>
        <v>41.425774860849941</v>
      </c>
      <c r="AY26">
        <f t="shared" si="30"/>
        <v>183.60185095759988</v>
      </c>
      <c r="AZ26">
        <f t="shared" si="31"/>
        <v>0.49494949494949497</v>
      </c>
      <c r="BA26">
        <f t="shared" si="32"/>
        <v>2.9684244555422928E-2</v>
      </c>
      <c r="BB26">
        <f t="shared" si="33"/>
        <v>-1</v>
      </c>
      <c r="BC26" t="s">
        <v>332</v>
      </c>
      <c r="BD26">
        <v>553.5</v>
      </c>
      <c r="BE26">
        <f t="shared" si="34"/>
        <v>542.43000000000006</v>
      </c>
      <c r="BF26">
        <f t="shared" si="35"/>
        <v>0.51908966630221043</v>
      </c>
      <c r="BG26">
        <f t="shared" si="36"/>
        <v>1.9800000000000002</v>
      </c>
      <c r="BH26">
        <f t="shared" si="37"/>
        <v>0.25692316816978089</v>
      </c>
      <c r="BI26" t="e">
        <f t="shared" si="38"/>
        <v>#DIV/0!</v>
      </c>
      <c r="BJ26" t="s">
        <v>276</v>
      </c>
      <c r="BK26" t="s">
        <v>276</v>
      </c>
      <c r="BL26" t="s">
        <v>276</v>
      </c>
      <c r="BM26" t="s">
        <v>276</v>
      </c>
      <c r="BN26" t="s">
        <v>276</v>
      </c>
      <c r="BO26" t="s">
        <v>276</v>
      </c>
      <c r="BP26" t="s">
        <v>276</v>
      </c>
      <c r="BQ26" t="s">
        <v>276</v>
      </c>
      <c r="BR26">
        <f t="shared" si="39"/>
        <v>1700.0193548387099</v>
      </c>
      <c r="BS26">
        <f t="shared" si="40"/>
        <v>1429.2354579425973</v>
      </c>
      <c r="BT26">
        <f t="shared" si="41"/>
        <v>0.84071716823376796</v>
      </c>
      <c r="BU26">
        <f t="shared" si="42"/>
        <v>0.19143433646753635</v>
      </c>
      <c r="BV26">
        <v>6</v>
      </c>
      <c r="BW26">
        <v>0.5</v>
      </c>
      <c r="BX26" t="s">
        <v>277</v>
      </c>
      <c r="BY26">
        <v>1531233240.9000001</v>
      </c>
      <c r="BZ26">
        <v>925.33780645161301</v>
      </c>
      <c r="CA26">
        <v>999.99974193548405</v>
      </c>
      <c r="CB26">
        <v>27.225580645161301</v>
      </c>
      <c r="CC26">
        <v>14.0582322580645</v>
      </c>
      <c r="CD26">
        <v>400.01274193548397</v>
      </c>
      <c r="CE26">
        <v>99.467074193548399</v>
      </c>
      <c r="CF26">
        <v>0.10000703548387101</v>
      </c>
      <c r="CG26">
        <v>29.610970967741899</v>
      </c>
      <c r="CH26">
        <v>28.544409677419299</v>
      </c>
      <c r="CI26">
        <v>999.9</v>
      </c>
      <c r="CJ26">
        <v>10002.989354838701</v>
      </c>
      <c r="CK26">
        <v>0</v>
      </c>
      <c r="CL26">
        <v>11.867567741935501</v>
      </c>
      <c r="CM26">
        <v>1700.0193548387099</v>
      </c>
      <c r="CN26">
        <v>0.97602554838709699</v>
      </c>
      <c r="CO26">
        <v>2.3974812903225801E-2</v>
      </c>
      <c r="CP26">
        <v>0</v>
      </c>
      <c r="CQ26">
        <v>814.40606451612905</v>
      </c>
      <c r="CR26">
        <v>5.0001699999999998</v>
      </c>
      <c r="CS26">
        <v>14178.5</v>
      </c>
      <c r="CT26">
        <v>14901.277419354799</v>
      </c>
      <c r="CU26">
        <v>49.79</v>
      </c>
      <c r="CV26">
        <v>50.769935483871002</v>
      </c>
      <c r="CW26">
        <v>50.53</v>
      </c>
      <c r="CX26">
        <v>51.546064516129</v>
      </c>
      <c r="CY26">
        <v>51.624677419354803</v>
      </c>
      <c r="CZ26">
        <v>1654.37935483871</v>
      </c>
      <c r="DA26">
        <v>40.64</v>
      </c>
      <c r="DB26">
        <v>0</v>
      </c>
      <c r="DC26">
        <v>117.700000047684</v>
      </c>
      <c r="DD26">
        <v>814.36019230769205</v>
      </c>
      <c r="DE26">
        <v>-5.0042051438432802</v>
      </c>
      <c r="DF26">
        <v>-101.75384628555101</v>
      </c>
      <c r="DG26">
        <v>14178.4038461538</v>
      </c>
      <c r="DH26">
        <v>15</v>
      </c>
      <c r="DI26">
        <v>1531233204.9000001</v>
      </c>
      <c r="DJ26" t="s">
        <v>333</v>
      </c>
      <c r="DK26">
        <v>20</v>
      </c>
      <c r="DL26">
        <v>0.98199999999999998</v>
      </c>
      <c r="DM26">
        <v>-0.10199999999999999</v>
      </c>
      <c r="DN26">
        <v>1000</v>
      </c>
      <c r="DO26">
        <v>14</v>
      </c>
      <c r="DP26">
        <v>0.02</v>
      </c>
      <c r="DQ26">
        <v>0.01</v>
      </c>
      <c r="DR26">
        <v>41.460112253413001</v>
      </c>
      <c r="DS26">
        <v>-0.445781182880163</v>
      </c>
      <c r="DT26">
        <v>7.0264536842278902E-2</v>
      </c>
      <c r="DU26">
        <v>1</v>
      </c>
      <c r="DV26">
        <v>0.87634255638536396</v>
      </c>
      <c r="DW26">
        <v>-3.7456055437006502E-2</v>
      </c>
      <c r="DX26">
        <v>4.9986928714647397E-3</v>
      </c>
      <c r="DY26">
        <v>1</v>
      </c>
      <c r="DZ26">
        <v>2</v>
      </c>
      <c r="EA26">
        <v>2</v>
      </c>
      <c r="EB26" t="s">
        <v>278</v>
      </c>
      <c r="EC26">
        <v>1.8897200000000001</v>
      </c>
      <c r="ED26">
        <v>1.88751</v>
      </c>
      <c r="EE26">
        <v>1.88859</v>
      </c>
      <c r="EF26">
        <v>1.88859</v>
      </c>
      <c r="EG26">
        <v>1.89178</v>
      </c>
      <c r="EH26">
        <v>1.88629</v>
      </c>
      <c r="EI26">
        <v>1.88828</v>
      </c>
      <c r="EJ26">
        <v>1.8905799999999999</v>
      </c>
      <c r="EK26" t="s">
        <v>279</v>
      </c>
      <c r="EL26" t="s">
        <v>19</v>
      </c>
      <c r="EM26" t="s">
        <v>19</v>
      </c>
      <c r="EN26" t="s">
        <v>19</v>
      </c>
      <c r="EO26" t="s">
        <v>280</v>
      </c>
      <c r="EP26" t="s">
        <v>281</v>
      </c>
      <c r="EQ26" t="s">
        <v>282</v>
      </c>
      <c r="ER26" t="s">
        <v>282</v>
      </c>
      <c r="ES26" t="s">
        <v>282</v>
      </c>
      <c r="ET26" t="s">
        <v>282</v>
      </c>
      <c r="EU26">
        <v>0</v>
      </c>
      <c r="EV26">
        <v>100</v>
      </c>
      <c r="EW26">
        <v>100</v>
      </c>
      <c r="EX26">
        <v>0.98199999999999998</v>
      </c>
      <c r="EY26">
        <v>-0.10199999999999999</v>
      </c>
      <c r="EZ26">
        <v>2</v>
      </c>
      <c r="FA26">
        <v>384.28399999999999</v>
      </c>
      <c r="FB26">
        <v>629.30899999999997</v>
      </c>
      <c r="FC26">
        <v>25</v>
      </c>
      <c r="FD26">
        <v>33.766399999999997</v>
      </c>
      <c r="FE26">
        <v>30.0002</v>
      </c>
      <c r="FF26">
        <v>33.715499999999999</v>
      </c>
      <c r="FG26">
        <v>33.704500000000003</v>
      </c>
      <c r="FH26">
        <v>42.404299999999999</v>
      </c>
      <c r="FI26">
        <v>56.045000000000002</v>
      </c>
      <c r="FJ26">
        <v>0</v>
      </c>
      <c r="FK26">
        <v>25</v>
      </c>
      <c r="FL26">
        <v>1000</v>
      </c>
      <c r="FM26">
        <v>14.063000000000001</v>
      </c>
      <c r="FN26">
        <v>100.746</v>
      </c>
      <c r="FO26">
        <v>99.695899999999995</v>
      </c>
    </row>
    <row r="27" spans="1:171" x14ac:dyDescent="0.2">
      <c r="A27">
        <v>41</v>
      </c>
      <c r="B27">
        <v>1531237258.3</v>
      </c>
      <c r="C27">
        <v>6682.2000000476801</v>
      </c>
      <c r="D27" t="s">
        <v>334</v>
      </c>
      <c r="E27" t="s">
        <v>335</v>
      </c>
      <c r="F27" t="s">
        <v>585</v>
      </c>
      <c r="G27">
        <v>1531237250.3</v>
      </c>
      <c r="H27">
        <f t="shared" ref="H27:H50" si="43">CD27*AI27*(CB27-CC27)/(100*BV27*(1000-AI27*CB27))</f>
        <v>9.0983616506564776E-3</v>
      </c>
      <c r="I27">
        <f t="shared" ref="I27:I50" si="44">CD27*AI27*(CA27-BZ27*(1000-AI27*CC27)/(1000-AI27*CB27))/(100*BV27)</f>
        <v>37.641094734104826</v>
      </c>
      <c r="J27">
        <f t="shared" ref="J27:J50" si="45">BZ27 - IF(AI27&gt;1, I27*BV27*100/(AK27*CJ27), 0)</f>
        <v>338.95877419354798</v>
      </c>
      <c r="K27">
        <f t="shared" ref="K27:K50" si="46">((Q27-H27/2)*J27-I27)/(Q27+H27/2)</f>
        <v>255.02135218642232</v>
      </c>
      <c r="L27">
        <f t="shared" ref="L27:L50" si="47">K27*(CE27+CF27)/1000</f>
        <v>25.396983077272928</v>
      </c>
      <c r="M27">
        <f t="shared" ref="M27:M50" si="48">(BZ27 - IF(AI27&gt;1, I27*BV27*100/(AK27*CJ27), 0))*(CE27+CF27)/1000</f>
        <v>33.756115628285983</v>
      </c>
      <c r="N27">
        <f t="shared" ref="N27:N50" si="49">2/((1/P27-1/O27)+SIGN(P27)*SQRT((1/P27-1/O27)*(1/P27-1/O27) + 4*BW27/((BW27+1)*(BW27+1))*(2*1/P27*1/O27-1/O27*1/O27)))</f>
        <v>0.91568418946518615</v>
      </c>
      <c r="O27">
        <f t="shared" ref="O27:O50" si="50">AF27+AE27*BV27+AD27*BV27*BV27</f>
        <v>2.2532745434802113</v>
      </c>
      <c r="P27">
        <f t="shared" ref="P27:P50" si="51">H27*(1000-(1000*0.61365*EXP(17.502*T27/(240.97+T27))/(CE27+CF27)+CB27)/2)/(1000*0.61365*EXP(17.502*T27/(240.97+T27))/(CE27+CF27)-CB27)</f>
        <v>0.74914084235326284</v>
      </c>
      <c r="Q27">
        <f t="shared" ref="Q27:Q50" si="52">1/((BW27+1)/(N27/1.6)+1/(O27/1.37)) + BW27/((BW27+1)/(N27/1.6) + BW27/(O27/1.37))</f>
        <v>0.48063446280532418</v>
      </c>
      <c r="R27">
        <f t="shared" ref="R27:R50" si="53">(BS27*BU27)</f>
        <v>273.60694299489342</v>
      </c>
      <c r="S27">
        <f t="shared" ref="S27:S50" si="54">(CG27+(R27+2*0.95*0.0000000567*(((CG27+$B$7)+273)^4-(CG27+273)^4)-44100*H27)/(1.84*29.3*O27+8*0.95*0.0000000567*(CG27+273)^3))</f>
        <v>28.736552665051331</v>
      </c>
      <c r="T27">
        <f t="shared" ref="T27:T50" si="55">($C$7*CH27+$D$7*CI27+$E$7*S27)</f>
        <v>28.467122580645199</v>
      </c>
      <c r="U27">
        <f t="shared" ref="U27:U50" si="56">0.61365*EXP(17.502*T27/(240.97+T27))</f>
        <v>3.8994152093264955</v>
      </c>
      <c r="V27">
        <f t="shared" ref="V27:V50" si="57">(W27/X27*100)</f>
        <v>65.222837126033454</v>
      </c>
      <c r="W27">
        <f t="shared" ref="W27:W50" si="58">CB27*(CE27+CF27)/1000</f>
        <v>2.7301751791379396</v>
      </c>
      <c r="X27">
        <f t="shared" ref="X27:X50" si="59">0.61365*EXP(17.502*CG27/(240.97+CG27))</f>
        <v>4.1859190728889661</v>
      </c>
      <c r="Y27">
        <f t="shared" ref="Y27:Y50" si="60">(U27-CB27*(CE27+CF27)/1000)</f>
        <v>1.1692400301885559</v>
      </c>
      <c r="Z27">
        <f t="shared" ref="Z27:Z50" si="61">(-H27*44100)</f>
        <v>-401.23774879395069</v>
      </c>
      <c r="AA27">
        <f t="shared" ref="AA27:AA50" si="62">2*29.3*O27*0.92*(CG27-T27)</f>
        <v>148.92915979637181</v>
      </c>
      <c r="AB27">
        <f t="shared" ref="AB27:AB50" si="63">2*0.95*0.0000000567*(((CG27+$B$7)+273)^4-(T27+273)^4)</f>
        <v>14.562804159865447</v>
      </c>
      <c r="AC27">
        <f t="shared" ref="AC27:AC50" si="64">R27+AB27+Z27+AA27</f>
        <v>35.861158157179972</v>
      </c>
      <c r="AD27">
        <v>-4.1271960834561201E-2</v>
      </c>
      <c r="AE27">
        <v>4.63313916591441E-2</v>
      </c>
      <c r="AF27">
        <v>3.46107678356955</v>
      </c>
      <c r="AG27">
        <v>0</v>
      </c>
      <c r="AH27">
        <v>0</v>
      </c>
      <c r="AI27">
        <f t="shared" ref="AI27:AI50" si="65">IF(AG27*$H$13&gt;=AK27,1,(AK27/(AK27-AG27*$H$13)))</f>
        <v>1</v>
      </c>
      <c r="AJ27">
        <f t="shared" ref="AJ27:AJ50" si="66">(AI27-1)*100</f>
        <v>0</v>
      </c>
      <c r="AK27">
        <f t="shared" ref="AK27:AK50" si="67">MAX(0,($B$13+$C$13*CJ27)/(1+$D$13*CJ27)*CE27/(CG27+273)*$E$13)</f>
        <v>52159.165800635805</v>
      </c>
      <c r="AL27">
        <v>0</v>
      </c>
      <c r="AM27">
        <v>0</v>
      </c>
      <c r="AN27">
        <v>0</v>
      </c>
      <c r="AO27">
        <f t="shared" ref="AO27:AO50" si="68">AN27-AM27</f>
        <v>0</v>
      </c>
      <c r="AP27" t="e">
        <f t="shared" ref="AP27:AP50" si="69">AO27/AN27</f>
        <v>#DIV/0!</v>
      </c>
      <c r="AQ27">
        <v>-1</v>
      </c>
      <c r="AR27" t="s">
        <v>336</v>
      </c>
      <c r="AS27">
        <v>895.45611538461503</v>
      </c>
      <c r="AT27">
        <v>1379.41</v>
      </c>
      <c r="AU27">
        <f t="shared" ref="AU27:AU50" si="70">1-AS27/AT27</f>
        <v>0.35084121806814872</v>
      </c>
      <c r="AV27">
        <v>0.5</v>
      </c>
      <c r="AW27">
        <f t="shared" ref="AW27:AW50" si="71">BS27</f>
        <v>1429.2466160071085</v>
      </c>
      <c r="AX27">
        <f t="shared" ref="AX27:AX50" si="72">I27</f>
        <v>37.641094734104826</v>
      </c>
      <c r="AY27">
        <f t="shared" ref="AY27:AY50" si="73">AU27*AV27*AW27</f>
        <v>250.7193118398568</v>
      </c>
      <c r="AZ27">
        <f t="shared" ref="AZ27:AZ50" si="74">BE27/AT27</f>
        <v>0.56666980810636436</v>
      </c>
      <c r="BA27">
        <f t="shared" ref="BA27:BA50" si="75">(AX27-AQ27)/AW27</f>
        <v>2.7035988262163316E-2</v>
      </c>
      <c r="BB27">
        <f t="shared" ref="BB27:BB50" si="76">(AN27-AT27)/AT27</f>
        <v>-1</v>
      </c>
      <c r="BC27" t="s">
        <v>337</v>
      </c>
      <c r="BD27">
        <v>597.74</v>
      </c>
      <c r="BE27">
        <f t="shared" ref="BE27:BE50" si="77">AT27-BD27</f>
        <v>781.67000000000007</v>
      </c>
      <c r="BF27">
        <f t="shared" ref="BF27:BF50" si="78">(AT27-AS27)/(AT27-BD27)</f>
        <v>0.61912812902552872</v>
      </c>
      <c r="BG27">
        <f t="shared" ref="BG27:BG50" si="79">(AN27-AT27)/(AN27-BD27)</f>
        <v>2.3077090373741092</v>
      </c>
      <c r="BH27">
        <f t="shared" ref="BH27:BH50" si="80">(AT27-AS27)/(AT27-AM27)</f>
        <v>0.35084121806814872</v>
      </c>
      <c r="BI27" t="e">
        <f t="shared" ref="BI27:BI50" si="81">(AN27-AT27)/(AN27-AM27)</f>
        <v>#DIV/0!</v>
      </c>
      <c r="BJ27" t="s">
        <v>276</v>
      </c>
      <c r="BK27" t="s">
        <v>276</v>
      </c>
      <c r="BL27" t="s">
        <v>276</v>
      </c>
      <c r="BM27" t="s">
        <v>276</v>
      </c>
      <c r="BN27" t="s">
        <v>276</v>
      </c>
      <c r="BO27" t="s">
        <v>276</v>
      </c>
      <c r="BP27" t="s">
        <v>276</v>
      </c>
      <c r="BQ27" t="s">
        <v>276</v>
      </c>
      <c r="BR27">
        <f t="shared" ref="BR27:BR50" si="82">$B$11*CK27+$C$11*CL27+$F$11*CM27</f>
        <v>1700.0325806451599</v>
      </c>
      <c r="BS27">
        <f t="shared" ref="BS27:BS50" si="83">BR27*BT27</f>
        <v>1429.2466160071085</v>
      </c>
      <c r="BT27">
        <f t="shared" ref="BT27:BT50" si="84">($B$11*$D$9+$C$11*$D$9+$F$11*((CZ27+CR27)/MAX(CZ27+CR27+DA27, 0.1)*$I$9+DA27/MAX(CZ27+CR27+DA27, 0.1)*$J$9))/($B$11+$C$11+$F$11)</f>
        <v>0.84071719111683818</v>
      </c>
      <c r="BU27">
        <f t="shared" ref="BU27:BU50" si="85">($B$11*$K$9+$C$11*$K$9+$F$11*((CZ27+CR27)/MAX(CZ27+CR27+DA27, 0.1)*$P$9+DA27/MAX(CZ27+CR27+DA27, 0.1)*$Q$9))/($B$11+$C$11+$F$11)</f>
        <v>0.19143438223367645</v>
      </c>
      <c r="BV27">
        <v>6</v>
      </c>
      <c r="BW27">
        <v>0.5</v>
      </c>
      <c r="BX27" t="s">
        <v>277</v>
      </c>
      <c r="BY27">
        <v>1531237250.3</v>
      </c>
      <c r="BZ27">
        <v>338.95877419354798</v>
      </c>
      <c r="CA27">
        <v>400.04648387096802</v>
      </c>
      <c r="CB27">
        <v>27.4147903225806</v>
      </c>
      <c r="CC27">
        <v>14.1413677419355</v>
      </c>
      <c r="CD27">
        <v>399.99925806451603</v>
      </c>
      <c r="CE27">
        <v>99.487651612903207</v>
      </c>
      <c r="CF27">
        <v>0.100021574193548</v>
      </c>
      <c r="CG27">
        <v>29.6930935483871</v>
      </c>
      <c r="CH27">
        <v>28.467122580645199</v>
      </c>
      <c r="CI27">
        <v>999.9</v>
      </c>
      <c r="CJ27">
        <v>10004.1903225806</v>
      </c>
      <c r="CK27">
        <v>0</v>
      </c>
      <c r="CL27">
        <v>12.6236</v>
      </c>
      <c r="CM27">
        <v>1700.0325806451599</v>
      </c>
      <c r="CN27">
        <v>0.97602261290322601</v>
      </c>
      <c r="CO27">
        <v>2.3977245161290298E-2</v>
      </c>
      <c r="CP27">
        <v>0</v>
      </c>
      <c r="CQ27">
        <v>895.50535483870999</v>
      </c>
      <c r="CR27">
        <v>5.0001699999999998</v>
      </c>
      <c r="CS27">
        <v>15518.935483871001</v>
      </c>
      <c r="CT27">
        <v>14901.3838709677</v>
      </c>
      <c r="CU27">
        <v>49.808193548387102</v>
      </c>
      <c r="CV27">
        <v>51.005903225806399</v>
      </c>
      <c r="CW27">
        <v>50.592483870967698</v>
      </c>
      <c r="CX27">
        <v>51.777999999999999</v>
      </c>
      <c r="CY27">
        <v>51.661064516129002</v>
      </c>
      <c r="CZ27">
        <v>1654.3909677419399</v>
      </c>
      <c r="DA27">
        <v>40.641612903225798</v>
      </c>
      <c r="DB27">
        <v>0</v>
      </c>
      <c r="DC27">
        <v>885.59999990463302</v>
      </c>
      <c r="DD27">
        <v>895.45611538461503</v>
      </c>
      <c r="DE27">
        <v>-3.6919316115781702</v>
      </c>
      <c r="DF27">
        <v>-54.280341865508802</v>
      </c>
      <c r="DG27">
        <v>15518.2961538462</v>
      </c>
      <c r="DH27">
        <v>15</v>
      </c>
      <c r="DI27">
        <v>1531237227.3</v>
      </c>
      <c r="DJ27" t="s">
        <v>338</v>
      </c>
      <c r="DK27">
        <v>41</v>
      </c>
      <c r="DL27">
        <v>1.1020000000000001</v>
      </c>
      <c r="DM27">
        <v>-0.10299999999999999</v>
      </c>
      <c r="DN27">
        <v>400</v>
      </c>
      <c r="DO27">
        <v>14</v>
      </c>
      <c r="DP27">
        <v>0.03</v>
      </c>
      <c r="DQ27">
        <v>0.01</v>
      </c>
      <c r="DR27">
        <v>37.644786481608897</v>
      </c>
      <c r="DS27">
        <v>8.9461826046714502E-2</v>
      </c>
      <c r="DT27">
        <v>0.133360240013529</v>
      </c>
      <c r="DU27">
        <v>1</v>
      </c>
      <c r="DV27">
        <v>0.89832322100010498</v>
      </c>
      <c r="DW27">
        <v>0.19667834224439601</v>
      </c>
      <c r="DX27">
        <v>2.5678781440305401E-2</v>
      </c>
      <c r="DY27">
        <v>1</v>
      </c>
      <c r="DZ27">
        <v>2</v>
      </c>
      <c r="EA27">
        <v>2</v>
      </c>
      <c r="EB27" t="s">
        <v>278</v>
      </c>
      <c r="EC27">
        <v>1.8895</v>
      </c>
      <c r="ED27">
        <v>1.8872800000000001</v>
      </c>
      <c r="EE27">
        <v>1.8884300000000001</v>
      </c>
      <c r="EF27">
        <v>1.8884300000000001</v>
      </c>
      <c r="EG27">
        <v>1.8915200000000001</v>
      </c>
      <c r="EH27">
        <v>1.88611</v>
      </c>
      <c r="EI27">
        <v>1.88809</v>
      </c>
      <c r="EJ27">
        <v>1.8903799999999999</v>
      </c>
      <c r="EK27" t="s">
        <v>279</v>
      </c>
      <c r="EL27" t="s">
        <v>19</v>
      </c>
      <c r="EM27" t="s">
        <v>19</v>
      </c>
      <c r="EN27" t="s">
        <v>19</v>
      </c>
      <c r="EO27" t="s">
        <v>280</v>
      </c>
      <c r="EP27" t="s">
        <v>281</v>
      </c>
      <c r="EQ27" t="s">
        <v>282</v>
      </c>
      <c r="ER27" t="s">
        <v>282</v>
      </c>
      <c r="ES27" t="s">
        <v>282</v>
      </c>
      <c r="ET27" t="s">
        <v>282</v>
      </c>
      <c r="EU27">
        <v>0</v>
      </c>
      <c r="EV27">
        <v>100</v>
      </c>
      <c r="EW27">
        <v>100</v>
      </c>
      <c r="EX27">
        <v>1.1020000000000001</v>
      </c>
      <c r="EY27">
        <v>-0.10299999999999999</v>
      </c>
      <c r="EZ27">
        <v>2</v>
      </c>
      <c r="FA27">
        <v>385.09899999999999</v>
      </c>
      <c r="FB27">
        <v>622.00099999999998</v>
      </c>
      <c r="FC27">
        <v>24.9999</v>
      </c>
      <c r="FD27">
        <v>34.7547</v>
      </c>
      <c r="FE27">
        <v>30.0001</v>
      </c>
      <c r="FF27">
        <v>34.755000000000003</v>
      </c>
      <c r="FG27">
        <v>34.743400000000001</v>
      </c>
      <c r="FH27">
        <v>20.148099999999999</v>
      </c>
      <c r="FI27">
        <v>58.528399999999998</v>
      </c>
      <c r="FJ27">
        <v>0</v>
      </c>
      <c r="FK27">
        <v>25</v>
      </c>
      <c r="FL27">
        <v>400</v>
      </c>
      <c r="FM27">
        <v>14.035</v>
      </c>
      <c r="FN27">
        <v>100.57599999999999</v>
      </c>
      <c r="FO27">
        <v>99.479500000000002</v>
      </c>
    </row>
    <row r="28" spans="1:171" x14ac:dyDescent="0.2">
      <c r="A28">
        <v>42</v>
      </c>
      <c r="B28">
        <v>1531237360.3</v>
      </c>
      <c r="C28">
        <v>6784.2000000476801</v>
      </c>
      <c r="D28" t="s">
        <v>339</v>
      </c>
      <c r="E28" t="s">
        <v>340</v>
      </c>
      <c r="F28" t="s">
        <v>585</v>
      </c>
      <c r="G28">
        <v>1531237352.3</v>
      </c>
      <c r="H28">
        <f t="shared" si="43"/>
        <v>9.0320867237630859E-3</v>
      </c>
      <c r="I28">
        <f t="shared" si="44"/>
        <v>28.373134844601992</v>
      </c>
      <c r="J28">
        <f t="shared" si="45"/>
        <v>254.023612903226</v>
      </c>
      <c r="K28">
        <f t="shared" si="46"/>
        <v>190.07588637440659</v>
      </c>
      <c r="L28">
        <f t="shared" si="47"/>
        <v>18.929212674714712</v>
      </c>
      <c r="M28">
        <f t="shared" si="48"/>
        <v>25.297617097904649</v>
      </c>
      <c r="N28">
        <f t="shared" si="49"/>
        <v>0.90305785549987738</v>
      </c>
      <c r="O28">
        <f t="shared" si="50"/>
        <v>2.2536168350729295</v>
      </c>
      <c r="P28">
        <f t="shared" si="51"/>
        <v>0.74066425432411476</v>
      </c>
      <c r="Q28">
        <f t="shared" si="52"/>
        <v>0.47505531610476964</v>
      </c>
      <c r="R28">
        <f t="shared" si="53"/>
        <v>273.60201291954058</v>
      </c>
      <c r="S28">
        <f t="shared" si="54"/>
        <v>28.769142243726353</v>
      </c>
      <c r="T28">
        <f t="shared" si="55"/>
        <v>28.5267032258065</v>
      </c>
      <c r="U28">
        <f t="shared" si="56"/>
        <v>3.9129327011861714</v>
      </c>
      <c r="V28">
        <f t="shared" si="57"/>
        <v>65.395295903165405</v>
      </c>
      <c r="W28">
        <f t="shared" si="58"/>
        <v>2.7390625240151243</v>
      </c>
      <c r="X28">
        <f t="shared" si="59"/>
        <v>4.1884702656151482</v>
      </c>
      <c r="Y28">
        <f t="shared" si="60"/>
        <v>1.1738701771710471</v>
      </c>
      <c r="Z28">
        <f t="shared" si="61"/>
        <v>-398.31502451795211</v>
      </c>
      <c r="AA28">
        <f t="shared" si="62"/>
        <v>142.99882278003071</v>
      </c>
      <c r="AB28">
        <f t="shared" si="63"/>
        <v>13.985658706127833</v>
      </c>
      <c r="AC28">
        <f t="shared" si="64"/>
        <v>32.271469887747003</v>
      </c>
      <c r="AD28">
        <v>-4.1281188604383998E-2</v>
      </c>
      <c r="AE28">
        <v>4.6341750639167199E-2</v>
      </c>
      <c r="AF28">
        <v>3.4616891209957501</v>
      </c>
      <c r="AG28">
        <v>0</v>
      </c>
      <c r="AH28">
        <v>0</v>
      </c>
      <c r="AI28">
        <f t="shared" si="65"/>
        <v>1</v>
      </c>
      <c r="AJ28">
        <f t="shared" si="66"/>
        <v>0</v>
      </c>
      <c r="AK28">
        <f t="shared" si="67"/>
        <v>52168.525751690235</v>
      </c>
      <c r="AL28">
        <v>0</v>
      </c>
      <c r="AM28">
        <v>0</v>
      </c>
      <c r="AN28">
        <v>0</v>
      </c>
      <c r="AO28">
        <f t="shared" si="68"/>
        <v>0</v>
      </c>
      <c r="AP28" t="e">
        <f t="shared" si="69"/>
        <v>#DIV/0!</v>
      </c>
      <c r="AQ28">
        <v>-1</v>
      </c>
      <c r="AR28" t="s">
        <v>341</v>
      </c>
      <c r="AS28">
        <v>839.77219230769197</v>
      </c>
      <c r="AT28">
        <v>1235.2</v>
      </c>
      <c r="AU28">
        <f t="shared" si="70"/>
        <v>0.32013261633120793</v>
      </c>
      <c r="AV28">
        <v>0.5</v>
      </c>
      <c r="AW28">
        <f t="shared" si="71"/>
        <v>1429.2210966522769</v>
      </c>
      <c r="AX28">
        <f t="shared" si="72"/>
        <v>28.373134844601992</v>
      </c>
      <c r="AY28">
        <f t="shared" si="73"/>
        <v>228.77014449352581</v>
      </c>
      <c r="AZ28">
        <f t="shared" si="74"/>
        <v>0.52789831606217619</v>
      </c>
      <c r="BA28">
        <f t="shared" si="75"/>
        <v>2.0551848075433459E-2</v>
      </c>
      <c r="BB28">
        <f t="shared" si="76"/>
        <v>-1</v>
      </c>
      <c r="BC28" t="s">
        <v>342</v>
      </c>
      <c r="BD28">
        <v>583.14</v>
      </c>
      <c r="BE28">
        <f t="shared" si="77"/>
        <v>652.06000000000006</v>
      </c>
      <c r="BF28">
        <f t="shared" si="78"/>
        <v>0.60642856131691569</v>
      </c>
      <c r="BG28">
        <f t="shared" si="79"/>
        <v>2.118187742223137</v>
      </c>
      <c r="BH28">
        <f t="shared" si="80"/>
        <v>0.32013261633120793</v>
      </c>
      <c r="BI28" t="e">
        <f t="shared" si="81"/>
        <v>#DIV/0!</v>
      </c>
      <c r="BJ28" t="s">
        <v>276</v>
      </c>
      <c r="BK28" t="s">
        <v>276</v>
      </c>
      <c r="BL28" t="s">
        <v>276</v>
      </c>
      <c r="BM28" t="s">
        <v>276</v>
      </c>
      <c r="BN28" t="s">
        <v>276</v>
      </c>
      <c r="BO28" t="s">
        <v>276</v>
      </c>
      <c r="BP28" t="s">
        <v>276</v>
      </c>
      <c r="BQ28" t="s">
        <v>276</v>
      </c>
      <c r="BR28">
        <f t="shared" si="82"/>
        <v>1700.00225806452</v>
      </c>
      <c r="BS28">
        <f t="shared" si="83"/>
        <v>1429.2210966522769</v>
      </c>
      <c r="BT28">
        <f t="shared" si="84"/>
        <v>0.84071717544626567</v>
      </c>
      <c r="BU28">
        <f t="shared" si="85"/>
        <v>0.19143435089253147</v>
      </c>
      <c r="BV28">
        <v>6</v>
      </c>
      <c r="BW28">
        <v>0.5</v>
      </c>
      <c r="BX28" t="s">
        <v>277</v>
      </c>
      <c r="BY28">
        <v>1531237352.3</v>
      </c>
      <c r="BZ28">
        <v>254.023612903226</v>
      </c>
      <c r="CA28">
        <v>300.025709677419</v>
      </c>
      <c r="CB28">
        <v>27.504035483871</v>
      </c>
      <c r="CC28">
        <v>14.3282903225806</v>
      </c>
      <c r="CD28">
        <v>399.99261290322602</v>
      </c>
      <c r="CE28">
        <v>99.487664516129001</v>
      </c>
      <c r="CF28">
        <v>9.99951064516129E-2</v>
      </c>
      <c r="CG28">
        <v>29.703677419354801</v>
      </c>
      <c r="CH28">
        <v>28.5267032258065</v>
      </c>
      <c r="CI28">
        <v>999.9</v>
      </c>
      <c r="CJ28">
        <v>10006.4258064516</v>
      </c>
      <c r="CK28">
        <v>0</v>
      </c>
      <c r="CL28">
        <v>12.6417612903226</v>
      </c>
      <c r="CM28">
        <v>1700.00225806452</v>
      </c>
      <c r="CN28">
        <v>0.97602551612903199</v>
      </c>
      <c r="CO28">
        <v>2.3974806451612901E-2</v>
      </c>
      <c r="CP28">
        <v>0</v>
      </c>
      <c r="CQ28">
        <v>839.87358064516104</v>
      </c>
      <c r="CR28">
        <v>5.0001699999999998</v>
      </c>
      <c r="CS28">
        <v>14575.2838709677</v>
      </c>
      <c r="CT28">
        <v>14901.109677419399</v>
      </c>
      <c r="CU28">
        <v>49.888935483871002</v>
      </c>
      <c r="CV28">
        <v>51.108741935483899</v>
      </c>
      <c r="CW28">
        <v>50.703258064516099</v>
      </c>
      <c r="CX28">
        <v>51.842483870967698</v>
      </c>
      <c r="CY28">
        <v>51.757870967741901</v>
      </c>
      <c r="CZ28">
        <v>1654.3622580645199</v>
      </c>
      <c r="DA28">
        <v>40.64</v>
      </c>
      <c r="DB28">
        <v>0</v>
      </c>
      <c r="DC28">
        <v>101.5</v>
      </c>
      <c r="DD28">
        <v>839.77219230769197</v>
      </c>
      <c r="DE28">
        <v>-7.9196922971200197</v>
      </c>
      <c r="DF28">
        <v>-136.43418808252099</v>
      </c>
      <c r="DG28">
        <v>14573.9807692308</v>
      </c>
      <c r="DH28">
        <v>15</v>
      </c>
      <c r="DI28">
        <v>1531237329.3</v>
      </c>
      <c r="DJ28" t="s">
        <v>343</v>
      </c>
      <c r="DK28">
        <v>42</v>
      </c>
      <c r="DL28">
        <v>1.163</v>
      </c>
      <c r="DM28">
        <v>-0.104</v>
      </c>
      <c r="DN28">
        <v>300</v>
      </c>
      <c r="DO28">
        <v>14</v>
      </c>
      <c r="DP28">
        <v>0.03</v>
      </c>
      <c r="DQ28">
        <v>0.01</v>
      </c>
      <c r="DR28">
        <v>28.388008461804102</v>
      </c>
      <c r="DS28">
        <v>-2.7451221225975202E-2</v>
      </c>
      <c r="DT28">
        <v>0.134296213951034</v>
      </c>
      <c r="DU28">
        <v>1</v>
      </c>
      <c r="DV28">
        <v>0.88419885285643596</v>
      </c>
      <c r="DW28">
        <v>0.21193785917771199</v>
      </c>
      <c r="DX28">
        <v>2.92858512928054E-2</v>
      </c>
      <c r="DY28">
        <v>1</v>
      </c>
      <c r="DZ28">
        <v>2</v>
      </c>
      <c r="EA28">
        <v>2</v>
      </c>
      <c r="EB28" t="s">
        <v>278</v>
      </c>
      <c r="EC28">
        <v>1.88951</v>
      </c>
      <c r="ED28">
        <v>1.8873200000000001</v>
      </c>
      <c r="EE28">
        <v>1.8884300000000001</v>
      </c>
      <c r="EF28">
        <v>1.8884300000000001</v>
      </c>
      <c r="EG28">
        <v>1.8915599999999999</v>
      </c>
      <c r="EH28">
        <v>1.8861300000000001</v>
      </c>
      <c r="EI28">
        <v>1.88811</v>
      </c>
      <c r="EJ28">
        <v>1.8904099999999999</v>
      </c>
      <c r="EK28" t="s">
        <v>279</v>
      </c>
      <c r="EL28" t="s">
        <v>19</v>
      </c>
      <c r="EM28" t="s">
        <v>19</v>
      </c>
      <c r="EN28" t="s">
        <v>19</v>
      </c>
      <c r="EO28" t="s">
        <v>280</v>
      </c>
      <c r="EP28" t="s">
        <v>281</v>
      </c>
      <c r="EQ28" t="s">
        <v>282</v>
      </c>
      <c r="ER28" t="s">
        <v>282</v>
      </c>
      <c r="ES28" t="s">
        <v>282</v>
      </c>
      <c r="ET28" t="s">
        <v>282</v>
      </c>
      <c r="EU28">
        <v>0</v>
      </c>
      <c r="EV28">
        <v>100</v>
      </c>
      <c r="EW28">
        <v>100</v>
      </c>
      <c r="EX28">
        <v>1.163</v>
      </c>
      <c r="EY28">
        <v>-0.104</v>
      </c>
      <c r="EZ28">
        <v>2</v>
      </c>
      <c r="FA28">
        <v>384.88900000000001</v>
      </c>
      <c r="FB28">
        <v>621.98099999999999</v>
      </c>
      <c r="FC28">
        <v>24.9998</v>
      </c>
      <c r="FD28">
        <v>34.761000000000003</v>
      </c>
      <c r="FE28">
        <v>30</v>
      </c>
      <c r="FF28">
        <v>34.761299999999999</v>
      </c>
      <c r="FG28">
        <v>34.749699999999997</v>
      </c>
      <c r="FH28">
        <v>16.025200000000002</v>
      </c>
      <c r="FI28">
        <v>58.199399999999997</v>
      </c>
      <c r="FJ28">
        <v>0</v>
      </c>
      <c r="FK28">
        <v>25</v>
      </c>
      <c r="FL28">
        <v>300</v>
      </c>
      <c r="FM28">
        <v>14.145099999999999</v>
      </c>
      <c r="FN28">
        <v>100.57599999999999</v>
      </c>
      <c r="FO28">
        <v>99.478800000000007</v>
      </c>
    </row>
    <row r="29" spans="1:171" x14ac:dyDescent="0.2">
      <c r="A29">
        <v>43</v>
      </c>
      <c r="B29">
        <v>1531237462.8</v>
      </c>
      <c r="C29">
        <v>6886.7000000476801</v>
      </c>
      <c r="D29" t="s">
        <v>344</v>
      </c>
      <c r="E29" t="s">
        <v>345</v>
      </c>
      <c r="F29" t="s">
        <v>585</v>
      </c>
      <c r="G29">
        <v>1531237454.8</v>
      </c>
      <c r="H29">
        <f t="shared" si="43"/>
        <v>9.0492198158580121E-3</v>
      </c>
      <c r="I29">
        <f t="shared" si="44"/>
        <v>23.1756766043688</v>
      </c>
      <c r="J29">
        <f t="shared" si="45"/>
        <v>212.378677419355</v>
      </c>
      <c r="K29">
        <f t="shared" si="46"/>
        <v>159.96804434928848</v>
      </c>
      <c r="L29">
        <f t="shared" si="47"/>
        <v>15.930619947734545</v>
      </c>
      <c r="M29">
        <f t="shared" si="48"/>
        <v>21.149999105963975</v>
      </c>
      <c r="N29">
        <f t="shared" si="49"/>
        <v>0.90158372995991842</v>
      </c>
      <c r="O29">
        <f t="shared" si="50"/>
        <v>2.2517285128762863</v>
      </c>
      <c r="P29">
        <f t="shared" si="51"/>
        <v>0.73955958474312589</v>
      </c>
      <c r="Q29">
        <f t="shared" si="52"/>
        <v>0.47433886626846944</v>
      </c>
      <c r="R29">
        <f t="shared" si="53"/>
        <v>273.59882828862953</v>
      </c>
      <c r="S29">
        <f t="shared" si="54"/>
        <v>28.780172641511133</v>
      </c>
      <c r="T29">
        <f t="shared" si="55"/>
        <v>28.559519354838699</v>
      </c>
      <c r="U29">
        <f t="shared" si="56"/>
        <v>3.9203953740329553</v>
      </c>
      <c r="V29">
        <f t="shared" si="57"/>
        <v>65.414757769682424</v>
      </c>
      <c r="W29">
        <f t="shared" si="58"/>
        <v>2.7426262791887628</v>
      </c>
      <c r="X29">
        <f t="shared" si="59"/>
        <v>4.1926720707966592</v>
      </c>
      <c r="Y29">
        <f t="shared" si="60"/>
        <v>1.1777690948441926</v>
      </c>
      <c r="Z29">
        <f t="shared" si="61"/>
        <v>-399.07059387933833</v>
      </c>
      <c r="AA29">
        <f t="shared" si="62"/>
        <v>141.00990871846662</v>
      </c>
      <c r="AB29">
        <f t="shared" si="63"/>
        <v>13.806144668858726</v>
      </c>
      <c r="AC29">
        <f t="shared" si="64"/>
        <v>29.344287796616555</v>
      </c>
      <c r="AD29">
        <v>-4.1230297555266901E-2</v>
      </c>
      <c r="AE29">
        <v>4.62846209782325E-2</v>
      </c>
      <c r="AF29">
        <v>3.4583114989964998</v>
      </c>
      <c r="AG29">
        <v>0</v>
      </c>
      <c r="AH29">
        <v>0</v>
      </c>
      <c r="AI29">
        <f t="shared" si="65"/>
        <v>1</v>
      </c>
      <c r="AJ29">
        <f t="shared" si="66"/>
        <v>0</v>
      </c>
      <c r="AK29">
        <f t="shared" si="67"/>
        <v>52103.811052450255</v>
      </c>
      <c r="AL29">
        <v>0</v>
      </c>
      <c r="AM29">
        <v>0</v>
      </c>
      <c r="AN29">
        <v>0</v>
      </c>
      <c r="AO29">
        <f t="shared" si="68"/>
        <v>0</v>
      </c>
      <c r="AP29" t="e">
        <f t="shared" si="69"/>
        <v>#DIV/0!</v>
      </c>
      <c r="AQ29">
        <v>-1</v>
      </c>
      <c r="AR29" t="s">
        <v>346</v>
      </c>
      <c r="AS29">
        <v>806.12876923076897</v>
      </c>
      <c r="AT29">
        <v>1153.8800000000001</v>
      </c>
      <c r="AU29">
        <f t="shared" si="70"/>
        <v>0.30137555965025054</v>
      </c>
      <c r="AV29">
        <v>0.5</v>
      </c>
      <c r="AW29">
        <f t="shared" si="71"/>
        <v>1429.2067353619786</v>
      </c>
      <c r="AX29">
        <f t="shared" si="72"/>
        <v>23.1756766043688</v>
      </c>
      <c r="AY29">
        <f t="shared" si="73"/>
        <v>215.36398986281191</v>
      </c>
      <c r="AZ29">
        <f t="shared" si="74"/>
        <v>0.49622144417097108</v>
      </c>
      <c r="BA29">
        <f t="shared" si="75"/>
        <v>1.6915451072406096E-2</v>
      </c>
      <c r="BB29">
        <f t="shared" si="76"/>
        <v>-1</v>
      </c>
      <c r="BC29" t="s">
        <v>347</v>
      </c>
      <c r="BD29">
        <v>581.29999999999995</v>
      </c>
      <c r="BE29">
        <f t="shared" si="77"/>
        <v>572.58000000000015</v>
      </c>
      <c r="BF29">
        <f t="shared" si="78"/>
        <v>0.60734086200920578</v>
      </c>
      <c r="BG29">
        <f t="shared" si="79"/>
        <v>1.9849991398589373</v>
      </c>
      <c r="BH29">
        <f t="shared" si="80"/>
        <v>0.30137555965025054</v>
      </c>
      <c r="BI29" t="e">
        <f t="shared" si="81"/>
        <v>#DIV/0!</v>
      </c>
      <c r="BJ29" t="s">
        <v>276</v>
      </c>
      <c r="BK29" t="s">
        <v>276</v>
      </c>
      <c r="BL29" t="s">
        <v>276</v>
      </c>
      <c r="BM29" t="s">
        <v>276</v>
      </c>
      <c r="BN29" t="s">
        <v>276</v>
      </c>
      <c r="BO29" t="s">
        <v>276</v>
      </c>
      <c r="BP29" t="s">
        <v>276</v>
      </c>
      <c r="BQ29" t="s">
        <v>276</v>
      </c>
      <c r="BR29">
        <f t="shared" si="82"/>
        <v>1699.98548387097</v>
      </c>
      <c r="BS29">
        <f t="shared" si="83"/>
        <v>1429.2067353619786</v>
      </c>
      <c r="BT29">
        <f t="shared" si="84"/>
        <v>0.84071702312868479</v>
      </c>
      <c r="BU29">
        <f t="shared" si="85"/>
        <v>0.19143404625736984</v>
      </c>
      <c r="BV29">
        <v>6</v>
      </c>
      <c r="BW29">
        <v>0.5</v>
      </c>
      <c r="BX29" t="s">
        <v>277</v>
      </c>
      <c r="BY29">
        <v>1531237454.8</v>
      </c>
      <c r="BZ29">
        <v>212.378677419355</v>
      </c>
      <c r="CA29">
        <v>250.023290322581</v>
      </c>
      <c r="CB29">
        <v>27.540206451612899</v>
      </c>
      <c r="CC29">
        <v>14.3407967741935</v>
      </c>
      <c r="CD29">
        <v>400.01799999999997</v>
      </c>
      <c r="CE29">
        <v>99.486212903225805</v>
      </c>
      <c r="CF29">
        <v>0.10005141935483899</v>
      </c>
      <c r="CG29">
        <v>29.721096774193601</v>
      </c>
      <c r="CH29">
        <v>28.559519354838699</v>
      </c>
      <c r="CI29">
        <v>999.9</v>
      </c>
      <c r="CJ29">
        <v>9994.2358064516102</v>
      </c>
      <c r="CK29">
        <v>0</v>
      </c>
      <c r="CL29">
        <v>12.679</v>
      </c>
      <c r="CM29">
        <v>1699.98548387097</v>
      </c>
      <c r="CN29">
        <v>0.97602716129032296</v>
      </c>
      <c r="CO29">
        <v>2.39732096774193E-2</v>
      </c>
      <c r="CP29">
        <v>0</v>
      </c>
      <c r="CQ29">
        <v>806.17938709677401</v>
      </c>
      <c r="CR29">
        <v>5.0001699999999998</v>
      </c>
      <c r="CS29">
        <v>14010.5677419355</v>
      </c>
      <c r="CT29">
        <v>14900.990322580599</v>
      </c>
      <c r="CU29">
        <v>49.9958064516129</v>
      </c>
      <c r="CV29">
        <v>51.225612903225802</v>
      </c>
      <c r="CW29">
        <v>50.8283225806451</v>
      </c>
      <c r="CX29">
        <v>51.961387096774203</v>
      </c>
      <c r="CY29">
        <v>51.850548387096801</v>
      </c>
      <c r="CZ29">
        <v>1654.3545161290299</v>
      </c>
      <c r="DA29">
        <v>40.6309677419355</v>
      </c>
      <c r="DB29">
        <v>0</v>
      </c>
      <c r="DC29">
        <v>102.09999990463299</v>
      </c>
      <c r="DD29">
        <v>806.12876923076897</v>
      </c>
      <c r="DE29">
        <v>-6.8527179592064504</v>
      </c>
      <c r="DF29">
        <v>-97.911111080075102</v>
      </c>
      <c r="DG29">
        <v>14009.4884615385</v>
      </c>
      <c r="DH29">
        <v>15</v>
      </c>
      <c r="DI29">
        <v>1531237431.8</v>
      </c>
      <c r="DJ29" t="s">
        <v>348</v>
      </c>
      <c r="DK29">
        <v>43</v>
      </c>
      <c r="DL29">
        <v>1.0840000000000001</v>
      </c>
      <c r="DM29">
        <v>-0.10100000000000001</v>
      </c>
      <c r="DN29">
        <v>250</v>
      </c>
      <c r="DO29">
        <v>14</v>
      </c>
      <c r="DP29">
        <v>0.03</v>
      </c>
      <c r="DQ29">
        <v>0.01</v>
      </c>
      <c r="DR29">
        <v>23.189692300723099</v>
      </c>
      <c r="DS29">
        <v>-9.3443827128217097E-2</v>
      </c>
      <c r="DT29">
        <v>9.4301945794332501E-2</v>
      </c>
      <c r="DU29">
        <v>1</v>
      </c>
      <c r="DV29">
        <v>0.88452910737646295</v>
      </c>
      <c r="DW29">
        <v>0.194342930106958</v>
      </c>
      <c r="DX29">
        <v>2.63039789341981E-2</v>
      </c>
      <c r="DY29">
        <v>1</v>
      </c>
      <c r="DZ29">
        <v>2</v>
      </c>
      <c r="EA29">
        <v>2</v>
      </c>
      <c r="EB29" t="s">
        <v>278</v>
      </c>
      <c r="EC29">
        <v>1.8895</v>
      </c>
      <c r="ED29">
        <v>1.8872500000000001</v>
      </c>
      <c r="EE29">
        <v>1.8884300000000001</v>
      </c>
      <c r="EF29">
        <v>1.8884300000000001</v>
      </c>
      <c r="EG29">
        <v>1.8915500000000001</v>
      </c>
      <c r="EH29">
        <v>1.88612</v>
      </c>
      <c r="EI29">
        <v>1.88812</v>
      </c>
      <c r="EJ29">
        <v>1.8904099999999999</v>
      </c>
      <c r="EK29" t="s">
        <v>279</v>
      </c>
      <c r="EL29" t="s">
        <v>19</v>
      </c>
      <c r="EM29" t="s">
        <v>19</v>
      </c>
      <c r="EN29" t="s">
        <v>19</v>
      </c>
      <c r="EO29" t="s">
        <v>280</v>
      </c>
      <c r="EP29" t="s">
        <v>281</v>
      </c>
      <c r="EQ29" t="s">
        <v>282</v>
      </c>
      <c r="ER29" t="s">
        <v>282</v>
      </c>
      <c r="ES29" t="s">
        <v>282</v>
      </c>
      <c r="ET29" t="s">
        <v>282</v>
      </c>
      <c r="EU29">
        <v>0</v>
      </c>
      <c r="EV29">
        <v>100</v>
      </c>
      <c r="EW29">
        <v>100</v>
      </c>
      <c r="EX29">
        <v>1.0840000000000001</v>
      </c>
      <c r="EY29">
        <v>-0.10100000000000001</v>
      </c>
      <c r="EZ29">
        <v>2</v>
      </c>
      <c r="FA29">
        <v>384.87599999999998</v>
      </c>
      <c r="FB29">
        <v>621.86099999999999</v>
      </c>
      <c r="FC29">
        <v>25.0002</v>
      </c>
      <c r="FD29">
        <v>34.756300000000003</v>
      </c>
      <c r="FE29">
        <v>30.0001</v>
      </c>
      <c r="FF29">
        <v>34.761299999999999</v>
      </c>
      <c r="FG29">
        <v>34.749699999999997</v>
      </c>
      <c r="FH29">
        <v>13.9175</v>
      </c>
      <c r="FI29">
        <v>58.493099999999998</v>
      </c>
      <c r="FJ29">
        <v>0</v>
      </c>
      <c r="FK29">
        <v>25</v>
      </c>
      <c r="FL29">
        <v>250</v>
      </c>
      <c r="FM29">
        <v>14.138999999999999</v>
      </c>
      <c r="FN29">
        <v>100.58</v>
      </c>
      <c r="FO29">
        <v>99.483099999999993</v>
      </c>
    </row>
    <row r="30" spans="1:171" x14ac:dyDescent="0.2">
      <c r="A30">
        <v>44</v>
      </c>
      <c r="B30">
        <v>1531237582.3</v>
      </c>
      <c r="C30">
        <v>7006.2000000476801</v>
      </c>
      <c r="D30" t="s">
        <v>349</v>
      </c>
      <c r="E30" t="s">
        <v>350</v>
      </c>
      <c r="F30" t="s">
        <v>585</v>
      </c>
      <c r="G30">
        <v>1531237574.3</v>
      </c>
      <c r="H30">
        <f t="shared" si="43"/>
        <v>9.1284496204595174E-3</v>
      </c>
      <c r="I30">
        <f t="shared" si="44"/>
        <v>14.862091700389934</v>
      </c>
      <c r="J30">
        <f t="shared" si="45"/>
        <v>150.69187096774201</v>
      </c>
      <c r="K30">
        <f t="shared" si="46"/>
        <v>116.91175501608095</v>
      </c>
      <c r="L30">
        <f t="shared" si="47"/>
        <v>11.643165049790294</v>
      </c>
      <c r="M30">
        <f t="shared" si="48"/>
        <v>15.007304655530925</v>
      </c>
      <c r="N30">
        <f t="shared" si="49"/>
        <v>0.90548662176813721</v>
      </c>
      <c r="O30">
        <f t="shared" si="50"/>
        <v>2.2533311611064484</v>
      </c>
      <c r="P30">
        <f t="shared" si="51"/>
        <v>0.74228520647600227</v>
      </c>
      <c r="Q30">
        <f t="shared" si="52"/>
        <v>0.47612313801492057</v>
      </c>
      <c r="R30">
        <f t="shared" si="53"/>
        <v>273.60007021132935</v>
      </c>
      <c r="S30">
        <f t="shared" si="54"/>
        <v>28.76773025436766</v>
      </c>
      <c r="T30">
        <f t="shared" si="55"/>
        <v>28.6136290322581</v>
      </c>
      <c r="U30">
        <f t="shared" si="56"/>
        <v>3.9327274953841869</v>
      </c>
      <c r="V30">
        <f t="shared" si="57"/>
        <v>65.519380608126752</v>
      </c>
      <c r="W30">
        <f t="shared" si="58"/>
        <v>2.7490867542959099</v>
      </c>
      <c r="X30">
        <f t="shared" si="59"/>
        <v>4.1958375197993316</v>
      </c>
      <c r="Y30">
        <f t="shared" si="60"/>
        <v>1.183640741088277</v>
      </c>
      <c r="Z30">
        <f t="shared" si="61"/>
        <v>-402.5646282622647</v>
      </c>
      <c r="AA30">
        <f t="shared" si="62"/>
        <v>136.12991800164309</v>
      </c>
      <c r="AB30">
        <f t="shared" si="63"/>
        <v>13.323311879648591</v>
      </c>
      <c r="AC30">
        <f t="shared" si="64"/>
        <v>20.488671830356338</v>
      </c>
      <c r="AD30">
        <v>-4.1273487089843498E-2</v>
      </c>
      <c r="AE30">
        <v>4.6333105014405698E-2</v>
      </c>
      <c r="AF30">
        <v>3.4611780662543801</v>
      </c>
      <c r="AG30">
        <v>0</v>
      </c>
      <c r="AH30">
        <v>0</v>
      </c>
      <c r="AI30">
        <f t="shared" si="65"/>
        <v>1</v>
      </c>
      <c r="AJ30">
        <f t="shared" si="66"/>
        <v>0</v>
      </c>
      <c r="AK30">
        <f t="shared" si="67"/>
        <v>52153.966949816931</v>
      </c>
      <c r="AL30">
        <v>0</v>
      </c>
      <c r="AM30">
        <v>0</v>
      </c>
      <c r="AN30">
        <v>0</v>
      </c>
      <c r="AO30">
        <f t="shared" si="68"/>
        <v>0</v>
      </c>
      <c r="AP30" t="e">
        <f t="shared" si="69"/>
        <v>#DIV/0!</v>
      </c>
      <c r="AQ30">
        <v>-1</v>
      </c>
      <c r="AR30" t="s">
        <v>351</v>
      </c>
      <c r="AS30">
        <v>774.54711538461504</v>
      </c>
      <c r="AT30">
        <v>1063.01</v>
      </c>
      <c r="AU30">
        <f t="shared" si="70"/>
        <v>0.27136422481010047</v>
      </c>
      <c r="AV30">
        <v>0.5</v>
      </c>
      <c r="AW30">
        <f t="shared" si="71"/>
        <v>1429.2081289103035</v>
      </c>
      <c r="AX30">
        <f t="shared" si="72"/>
        <v>14.862091700389934</v>
      </c>
      <c r="AY30">
        <f t="shared" si="73"/>
        <v>193.91797799701934</v>
      </c>
      <c r="AZ30">
        <f t="shared" si="74"/>
        <v>0.45475583484633259</v>
      </c>
      <c r="BA30">
        <f t="shared" si="75"/>
        <v>1.1098517689291307E-2</v>
      </c>
      <c r="BB30">
        <f t="shared" si="76"/>
        <v>-1</v>
      </c>
      <c r="BC30" t="s">
        <v>352</v>
      </c>
      <c r="BD30">
        <v>579.6</v>
      </c>
      <c r="BE30">
        <f t="shared" si="77"/>
        <v>483.40999999999997</v>
      </c>
      <c r="BF30">
        <f t="shared" si="78"/>
        <v>0.59672510832499326</v>
      </c>
      <c r="BG30">
        <f t="shared" si="79"/>
        <v>1.8340407177363698</v>
      </c>
      <c r="BH30">
        <f t="shared" si="80"/>
        <v>0.27136422481010053</v>
      </c>
      <c r="BI30" t="e">
        <f t="shared" si="81"/>
        <v>#DIV/0!</v>
      </c>
      <c r="BJ30" t="s">
        <v>276</v>
      </c>
      <c r="BK30" t="s">
        <v>276</v>
      </c>
      <c r="BL30" t="s">
        <v>276</v>
      </c>
      <c r="BM30" t="s">
        <v>276</v>
      </c>
      <c r="BN30" t="s">
        <v>276</v>
      </c>
      <c r="BO30" t="s">
        <v>276</v>
      </c>
      <c r="BP30" t="s">
        <v>276</v>
      </c>
      <c r="BQ30" t="s">
        <v>276</v>
      </c>
      <c r="BR30">
        <f t="shared" si="82"/>
        <v>1699.9864516129001</v>
      </c>
      <c r="BS30">
        <f t="shared" si="83"/>
        <v>1429.2081289103035</v>
      </c>
      <c r="BT30">
        <f t="shared" si="84"/>
        <v>0.84071736427917432</v>
      </c>
      <c r="BU30">
        <f t="shared" si="85"/>
        <v>0.19143472855834867</v>
      </c>
      <c r="BV30">
        <v>6</v>
      </c>
      <c r="BW30">
        <v>0.5</v>
      </c>
      <c r="BX30" t="s">
        <v>277</v>
      </c>
      <c r="BY30">
        <v>1531237574.3</v>
      </c>
      <c r="BZ30">
        <v>150.69187096774201</v>
      </c>
      <c r="CA30">
        <v>175.04816129032301</v>
      </c>
      <c r="CB30">
        <v>27.604225806451598</v>
      </c>
      <c r="CC30">
        <v>14.289648387096801</v>
      </c>
      <c r="CD30">
        <v>400.00364516129002</v>
      </c>
      <c r="CE30">
        <v>99.4893096774193</v>
      </c>
      <c r="CF30">
        <v>0.100034851612903</v>
      </c>
      <c r="CG30">
        <v>29.7342096774194</v>
      </c>
      <c r="CH30">
        <v>28.6136290322581</v>
      </c>
      <c r="CI30">
        <v>999.9</v>
      </c>
      <c r="CJ30">
        <v>10004.393548387099</v>
      </c>
      <c r="CK30">
        <v>0</v>
      </c>
      <c r="CL30">
        <v>12.734299999999999</v>
      </c>
      <c r="CM30">
        <v>1699.9864516129001</v>
      </c>
      <c r="CN30">
        <v>0.97601558064516103</v>
      </c>
      <c r="CO30">
        <v>2.3984190322580701E-2</v>
      </c>
      <c r="CP30">
        <v>0</v>
      </c>
      <c r="CQ30">
        <v>774.560838709677</v>
      </c>
      <c r="CR30">
        <v>5.0001699999999998</v>
      </c>
      <c r="CS30">
        <v>13441.5483870968</v>
      </c>
      <c r="CT30">
        <v>14900.938709677401</v>
      </c>
      <c r="CU30">
        <v>49.239677419354798</v>
      </c>
      <c r="CV30">
        <v>50.431161290322599</v>
      </c>
      <c r="CW30">
        <v>49.9150322580645</v>
      </c>
      <c r="CX30">
        <v>50.973612903225799</v>
      </c>
      <c r="CY30">
        <v>51.036032258064502</v>
      </c>
      <c r="CZ30">
        <v>1654.33612903226</v>
      </c>
      <c r="DA30">
        <v>40.650322580645202</v>
      </c>
      <c r="DB30">
        <v>0</v>
      </c>
      <c r="DC30">
        <v>118.89999985694899</v>
      </c>
      <c r="DD30">
        <v>774.54711538461504</v>
      </c>
      <c r="DE30">
        <v>-4.53370939969742</v>
      </c>
      <c r="DF30">
        <v>-90.550427356785406</v>
      </c>
      <c r="DG30">
        <v>13440.8153846154</v>
      </c>
      <c r="DH30">
        <v>15</v>
      </c>
      <c r="DI30">
        <v>1531237551.3</v>
      </c>
      <c r="DJ30" t="s">
        <v>353</v>
      </c>
      <c r="DK30">
        <v>44</v>
      </c>
      <c r="DL30">
        <v>0.94499999999999995</v>
      </c>
      <c r="DM30">
        <v>-0.10199999999999999</v>
      </c>
      <c r="DN30">
        <v>175</v>
      </c>
      <c r="DO30">
        <v>14</v>
      </c>
      <c r="DP30">
        <v>0.05</v>
      </c>
      <c r="DQ30">
        <v>0.01</v>
      </c>
      <c r="DR30">
        <v>14.867842090144901</v>
      </c>
      <c r="DS30">
        <v>-4.6170707977430399E-2</v>
      </c>
      <c r="DT30">
        <v>7.5194774905944506E-2</v>
      </c>
      <c r="DU30">
        <v>1</v>
      </c>
      <c r="DV30">
        <v>0.88530335141555605</v>
      </c>
      <c r="DW30">
        <v>0.228439497803689</v>
      </c>
      <c r="DX30">
        <v>2.99100508918736E-2</v>
      </c>
      <c r="DY30">
        <v>1</v>
      </c>
      <c r="DZ30">
        <v>2</v>
      </c>
      <c r="EA30">
        <v>2</v>
      </c>
      <c r="EB30" t="s">
        <v>278</v>
      </c>
      <c r="EC30">
        <v>1.8895</v>
      </c>
      <c r="ED30">
        <v>1.8872800000000001</v>
      </c>
      <c r="EE30">
        <v>1.8884300000000001</v>
      </c>
      <c r="EF30">
        <v>1.8884300000000001</v>
      </c>
      <c r="EG30">
        <v>1.8915200000000001</v>
      </c>
      <c r="EH30">
        <v>1.88612</v>
      </c>
      <c r="EI30">
        <v>1.88809</v>
      </c>
      <c r="EJ30">
        <v>1.8903799999999999</v>
      </c>
      <c r="EK30" t="s">
        <v>279</v>
      </c>
      <c r="EL30" t="s">
        <v>19</v>
      </c>
      <c r="EM30" t="s">
        <v>19</v>
      </c>
      <c r="EN30" t="s">
        <v>19</v>
      </c>
      <c r="EO30" t="s">
        <v>280</v>
      </c>
      <c r="EP30" t="s">
        <v>281</v>
      </c>
      <c r="EQ30" t="s">
        <v>282</v>
      </c>
      <c r="ER30" t="s">
        <v>282</v>
      </c>
      <c r="ES30" t="s">
        <v>282</v>
      </c>
      <c r="ET30" t="s">
        <v>282</v>
      </c>
      <c r="EU30">
        <v>0</v>
      </c>
      <c r="EV30">
        <v>100</v>
      </c>
      <c r="EW30">
        <v>100</v>
      </c>
      <c r="EX30">
        <v>0.94499999999999995</v>
      </c>
      <c r="EY30">
        <v>-0.10199999999999999</v>
      </c>
      <c r="EZ30">
        <v>2</v>
      </c>
      <c r="FA30">
        <v>384.98500000000001</v>
      </c>
      <c r="FB30">
        <v>621.48199999999997</v>
      </c>
      <c r="FC30">
        <v>25.000800000000002</v>
      </c>
      <c r="FD30">
        <v>34.772199999999998</v>
      </c>
      <c r="FE30">
        <v>30.0001</v>
      </c>
      <c r="FF30">
        <v>34.773899999999998</v>
      </c>
      <c r="FG30">
        <v>34.7624</v>
      </c>
      <c r="FH30">
        <v>10.6662</v>
      </c>
      <c r="FI30">
        <v>58.322299999999998</v>
      </c>
      <c r="FJ30">
        <v>0</v>
      </c>
      <c r="FK30">
        <v>25</v>
      </c>
      <c r="FL30">
        <v>175</v>
      </c>
      <c r="FM30">
        <v>14.080299999999999</v>
      </c>
      <c r="FN30">
        <v>100.575</v>
      </c>
      <c r="FO30">
        <v>99.474199999999996</v>
      </c>
    </row>
    <row r="31" spans="1:171" x14ac:dyDescent="0.2">
      <c r="A31">
        <v>45</v>
      </c>
      <c r="B31">
        <v>1531237684.3</v>
      </c>
      <c r="C31">
        <v>7108.2000000476801</v>
      </c>
      <c r="D31" t="s">
        <v>354</v>
      </c>
      <c r="E31" t="s">
        <v>355</v>
      </c>
      <c r="F31" t="s">
        <v>585</v>
      </c>
      <c r="G31">
        <v>1531237676.3</v>
      </c>
      <c r="H31">
        <f t="shared" si="43"/>
        <v>9.2117360093482634E-3</v>
      </c>
      <c r="I31">
        <f t="shared" si="44"/>
        <v>5.9815494598532117</v>
      </c>
      <c r="J31">
        <f t="shared" si="45"/>
        <v>89.817400000000006</v>
      </c>
      <c r="K31">
        <f t="shared" si="46"/>
        <v>75.746192218377914</v>
      </c>
      <c r="L31">
        <f t="shared" si="47"/>
        <v>7.5435605698485224</v>
      </c>
      <c r="M31">
        <f t="shared" si="48"/>
        <v>8.9449116487986835</v>
      </c>
      <c r="N31">
        <f t="shared" si="49"/>
        <v>0.91279483845860443</v>
      </c>
      <c r="O31">
        <f t="shared" si="50"/>
        <v>2.2511123886469959</v>
      </c>
      <c r="P31">
        <f t="shared" si="51"/>
        <v>0.74707172906305741</v>
      </c>
      <c r="Q31">
        <f t="shared" si="52"/>
        <v>0.47928462266039418</v>
      </c>
      <c r="R31">
        <f t="shared" si="53"/>
        <v>273.60572997294236</v>
      </c>
      <c r="S31">
        <f t="shared" si="54"/>
        <v>28.723005440616262</v>
      </c>
      <c r="T31">
        <f t="shared" si="55"/>
        <v>28.6450483870968</v>
      </c>
      <c r="U31">
        <f t="shared" si="56"/>
        <v>3.9399037868960782</v>
      </c>
      <c r="V31">
        <f t="shared" si="57"/>
        <v>65.678618585332671</v>
      </c>
      <c r="W31">
        <f t="shared" si="58"/>
        <v>2.7531783738657403</v>
      </c>
      <c r="X31">
        <f t="shared" si="59"/>
        <v>4.1918944599735832</v>
      </c>
      <c r="Y31">
        <f t="shared" si="60"/>
        <v>1.186725413030338</v>
      </c>
      <c r="Z31">
        <f t="shared" si="61"/>
        <v>-406.23755801225843</v>
      </c>
      <c r="AA31">
        <f t="shared" si="62"/>
        <v>130.20025451441256</v>
      </c>
      <c r="AB31">
        <f t="shared" si="63"/>
        <v>12.756475008356636</v>
      </c>
      <c r="AC31">
        <f t="shared" si="64"/>
        <v>10.324901483453118</v>
      </c>
      <c r="AD31">
        <v>-4.12137011260678E-2</v>
      </c>
      <c r="AE31">
        <v>4.6265990032529403E-2</v>
      </c>
      <c r="AF31">
        <v>3.4572096889902602</v>
      </c>
      <c r="AG31">
        <v>0</v>
      </c>
      <c r="AH31">
        <v>0</v>
      </c>
      <c r="AI31">
        <f t="shared" si="65"/>
        <v>1</v>
      </c>
      <c r="AJ31">
        <f t="shared" si="66"/>
        <v>0</v>
      </c>
      <c r="AK31">
        <f t="shared" si="67"/>
        <v>52084.324221484807</v>
      </c>
      <c r="AL31">
        <v>0</v>
      </c>
      <c r="AM31">
        <v>0</v>
      </c>
      <c r="AN31">
        <v>0</v>
      </c>
      <c r="AO31">
        <f t="shared" si="68"/>
        <v>0</v>
      </c>
      <c r="AP31" t="e">
        <f t="shared" si="69"/>
        <v>#DIV/0!</v>
      </c>
      <c r="AQ31">
        <v>-1</v>
      </c>
      <c r="AR31" t="s">
        <v>356</v>
      </c>
      <c r="AS31">
        <v>771.75130769230805</v>
      </c>
      <c r="AT31">
        <v>1011.4</v>
      </c>
      <c r="AU31">
        <f t="shared" si="70"/>
        <v>0.23694749091130307</v>
      </c>
      <c r="AV31">
        <v>0.5</v>
      </c>
      <c r="AW31">
        <f t="shared" si="71"/>
        <v>1429.242803103909</v>
      </c>
      <c r="AX31">
        <f t="shared" si="72"/>
        <v>5.9815494598532117</v>
      </c>
      <c r="AY31">
        <f t="shared" si="73"/>
        <v>169.32774804925441</v>
      </c>
      <c r="AZ31">
        <f t="shared" si="74"/>
        <v>0.41910223452639905</v>
      </c>
      <c r="BA31">
        <f t="shared" si="75"/>
        <v>4.884788955866191E-3</v>
      </c>
      <c r="BB31">
        <f t="shared" si="76"/>
        <v>-1</v>
      </c>
      <c r="BC31" t="s">
        <v>357</v>
      </c>
      <c r="BD31">
        <v>587.52</v>
      </c>
      <c r="BE31">
        <f t="shared" si="77"/>
        <v>423.88</v>
      </c>
      <c r="BF31">
        <f t="shared" si="78"/>
        <v>0.56536919011911846</v>
      </c>
      <c r="BG31">
        <f t="shared" si="79"/>
        <v>1.721473311546841</v>
      </c>
      <c r="BH31">
        <f t="shared" si="80"/>
        <v>0.23694749091130307</v>
      </c>
      <c r="BI31" t="e">
        <f t="shared" si="81"/>
        <v>#DIV/0!</v>
      </c>
      <c r="BJ31" t="s">
        <v>276</v>
      </c>
      <c r="BK31" t="s">
        <v>276</v>
      </c>
      <c r="BL31" t="s">
        <v>276</v>
      </c>
      <c r="BM31" t="s">
        <v>276</v>
      </c>
      <c r="BN31" t="s">
        <v>276</v>
      </c>
      <c r="BO31" t="s">
        <v>276</v>
      </c>
      <c r="BP31" t="s">
        <v>276</v>
      </c>
      <c r="BQ31" t="s">
        <v>276</v>
      </c>
      <c r="BR31">
        <f t="shared" si="82"/>
        <v>1700.0283870967701</v>
      </c>
      <c r="BS31">
        <f t="shared" si="83"/>
        <v>1429.242803103909</v>
      </c>
      <c r="BT31">
        <f t="shared" si="84"/>
        <v>0.84071702211085064</v>
      </c>
      <c r="BU31">
        <f t="shared" si="85"/>
        <v>0.19143404422170154</v>
      </c>
      <c r="BV31">
        <v>6</v>
      </c>
      <c r="BW31">
        <v>0.5</v>
      </c>
      <c r="BX31" t="s">
        <v>277</v>
      </c>
      <c r="BY31">
        <v>1531237676.3</v>
      </c>
      <c r="BZ31">
        <v>89.817400000000006</v>
      </c>
      <c r="CA31">
        <v>100.030632258065</v>
      </c>
      <c r="CB31">
        <v>27.645138709677401</v>
      </c>
      <c r="CC31">
        <v>14.209725806451599</v>
      </c>
      <c r="CD31">
        <v>400.00599999999997</v>
      </c>
      <c r="CE31">
        <v>99.489922580645199</v>
      </c>
      <c r="CF31">
        <v>0.10004159999999999</v>
      </c>
      <c r="CG31">
        <v>29.717874193548401</v>
      </c>
      <c r="CH31">
        <v>28.6450483870968</v>
      </c>
      <c r="CI31">
        <v>999.9</v>
      </c>
      <c r="CJ31">
        <v>9989.8403225806505</v>
      </c>
      <c r="CK31">
        <v>0</v>
      </c>
      <c r="CL31">
        <v>12.7330967741935</v>
      </c>
      <c r="CM31">
        <v>1700.0283870967701</v>
      </c>
      <c r="CN31">
        <v>0.97602929032258001</v>
      </c>
      <c r="CO31">
        <v>2.3970945161290301E-2</v>
      </c>
      <c r="CP31">
        <v>0</v>
      </c>
      <c r="CQ31">
        <v>771.79506451612895</v>
      </c>
      <c r="CR31">
        <v>5.0001699999999998</v>
      </c>
      <c r="CS31">
        <v>13364.5419354839</v>
      </c>
      <c r="CT31">
        <v>14901.3612903226</v>
      </c>
      <c r="CU31">
        <v>48.598451612903197</v>
      </c>
      <c r="CV31">
        <v>49.860774193548401</v>
      </c>
      <c r="CW31">
        <v>49.265806451612903</v>
      </c>
      <c r="CX31">
        <v>50.383000000000003</v>
      </c>
      <c r="CY31">
        <v>50.4695161290323</v>
      </c>
      <c r="CZ31">
        <v>1654.3964516128999</v>
      </c>
      <c r="DA31">
        <v>40.631935483870997</v>
      </c>
      <c r="DB31">
        <v>0</v>
      </c>
      <c r="DC31">
        <v>101.299999952316</v>
      </c>
      <c r="DD31">
        <v>771.75130769230805</v>
      </c>
      <c r="DE31">
        <v>-4.3966495602861499</v>
      </c>
      <c r="DF31">
        <v>-108.85811950310899</v>
      </c>
      <c r="DG31">
        <v>13363.788461538499</v>
      </c>
      <c r="DH31">
        <v>15</v>
      </c>
      <c r="DI31">
        <v>1531237654.3</v>
      </c>
      <c r="DJ31" t="s">
        <v>358</v>
      </c>
      <c r="DK31">
        <v>45</v>
      </c>
      <c r="DL31">
        <v>0.85599999999999998</v>
      </c>
      <c r="DM31">
        <v>-0.104</v>
      </c>
      <c r="DN31">
        <v>100</v>
      </c>
      <c r="DO31">
        <v>14</v>
      </c>
      <c r="DP31">
        <v>0.1</v>
      </c>
      <c r="DQ31">
        <v>0.01</v>
      </c>
      <c r="DR31">
        <v>5.9751464796590303</v>
      </c>
      <c r="DS31">
        <v>0.131176621966067</v>
      </c>
      <c r="DT31">
        <v>0.126980621534452</v>
      </c>
      <c r="DU31">
        <v>1</v>
      </c>
      <c r="DV31">
        <v>0.88734715961241994</v>
      </c>
      <c r="DW31">
        <v>0.285386394624491</v>
      </c>
      <c r="DX31">
        <v>3.9440624548957498E-2</v>
      </c>
      <c r="DY31">
        <v>1</v>
      </c>
      <c r="DZ31">
        <v>2</v>
      </c>
      <c r="EA31">
        <v>2</v>
      </c>
      <c r="EB31" t="s">
        <v>278</v>
      </c>
      <c r="EC31">
        <v>1.8895</v>
      </c>
      <c r="ED31">
        <v>1.8873</v>
      </c>
      <c r="EE31">
        <v>1.8884300000000001</v>
      </c>
      <c r="EF31">
        <v>1.8884300000000001</v>
      </c>
      <c r="EG31">
        <v>1.8915599999999999</v>
      </c>
      <c r="EH31">
        <v>1.8861399999999999</v>
      </c>
      <c r="EI31">
        <v>1.88809</v>
      </c>
      <c r="EJ31">
        <v>1.89039</v>
      </c>
      <c r="EK31" t="s">
        <v>279</v>
      </c>
      <c r="EL31" t="s">
        <v>19</v>
      </c>
      <c r="EM31" t="s">
        <v>19</v>
      </c>
      <c r="EN31" t="s">
        <v>19</v>
      </c>
      <c r="EO31" t="s">
        <v>280</v>
      </c>
      <c r="EP31" t="s">
        <v>281</v>
      </c>
      <c r="EQ31" t="s">
        <v>282</v>
      </c>
      <c r="ER31" t="s">
        <v>282</v>
      </c>
      <c r="ES31" t="s">
        <v>282</v>
      </c>
      <c r="ET31" t="s">
        <v>282</v>
      </c>
      <c r="EU31">
        <v>0</v>
      </c>
      <c r="EV31">
        <v>100</v>
      </c>
      <c r="EW31">
        <v>100</v>
      </c>
      <c r="EX31">
        <v>0.85599999999999998</v>
      </c>
      <c r="EY31">
        <v>-0.104</v>
      </c>
      <c r="EZ31">
        <v>2</v>
      </c>
      <c r="FA31">
        <v>385.02499999999998</v>
      </c>
      <c r="FB31">
        <v>621.23500000000001</v>
      </c>
      <c r="FC31">
        <v>25</v>
      </c>
      <c r="FD31">
        <v>34.799100000000003</v>
      </c>
      <c r="FE31">
        <v>30.000299999999999</v>
      </c>
      <c r="FF31">
        <v>34.796100000000003</v>
      </c>
      <c r="FG31">
        <v>34.782699999999998</v>
      </c>
      <c r="FH31">
        <v>7.34497</v>
      </c>
      <c r="FI31">
        <v>58.8553</v>
      </c>
      <c r="FJ31">
        <v>0</v>
      </c>
      <c r="FK31">
        <v>25</v>
      </c>
      <c r="FL31">
        <v>100</v>
      </c>
      <c r="FM31">
        <v>13.952500000000001</v>
      </c>
      <c r="FN31">
        <v>100.57</v>
      </c>
      <c r="FO31">
        <v>99.4666</v>
      </c>
    </row>
    <row r="32" spans="1:171" x14ac:dyDescent="0.2">
      <c r="A32">
        <v>46</v>
      </c>
      <c r="B32">
        <v>1531237792.8</v>
      </c>
      <c r="C32">
        <v>7216.7000000476801</v>
      </c>
      <c r="D32" t="s">
        <v>359</v>
      </c>
      <c r="E32" t="s">
        <v>360</v>
      </c>
      <c r="F32" t="s">
        <v>585</v>
      </c>
      <c r="G32">
        <v>1531237784.8</v>
      </c>
      <c r="H32">
        <f t="shared" si="43"/>
        <v>9.3061369809809055E-3</v>
      </c>
      <c r="I32">
        <f t="shared" si="44"/>
        <v>-0.26180886894671995</v>
      </c>
      <c r="J32">
        <f t="shared" si="45"/>
        <v>49.713893548387098</v>
      </c>
      <c r="K32">
        <f t="shared" si="46"/>
        <v>49.303268466804013</v>
      </c>
      <c r="L32">
        <f t="shared" si="47"/>
        <v>4.9102087744215508</v>
      </c>
      <c r="M32">
        <f t="shared" si="48"/>
        <v>4.9511037280683734</v>
      </c>
      <c r="N32">
        <f t="shared" si="49"/>
        <v>0.92438790000688409</v>
      </c>
      <c r="O32">
        <f t="shared" si="50"/>
        <v>2.2523907864286152</v>
      </c>
      <c r="P32">
        <f t="shared" si="51"/>
        <v>0.75492009613841793</v>
      </c>
      <c r="Q32">
        <f t="shared" si="52"/>
        <v>0.48444378233555319</v>
      </c>
      <c r="R32">
        <f t="shared" si="53"/>
        <v>273.60263072201042</v>
      </c>
      <c r="S32">
        <f t="shared" si="54"/>
        <v>28.632873069008461</v>
      </c>
      <c r="T32">
        <f t="shared" si="55"/>
        <v>28.616219354838702</v>
      </c>
      <c r="U32">
        <f t="shared" si="56"/>
        <v>3.93331870270235</v>
      </c>
      <c r="V32">
        <f t="shared" si="57"/>
        <v>65.750560991365475</v>
      </c>
      <c r="W32">
        <f t="shared" si="58"/>
        <v>2.746791350004556</v>
      </c>
      <c r="X32">
        <f t="shared" si="59"/>
        <v>4.177593785648873</v>
      </c>
      <c r="Y32">
        <f t="shared" si="60"/>
        <v>1.186527352697794</v>
      </c>
      <c r="Z32">
        <f t="shared" si="61"/>
        <v>-410.40064086125795</v>
      </c>
      <c r="AA32">
        <f t="shared" si="62"/>
        <v>126.56702710028735</v>
      </c>
      <c r="AB32">
        <f t="shared" si="63"/>
        <v>12.388041761316243</v>
      </c>
      <c r="AC32">
        <f t="shared" si="64"/>
        <v>2.1570587223560409</v>
      </c>
      <c r="AD32">
        <v>-4.12481416901124E-2</v>
      </c>
      <c r="AE32">
        <v>4.63046525828286E-2</v>
      </c>
      <c r="AF32">
        <v>3.4594959717756901</v>
      </c>
      <c r="AG32">
        <v>0</v>
      </c>
      <c r="AH32">
        <v>0</v>
      </c>
      <c r="AI32">
        <f t="shared" si="65"/>
        <v>1</v>
      </c>
      <c r="AJ32">
        <f t="shared" si="66"/>
        <v>0</v>
      </c>
      <c r="AK32">
        <f t="shared" si="67"/>
        <v>52136.341788794452</v>
      </c>
      <c r="AL32">
        <v>0</v>
      </c>
      <c r="AM32">
        <v>0</v>
      </c>
      <c r="AN32">
        <v>0</v>
      </c>
      <c r="AO32">
        <f t="shared" si="68"/>
        <v>0</v>
      </c>
      <c r="AP32" t="e">
        <f t="shared" si="69"/>
        <v>#DIV/0!</v>
      </c>
      <c r="AQ32">
        <v>-1</v>
      </c>
      <c r="AR32" t="s">
        <v>361</v>
      </c>
      <c r="AS32">
        <v>779.42607692307695</v>
      </c>
      <c r="AT32">
        <v>985.70399999999995</v>
      </c>
      <c r="AU32">
        <f t="shared" si="70"/>
        <v>0.20926964187719943</v>
      </c>
      <c r="AV32">
        <v>0.5</v>
      </c>
      <c r="AW32">
        <f t="shared" si="71"/>
        <v>1429.2243482651788</v>
      </c>
      <c r="AX32">
        <f t="shared" si="72"/>
        <v>-0.26180886894671995</v>
      </c>
      <c r="AY32">
        <f t="shared" si="73"/>
        <v>149.54663376181387</v>
      </c>
      <c r="AZ32">
        <f t="shared" si="74"/>
        <v>0.4035531964971229</v>
      </c>
      <c r="BA32">
        <f t="shared" si="75"/>
        <v>5.1649772965966557E-4</v>
      </c>
      <c r="BB32">
        <f t="shared" si="76"/>
        <v>-1</v>
      </c>
      <c r="BC32" t="s">
        <v>362</v>
      </c>
      <c r="BD32">
        <v>587.91999999999996</v>
      </c>
      <c r="BE32">
        <f t="shared" si="77"/>
        <v>397.78399999999999</v>
      </c>
      <c r="BF32">
        <f t="shared" si="78"/>
        <v>0.51856767259850323</v>
      </c>
      <c r="BG32">
        <f t="shared" si="79"/>
        <v>1.6765954551639679</v>
      </c>
      <c r="BH32">
        <f t="shared" si="80"/>
        <v>0.20926964187719946</v>
      </c>
      <c r="BI32" t="e">
        <f t="shared" si="81"/>
        <v>#DIV/0!</v>
      </c>
      <c r="BJ32" t="s">
        <v>276</v>
      </c>
      <c r="BK32" t="s">
        <v>276</v>
      </c>
      <c r="BL32" t="s">
        <v>276</v>
      </c>
      <c r="BM32" t="s">
        <v>276</v>
      </c>
      <c r="BN32" t="s">
        <v>276</v>
      </c>
      <c r="BO32" t="s">
        <v>276</v>
      </c>
      <c r="BP32" t="s">
        <v>276</v>
      </c>
      <c r="BQ32" t="s">
        <v>276</v>
      </c>
      <c r="BR32">
        <f t="shared" si="82"/>
        <v>1700.0061290322601</v>
      </c>
      <c r="BS32">
        <f t="shared" si="83"/>
        <v>1429.2243482651788</v>
      </c>
      <c r="BT32">
        <f t="shared" si="84"/>
        <v>0.84071717381323463</v>
      </c>
      <c r="BU32">
        <f t="shared" si="85"/>
        <v>0.19143434762646941</v>
      </c>
      <c r="BV32">
        <v>6</v>
      </c>
      <c r="BW32">
        <v>0.5</v>
      </c>
      <c r="BX32" t="s">
        <v>277</v>
      </c>
      <c r="BY32">
        <v>1531237784.8</v>
      </c>
      <c r="BZ32">
        <v>49.713893548387098</v>
      </c>
      <c r="CA32">
        <v>50.015154838709698</v>
      </c>
      <c r="CB32">
        <v>27.580454838709699</v>
      </c>
      <c r="CC32">
        <v>14.0058838709677</v>
      </c>
      <c r="CD32">
        <v>399.98919354838699</v>
      </c>
      <c r="CE32">
        <v>99.491941935483894</v>
      </c>
      <c r="CF32">
        <v>0.10001062903225801</v>
      </c>
      <c r="CG32">
        <v>29.6585161290323</v>
      </c>
      <c r="CH32">
        <v>28.616219354838702</v>
      </c>
      <c r="CI32">
        <v>999.9</v>
      </c>
      <c r="CJ32">
        <v>9997.9854838709707</v>
      </c>
      <c r="CK32">
        <v>0</v>
      </c>
      <c r="CL32">
        <v>12.734299999999999</v>
      </c>
      <c r="CM32">
        <v>1700.0061290322601</v>
      </c>
      <c r="CN32">
        <v>0.97602425806451598</v>
      </c>
      <c r="CO32">
        <v>2.3976135483871001E-2</v>
      </c>
      <c r="CP32">
        <v>0</v>
      </c>
      <c r="CQ32">
        <v>779.42629032258003</v>
      </c>
      <c r="CR32">
        <v>5.0001699999999998</v>
      </c>
      <c r="CS32">
        <v>13460.1709677419</v>
      </c>
      <c r="CT32">
        <v>14901.154838709699</v>
      </c>
      <c r="CU32">
        <v>48.011806451612898</v>
      </c>
      <c r="CV32">
        <v>49.336387096774203</v>
      </c>
      <c r="CW32">
        <v>48.675193548387099</v>
      </c>
      <c r="CX32">
        <v>49.927064516129001</v>
      </c>
      <c r="CY32">
        <v>49.9533225806451</v>
      </c>
      <c r="CZ32">
        <v>1654.36612903226</v>
      </c>
      <c r="DA32">
        <v>40.64</v>
      </c>
      <c r="DB32">
        <v>0</v>
      </c>
      <c r="DC32">
        <v>107.799999952316</v>
      </c>
      <c r="DD32">
        <v>779.42607692307695</v>
      </c>
      <c r="DE32">
        <v>0.269675222115068</v>
      </c>
      <c r="DF32">
        <v>-1.6923076688968699</v>
      </c>
      <c r="DG32">
        <v>13460.103846153799</v>
      </c>
      <c r="DH32">
        <v>15</v>
      </c>
      <c r="DI32">
        <v>1531237763.8</v>
      </c>
      <c r="DJ32" t="s">
        <v>363</v>
      </c>
      <c r="DK32">
        <v>46</v>
      </c>
      <c r="DL32">
        <v>0.84099999999999997</v>
      </c>
      <c r="DM32">
        <v>-0.10199999999999999</v>
      </c>
      <c r="DN32">
        <v>50</v>
      </c>
      <c r="DO32">
        <v>14</v>
      </c>
      <c r="DP32">
        <v>0.28000000000000003</v>
      </c>
      <c r="DQ32">
        <v>0.01</v>
      </c>
      <c r="DR32">
        <v>-0.26993771727318699</v>
      </c>
      <c r="DS32">
        <v>0.12575111947067999</v>
      </c>
      <c r="DT32">
        <v>8.7444507130847393E-2</v>
      </c>
      <c r="DU32">
        <v>1</v>
      </c>
      <c r="DV32">
        <v>0.884305920128583</v>
      </c>
      <c r="DW32">
        <v>0.49011691913437899</v>
      </c>
      <c r="DX32">
        <v>9.0973942917511902E-2</v>
      </c>
      <c r="DY32">
        <v>1</v>
      </c>
      <c r="DZ32">
        <v>2</v>
      </c>
      <c r="EA32">
        <v>2</v>
      </c>
      <c r="EB32" t="s">
        <v>278</v>
      </c>
      <c r="EC32">
        <v>1.8895</v>
      </c>
      <c r="ED32">
        <v>1.8872800000000001</v>
      </c>
      <c r="EE32">
        <v>1.88842</v>
      </c>
      <c r="EF32">
        <v>1.8884300000000001</v>
      </c>
      <c r="EG32">
        <v>1.8915599999999999</v>
      </c>
      <c r="EH32">
        <v>1.8861300000000001</v>
      </c>
      <c r="EI32">
        <v>1.88811</v>
      </c>
      <c r="EJ32">
        <v>1.8904000000000001</v>
      </c>
      <c r="EK32" t="s">
        <v>279</v>
      </c>
      <c r="EL32" t="s">
        <v>19</v>
      </c>
      <c r="EM32" t="s">
        <v>19</v>
      </c>
      <c r="EN32" t="s">
        <v>19</v>
      </c>
      <c r="EO32" t="s">
        <v>280</v>
      </c>
      <c r="EP32" t="s">
        <v>281</v>
      </c>
      <c r="EQ32" t="s">
        <v>282</v>
      </c>
      <c r="ER32" t="s">
        <v>282</v>
      </c>
      <c r="ES32" t="s">
        <v>282</v>
      </c>
      <c r="ET32" t="s">
        <v>282</v>
      </c>
      <c r="EU32">
        <v>0</v>
      </c>
      <c r="EV32">
        <v>100</v>
      </c>
      <c r="EW32">
        <v>100</v>
      </c>
      <c r="EX32">
        <v>0.84099999999999997</v>
      </c>
      <c r="EY32">
        <v>-0.10199999999999999</v>
      </c>
      <c r="EZ32">
        <v>2</v>
      </c>
      <c r="FA32">
        <v>384.983</v>
      </c>
      <c r="FB32">
        <v>620.66399999999999</v>
      </c>
      <c r="FC32">
        <v>24.999700000000001</v>
      </c>
      <c r="FD32">
        <v>34.8249</v>
      </c>
      <c r="FE32">
        <v>30.0002</v>
      </c>
      <c r="FF32">
        <v>34.818300000000001</v>
      </c>
      <c r="FG32">
        <v>34.806600000000003</v>
      </c>
      <c r="FH32">
        <v>5.11843</v>
      </c>
      <c r="FI32">
        <v>59.389699999999998</v>
      </c>
      <c r="FJ32">
        <v>0</v>
      </c>
      <c r="FK32">
        <v>25</v>
      </c>
      <c r="FL32">
        <v>50</v>
      </c>
      <c r="FM32">
        <v>13.765700000000001</v>
      </c>
      <c r="FN32">
        <v>100.56399999999999</v>
      </c>
      <c r="FO32">
        <v>99.461600000000004</v>
      </c>
    </row>
    <row r="33" spans="1:171" x14ac:dyDescent="0.2">
      <c r="A33">
        <v>47</v>
      </c>
      <c r="B33">
        <v>1531237912.3</v>
      </c>
      <c r="C33">
        <v>7336.2000000476801</v>
      </c>
      <c r="D33" t="s">
        <v>364</v>
      </c>
      <c r="E33" t="s">
        <v>365</v>
      </c>
      <c r="F33" t="s">
        <v>585</v>
      </c>
      <c r="G33">
        <v>1531237904.30323</v>
      </c>
      <c r="H33">
        <f t="shared" si="43"/>
        <v>9.2789970797263616E-3</v>
      </c>
      <c r="I33">
        <f t="shared" si="44"/>
        <v>34.899369025113259</v>
      </c>
      <c r="J33">
        <f t="shared" si="45"/>
        <v>342.87883870967698</v>
      </c>
      <c r="K33">
        <f t="shared" si="46"/>
        <v>266.0084893462801</v>
      </c>
      <c r="L33">
        <f t="shared" si="47"/>
        <v>26.491478603764548</v>
      </c>
      <c r="M33">
        <f t="shared" si="48"/>
        <v>34.146908024189592</v>
      </c>
      <c r="N33">
        <f t="shared" si="49"/>
        <v>0.93871719593102654</v>
      </c>
      <c r="O33">
        <f t="shared" si="50"/>
        <v>2.2527512420897837</v>
      </c>
      <c r="P33">
        <f t="shared" si="51"/>
        <v>0.76450142522497155</v>
      </c>
      <c r="Q33">
        <f t="shared" si="52"/>
        <v>0.49075230185610574</v>
      </c>
      <c r="R33">
        <f t="shared" si="53"/>
        <v>273.60496114753511</v>
      </c>
      <c r="S33">
        <f t="shared" si="54"/>
        <v>28.564293732268588</v>
      </c>
      <c r="T33">
        <f t="shared" si="55"/>
        <v>28.4236419354839</v>
      </c>
      <c r="U33">
        <f t="shared" si="56"/>
        <v>3.8895761663050057</v>
      </c>
      <c r="V33">
        <f t="shared" si="57"/>
        <v>65.423993461138153</v>
      </c>
      <c r="W33">
        <f t="shared" si="58"/>
        <v>2.7209516854037079</v>
      </c>
      <c r="X33">
        <f t="shared" si="59"/>
        <v>4.1589507785396087</v>
      </c>
      <c r="Y33">
        <f t="shared" si="60"/>
        <v>1.1686244809012978</v>
      </c>
      <c r="Z33">
        <f t="shared" si="61"/>
        <v>-409.20377121593253</v>
      </c>
      <c r="AA33">
        <f t="shared" si="62"/>
        <v>140.54545024974649</v>
      </c>
      <c r="AB33">
        <f t="shared" si="63"/>
        <v>13.735577129728039</v>
      </c>
      <c r="AC33">
        <f t="shared" si="64"/>
        <v>18.682217311077096</v>
      </c>
      <c r="AD33">
        <v>-4.1257855718009398E-2</v>
      </c>
      <c r="AE33">
        <v>4.6315557430138599E-2</v>
      </c>
      <c r="AF33">
        <v>3.4601407033572902</v>
      </c>
      <c r="AG33">
        <v>0</v>
      </c>
      <c r="AH33">
        <v>0</v>
      </c>
      <c r="AI33">
        <f t="shared" si="65"/>
        <v>1</v>
      </c>
      <c r="AJ33">
        <f t="shared" si="66"/>
        <v>0</v>
      </c>
      <c r="AK33">
        <f t="shared" si="67"/>
        <v>52161.435072665052</v>
      </c>
      <c r="AL33">
        <v>0</v>
      </c>
      <c r="AM33">
        <v>0</v>
      </c>
      <c r="AN33">
        <v>0</v>
      </c>
      <c r="AO33">
        <f t="shared" si="68"/>
        <v>0</v>
      </c>
      <c r="AP33" t="e">
        <f t="shared" si="69"/>
        <v>#DIV/0!</v>
      </c>
      <c r="AQ33">
        <v>-1</v>
      </c>
      <c r="AR33" t="s">
        <v>366</v>
      </c>
      <c r="AS33">
        <v>773.92707692307704</v>
      </c>
      <c r="AT33">
        <v>1105.8399999999999</v>
      </c>
      <c r="AU33">
        <f t="shared" si="70"/>
        <v>0.30014552112143067</v>
      </c>
      <c r="AV33">
        <v>0.5</v>
      </c>
      <c r="AW33">
        <f t="shared" si="71"/>
        <v>1429.2338708457889</v>
      </c>
      <c r="AX33">
        <f t="shared" si="72"/>
        <v>34.899369025113259</v>
      </c>
      <c r="AY33">
        <f t="shared" si="73"/>
        <v>214.48907248470442</v>
      </c>
      <c r="AZ33">
        <f t="shared" si="74"/>
        <v>0.4996201982203573</v>
      </c>
      <c r="BA33">
        <f t="shared" si="75"/>
        <v>2.5117910901362006E-2</v>
      </c>
      <c r="BB33">
        <f t="shared" si="76"/>
        <v>-1</v>
      </c>
      <c r="BC33" t="s">
        <v>367</v>
      </c>
      <c r="BD33">
        <v>553.34</v>
      </c>
      <c r="BE33">
        <f t="shared" si="77"/>
        <v>552.49999999999989</v>
      </c>
      <c r="BF33">
        <f t="shared" si="78"/>
        <v>0.60074737208492845</v>
      </c>
      <c r="BG33">
        <f t="shared" si="79"/>
        <v>1.9984819460006504</v>
      </c>
      <c r="BH33">
        <f t="shared" si="80"/>
        <v>0.30014552112143067</v>
      </c>
      <c r="BI33" t="e">
        <f t="shared" si="81"/>
        <v>#DIV/0!</v>
      </c>
      <c r="BJ33" t="s">
        <v>276</v>
      </c>
      <c r="BK33" t="s">
        <v>276</v>
      </c>
      <c r="BL33" t="s">
        <v>276</v>
      </c>
      <c r="BM33" t="s">
        <v>276</v>
      </c>
      <c r="BN33" t="s">
        <v>276</v>
      </c>
      <c r="BO33" t="s">
        <v>276</v>
      </c>
      <c r="BP33" t="s">
        <v>276</v>
      </c>
      <c r="BQ33" t="s">
        <v>276</v>
      </c>
      <c r="BR33">
        <f t="shared" si="82"/>
        <v>1700.0170967741899</v>
      </c>
      <c r="BS33">
        <f t="shared" si="83"/>
        <v>1429.2338708457889</v>
      </c>
      <c r="BT33">
        <f t="shared" si="84"/>
        <v>0.84071735134769143</v>
      </c>
      <c r="BU33">
        <f t="shared" si="85"/>
        <v>0.19143470269538307</v>
      </c>
      <c r="BV33">
        <v>6</v>
      </c>
      <c r="BW33">
        <v>0.5</v>
      </c>
      <c r="BX33" t="s">
        <v>277</v>
      </c>
      <c r="BY33">
        <v>1531237904.30323</v>
      </c>
      <c r="BZ33">
        <v>342.87883870967698</v>
      </c>
      <c r="CA33">
        <v>400.00341935483902</v>
      </c>
      <c r="CB33">
        <v>27.321851612903199</v>
      </c>
      <c r="CC33">
        <v>13.7828838709677</v>
      </c>
      <c r="CD33">
        <v>399.97780645161299</v>
      </c>
      <c r="CE33">
        <v>99.488883870967697</v>
      </c>
      <c r="CF33">
        <v>9.9962593548387102E-2</v>
      </c>
      <c r="CG33">
        <v>29.580867741935499</v>
      </c>
      <c r="CH33">
        <v>28.4236419354839</v>
      </c>
      <c r="CI33">
        <v>999.9</v>
      </c>
      <c r="CJ33">
        <v>10000.6474193548</v>
      </c>
      <c r="CK33">
        <v>0</v>
      </c>
      <c r="CL33">
        <v>12.7134258064516</v>
      </c>
      <c r="CM33">
        <v>1700.0170967741899</v>
      </c>
      <c r="CN33">
        <v>0.976018612903226</v>
      </c>
      <c r="CO33">
        <v>2.3980996774193599E-2</v>
      </c>
      <c r="CP33">
        <v>0</v>
      </c>
      <c r="CQ33">
        <v>773.92380645161302</v>
      </c>
      <c r="CR33">
        <v>5.0001699999999998</v>
      </c>
      <c r="CS33">
        <v>13374.825806451599</v>
      </c>
      <c r="CT33">
        <v>14901.229032258099</v>
      </c>
      <c r="CU33">
        <v>47.495741935483899</v>
      </c>
      <c r="CV33">
        <v>48.876935483871002</v>
      </c>
      <c r="CW33">
        <v>48.163064516128998</v>
      </c>
      <c r="CX33">
        <v>49.467548387096798</v>
      </c>
      <c r="CY33">
        <v>49.4491935483871</v>
      </c>
      <c r="CZ33">
        <v>1654.3667741935501</v>
      </c>
      <c r="DA33">
        <v>40.650322580645202</v>
      </c>
      <c r="DB33">
        <v>0</v>
      </c>
      <c r="DC33">
        <v>118.700000047684</v>
      </c>
      <c r="DD33">
        <v>773.92707692307704</v>
      </c>
      <c r="DE33">
        <v>4.6224957246297702</v>
      </c>
      <c r="DF33">
        <v>59.470085430841898</v>
      </c>
      <c r="DG33">
        <v>13375.0653846154</v>
      </c>
      <c r="DH33">
        <v>15</v>
      </c>
      <c r="DI33">
        <v>1531237868.8</v>
      </c>
      <c r="DJ33" t="s">
        <v>368</v>
      </c>
      <c r="DK33">
        <v>47</v>
      </c>
      <c r="DL33">
        <v>1.1539999999999999</v>
      </c>
      <c r="DM33">
        <v>-0.10299999999999999</v>
      </c>
      <c r="DN33">
        <v>400</v>
      </c>
      <c r="DO33">
        <v>14</v>
      </c>
      <c r="DP33">
        <v>0.03</v>
      </c>
      <c r="DQ33">
        <v>0.01</v>
      </c>
      <c r="DR33">
        <v>34.944029079410001</v>
      </c>
      <c r="DS33">
        <v>-0.49885594298657199</v>
      </c>
      <c r="DT33">
        <v>6.2003132286348302E-2</v>
      </c>
      <c r="DU33">
        <v>1</v>
      </c>
      <c r="DV33">
        <v>0.939638079942551</v>
      </c>
      <c r="DW33">
        <v>-1.11950072212612E-2</v>
      </c>
      <c r="DX33">
        <v>2.1262742985287001E-3</v>
      </c>
      <c r="DY33">
        <v>1</v>
      </c>
      <c r="DZ33">
        <v>2</v>
      </c>
      <c r="EA33">
        <v>2</v>
      </c>
      <c r="EB33" t="s">
        <v>278</v>
      </c>
      <c r="EC33">
        <v>1.88951</v>
      </c>
      <c r="ED33">
        <v>1.8872800000000001</v>
      </c>
      <c r="EE33">
        <v>1.8884300000000001</v>
      </c>
      <c r="EF33">
        <v>1.8884300000000001</v>
      </c>
      <c r="EG33">
        <v>1.8915999999999999</v>
      </c>
      <c r="EH33">
        <v>1.8861399999999999</v>
      </c>
      <c r="EI33">
        <v>1.88812</v>
      </c>
      <c r="EJ33">
        <v>1.8904000000000001</v>
      </c>
      <c r="EK33" t="s">
        <v>279</v>
      </c>
      <c r="EL33" t="s">
        <v>19</v>
      </c>
      <c r="EM33" t="s">
        <v>19</v>
      </c>
      <c r="EN33" t="s">
        <v>19</v>
      </c>
      <c r="EO33" t="s">
        <v>280</v>
      </c>
      <c r="EP33" t="s">
        <v>281</v>
      </c>
      <c r="EQ33" t="s">
        <v>282</v>
      </c>
      <c r="ER33" t="s">
        <v>282</v>
      </c>
      <c r="ES33" t="s">
        <v>282</v>
      </c>
      <c r="ET33" t="s">
        <v>282</v>
      </c>
      <c r="EU33">
        <v>0</v>
      </c>
      <c r="EV33">
        <v>100</v>
      </c>
      <c r="EW33">
        <v>100</v>
      </c>
      <c r="EX33">
        <v>1.1539999999999999</v>
      </c>
      <c r="EY33">
        <v>-0.10299999999999999</v>
      </c>
      <c r="EZ33">
        <v>2</v>
      </c>
      <c r="FA33">
        <v>385.14299999999997</v>
      </c>
      <c r="FB33">
        <v>621.44100000000003</v>
      </c>
      <c r="FC33">
        <v>24.999500000000001</v>
      </c>
      <c r="FD33">
        <v>34.837200000000003</v>
      </c>
      <c r="FE33">
        <v>30.0001</v>
      </c>
      <c r="FF33">
        <v>34.827800000000003</v>
      </c>
      <c r="FG33">
        <v>34.819200000000002</v>
      </c>
      <c r="FH33">
        <v>20.139900000000001</v>
      </c>
      <c r="FI33">
        <v>60.002200000000002</v>
      </c>
      <c r="FJ33">
        <v>0</v>
      </c>
      <c r="FK33">
        <v>25</v>
      </c>
      <c r="FL33">
        <v>400</v>
      </c>
      <c r="FM33">
        <v>13.688599999999999</v>
      </c>
      <c r="FN33">
        <v>100.566</v>
      </c>
      <c r="FO33">
        <v>99.462199999999996</v>
      </c>
    </row>
    <row r="34" spans="1:171" x14ac:dyDescent="0.2">
      <c r="A34">
        <v>48</v>
      </c>
      <c r="B34">
        <v>1531238032.8</v>
      </c>
      <c r="C34">
        <v>7456.7000000476801</v>
      </c>
      <c r="D34" t="s">
        <v>369</v>
      </c>
      <c r="E34" t="s">
        <v>370</v>
      </c>
      <c r="F34" t="s">
        <v>585</v>
      </c>
      <c r="G34">
        <v>1531238024.8</v>
      </c>
      <c r="H34">
        <f t="shared" si="43"/>
        <v>9.2896347623473395E-3</v>
      </c>
      <c r="I34">
        <f t="shared" si="44"/>
        <v>40.796980681041553</v>
      </c>
      <c r="J34">
        <f t="shared" si="45"/>
        <v>531.41029032258098</v>
      </c>
      <c r="K34">
        <f t="shared" si="46"/>
        <v>439.8810451241668</v>
      </c>
      <c r="L34">
        <f t="shared" si="47"/>
        <v>43.806291945162982</v>
      </c>
      <c r="M34">
        <f t="shared" si="48"/>
        <v>52.921385403100793</v>
      </c>
      <c r="N34">
        <f t="shared" si="49"/>
        <v>0.94845567764223615</v>
      </c>
      <c r="O34">
        <f t="shared" si="50"/>
        <v>2.2528154989035492</v>
      </c>
      <c r="P34">
        <f t="shared" si="51"/>
        <v>0.77097228255102612</v>
      </c>
      <c r="Q34">
        <f t="shared" si="52"/>
        <v>0.49501611708792953</v>
      </c>
      <c r="R34">
        <f t="shared" si="53"/>
        <v>273.60182068952679</v>
      </c>
      <c r="S34">
        <f t="shared" si="54"/>
        <v>28.505248854960783</v>
      </c>
      <c r="T34">
        <f t="shared" si="55"/>
        <v>28.3592935483871</v>
      </c>
      <c r="U34">
        <f t="shared" si="56"/>
        <v>3.875054792448954</v>
      </c>
      <c r="V34">
        <f t="shared" si="57"/>
        <v>65.485406525186932</v>
      </c>
      <c r="W34">
        <f t="shared" si="58"/>
        <v>2.7148118657860585</v>
      </c>
      <c r="X34">
        <f t="shared" si="59"/>
        <v>4.1456746011676513</v>
      </c>
      <c r="Y34">
        <f t="shared" si="60"/>
        <v>1.1602429266628955</v>
      </c>
      <c r="Z34">
        <f t="shared" si="61"/>
        <v>-409.67289301951769</v>
      </c>
      <c r="AA34">
        <f t="shared" si="62"/>
        <v>141.62647998633619</v>
      </c>
      <c r="AB34">
        <f t="shared" si="63"/>
        <v>13.832596662780622</v>
      </c>
      <c r="AC34">
        <f t="shared" si="64"/>
        <v>19.38800431912594</v>
      </c>
      <c r="AD34">
        <v>-4.1259587542286202E-2</v>
      </c>
      <c r="AE34">
        <v>4.63175015546054E-2</v>
      </c>
      <c r="AF34">
        <v>3.4602556410982199</v>
      </c>
      <c r="AG34">
        <v>0</v>
      </c>
      <c r="AH34">
        <v>0</v>
      </c>
      <c r="AI34">
        <f t="shared" si="65"/>
        <v>1</v>
      </c>
      <c r="AJ34">
        <f t="shared" si="66"/>
        <v>0</v>
      </c>
      <c r="AK34">
        <f t="shared" si="67"/>
        <v>52173.053176495923</v>
      </c>
      <c r="AL34">
        <v>0</v>
      </c>
      <c r="AM34">
        <v>0</v>
      </c>
      <c r="AN34">
        <v>0</v>
      </c>
      <c r="AO34">
        <f t="shared" si="68"/>
        <v>0</v>
      </c>
      <c r="AP34" t="e">
        <f t="shared" si="69"/>
        <v>#DIV/0!</v>
      </c>
      <c r="AQ34">
        <v>-1</v>
      </c>
      <c r="AR34" t="s">
        <v>371</v>
      </c>
      <c r="AS34">
        <v>776.17476923076902</v>
      </c>
      <c r="AT34">
        <v>1088.97</v>
      </c>
      <c r="AU34">
        <f t="shared" si="70"/>
        <v>0.28723952980268608</v>
      </c>
      <c r="AV34">
        <v>0.5</v>
      </c>
      <c r="AW34">
        <f t="shared" si="71"/>
        <v>1429.2222114059311</v>
      </c>
      <c r="AX34">
        <f t="shared" si="72"/>
        <v>40.796980681041553</v>
      </c>
      <c r="AY34">
        <f t="shared" si="73"/>
        <v>205.26455799389743</v>
      </c>
      <c r="AZ34">
        <f t="shared" si="74"/>
        <v>0.50136367393041137</v>
      </c>
      <c r="BA34">
        <f t="shared" si="75"/>
        <v>2.9244564174472007E-2</v>
      </c>
      <c r="BB34">
        <f t="shared" si="76"/>
        <v>-1</v>
      </c>
      <c r="BC34" t="s">
        <v>372</v>
      </c>
      <c r="BD34">
        <v>543</v>
      </c>
      <c r="BE34">
        <f t="shared" si="77"/>
        <v>545.97</v>
      </c>
      <c r="BF34">
        <f t="shared" si="78"/>
        <v>0.57291651696838841</v>
      </c>
      <c r="BG34">
        <f t="shared" si="79"/>
        <v>2.0054696132596685</v>
      </c>
      <c r="BH34">
        <f t="shared" si="80"/>
        <v>0.28723952980268602</v>
      </c>
      <c r="BI34" t="e">
        <f t="shared" si="81"/>
        <v>#DIV/0!</v>
      </c>
      <c r="BJ34" t="s">
        <v>276</v>
      </c>
      <c r="BK34" t="s">
        <v>276</v>
      </c>
      <c r="BL34" t="s">
        <v>276</v>
      </c>
      <c r="BM34" t="s">
        <v>276</v>
      </c>
      <c r="BN34" t="s">
        <v>276</v>
      </c>
      <c r="BO34" t="s">
        <v>276</v>
      </c>
      <c r="BP34" t="s">
        <v>276</v>
      </c>
      <c r="BQ34" t="s">
        <v>276</v>
      </c>
      <c r="BR34">
        <f t="shared" si="82"/>
        <v>1700.0038709677401</v>
      </c>
      <c r="BS34">
        <f t="shared" si="83"/>
        <v>1429.2222114059311</v>
      </c>
      <c r="BT34">
        <f t="shared" si="84"/>
        <v>0.84071703353965632</v>
      </c>
      <c r="BU34">
        <f t="shared" si="85"/>
        <v>0.19143406707931279</v>
      </c>
      <c r="BV34">
        <v>6</v>
      </c>
      <c r="BW34">
        <v>0.5</v>
      </c>
      <c r="BX34" t="s">
        <v>277</v>
      </c>
      <c r="BY34">
        <v>1531238024.8</v>
      </c>
      <c r="BZ34">
        <v>531.41029032258098</v>
      </c>
      <c r="CA34">
        <v>600.00606451612896</v>
      </c>
      <c r="CB34">
        <v>27.260793548387099</v>
      </c>
      <c r="CC34">
        <v>13.7071161290323</v>
      </c>
      <c r="CD34">
        <v>400.02687096774201</v>
      </c>
      <c r="CE34">
        <v>99.486635483870998</v>
      </c>
      <c r="CF34">
        <v>0.100042393548387</v>
      </c>
      <c r="CG34">
        <v>29.5253870967742</v>
      </c>
      <c r="CH34">
        <v>28.3592935483871</v>
      </c>
      <c r="CI34">
        <v>999.9</v>
      </c>
      <c r="CJ34">
        <v>10001.293225806499</v>
      </c>
      <c r="CK34">
        <v>0</v>
      </c>
      <c r="CL34">
        <v>12.734299999999999</v>
      </c>
      <c r="CM34">
        <v>1700.0038709677401</v>
      </c>
      <c r="CN34">
        <v>0.97602638709677403</v>
      </c>
      <c r="CO34">
        <v>2.3973503225806402E-2</v>
      </c>
      <c r="CP34">
        <v>0</v>
      </c>
      <c r="CQ34">
        <v>776.25532258064504</v>
      </c>
      <c r="CR34">
        <v>5.0001699999999998</v>
      </c>
      <c r="CS34">
        <v>13400.5225806452</v>
      </c>
      <c r="CT34">
        <v>14901.125806451601</v>
      </c>
      <c r="CU34">
        <v>47.122774193548402</v>
      </c>
      <c r="CV34">
        <v>48.519870967741902</v>
      </c>
      <c r="CW34">
        <v>47.741677419354801</v>
      </c>
      <c r="CX34">
        <v>49.128806451612903</v>
      </c>
      <c r="CY34">
        <v>49.0783870967742</v>
      </c>
      <c r="CZ34">
        <v>1654.36935483871</v>
      </c>
      <c r="DA34">
        <v>40.631935483870997</v>
      </c>
      <c r="DB34">
        <v>0</v>
      </c>
      <c r="DC34">
        <v>120</v>
      </c>
      <c r="DD34">
        <v>776.17476923076902</v>
      </c>
      <c r="DE34">
        <v>-6.2071794872106896</v>
      </c>
      <c r="DF34">
        <v>-117.244444500166</v>
      </c>
      <c r="DG34">
        <v>13399.253846153801</v>
      </c>
      <c r="DH34">
        <v>15</v>
      </c>
      <c r="DI34">
        <v>1531237990.3</v>
      </c>
      <c r="DJ34" t="s">
        <v>373</v>
      </c>
      <c r="DK34">
        <v>48</v>
      </c>
      <c r="DL34">
        <v>1.109</v>
      </c>
      <c r="DM34">
        <v>-0.10199999999999999</v>
      </c>
      <c r="DN34">
        <v>600</v>
      </c>
      <c r="DO34">
        <v>14</v>
      </c>
      <c r="DP34">
        <v>0.03</v>
      </c>
      <c r="DQ34">
        <v>0.01</v>
      </c>
      <c r="DR34">
        <v>40.905745582291402</v>
      </c>
      <c r="DS34">
        <v>-1.4036002913746599</v>
      </c>
      <c r="DT34">
        <v>0.169164115481129</v>
      </c>
      <c r="DU34">
        <v>0</v>
      </c>
      <c r="DV34">
        <v>0.94945602631517201</v>
      </c>
      <c r="DW34">
        <v>-1.2354699257039199E-2</v>
      </c>
      <c r="DX34">
        <v>2.8060946800627798E-3</v>
      </c>
      <c r="DY34">
        <v>1</v>
      </c>
      <c r="DZ34">
        <v>1</v>
      </c>
      <c r="EA34">
        <v>2</v>
      </c>
      <c r="EB34" t="s">
        <v>323</v>
      </c>
      <c r="EC34">
        <v>1.8895</v>
      </c>
      <c r="ED34">
        <v>1.8872899999999999</v>
      </c>
      <c r="EE34">
        <v>1.8884300000000001</v>
      </c>
      <c r="EF34">
        <v>1.8884300000000001</v>
      </c>
      <c r="EG34">
        <v>1.89157</v>
      </c>
      <c r="EH34">
        <v>1.8861399999999999</v>
      </c>
      <c r="EI34">
        <v>1.88812</v>
      </c>
      <c r="EJ34">
        <v>1.8904099999999999</v>
      </c>
      <c r="EK34" t="s">
        <v>279</v>
      </c>
      <c r="EL34" t="s">
        <v>19</v>
      </c>
      <c r="EM34" t="s">
        <v>19</v>
      </c>
      <c r="EN34" t="s">
        <v>19</v>
      </c>
      <c r="EO34" t="s">
        <v>280</v>
      </c>
      <c r="EP34" t="s">
        <v>281</v>
      </c>
      <c r="EQ34" t="s">
        <v>282</v>
      </c>
      <c r="ER34" t="s">
        <v>282</v>
      </c>
      <c r="ES34" t="s">
        <v>282</v>
      </c>
      <c r="ET34" t="s">
        <v>282</v>
      </c>
      <c r="EU34">
        <v>0</v>
      </c>
      <c r="EV34">
        <v>100</v>
      </c>
      <c r="EW34">
        <v>100</v>
      </c>
      <c r="EX34">
        <v>1.109</v>
      </c>
      <c r="EY34">
        <v>-0.10199999999999999</v>
      </c>
      <c r="EZ34">
        <v>2</v>
      </c>
      <c r="FA34">
        <v>385.221</v>
      </c>
      <c r="FB34">
        <v>621.75099999999998</v>
      </c>
      <c r="FC34">
        <v>24.999600000000001</v>
      </c>
      <c r="FD34">
        <v>34.824399999999997</v>
      </c>
      <c r="FE34">
        <v>30</v>
      </c>
      <c r="FF34">
        <v>34.824599999999997</v>
      </c>
      <c r="FG34">
        <v>34.816099999999999</v>
      </c>
      <c r="FH34">
        <v>27.963100000000001</v>
      </c>
      <c r="FI34">
        <v>60.157800000000002</v>
      </c>
      <c r="FJ34">
        <v>0</v>
      </c>
      <c r="FK34">
        <v>25</v>
      </c>
      <c r="FL34">
        <v>600</v>
      </c>
      <c r="FM34">
        <v>13.5785</v>
      </c>
      <c r="FN34">
        <v>100.57</v>
      </c>
      <c r="FO34">
        <v>99.467200000000005</v>
      </c>
    </row>
    <row r="35" spans="1:171" x14ac:dyDescent="0.2">
      <c r="A35">
        <v>49</v>
      </c>
      <c r="B35">
        <v>1531238153.3</v>
      </c>
      <c r="C35">
        <v>7577.2000000476801</v>
      </c>
      <c r="D35" t="s">
        <v>374</v>
      </c>
      <c r="E35" t="s">
        <v>375</v>
      </c>
      <c r="F35" t="s">
        <v>585</v>
      </c>
      <c r="G35">
        <v>1531238145.32581</v>
      </c>
      <c r="H35">
        <f t="shared" si="43"/>
        <v>9.2091114333656739E-3</v>
      </c>
      <c r="I35">
        <f t="shared" si="44"/>
        <v>41.018601781667854</v>
      </c>
      <c r="J35">
        <f t="shared" si="45"/>
        <v>728.42367741935504</v>
      </c>
      <c r="K35">
        <f t="shared" si="46"/>
        <v>631.76334727208609</v>
      </c>
      <c r="L35">
        <f t="shared" si="47"/>
        <v>62.915581677014416</v>
      </c>
      <c r="M35">
        <f t="shared" si="48"/>
        <v>72.541719253002242</v>
      </c>
      <c r="N35">
        <f t="shared" si="49"/>
        <v>0.93515704119480725</v>
      </c>
      <c r="O35">
        <f t="shared" si="50"/>
        <v>2.2516595745368502</v>
      </c>
      <c r="P35">
        <f t="shared" si="51"/>
        <v>0.76206382234972514</v>
      </c>
      <c r="Q35">
        <f t="shared" si="52"/>
        <v>0.48915267152441583</v>
      </c>
      <c r="R35">
        <f t="shared" si="53"/>
        <v>273.60162363423649</v>
      </c>
      <c r="S35">
        <f t="shared" si="54"/>
        <v>28.478258938490857</v>
      </c>
      <c r="T35">
        <f t="shared" si="55"/>
        <v>28.3073870967742</v>
      </c>
      <c r="U35">
        <f t="shared" si="56"/>
        <v>3.8633756466691622</v>
      </c>
      <c r="V35">
        <f t="shared" si="57"/>
        <v>65.317511960979914</v>
      </c>
      <c r="W35">
        <f t="shared" si="58"/>
        <v>2.6995745413428121</v>
      </c>
      <c r="X35">
        <f t="shared" si="59"/>
        <v>4.133002712894994</v>
      </c>
      <c r="Y35">
        <f t="shared" si="60"/>
        <v>1.1638011053263502</v>
      </c>
      <c r="Z35">
        <f t="shared" si="61"/>
        <v>-406.12181421142623</v>
      </c>
      <c r="AA35">
        <f t="shared" si="62"/>
        <v>141.4089245474334</v>
      </c>
      <c r="AB35">
        <f t="shared" si="63"/>
        <v>13.811231098400601</v>
      </c>
      <c r="AC35">
        <f t="shared" si="64"/>
        <v>22.699965068644246</v>
      </c>
      <c r="AD35">
        <v>-4.1228440371008798E-2</v>
      </c>
      <c r="AE35">
        <v>4.6282536126204497E-2</v>
      </c>
      <c r="AF35">
        <v>3.4581882111359401</v>
      </c>
      <c r="AG35">
        <v>0</v>
      </c>
      <c r="AH35">
        <v>0</v>
      </c>
      <c r="AI35">
        <f t="shared" si="65"/>
        <v>1</v>
      </c>
      <c r="AJ35">
        <f t="shared" si="66"/>
        <v>0</v>
      </c>
      <c r="AK35">
        <f t="shared" si="67"/>
        <v>52144.439541536471</v>
      </c>
      <c r="AL35">
        <v>0</v>
      </c>
      <c r="AM35">
        <v>0</v>
      </c>
      <c r="AN35">
        <v>0</v>
      </c>
      <c r="AO35">
        <f t="shared" si="68"/>
        <v>0</v>
      </c>
      <c r="AP35" t="e">
        <f t="shared" si="69"/>
        <v>#DIV/0!</v>
      </c>
      <c r="AQ35">
        <v>-1</v>
      </c>
      <c r="AR35" t="s">
        <v>376</v>
      </c>
      <c r="AS35">
        <v>773.14330769230799</v>
      </c>
      <c r="AT35">
        <v>1053.0999999999999</v>
      </c>
      <c r="AU35">
        <f t="shared" si="70"/>
        <v>0.26584055864371092</v>
      </c>
      <c r="AV35">
        <v>0.5</v>
      </c>
      <c r="AW35">
        <f t="shared" si="71"/>
        <v>1429.2216192329465</v>
      </c>
      <c r="AX35">
        <f t="shared" si="72"/>
        <v>41.018601781667854</v>
      </c>
      <c r="AY35">
        <f t="shared" si="73"/>
        <v>189.97253684127782</v>
      </c>
      <c r="AZ35">
        <f t="shared" si="74"/>
        <v>0.48474029057069601</v>
      </c>
      <c r="BA35">
        <f t="shared" si="75"/>
        <v>2.9399640486979864E-2</v>
      </c>
      <c r="BB35">
        <f t="shared" si="76"/>
        <v>-1</v>
      </c>
      <c r="BC35" t="s">
        <v>377</v>
      </c>
      <c r="BD35">
        <v>542.62</v>
      </c>
      <c r="BE35">
        <f t="shared" si="77"/>
        <v>510.4799999999999</v>
      </c>
      <c r="BF35">
        <f t="shared" si="78"/>
        <v>0.54841853218087289</v>
      </c>
      <c r="BG35">
        <f t="shared" si="79"/>
        <v>1.9407688621871657</v>
      </c>
      <c r="BH35">
        <f t="shared" si="80"/>
        <v>0.26584055864371092</v>
      </c>
      <c r="BI35" t="e">
        <f t="shared" si="81"/>
        <v>#DIV/0!</v>
      </c>
      <c r="BJ35" t="s">
        <v>276</v>
      </c>
      <c r="BK35" t="s">
        <v>276</v>
      </c>
      <c r="BL35" t="s">
        <v>276</v>
      </c>
      <c r="BM35" t="s">
        <v>276</v>
      </c>
      <c r="BN35" t="s">
        <v>276</v>
      </c>
      <c r="BO35" t="s">
        <v>276</v>
      </c>
      <c r="BP35" t="s">
        <v>276</v>
      </c>
      <c r="BQ35" t="s">
        <v>276</v>
      </c>
      <c r="BR35">
        <f t="shared" si="82"/>
        <v>1700.00322580645</v>
      </c>
      <c r="BS35">
        <f t="shared" si="83"/>
        <v>1429.2216192329465</v>
      </c>
      <c r="BT35">
        <f t="shared" si="84"/>
        <v>0.84071700426035967</v>
      </c>
      <c r="BU35">
        <f t="shared" si="85"/>
        <v>0.19143400852071957</v>
      </c>
      <c r="BV35">
        <v>6</v>
      </c>
      <c r="BW35">
        <v>0.5</v>
      </c>
      <c r="BX35" t="s">
        <v>277</v>
      </c>
      <c r="BY35">
        <v>1531238145.32581</v>
      </c>
      <c r="BZ35">
        <v>728.42367741935504</v>
      </c>
      <c r="CA35">
        <v>800.011161290323</v>
      </c>
      <c r="CB35">
        <v>27.107629032258099</v>
      </c>
      <c r="CC35">
        <v>13.6689096774194</v>
      </c>
      <c r="CD35">
        <v>400.01464516128999</v>
      </c>
      <c r="CE35">
        <v>99.487235483871004</v>
      </c>
      <c r="CF35">
        <v>0.10002602580645201</v>
      </c>
      <c r="CG35">
        <v>29.472287096774199</v>
      </c>
      <c r="CH35">
        <v>28.3073870967742</v>
      </c>
      <c r="CI35">
        <v>999.9</v>
      </c>
      <c r="CJ35">
        <v>9993.6829032257992</v>
      </c>
      <c r="CK35">
        <v>0</v>
      </c>
      <c r="CL35">
        <v>10.7063967741935</v>
      </c>
      <c r="CM35">
        <v>1700.00322580645</v>
      </c>
      <c r="CN35">
        <v>0.97603012903225805</v>
      </c>
      <c r="CO35">
        <v>2.3969967741935501E-2</v>
      </c>
      <c r="CP35">
        <v>0</v>
      </c>
      <c r="CQ35">
        <v>773.19906451612906</v>
      </c>
      <c r="CR35">
        <v>5.0001699999999998</v>
      </c>
      <c r="CS35">
        <v>13317.293548387101</v>
      </c>
      <c r="CT35">
        <v>14901.1451612903</v>
      </c>
      <c r="CU35">
        <v>46.787999999999997</v>
      </c>
      <c r="CV35">
        <v>48.197161290322597</v>
      </c>
      <c r="CW35">
        <v>47.411032258064502</v>
      </c>
      <c r="CX35">
        <v>48.830354838709702</v>
      </c>
      <c r="CY35">
        <v>48.759870967741897</v>
      </c>
      <c r="CZ35">
        <v>1654.37290322581</v>
      </c>
      <c r="DA35">
        <v>40.630322580645199</v>
      </c>
      <c r="DB35">
        <v>0</v>
      </c>
      <c r="DC35">
        <v>120.09999990463299</v>
      </c>
      <c r="DD35">
        <v>773.14330769230799</v>
      </c>
      <c r="DE35">
        <v>-5.9715555618467402</v>
      </c>
      <c r="DF35">
        <v>-115.99316251296401</v>
      </c>
      <c r="DG35">
        <v>13316.0538461538</v>
      </c>
      <c r="DH35">
        <v>15</v>
      </c>
      <c r="DI35">
        <v>1531238108.9000001</v>
      </c>
      <c r="DJ35" t="s">
        <v>378</v>
      </c>
      <c r="DK35">
        <v>49</v>
      </c>
      <c r="DL35">
        <v>1.258</v>
      </c>
      <c r="DM35">
        <v>-0.104</v>
      </c>
      <c r="DN35">
        <v>800</v>
      </c>
      <c r="DO35">
        <v>14</v>
      </c>
      <c r="DP35">
        <v>0.02</v>
      </c>
      <c r="DQ35">
        <v>0.01</v>
      </c>
      <c r="DR35">
        <v>41.100734990439797</v>
      </c>
      <c r="DS35">
        <v>-1.0034648218475699</v>
      </c>
      <c r="DT35">
        <v>0.121489369908699</v>
      </c>
      <c r="DU35">
        <v>0</v>
      </c>
      <c r="DV35">
        <v>0.93478495861008204</v>
      </c>
      <c r="DW35">
        <v>-6.9161578644515703E-3</v>
      </c>
      <c r="DX35">
        <v>3.5350944424556402E-3</v>
      </c>
      <c r="DY35">
        <v>1</v>
      </c>
      <c r="DZ35">
        <v>1</v>
      </c>
      <c r="EA35">
        <v>2</v>
      </c>
      <c r="EB35" t="s">
        <v>323</v>
      </c>
      <c r="EC35">
        <v>1.8895</v>
      </c>
      <c r="ED35">
        <v>1.8872800000000001</v>
      </c>
      <c r="EE35">
        <v>1.88842</v>
      </c>
      <c r="EF35">
        <v>1.8884300000000001</v>
      </c>
      <c r="EG35">
        <v>1.8915999999999999</v>
      </c>
      <c r="EH35">
        <v>1.8861300000000001</v>
      </c>
      <c r="EI35">
        <v>1.88811</v>
      </c>
      <c r="EJ35">
        <v>1.8904099999999999</v>
      </c>
      <c r="EK35" t="s">
        <v>279</v>
      </c>
      <c r="EL35" t="s">
        <v>19</v>
      </c>
      <c r="EM35" t="s">
        <v>19</v>
      </c>
      <c r="EN35" t="s">
        <v>19</v>
      </c>
      <c r="EO35" t="s">
        <v>280</v>
      </c>
      <c r="EP35" t="s">
        <v>281</v>
      </c>
      <c r="EQ35" t="s">
        <v>282</v>
      </c>
      <c r="ER35" t="s">
        <v>282</v>
      </c>
      <c r="ES35" t="s">
        <v>282</v>
      </c>
      <c r="ET35" t="s">
        <v>282</v>
      </c>
      <c r="EU35">
        <v>0</v>
      </c>
      <c r="EV35">
        <v>100</v>
      </c>
      <c r="EW35">
        <v>100</v>
      </c>
      <c r="EX35">
        <v>1.258</v>
      </c>
      <c r="EY35">
        <v>-0.104</v>
      </c>
      <c r="EZ35">
        <v>2</v>
      </c>
      <c r="FA35">
        <v>385.262</v>
      </c>
      <c r="FB35">
        <v>622.12900000000002</v>
      </c>
      <c r="FC35">
        <v>25.000499999999999</v>
      </c>
      <c r="FD35">
        <v>34.818100000000001</v>
      </c>
      <c r="FE35">
        <v>30.0001</v>
      </c>
      <c r="FF35">
        <v>34.824599999999997</v>
      </c>
      <c r="FG35">
        <v>34.818199999999997</v>
      </c>
      <c r="FH35">
        <v>35.375900000000001</v>
      </c>
      <c r="FI35">
        <v>60.061799999999998</v>
      </c>
      <c r="FJ35">
        <v>0</v>
      </c>
      <c r="FK35">
        <v>25</v>
      </c>
      <c r="FL35">
        <v>800</v>
      </c>
      <c r="FM35">
        <v>13.6873</v>
      </c>
      <c r="FN35">
        <v>100.572</v>
      </c>
      <c r="FO35">
        <v>99.469099999999997</v>
      </c>
    </row>
    <row r="36" spans="1:171" x14ac:dyDescent="0.2">
      <c r="A36">
        <v>50</v>
      </c>
      <c r="B36">
        <v>1531238259.8</v>
      </c>
      <c r="C36">
        <v>7683.7000000476801</v>
      </c>
      <c r="D36" t="s">
        <v>379</v>
      </c>
      <c r="E36" t="s">
        <v>380</v>
      </c>
      <c r="F36" t="s">
        <v>585</v>
      </c>
      <c r="G36">
        <v>1531238251.8645201</v>
      </c>
      <c r="H36">
        <f t="shared" si="43"/>
        <v>8.7545450376695002E-3</v>
      </c>
      <c r="I36">
        <f t="shared" si="44"/>
        <v>41.179252309813634</v>
      </c>
      <c r="J36">
        <f t="shared" si="45"/>
        <v>926.10493548387103</v>
      </c>
      <c r="K36">
        <f t="shared" si="46"/>
        <v>820.01416103143163</v>
      </c>
      <c r="L36">
        <f t="shared" si="47"/>
        <v>81.660206258575215</v>
      </c>
      <c r="M36">
        <f t="shared" si="48"/>
        <v>92.225139080004993</v>
      </c>
      <c r="N36">
        <f t="shared" si="49"/>
        <v>0.86985778234392908</v>
      </c>
      <c r="O36">
        <f t="shared" si="50"/>
        <v>2.2522135214738181</v>
      </c>
      <c r="P36">
        <f t="shared" si="51"/>
        <v>0.71804507211886903</v>
      </c>
      <c r="Q36">
        <f t="shared" si="52"/>
        <v>0.46019544769644216</v>
      </c>
      <c r="R36">
        <f t="shared" si="53"/>
        <v>273.60082091217913</v>
      </c>
      <c r="S36">
        <f t="shared" si="54"/>
        <v>28.596487937028204</v>
      </c>
      <c r="T36">
        <f t="shared" si="55"/>
        <v>28.3028451612903</v>
      </c>
      <c r="U36">
        <f t="shared" si="56"/>
        <v>3.8623551566823791</v>
      </c>
      <c r="V36">
        <f t="shared" si="57"/>
        <v>65.162137398911952</v>
      </c>
      <c r="W36">
        <f t="shared" si="58"/>
        <v>2.6881413907897547</v>
      </c>
      <c r="X36">
        <f t="shared" si="59"/>
        <v>4.1253118729568259</v>
      </c>
      <c r="Y36">
        <f t="shared" si="60"/>
        <v>1.1742137658926244</v>
      </c>
      <c r="Z36">
        <f t="shared" si="61"/>
        <v>-386.07543616122496</v>
      </c>
      <c r="AA36">
        <f t="shared" si="62"/>
        <v>138.07368399305699</v>
      </c>
      <c r="AB36">
        <f t="shared" si="63"/>
        <v>13.479695532321291</v>
      </c>
      <c r="AC36">
        <f t="shared" si="64"/>
        <v>39.078764276332436</v>
      </c>
      <c r="AD36">
        <v>-4.12433650407402E-2</v>
      </c>
      <c r="AE36">
        <v>4.6299290375450899E-2</v>
      </c>
      <c r="AF36">
        <v>3.4591789206877599</v>
      </c>
      <c r="AG36">
        <v>0</v>
      </c>
      <c r="AH36">
        <v>0</v>
      </c>
      <c r="AI36">
        <f t="shared" si="65"/>
        <v>1</v>
      </c>
      <c r="AJ36">
        <f t="shared" si="66"/>
        <v>0</v>
      </c>
      <c r="AK36">
        <f t="shared" si="67"/>
        <v>52168.04476279558</v>
      </c>
      <c r="AL36">
        <v>0</v>
      </c>
      <c r="AM36">
        <v>0</v>
      </c>
      <c r="AN36">
        <v>0</v>
      </c>
      <c r="AO36">
        <f t="shared" si="68"/>
        <v>0</v>
      </c>
      <c r="AP36" t="e">
        <f t="shared" si="69"/>
        <v>#DIV/0!</v>
      </c>
      <c r="AQ36">
        <v>-1</v>
      </c>
      <c r="AR36" t="s">
        <v>381</v>
      </c>
      <c r="AS36">
        <v>770.97973076923097</v>
      </c>
      <c r="AT36">
        <v>1033.28</v>
      </c>
      <c r="AU36">
        <f t="shared" si="70"/>
        <v>0.25385207226576434</v>
      </c>
      <c r="AV36">
        <v>0.5</v>
      </c>
      <c r="AW36">
        <f t="shared" si="71"/>
        <v>1429.2170514910049</v>
      </c>
      <c r="AX36">
        <f t="shared" si="72"/>
        <v>41.179252309813634</v>
      </c>
      <c r="AY36">
        <f t="shared" si="73"/>
        <v>181.40485511927861</v>
      </c>
      <c r="AZ36">
        <f t="shared" si="74"/>
        <v>0.47913440693713216</v>
      </c>
      <c r="BA36">
        <f t="shared" si="75"/>
        <v>2.9512139017520742E-2</v>
      </c>
      <c r="BB36">
        <f t="shared" si="76"/>
        <v>-1</v>
      </c>
      <c r="BC36" t="s">
        <v>382</v>
      </c>
      <c r="BD36">
        <v>538.20000000000005</v>
      </c>
      <c r="BE36">
        <f t="shared" si="77"/>
        <v>495.07999999999993</v>
      </c>
      <c r="BF36">
        <f t="shared" si="78"/>
        <v>0.52981390730946321</v>
      </c>
      <c r="BG36">
        <f t="shared" si="79"/>
        <v>1.9198810850984762</v>
      </c>
      <c r="BH36">
        <f t="shared" si="80"/>
        <v>0.25385207226576439</v>
      </c>
      <c r="BI36" t="e">
        <f t="shared" si="81"/>
        <v>#DIV/0!</v>
      </c>
      <c r="BJ36" t="s">
        <v>276</v>
      </c>
      <c r="BK36" t="s">
        <v>276</v>
      </c>
      <c r="BL36" t="s">
        <v>276</v>
      </c>
      <c r="BM36" t="s">
        <v>276</v>
      </c>
      <c r="BN36" t="s">
        <v>276</v>
      </c>
      <c r="BO36" t="s">
        <v>276</v>
      </c>
      <c r="BP36" t="s">
        <v>276</v>
      </c>
      <c r="BQ36" t="s">
        <v>276</v>
      </c>
      <c r="BR36">
        <f t="shared" si="82"/>
        <v>1699.99774193548</v>
      </c>
      <c r="BS36">
        <f t="shared" si="83"/>
        <v>1429.2170514910049</v>
      </c>
      <c r="BT36">
        <f t="shared" si="84"/>
        <v>0.84071702934370607</v>
      </c>
      <c r="BU36">
        <f t="shared" si="85"/>
        <v>0.19143405868741212</v>
      </c>
      <c r="BV36">
        <v>6</v>
      </c>
      <c r="BW36">
        <v>0.5</v>
      </c>
      <c r="BX36" t="s">
        <v>277</v>
      </c>
      <c r="BY36">
        <v>1531238251.8645201</v>
      </c>
      <c r="BZ36">
        <v>926.10493548387103</v>
      </c>
      <c r="CA36">
        <v>1000.03309677419</v>
      </c>
      <c r="CB36">
        <v>26.993735483870999</v>
      </c>
      <c r="CC36">
        <v>14.216767741935501</v>
      </c>
      <c r="CD36">
        <v>400.01167741935501</v>
      </c>
      <c r="CE36">
        <v>99.483883870967702</v>
      </c>
      <c r="CF36">
        <v>0.10001374838709701</v>
      </c>
      <c r="CG36">
        <v>29.439990322580599</v>
      </c>
      <c r="CH36">
        <v>28.3028451612903</v>
      </c>
      <c r="CI36">
        <v>999.9</v>
      </c>
      <c r="CJ36">
        <v>9997.6374193548399</v>
      </c>
      <c r="CK36">
        <v>0</v>
      </c>
      <c r="CL36">
        <v>12.7307387096774</v>
      </c>
      <c r="CM36">
        <v>1699.99774193548</v>
      </c>
      <c r="CN36">
        <v>0.97602729032258095</v>
      </c>
      <c r="CO36">
        <v>2.39729451612903E-2</v>
      </c>
      <c r="CP36">
        <v>0</v>
      </c>
      <c r="CQ36">
        <v>770.99335483871005</v>
      </c>
      <c r="CR36">
        <v>5.0001699999999998</v>
      </c>
      <c r="CS36">
        <v>13282.103225806501</v>
      </c>
      <c r="CT36">
        <v>14901.0903225806</v>
      </c>
      <c r="CU36">
        <v>46.530064516129002</v>
      </c>
      <c r="CV36">
        <v>47.937064516128999</v>
      </c>
      <c r="CW36">
        <v>47.146935483870998</v>
      </c>
      <c r="CX36">
        <v>48.578258064516099</v>
      </c>
      <c r="CY36">
        <v>48.548096774193503</v>
      </c>
      <c r="CZ36">
        <v>1654.36612903226</v>
      </c>
      <c r="DA36">
        <v>40.6316129032258</v>
      </c>
      <c r="DB36">
        <v>0</v>
      </c>
      <c r="DC36">
        <v>105.700000047684</v>
      </c>
      <c r="DD36">
        <v>770.97973076923097</v>
      </c>
      <c r="DE36">
        <v>-6.7881367706968598</v>
      </c>
      <c r="DF36">
        <v>-100.372649560238</v>
      </c>
      <c r="DG36">
        <v>13281.757692307699</v>
      </c>
      <c r="DH36">
        <v>15</v>
      </c>
      <c r="DI36">
        <v>1531238229.8</v>
      </c>
      <c r="DJ36" t="s">
        <v>383</v>
      </c>
      <c r="DK36">
        <v>50</v>
      </c>
      <c r="DL36">
        <v>1.117</v>
      </c>
      <c r="DM36">
        <v>-0.10199999999999999</v>
      </c>
      <c r="DN36">
        <v>1000</v>
      </c>
      <c r="DO36">
        <v>14</v>
      </c>
      <c r="DP36">
        <v>0.04</v>
      </c>
      <c r="DQ36">
        <v>0.01</v>
      </c>
      <c r="DR36">
        <v>41.242912955339598</v>
      </c>
      <c r="DS36">
        <v>-0.17750880015555601</v>
      </c>
      <c r="DT36">
        <v>0.584873030308523</v>
      </c>
      <c r="DU36">
        <v>1</v>
      </c>
      <c r="DV36">
        <v>0.85211401692264999</v>
      </c>
      <c r="DW36">
        <v>0.20199002236989</v>
      </c>
      <c r="DX36">
        <v>3.2895118004220202E-2</v>
      </c>
      <c r="DY36">
        <v>1</v>
      </c>
      <c r="DZ36">
        <v>2</v>
      </c>
      <c r="EA36">
        <v>2</v>
      </c>
      <c r="EB36" t="s">
        <v>278</v>
      </c>
      <c r="EC36">
        <v>1.8895</v>
      </c>
      <c r="ED36">
        <v>1.88727</v>
      </c>
      <c r="EE36">
        <v>1.88842</v>
      </c>
      <c r="EF36">
        <v>1.8884300000000001</v>
      </c>
      <c r="EG36">
        <v>1.89157</v>
      </c>
      <c r="EH36">
        <v>1.8861300000000001</v>
      </c>
      <c r="EI36">
        <v>1.8880999999999999</v>
      </c>
      <c r="EJ36">
        <v>1.89039</v>
      </c>
      <c r="EK36" t="s">
        <v>279</v>
      </c>
      <c r="EL36" t="s">
        <v>19</v>
      </c>
      <c r="EM36" t="s">
        <v>19</v>
      </c>
      <c r="EN36" t="s">
        <v>19</v>
      </c>
      <c r="EO36" t="s">
        <v>280</v>
      </c>
      <c r="EP36" t="s">
        <v>281</v>
      </c>
      <c r="EQ36" t="s">
        <v>282</v>
      </c>
      <c r="ER36" t="s">
        <v>282</v>
      </c>
      <c r="ES36" t="s">
        <v>282</v>
      </c>
      <c r="ET36" t="s">
        <v>282</v>
      </c>
      <c r="EU36">
        <v>0</v>
      </c>
      <c r="EV36">
        <v>100</v>
      </c>
      <c r="EW36">
        <v>100</v>
      </c>
      <c r="EX36">
        <v>1.117</v>
      </c>
      <c r="EY36">
        <v>-0.10199999999999999</v>
      </c>
      <c r="EZ36">
        <v>2</v>
      </c>
      <c r="FA36">
        <v>384.80599999999998</v>
      </c>
      <c r="FB36">
        <v>622.70500000000004</v>
      </c>
      <c r="FC36">
        <v>24.999700000000001</v>
      </c>
      <c r="FD36">
        <v>34.834000000000003</v>
      </c>
      <c r="FE36">
        <v>30.0001</v>
      </c>
      <c r="FF36">
        <v>34.840499999999999</v>
      </c>
      <c r="FG36">
        <v>34.830500000000001</v>
      </c>
      <c r="FH36">
        <v>42.462400000000002</v>
      </c>
      <c r="FI36">
        <v>58.849699999999999</v>
      </c>
      <c r="FJ36">
        <v>0</v>
      </c>
      <c r="FK36">
        <v>25</v>
      </c>
      <c r="FL36">
        <v>1000</v>
      </c>
      <c r="FM36">
        <v>14.1241</v>
      </c>
      <c r="FN36">
        <v>100.566</v>
      </c>
      <c r="FO36">
        <v>99.463999999999999</v>
      </c>
    </row>
    <row r="37" spans="1:171" x14ac:dyDescent="0.2">
      <c r="A37">
        <v>51</v>
      </c>
      <c r="B37">
        <v>1531238746.9000001</v>
      </c>
      <c r="C37">
        <v>8170.8000001907303</v>
      </c>
      <c r="D37" t="s">
        <v>384</v>
      </c>
      <c r="E37" t="s">
        <v>385</v>
      </c>
      <c r="F37" t="s">
        <v>586</v>
      </c>
      <c r="G37">
        <v>1531238738.9000001</v>
      </c>
      <c r="H37">
        <f t="shared" si="43"/>
        <v>6.1093609414260928E-3</v>
      </c>
      <c r="I37">
        <f t="shared" si="44"/>
        <v>27.460675646829664</v>
      </c>
      <c r="J37">
        <f t="shared" si="45"/>
        <v>355.59322580645198</v>
      </c>
      <c r="K37">
        <f t="shared" si="46"/>
        <v>244.98541429456793</v>
      </c>
      <c r="L37">
        <f t="shared" si="47"/>
        <v>24.401141089416601</v>
      </c>
      <c r="M37">
        <f t="shared" si="48"/>
        <v>35.41794722077217</v>
      </c>
      <c r="N37">
        <f t="shared" si="49"/>
        <v>0.46510426884913397</v>
      </c>
      <c r="O37">
        <f t="shared" si="50"/>
        <v>2.2518292597002243</v>
      </c>
      <c r="P37">
        <f t="shared" si="51"/>
        <v>0.41758985874107513</v>
      </c>
      <c r="Q37">
        <f t="shared" si="52"/>
        <v>0.26485698513911993</v>
      </c>
      <c r="R37">
        <f t="shared" si="53"/>
        <v>273.59747159207831</v>
      </c>
      <c r="S37">
        <f t="shared" si="54"/>
        <v>29.503579491666784</v>
      </c>
      <c r="T37">
        <f t="shared" si="55"/>
        <v>29.341096774193499</v>
      </c>
      <c r="U37">
        <f t="shared" si="56"/>
        <v>4.1018398596365184</v>
      </c>
      <c r="V37">
        <f t="shared" si="57"/>
        <v>65.191555072153477</v>
      </c>
      <c r="W37">
        <f t="shared" si="58"/>
        <v>2.6943657326107959</v>
      </c>
      <c r="X37">
        <f t="shared" si="59"/>
        <v>4.1329981001813714</v>
      </c>
      <c r="Y37">
        <f t="shared" si="60"/>
        <v>1.4074741270257225</v>
      </c>
      <c r="Z37">
        <f t="shared" si="61"/>
        <v>-269.42281751689069</v>
      </c>
      <c r="AA37">
        <f t="shared" si="62"/>
        <v>15.924236685129912</v>
      </c>
      <c r="AB37">
        <f t="shared" si="63"/>
        <v>1.5631783980122549</v>
      </c>
      <c r="AC37">
        <f t="shared" si="64"/>
        <v>21.6620691583298</v>
      </c>
      <c r="AD37">
        <v>-4.1233011746027497E-2</v>
      </c>
      <c r="AE37">
        <v>4.6287667895137399E-2</v>
      </c>
      <c r="AF37">
        <v>3.4584916751863899</v>
      </c>
      <c r="AG37">
        <v>0</v>
      </c>
      <c r="AH37">
        <v>0</v>
      </c>
      <c r="AI37">
        <f t="shared" si="65"/>
        <v>1</v>
      </c>
      <c r="AJ37">
        <f t="shared" si="66"/>
        <v>0</v>
      </c>
      <c r="AK37">
        <f t="shared" si="67"/>
        <v>52150.31336858854</v>
      </c>
      <c r="AL37">
        <v>0</v>
      </c>
      <c r="AM37">
        <v>0</v>
      </c>
      <c r="AN37">
        <v>0</v>
      </c>
      <c r="AO37">
        <f t="shared" si="68"/>
        <v>0</v>
      </c>
      <c r="AP37" t="e">
        <f t="shared" si="69"/>
        <v>#DIV/0!</v>
      </c>
      <c r="AQ37">
        <v>-1</v>
      </c>
      <c r="AR37" t="s">
        <v>386</v>
      </c>
      <c r="AS37">
        <v>1031.4519230769199</v>
      </c>
      <c r="AT37">
        <v>1427.35</v>
      </c>
      <c r="AU37">
        <f t="shared" si="70"/>
        <v>0.27736580160652957</v>
      </c>
      <c r="AV37">
        <v>0.5</v>
      </c>
      <c r="AW37">
        <f t="shared" si="71"/>
        <v>1429.1996805232648</v>
      </c>
      <c r="AX37">
        <f t="shared" si="72"/>
        <v>27.460675646829664</v>
      </c>
      <c r="AY37">
        <f t="shared" si="73"/>
        <v>198.20555752206565</v>
      </c>
      <c r="AZ37">
        <f t="shared" si="74"/>
        <v>0.53791291554278908</v>
      </c>
      <c r="BA37">
        <f t="shared" si="75"/>
        <v>1.9913715371395493E-2</v>
      </c>
      <c r="BB37">
        <f t="shared" si="76"/>
        <v>-1</v>
      </c>
      <c r="BC37" t="s">
        <v>387</v>
      </c>
      <c r="BD37">
        <v>659.56</v>
      </c>
      <c r="BE37">
        <f t="shared" si="77"/>
        <v>767.79</v>
      </c>
      <c r="BF37">
        <f t="shared" si="78"/>
        <v>0.51563328113557094</v>
      </c>
      <c r="BG37">
        <f t="shared" si="79"/>
        <v>2.1640942446479472</v>
      </c>
      <c r="BH37">
        <f t="shared" si="80"/>
        <v>0.27736580160652957</v>
      </c>
      <c r="BI37" t="e">
        <f t="shared" si="81"/>
        <v>#DIV/0!</v>
      </c>
      <c r="BJ37" t="s">
        <v>276</v>
      </c>
      <c r="BK37" t="s">
        <v>276</v>
      </c>
      <c r="BL37" t="s">
        <v>276</v>
      </c>
      <c r="BM37" t="s">
        <v>276</v>
      </c>
      <c r="BN37" t="s">
        <v>276</v>
      </c>
      <c r="BO37" t="s">
        <v>276</v>
      </c>
      <c r="BP37" t="s">
        <v>276</v>
      </c>
      <c r="BQ37" t="s">
        <v>276</v>
      </c>
      <c r="BR37">
        <f t="shared" si="82"/>
        <v>1699.9770967741899</v>
      </c>
      <c r="BS37">
        <f t="shared" si="83"/>
        <v>1429.1996805232648</v>
      </c>
      <c r="BT37">
        <f t="shared" si="84"/>
        <v>0.84071702097355205</v>
      </c>
      <c r="BU37">
        <f t="shared" si="85"/>
        <v>0.19143404194710401</v>
      </c>
      <c r="BV37">
        <v>6</v>
      </c>
      <c r="BW37">
        <v>0.5</v>
      </c>
      <c r="BX37" t="s">
        <v>277</v>
      </c>
      <c r="BY37">
        <v>1531238738.9000001</v>
      </c>
      <c r="BZ37">
        <v>355.59322580645198</v>
      </c>
      <c r="CA37">
        <v>400.04345161290303</v>
      </c>
      <c r="CB37">
        <v>27.051206451612899</v>
      </c>
      <c r="CC37">
        <v>18.134954838709699</v>
      </c>
      <c r="CD37">
        <v>399.99512903225798</v>
      </c>
      <c r="CE37">
        <v>99.502425806451598</v>
      </c>
      <c r="CF37">
        <v>9.9998116129032297E-2</v>
      </c>
      <c r="CG37">
        <v>29.4722677419355</v>
      </c>
      <c r="CH37">
        <v>29.341096774193499</v>
      </c>
      <c r="CI37">
        <v>999.9</v>
      </c>
      <c r="CJ37">
        <v>9993.2651612903192</v>
      </c>
      <c r="CK37">
        <v>0</v>
      </c>
      <c r="CL37">
        <v>10.5269377419355</v>
      </c>
      <c r="CM37">
        <v>1699.9770967741899</v>
      </c>
      <c r="CN37">
        <v>0.97602832258064498</v>
      </c>
      <c r="CO37">
        <v>2.39715193548387E-2</v>
      </c>
      <c r="CP37">
        <v>0</v>
      </c>
      <c r="CQ37">
        <v>1031.70225806452</v>
      </c>
      <c r="CR37">
        <v>5.0001699999999998</v>
      </c>
      <c r="CS37">
        <v>17508.651612903199</v>
      </c>
      <c r="CT37">
        <v>14900.896774193499</v>
      </c>
      <c r="CU37">
        <v>45.991806451612902</v>
      </c>
      <c r="CV37">
        <v>47.364677419354798</v>
      </c>
      <c r="CW37">
        <v>46.537999999999997</v>
      </c>
      <c r="CX37">
        <v>48.058064516129001</v>
      </c>
      <c r="CY37">
        <v>47.9916129032258</v>
      </c>
      <c r="CZ37">
        <v>1654.3464516129</v>
      </c>
      <c r="DA37">
        <v>40.630645161290303</v>
      </c>
      <c r="DB37">
        <v>0</v>
      </c>
      <c r="DC37">
        <v>486.700000047684</v>
      </c>
      <c r="DD37">
        <v>1031.4519230769199</v>
      </c>
      <c r="DE37">
        <v>-22.811282062272099</v>
      </c>
      <c r="DF37">
        <v>-510.76923089573103</v>
      </c>
      <c r="DG37">
        <v>17503.1538461538</v>
      </c>
      <c r="DH37">
        <v>15</v>
      </c>
      <c r="DI37">
        <v>1531238716.4000001</v>
      </c>
      <c r="DJ37" t="s">
        <v>388</v>
      </c>
      <c r="DK37">
        <v>51</v>
      </c>
      <c r="DL37">
        <v>1.1379999999999999</v>
      </c>
      <c r="DM37">
        <v>-9.7000000000000003E-2</v>
      </c>
      <c r="DN37">
        <v>400</v>
      </c>
      <c r="DO37">
        <v>18</v>
      </c>
      <c r="DP37">
        <v>0.03</v>
      </c>
      <c r="DQ37">
        <v>0.01</v>
      </c>
      <c r="DR37">
        <v>27.432094508949302</v>
      </c>
      <c r="DS37">
        <v>0.40433874490455302</v>
      </c>
      <c r="DT37">
        <v>0.16459594619447601</v>
      </c>
      <c r="DU37">
        <v>1</v>
      </c>
      <c r="DV37">
        <v>0.457270466817633</v>
      </c>
      <c r="DW37">
        <v>8.5357593516216093E-2</v>
      </c>
      <c r="DX37">
        <v>1.2384704338429E-2</v>
      </c>
      <c r="DY37">
        <v>1</v>
      </c>
      <c r="DZ37">
        <v>2</v>
      </c>
      <c r="EA37">
        <v>2</v>
      </c>
      <c r="EB37" t="s">
        <v>278</v>
      </c>
      <c r="EC37">
        <v>1.8895</v>
      </c>
      <c r="ED37">
        <v>1.88727</v>
      </c>
      <c r="EE37">
        <v>1.8884099999999999</v>
      </c>
      <c r="EF37">
        <v>1.8884300000000001</v>
      </c>
      <c r="EG37">
        <v>1.8915299999999999</v>
      </c>
      <c r="EH37">
        <v>1.88611</v>
      </c>
      <c r="EI37">
        <v>1.88811</v>
      </c>
      <c r="EJ37">
        <v>1.89039</v>
      </c>
      <c r="EK37" t="s">
        <v>279</v>
      </c>
      <c r="EL37" t="s">
        <v>19</v>
      </c>
      <c r="EM37" t="s">
        <v>19</v>
      </c>
      <c r="EN37" t="s">
        <v>19</v>
      </c>
      <c r="EO37" t="s">
        <v>280</v>
      </c>
      <c r="EP37" t="s">
        <v>281</v>
      </c>
      <c r="EQ37" t="s">
        <v>282</v>
      </c>
      <c r="ER37" t="s">
        <v>282</v>
      </c>
      <c r="ES37" t="s">
        <v>282</v>
      </c>
      <c r="ET37" t="s">
        <v>282</v>
      </c>
      <c r="EU37">
        <v>0</v>
      </c>
      <c r="EV37">
        <v>100</v>
      </c>
      <c r="EW37">
        <v>100</v>
      </c>
      <c r="EX37">
        <v>1.1379999999999999</v>
      </c>
      <c r="EY37">
        <v>-9.7000000000000003E-2</v>
      </c>
      <c r="EZ37">
        <v>2</v>
      </c>
      <c r="FA37">
        <v>382.63799999999998</v>
      </c>
      <c r="FB37">
        <v>626.28599999999994</v>
      </c>
      <c r="FC37">
        <v>25.001000000000001</v>
      </c>
      <c r="FD37">
        <v>34.910400000000003</v>
      </c>
      <c r="FE37">
        <v>30.0002</v>
      </c>
      <c r="FF37">
        <v>34.907200000000003</v>
      </c>
      <c r="FG37">
        <v>34.901600000000002</v>
      </c>
      <c r="FH37">
        <v>20.1889</v>
      </c>
      <c r="FI37">
        <v>48.231000000000002</v>
      </c>
      <c r="FJ37">
        <v>0</v>
      </c>
      <c r="FK37">
        <v>25</v>
      </c>
      <c r="FL37">
        <v>400</v>
      </c>
      <c r="FM37">
        <v>18.047799999999999</v>
      </c>
      <c r="FN37">
        <v>100.551</v>
      </c>
      <c r="FO37">
        <v>99.441900000000004</v>
      </c>
    </row>
    <row r="38" spans="1:171" x14ac:dyDescent="0.2">
      <c r="A38">
        <v>52</v>
      </c>
      <c r="B38">
        <v>1531238858.9000001</v>
      </c>
      <c r="C38">
        <v>8282.8000001907294</v>
      </c>
      <c r="D38" t="s">
        <v>389</v>
      </c>
      <c r="E38" t="s">
        <v>390</v>
      </c>
      <c r="F38" t="s">
        <v>586</v>
      </c>
      <c r="G38">
        <v>1531238850.9000001</v>
      </c>
      <c r="H38">
        <f t="shared" si="43"/>
        <v>5.9696136161200069E-3</v>
      </c>
      <c r="I38">
        <f t="shared" si="44"/>
        <v>20.374974691298423</v>
      </c>
      <c r="J38">
        <f t="shared" si="45"/>
        <v>267.06932258064501</v>
      </c>
      <c r="K38">
        <f t="shared" si="46"/>
        <v>181.9264443396911</v>
      </c>
      <c r="L38">
        <f t="shared" si="47"/>
        <v>18.120546346161021</v>
      </c>
      <c r="M38">
        <f t="shared" si="48"/>
        <v>26.601091749060139</v>
      </c>
      <c r="N38">
        <f t="shared" si="49"/>
        <v>0.44626881764921245</v>
      </c>
      <c r="O38">
        <f t="shared" si="50"/>
        <v>2.2518978162172179</v>
      </c>
      <c r="P38">
        <f t="shared" si="51"/>
        <v>0.402331862455578</v>
      </c>
      <c r="Q38">
        <f t="shared" si="52"/>
        <v>0.25504353108358191</v>
      </c>
      <c r="R38">
        <f t="shared" si="53"/>
        <v>273.60492501900353</v>
      </c>
      <c r="S38">
        <f t="shared" si="54"/>
        <v>29.563014553884887</v>
      </c>
      <c r="T38">
        <f t="shared" si="55"/>
        <v>29.449961290322602</v>
      </c>
      <c r="U38">
        <f t="shared" si="56"/>
        <v>4.1276849298955165</v>
      </c>
      <c r="V38">
        <f t="shared" si="57"/>
        <v>65.289647025936986</v>
      </c>
      <c r="W38">
        <f t="shared" si="58"/>
        <v>2.7004679501207067</v>
      </c>
      <c r="X38">
        <f t="shared" si="59"/>
        <v>4.1361350124130976</v>
      </c>
      <c r="Y38">
        <f t="shared" si="60"/>
        <v>1.4272169797748098</v>
      </c>
      <c r="Z38">
        <f t="shared" si="61"/>
        <v>-263.25996047089228</v>
      </c>
      <c r="AA38">
        <f t="shared" si="62"/>
        <v>4.3055452898558491</v>
      </c>
      <c r="AB38">
        <f t="shared" si="63"/>
        <v>0.42289025299432143</v>
      </c>
      <c r="AC38">
        <f t="shared" si="64"/>
        <v>15.073400090961407</v>
      </c>
      <c r="AD38">
        <v>-4.1234858770053999E-2</v>
      </c>
      <c r="AE38">
        <v>4.6289741341415301E-2</v>
      </c>
      <c r="AF38">
        <v>3.4586142838906699</v>
      </c>
      <c r="AG38">
        <v>0</v>
      </c>
      <c r="AH38">
        <v>0</v>
      </c>
      <c r="AI38">
        <f t="shared" si="65"/>
        <v>1</v>
      </c>
      <c r="AJ38">
        <f t="shared" si="66"/>
        <v>0</v>
      </c>
      <c r="AK38">
        <f t="shared" si="67"/>
        <v>52150.312604574057</v>
      </c>
      <c r="AL38">
        <v>0</v>
      </c>
      <c r="AM38">
        <v>0</v>
      </c>
      <c r="AN38">
        <v>0</v>
      </c>
      <c r="AO38">
        <f t="shared" si="68"/>
        <v>0</v>
      </c>
      <c r="AP38" t="e">
        <f t="shared" si="69"/>
        <v>#DIV/0!</v>
      </c>
      <c r="AQ38">
        <v>-1</v>
      </c>
      <c r="AR38" t="s">
        <v>391</v>
      </c>
      <c r="AS38">
        <v>887.44557692307706</v>
      </c>
      <c r="AT38">
        <v>1188.8499999999999</v>
      </c>
      <c r="AU38">
        <f t="shared" si="70"/>
        <v>0.25352603194425105</v>
      </c>
      <c r="AV38">
        <v>0.5</v>
      </c>
      <c r="AW38">
        <f t="shared" si="71"/>
        <v>1429.2372602558739</v>
      </c>
      <c r="AX38">
        <f t="shared" si="72"/>
        <v>20.374974691298423</v>
      </c>
      <c r="AY38">
        <f t="shared" si="73"/>
        <v>181.17442564977227</v>
      </c>
      <c r="AZ38">
        <f t="shared" si="74"/>
        <v>0.46940320477772635</v>
      </c>
      <c r="BA38">
        <f t="shared" si="75"/>
        <v>1.4955511786385765E-2</v>
      </c>
      <c r="BB38">
        <f t="shared" si="76"/>
        <v>-1</v>
      </c>
      <c r="BC38" t="s">
        <v>392</v>
      </c>
      <c r="BD38">
        <v>630.79999999999995</v>
      </c>
      <c r="BE38">
        <f t="shared" si="77"/>
        <v>558.04999999999995</v>
      </c>
      <c r="BF38">
        <f t="shared" si="78"/>
        <v>0.5401028995196181</v>
      </c>
      <c r="BG38">
        <f t="shared" si="79"/>
        <v>1.8846702599873177</v>
      </c>
      <c r="BH38">
        <f t="shared" si="80"/>
        <v>0.25352603194425105</v>
      </c>
      <c r="BI38" t="e">
        <f t="shared" si="81"/>
        <v>#DIV/0!</v>
      </c>
      <c r="BJ38" t="s">
        <v>276</v>
      </c>
      <c r="BK38" t="s">
        <v>276</v>
      </c>
      <c r="BL38" t="s">
        <v>276</v>
      </c>
      <c r="BM38" t="s">
        <v>276</v>
      </c>
      <c r="BN38" t="s">
        <v>276</v>
      </c>
      <c r="BO38" t="s">
        <v>276</v>
      </c>
      <c r="BP38" t="s">
        <v>276</v>
      </c>
      <c r="BQ38" t="s">
        <v>276</v>
      </c>
      <c r="BR38">
        <f t="shared" si="82"/>
        <v>1700.0216129032301</v>
      </c>
      <c r="BS38">
        <f t="shared" si="83"/>
        <v>1429.2372602558739</v>
      </c>
      <c r="BT38">
        <f t="shared" si="84"/>
        <v>0.84071711171664387</v>
      </c>
      <c r="BU38">
        <f t="shared" si="85"/>
        <v>0.19143422343328811</v>
      </c>
      <c r="BV38">
        <v>6</v>
      </c>
      <c r="BW38">
        <v>0.5</v>
      </c>
      <c r="BX38" t="s">
        <v>277</v>
      </c>
      <c r="BY38">
        <v>1531238850.9000001</v>
      </c>
      <c r="BZ38">
        <v>267.06932258064501</v>
      </c>
      <c r="CA38">
        <v>300.023387096774</v>
      </c>
      <c r="CB38">
        <v>27.112125806451601</v>
      </c>
      <c r="CC38">
        <v>18.400438709677399</v>
      </c>
      <c r="CD38">
        <v>399.99816129032303</v>
      </c>
      <c r="CE38">
        <v>99.5036870967742</v>
      </c>
      <c r="CF38">
        <v>0.100009396774194</v>
      </c>
      <c r="CG38">
        <v>29.485425806451602</v>
      </c>
      <c r="CH38">
        <v>29.449961290322602</v>
      </c>
      <c r="CI38">
        <v>999.9</v>
      </c>
      <c r="CJ38">
        <v>9993.5861290322591</v>
      </c>
      <c r="CK38">
        <v>0</v>
      </c>
      <c r="CL38">
        <v>12.698645161290299</v>
      </c>
      <c r="CM38">
        <v>1700.0216129032301</v>
      </c>
      <c r="CN38">
        <v>0.97602522580645201</v>
      </c>
      <c r="CO38">
        <v>2.39747741935484E-2</v>
      </c>
      <c r="CP38">
        <v>0</v>
      </c>
      <c r="CQ38">
        <v>887.71280645161301</v>
      </c>
      <c r="CR38">
        <v>5.0001699999999998</v>
      </c>
      <c r="CS38">
        <v>15137.1451612903</v>
      </c>
      <c r="CT38">
        <v>14901.2870967742</v>
      </c>
      <c r="CU38">
        <v>46.042129032258103</v>
      </c>
      <c r="CV38">
        <v>47.366870967741903</v>
      </c>
      <c r="CW38">
        <v>46.558129032258101</v>
      </c>
      <c r="CX38">
        <v>48.094516129032201</v>
      </c>
      <c r="CY38">
        <v>48.056032258064498</v>
      </c>
      <c r="CZ38">
        <v>1654.38161290323</v>
      </c>
      <c r="DA38">
        <v>40.636774193548398</v>
      </c>
      <c r="DB38">
        <v>0</v>
      </c>
      <c r="DC38">
        <v>111.700000047684</v>
      </c>
      <c r="DD38">
        <v>887.44557692307706</v>
      </c>
      <c r="DE38">
        <v>-21.749435904906498</v>
      </c>
      <c r="DF38">
        <v>-380.82735031587202</v>
      </c>
      <c r="DG38">
        <v>15131.9461538462</v>
      </c>
      <c r="DH38">
        <v>15</v>
      </c>
      <c r="DI38">
        <v>1531238827.9000001</v>
      </c>
      <c r="DJ38" t="s">
        <v>393</v>
      </c>
      <c r="DK38">
        <v>52</v>
      </c>
      <c r="DL38">
        <v>1.05</v>
      </c>
      <c r="DM38">
        <v>-0.1</v>
      </c>
      <c r="DN38">
        <v>300</v>
      </c>
      <c r="DO38">
        <v>18</v>
      </c>
      <c r="DP38">
        <v>0.05</v>
      </c>
      <c r="DQ38">
        <v>0.01</v>
      </c>
      <c r="DR38">
        <v>20.3709662235438</v>
      </c>
      <c r="DS38">
        <v>5.1222522017763401E-2</v>
      </c>
      <c r="DT38">
        <v>9.4849474643625697E-2</v>
      </c>
      <c r="DU38">
        <v>1</v>
      </c>
      <c r="DV38">
        <v>0.43725422918183199</v>
      </c>
      <c r="DW38">
        <v>0.104563071263234</v>
      </c>
      <c r="DX38">
        <v>1.41858604902441E-2</v>
      </c>
      <c r="DY38">
        <v>1</v>
      </c>
      <c r="DZ38">
        <v>2</v>
      </c>
      <c r="EA38">
        <v>2</v>
      </c>
      <c r="EB38" t="s">
        <v>278</v>
      </c>
      <c r="EC38">
        <v>1.8895</v>
      </c>
      <c r="ED38">
        <v>1.8872500000000001</v>
      </c>
      <c r="EE38">
        <v>1.8884300000000001</v>
      </c>
      <c r="EF38">
        <v>1.8884300000000001</v>
      </c>
      <c r="EG38">
        <v>1.89158</v>
      </c>
      <c r="EH38">
        <v>1.8861399999999999</v>
      </c>
      <c r="EI38">
        <v>1.88811</v>
      </c>
      <c r="EJ38">
        <v>1.89039</v>
      </c>
      <c r="EK38" t="s">
        <v>279</v>
      </c>
      <c r="EL38" t="s">
        <v>19</v>
      </c>
      <c r="EM38" t="s">
        <v>19</v>
      </c>
      <c r="EN38" t="s">
        <v>19</v>
      </c>
      <c r="EO38" t="s">
        <v>280</v>
      </c>
      <c r="EP38" t="s">
        <v>281</v>
      </c>
      <c r="EQ38" t="s">
        <v>282</v>
      </c>
      <c r="ER38" t="s">
        <v>282</v>
      </c>
      <c r="ES38" t="s">
        <v>282</v>
      </c>
      <c r="ET38" t="s">
        <v>282</v>
      </c>
      <c r="EU38">
        <v>0</v>
      </c>
      <c r="EV38">
        <v>100</v>
      </c>
      <c r="EW38">
        <v>100</v>
      </c>
      <c r="EX38">
        <v>1.05</v>
      </c>
      <c r="EY38">
        <v>-0.1</v>
      </c>
      <c r="EZ38">
        <v>2</v>
      </c>
      <c r="FA38">
        <v>382.51499999999999</v>
      </c>
      <c r="FB38">
        <v>626.36300000000006</v>
      </c>
      <c r="FC38">
        <v>24.999700000000001</v>
      </c>
      <c r="FD38">
        <v>34.936199999999999</v>
      </c>
      <c r="FE38">
        <v>30.000299999999999</v>
      </c>
      <c r="FF38">
        <v>34.929499999999997</v>
      </c>
      <c r="FG38">
        <v>34.922499999999999</v>
      </c>
      <c r="FH38">
        <v>16.066099999999999</v>
      </c>
      <c r="FI38">
        <v>47.728099999999998</v>
      </c>
      <c r="FJ38">
        <v>0</v>
      </c>
      <c r="FK38">
        <v>25</v>
      </c>
      <c r="FL38">
        <v>300</v>
      </c>
      <c r="FM38">
        <v>18.265899999999998</v>
      </c>
      <c r="FN38">
        <v>100.545</v>
      </c>
      <c r="FO38">
        <v>99.432400000000001</v>
      </c>
    </row>
    <row r="39" spans="1:171" x14ac:dyDescent="0.2">
      <c r="A39">
        <v>53</v>
      </c>
      <c r="B39">
        <v>1531238965.9000001</v>
      </c>
      <c r="C39">
        <v>8389.8000001907294</v>
      </c>
      <c r="D39" t="s">
        <v>394</v>
      </c>
      <c r="E39" t="s">
        <v>395</v>
      </c>
      <c r="F39" t="s">
        <v>586</v>
      </c>
      <c r="G39">
        <v>1531238957.9000001</v>
      </c>
      <c r="H39">
        <f t="shared" si="43"/>
        <v>6.1132700692712212E-3</v>
      </c>
      <c r="I39">
        <f t="shared" si="44"/>
        <v>16.729387968238125</v>
      </c>
      <c r="J39">
        <f t="shared" si="45"/>
        <v>222.89599999999999</v>
      </c>
      <c r="K39">
        <f t="shared" si="46"/>
        <v>154.74419222326455</v>
      </c>
      <c r="L39">
        <f t="shared" si="47"/>
        <v>15.413262575439726</v>
      </c>
      <c r="M39">
        <f t="shared" si="48"/>
        <v>22.201508991422454</v>
      </c>
      <c r="N39">
        <f t="shared" si="49"/>
        <v>0.4603356342184623</v>
      </c>
      <c r="O39">
        <f t="shared" si="50"/>
        <v>2.2548560762944745</v>
      </c>
      <c r="P39">
        <f t="shared" si="51"/>
        <v>0.41379419668777839</v>
      </c>
      <c r="Q39">
        <f t="shared" si="52"/>
        <v>0.26240971140282981</v>
      </c>
      <c r="R39">
        <f t="shared" si="53"/>
        <v>273.60139065880327</v>
      </c>
      <c r="S39">
        <f t="shared" si="54"/>
        <v>29.548745640395943</v>
      </c>
      <c r="T39">
        <f t="shared" si="55"/>
        <v>29.481080645161299</v>
      </c>
      <c r="U39">
        <f t="shared" si="56"/>
        <v>4.1350988867187164</v>
      </c>
      <c r="V39">
        <f t="shared" si="57"/>
        <v>65.494846712573178</v>
      </c>
      <c r="W39">
        <f t="shared" si="58"/>
        <v>2.7141623763944782</v>
      </c>
      <c r="X39">
        <f t="shared" si="59"/>
        <v>4.1440853939328868</v>
      </c>
      <c r="Y39">
        <f t="shared" si="60"/>
        <v>1.4209365103242382</v>
      </c>
      <c r="Z39">
        <f t="shared" si="61"/>
        <v>-269.59521005486084</v>
      </c>
      <c r="AA39">
        <f t="shared" si="62"/>
        <v>4.5774653115046418</v>
      </c>
      <c r="AB39">
        <f t="shared" si="63"/>
        <v>0.44915184246587775</v>
      </c>
      <c r="AC39">
        <f t="shared" si="64"/>
        <v>9.0327977579129488</v>
      </c>
      <c r="AD39">
        <v>-4.1314607709983901E-2</v>
      </c>
      <c r="AE39">
        <v>4.63792665128775E-2</v>
      </c>
      <c r="AF39">
        <v>3.46390635477663</v>
      </c>
      <c r="AG39">
        <v>0</v>
      </c>
      <c r="AH39">
        <v>0</v>
      </c>
      <c r="AI39">
        <f t="shared" si="65"/>
        <v>1</v>
      </c>
      <c r="AJ39">
        <f t="shared" si="66"/>
        <v>0</v>
      </c>
      <c r="AK39">
        <f t="shared" si="67"/>
        <v>52241.308528137692</v>
      </c>
      <c r="AL39">
        <v>0</v>
      </c>
      <c r="AM39">
        <v>0</v>
      </c>
      <c r="AN39">
        <v>0</v>
      </c>
      <c r="AO39">
        <f t="shared" si="68"/>
        <v>0</v>
      </c>
      <c r="AP39" t="e">
        <f t="shared" si="69"/>
        <v>#DIV/0!</v>
      </c>
      <c r="AQ39">
        <v>-1</v>
      </c>
      <c r="AR39" t="s">
        <v>396</v>
      </c>
      <c r="AS39">
        <v>834.18942307692305</v>
      </c>
      <c r="AT39">
        <v>1097.78</v>
      </c>
      <c r="AU39">
        <f t="shared" si="70"/>
        <v>0.24011238765788856</v>
      </c>
      <c r="AV39">
        <v>0.5</v>
      </c>
      <c r="AW39">
        <f t="shared" si="71"/>
        <v>1429.2151643941806</v>
      </c>
      <c r="AX39">
        <f t="shared" si="72"/>
        <v>16.729387968238125</v>
      </c>
      <c r="AY39">
        <f t="shared" si="73"/>
        <v>171.58613279977422</v>
      </c>
      <c r="AZ39">
        <f t="shared" si="74"/>
        <v>0.43159831660259795</v>
      </c>
      <c r="BA39">
        <f t="shared" si="75"/>
        <v>1.2404981705993376E-2</v>
      </c>
      <c r="BB39">
        <f t="shared" si="76"/>
        <v>-1</v>
      </c>
      <c r="BC39" t="s">
        <v>397</v>
      </c>
      <c r="BD39">
        <v>623.98</v>
      </c>
      <c r="BE39">
        <f t="shared" si="77"/>
        <v>473.79999999999995</v>
      </c>
      <c r="BF39">
        <f t="shared" si="78"/>
        <v>0.55633300321459889</v>
      </c>
      <c r="BG39">
        <f t="shared" si="79"/>
        <v>1.7593192089490046</v>
      </c>
      <c r="BH39">
        <f t="shared" si="80"/>
        <v>0.24011238765788859</v>
      </c>
      <c r="BI39" t="e">
        <f t="shared" si="81"/>
        <v>#DIV/0!</v>
      </c>
      <c r="BJ39" t="s">
        <v>276</v>
      </c>
      <c r="BK39" t="s">
        <v>276</v>
      </c>
      <c r="BL39" t="s">
        <v>276</v>
      </c>
      <c r="BM39" t="s">
        <v>276</v>
      </c>
      <c r="BN39" t="s">
        <v>276</v>
      </c>
      <c r="BO39" t="s">
        <v>276</v>
      </c>
      <c r="BP39" t="s">
        <v>276</v>
      </c>
      <c r="BQ39" t="s">
        <v>276</v>
      </c>
      <c r="BR39">
        <f t="shared" si="82"/>
        <v>1699.9948387096799</v>
      </c>
      <c r="BS39">
        <f t="shared" si="83"/>
        <v>1429.2151643941806</v>
      </c>
      <c r="BT39">
        <f t="shared" si="84"/>
        <v>0.84071735504736889</v>
      </c>
      <c r="BU39">
        <f t="shared" si="85"/>
        <v>0.191434710094738</v>
      </c>
      <c r="BV39">
        <v>6</v>
      </c>
      <c r="BW39">
        <v>0.5</v>
      </c>
      <c r="BX39" t="s">
        <v>277</v>
      </c>
      <c r="BY39">
        <v>1531238957.9000001</v>
      </c>
      <c r="BZ39">
        <v>222.89599999999999</v>
      </c>
      <c r="CA39">
        <v>250.033774193548</v>
      </c>
      <c r="CB39">
        <v>27.249316129032302</v>
      </c>
      <c r="CC39">
        <v>18.329364516129001</v>
      </c>
      <c r="CD39">
        <v>400.00358064516098</v>
      </c>
      <c r="CE39">
        <v>99.504761290322605</v>
      </c>
      <c r="CF39">
        <v>0.100027451612903</v>
      </c>
      <c r="CG39">
        <v>29.518735483871001</v>
      </c>
      <c r="CH39">
        <v>29.481080645161299</v>
      </c>
      <c r="CI39">
        <v>999.9</v>
      </c>
      <c r="CJ39">
        <v>10012.805806451601</v>
      </c>
      <c r="CK39">
        <v>0</v>
      </c>
      <c r="CL39">
        <v>12.734299999999999</v>
      </c>
      <c r="CM39">
        <v>1699.9948387096799</v>
      </c>
      <c r="CN39">
        <v>0.97601599999999999</v>
      </c>
      <c r="CO39">
        <v>2.3984399999999999E-2</v>
      </c>
      <c r="CP39">
        <v>0</v>
      </c>
      <c r="CQ39">
        <v>834.24038709677404</v>
      </c>
      <c r="CR39">
        <v>5.0001699999999998</v>
      </c>
      <c r="CS39">
        <v>14240.4290322581</v>
      </c>
      <c r="CT39">
        <v>14901</v>
      </c>
      <c r="CU39">
        <v>46.088419354838699</v>
      </c>
      <c r="CV39">
        <v>47.360774193548401</v>
      </c>
      <c r="CW39">
        <v>46.568096774193499</v>
      </c>
      <c r="CX39">
        <v>48.092483870967698</v>
      </c>
      <c r="CY39">
        <v>48.096483870967703</v>
      </c>
      <c r="CZ39">
        <v>1654.3448387096801</v>
      </c>
      <c r="DA39">
        <v>40.65</v>
      </c>
      <c r="DB39">
        <v>0</v>
      </c>
      <c r="DC39">
        <v>106.299999952316</v>
      </c>
      <c r="DD39">
        <v>834.18942307692305</v>
      </c>
      <c r="DE39">
        <v>-11.480991444385101</v>
      </c>
      <c r="DF39">
        <v>-205.40854672657099</v>
      </c>
      <c r="DG39">
        <v>14239.192307692299</v>
      </c>
      <c r="DH39">
        <v>15</v>
      </c>
      <c r="DI39">
        <v>1531238934.9000001</v>
      </c>
      <c r="DJ39" t="s">
        <v>398</v>
      </c>
      <c r="DK39">
        <v>53</v>
      </c>
      <c r="DL39">
        <v>1.0489999999999999</v>
      </c>
      <c r="DM39">
        <v>-9.9000000000000005E-2</v>
      </c>
      <c r="DN39">
        <v>250</v>
      </c>
      <c r="DO39">
        <v>18</v>
      </c>
      <c r="DP39">
        <v>0.05</v>
      </c>
      <c r="DQ39">
        <v>0.01</v>
      </c>
      <c r="DR39">
        <v>16.727961025388801</v>
      </c>
      <c r="DS39">
        <v>9.3198950591079799E-2</v>
      </c>
      <c r="DT39">
        <v>8.7609802194797304E-2</v>
      </c>
      <c r="DU39">
        <v>1</v>
      </c>
      <c r="DV39">
        <v>0.449261833944468</v>
      </c>
      <c r="DW39">
        <v>0.123797603664734</v>
      </c>
      <c r="DX39">
        <v>1.6680972641524301E-2</v>
      </c>
      <c r="DY39">
        <v>1</v>
      </c>
      <c r="DZ39">
        <v>2</v>
      </c>
      <c r="EA39">
        <v>2</v>
      </c>
      <c r="EB39" t="s">
        <v>278</v>
      </c>
      <c r="EC39">
        <v>1.8895</v>
      </c>
      <c r="ED39">
        <v>1.88724</v>
      </c>
      <c r="EE39">
        <v>1.88842</v>
      </c>
      <c r="EF39">
        <v>1.88842</v>
      </c>
      <c r="EG39">
        <v>1.89157</v>
      </c>
      <c r="EH39">
        <v>1.88612</v>
      </c>
      <c r="EI39">
        <v>1.88809</v>
      </c>
      <c r="EJ39">
        <v>1.89039</v>
      </c>
      <c r="EK39" t="s">
        <v>279</v>
      </c>
      <c r="EL39" t="s">
        <v>19</v>
      </c>
      <c r="EM39" t="s">
        <v>19</v>
      </c>
      <c r="EN39" t="s">
        <v>19</v>
      </c>
      <c r="EO39" t="s">
        <v>280</v>
      </c>
      <c r="EP39" t="s">
        <v>281</v>
      </c>
      <c r="EQ39" t="s">
        <v>282</v>
      </c>
      <c r="ER39" t="s">
        <v>282</v>
      </c>
      <c r="ES39" t="s">
        <v>282</v>
      </c>
      <c r="ET39" t="s">
        <v>282</v>
      </c>
      <c r="EU39">
        <v>0</v>
      </c>
      <c r="EV39">
        <v>100</v>
      </c>
      <c r="EW39">
        <v>100</v>
      </c>
      <c r="EX39">
        <v>1.0489999999999999</v>
      </c>
      <c r="EY39">
        <v>-9.9000000000000005E-2</v>
      </c>
      <c r="EZ39">
        <v>2</v>
      </c>
      <c r="FA39">
        <v>382.50799999999998</v>
      </c>
      <c r="FB39">
        <v>625.95600000000002</v>
      </c>
      <c r="FC39">
        <v>24.9999</v>
      </c>
      <c r="FD39">
        <v>34.970999999999997</v>
      </c>
      <c r="FE39">
        <v>30.0001</v>
      </c>
      <c r="FF39">
        <v>34.958199999999998</v>
      </c>
      <c r="FG39">
        <v>34.949300000000001</v>
      </c>
      <c r="FH39">
        <v>13.952299999999999</v>
      </c>
      <c r="FI39">
        <v>48.159399999999998</v>
      </c>
      <c r="FJ39">
        <v>0</v>
      </c>
      <c r="FK39">
        <v>25</v>
      </c>
      <c r="FL39">
        <v>250</v>
      </c>
      <c r="FM39">
        <v>18.146699999999999</v>
      </c>
      <c r="FN39">
        <v>100.538</v>
      </c>
      <c r="FO39">
        <v>99.425799999999995</v>
      </c>
    </row>
    <row r="40" spans="1:171" x14ac:dyDescent="0.2">
      <c r="A40">
        <v>54</v>
      </c>
      <c r="B40">
        <v>1531239065.4000001</v>
      </c>
      <c r="C40">
        <v>8489.3000001907294</v>
      </c>
      <c r="D40" t="s">
        <v>399</v>
      </c>
      <c r="E40" t="s">
        <v>400</v>
      </c>
      <c r="F40" t="s">
        <v>586</v>
      </c>
      <c r="G40">
        <v>1531239057.40323</v>
      </c>
      <c r="H40">
        <f t="shared" si="43"/>
        <v>6.2560818528952736E-3</v>
      </c>
      <c r="I40">
        <f t="shared" si="44"/>
        <v>10.740451505123461</v>
      </c>
      <c r="J40">
        <f t="shared" si="45"/>
        <v>157.44019354838699</v>
      </c>
      <c r="K40">
        <f t="shared" si="46"/>
        <v>114.50994807538079</v>
      </c>
      <c r="L40">
        <f t="shared" si="47"/>
        <v>11.405788288025263</v>
      </c>
      <c r="M40">
        <f t="shared" si="48"/>
        <v>15.681864727215768</v>
      </c>
      <c r="N40">
        <f t="shared" si="49"/>
        <v>0.47501001040356827</v>
      </c>
      <c r="O40">
        <f t="shared" si="50"/>
        <v>2.2526241887445826</v>
      </c>
      <c r="P40">
        <f t="shared" si="51"/>
        <v>0.42558055501319508</v>
      </c>
      <c r="Q40">
        <f t="shared" si="52"/>
        <v>0.26999898440748815</v>
      </c>
      <c r="R40">
        <f t="shared" si="53"/>
        <v>273.6022143954271</v>
      </c>
      <c r="S40">
        <f t="shared" si="54"/>
        <v>29.501516300464186</v>
      </c>
      <c r="T40">
        <f t="shared" si="55"/>
        <v>29.460683870967699</v>
      </c>
      <c r="U40">
        <f t="shared" si="56"/>
        <v>4.1302381960707377</v>
      </c>
      <c r="V40">
        <f t="shared" si="57"/>
        <v>65.547870613792441</v>
      </c>
      <c r="W40">
        <f t="shared" si="58"/>
        <v>2.7163531658393807</v>
      </c>
      <c r="X40">
        <f t="shared" si="59"/>
        <v>4.1440753763674687</v>
      </c>
      <c r="Y40">
        <f t="shared" si="60"/>
        <v>1.413885030231357</v>
      </c>
      <c r="Z40">
        <f t="shared" si="61"/>
        <v>-275.8932097126816</v>
      </c>
      <c r="AA40">
        <f t="shared" si="62"/>
        <v>7.0448968247320778</v>
      </c>
      <c r="AB40">
        <f t="shared" si="63"/>
        <v>0.69187689950172049</v>
      </c>
      <c r="AC40">
        <f t="shared" si="64"/>
        <v>5.4457784069793007</v>
      </c>
      <c r="AD40">
        <v>-4.1254431558326303E-2</v>
      </c>
      <c r="AE40">
        <v>4.6311713510921497E-2</v>
      </c>
      <c r="AF40">
        <v>3.4599134437788002</v>
      </c>
      <c r="AG40">
        <v>0</v>
      </c>
      <c r="AH40">
        <v>0</v>
      </c>
      <c r="AI40">
        <f t="shared" si="65"/>
        <v>1</v>
      </c>
      <c r="AJ40">
        <f t="shared" si="66"/>
        <v>0</v>
      </c>
      <c r="AK40">
        <f t="shared" si="67"/>
        <v>52168.351231012712</v>
      </c>
      <c r="AL40">
        <v>0</v>
      </c>
      <c r="AM40">
        <v>0</v>
      </c>
      <c r="AN40">
        <v>0</v>
      </c>
      <c r="AO40">
        <f t="shared" si="68"/>
        <v>0</v>
      </c>
      <c r="AP40" t="e">
        <f t="shared" si="69"/>
        <v>#DIV/0!</v>
      </c>
      <c r="AQ40">
        <v>-1</v>
      </c>
      <c r="AR40" t="s">
        <v>401</v>
      </c>
      <c r="AS40">
        <v>801.35473076923097</v>
      </c>
      <c r="AT40">
        <v>1024.33</v>
      </c>
      <c r="AU40">
        <f t="shared" si="70"/>
        <v>0.21767913585540688</v>
      </c>
      <c r="AV40">
        <v>0.5</v>
      </c>
      <c r="AW40">
        <f t="shared" si="71"/>
        <v>1429.2194998780499</v>
      </c>
      <c r="AX40">
        <f t="shared" si="72"/>
        <v>10.740451505123461</v>
      </c>
      <c r="AY40">
        <f t="shared" si="73"/>
        <v>155.55563284057536</v>
      </c>
      <c r="AZ40">
        <f t="shared" si="74"/>
        <v>0.38994269424892364</v>
      </c>
      <c r="BA40">
        <f t="shared" si="75"/>
        <v>8.2145895057583757E-3</v>
      </c>
      <c r="BB40">
        <f t="shared" si="76"/>
        <v>-1</v>
      </c>
      <c r="BC40" t="s">
        <v>402</v>
      </c>
      <c r="BD40">
        <v>624.9</v>
      </c>
      <c r="BE40">
        <f t="shared" si="77"/>
        <v>399.42999999999995</v>
      </c>
      <c r="BF40">
        <f t="shared" si="78"/>
        <v>0.55823365603677488</v>
      </c>
      <c r="BG40">
        <f t="shared" si="79"/>
        <v>1.6391902704432708</v>
      </c>
      <c r="BH40">
        <f t="shared" si="80"/>
        <v>0.21767913585540694</v>
      </c>
      <c r="BI40" t="e">
        <f t="shared" si="81"/>
        <v>#DIV/0!</v>
      </c>
      <c r="BJ40" t="s">
        <v>276</v>
      </c>
      <c r="BK40" t="s">
        <v>276</v>
      </c>
      <c r="BL40" t="s">
        <v>276</v>
      </c>
      <c r="BM40" t="s">
        <v>276</v>
      </c>
      <c r="BN40" t="s">
        <v>276</v>
      </c>
      <c r="BO40" t="s">
        <v>276</v>
      </c>
      <c r="BP40" t="s">
        <v>276</v>
      </c>
      <c r="BQ40" t="s">
        <v>276</v>
      </c>
      <c r="BR40">
        <f t="shared" si="82"/>
        <v>1700</v>
      </c>
      <c r="BS40">
        <f t="shared" si="83"/>
        <v>1429.2194998780499</v>
      </c>
      <c r="BT40">
        <f t="shared" si="84"/>
        <v>0.84071735286944105</v>
      </c>
      <c r="BU40">
        <f t="shared" si="85"/>
        <v>0.19143470573888238</v>
      </c>
      <c r="BV40">
        <v>6</v>
      </c>
      <c r="BW40">
        <v>0.5</v>
      </c>
      <c r="BX40" t="s">
        <v>277</v>
      </c>
      <c r="BY40">
        <v>1531239057.40323</v>
      </c>
      <c r="BZ40">
        <v>157.44019354838699</v>
      </c>
      <c r="CA40">
        <v>175.027774193548</v>
      </c>
      <c r="CB40">
        <v>27.2711935483871</v>
      </c>
      <c r="CC40">
        <v>18.143264516129001</v>
      </c>
      <c r="CD40">
        <v>400.01216129032298</v>
      </c>
      <c r="CE40">
        <v>99.505170967741904</v>
      </c>
      <c r="CF40">
        <v>0.100046567741936</v>
      </c>
      <c r="CG40">
        <v>29.518693548387098</v>
      </c>
      <c r="CH40">
        <v>29.460683870967699</v>
      </c>
      <c r="CI40">
        <v>999.9</v>
      </c>
      <c r="CJ40">
        <v>9998.1806451612902</v>
      </c>
      <c r="CK40">
        <v>0</v>
      </c>
      <c r="CL40">
        <v>12.7897</v>
      </c>
      <c r="CM40">
        <v>1700</v>
      </c>
      <c r="CN40">
        <v>0.97601638709677396</v>
      </c>
      <c r="CO40">
        <v>2.3984003225806499E-2</v>
      </c>
      <c r="CP40">
        <v>0</v>
      </c>
      <c r="CQ40">
        <v>801.45919354838702</v>
      </c>
      <c r="CR40">
        <v>5.0001699999999998</v>
      </c>
      <c r="CS40">
        <v>13684.751612903199</v>
      </c>
      <c r="CT40">
        <v>14901.054838709701</v>
      </c>
      <c r="CU40">
        <v>46.064258064516103</v>
      </c>
      <c r="CV40">
        <v>47.311999999999998</v>
      </c>
      <c r="CW40">
        <v>46.53</v>
      </c>
      <c r="CX40">
        <v>48.0681612903226</v>
      </c>
      <c r="CY40">
        <v>48.082322580645098</v>
      </c>
      <c r="CZ40">
        <v>1654.35</v>
      </c>
      <c r="DA40">
        <v>40.65</v>
      </c>
      <c r="DB40">
        <v>0</v>
      </c>
      <c r="DC40">
        <v>98.799999952316298</v>
      </c>
      <c r="DD40">
        <v>801.35473076923097</v>
      </c>
      <c r="DE40">
        <v>-11.711692287665899</v>
      </c>
      <c r="DF40">
        <v>-189.40170943345299</v>
      </c>
      <c r="DG40">
        <v>13683.276923076901</v>
      </c>
      <c r="DH40">
        <v>15</v>
      </c>
      <c r="DI40">
        <v>1531239035.4000001</v>
      </c>
      <c r="DJ40" t="s">
        <v>403</v>
      </c>
      <c r="DK40">
        <v>54</v>
      </c>
      <c r="DL40">
        <v>1.0149999999999999</v>
      </c>
      <c r="DM40">
        <v>-0.1</v>
      </c>
      <c r="DN40">
        <v>175</v>
      </c>
      <c r="DO40">
        <v>18</v>
      </c>
      <c r="DP40">
        <v>7.0000000000000007E-2</v>
      </c>
      <c r="DQ40">
        <v>0.01</v>
      </c>
      <c r="DR40">
        <v>10.7152320666265</v>
      </c>
      <c r="DS40">
        <v>0.36219796389699899</v>
      </c>
      <c r="DT40">
        <v>0.16762064866607501</v>
      </c>
      <c r="DU40">
        <v>1</v>
      </c>
      <c r="DV40">
        <v>0.46294897742749302</v>
      </c>
      <c r="DW40">
        <v>0.13996121462459299</v>
      </c>
      <c r="DX40">
        <v>1.8530322600032401E-2</v>
      </c>
      <c r="DY40">
        <v>1</v>
      </c>
      <c r="DZ40">
        <v>2</v>
      </c>
      <c r="EA40">
        <v>2</v>
      </c>
      <c r="EB40" t="s">
        <v>278</v>
      </c>
      <c r="EC40">
        <v>1.8895</v>
      </c>
      <c r="ED40">
        <v>1.8872500000000001</v>
      </c>
      <c r="EE40">
        <v>1.8884099999999999</v>
      </c>
      <c r="EF40">
        <v>1.8884300000000001</v>
      </c>
      <c r="EG40">
        <v>1.89161</v>
      </c>
      <c r="EH40">
        <v>1.8861300000000001</v>
      </c>
      <c r="EI40">
        <v>1.88809</v>
      </c>
      <c r="EJ40">
        <v>1.8904099999999999</v>
      </c>
      <c r="EK40" t="s">
        <v>279</v>
      </c>
      <c r="EL40" t="s">
        <v>19</v>
      </c>
      <c r="EM40" t="s">
        <v>19</v>
      </c>
      <c r="EN40" t="s">
        <v>19</v>
      </c>
      <c r="EO40" t="s">
        <v>280</v>
      </c>
      <c r="EP40" t="s">
        <v>281</v>
      </c>
      <c r="EQ40" t="s">
        <v>282</v>
      </c>
      <c r="ER40" t="s">
        <v>282</v>
      </c>
      <c r="ES40" t="s">
        <v>282</v>
      </c>
      <c r="ET40" t="s">
        <v>282</v>
      </c>
      <c r="EU40">
        <v>0</v>
      </c>
      <c r="EV40">
        <v>100</v>
      </c>
      <c r="EW40">
        <v>100</v>
      </c>
      <c r="EX40">
        <v>1.0149999999999999</v>
      </c>
      <c r="EY40">
        <v>-0.1</v>
      </c>
      <c r="EZ40">
        <v>2</v>
      </c>
      <c r="FA40">
        <v>382.71300000000002</v>
      </c>
      <c r="FB40">
        <v>625.53499999999997</v>
      </c>
      <c r="FC40">
        <v>24.999700000000001</v>
      </c>
      <c r="FD40">
        <v>34.9998</v>
      </c>
      <c r="FE40">
        <v>30.0001</v>
      </c>
      <c r="FF40">
        <v>34.983699999999999</v>
      </c>
      <c r="FG40">
        <v>34.974800000000002</v>
      </c>
      <c r="FH40">
        <v>10.686400000000001</v>
      </c>
      <c r="FI40">
        <v>48.471400000000003</v>
      </c>
      <c r="FJ40">
        <v>0</v>
      </c>
      <c r="FK40">
        <v>25</v>
      </c>
      <c r="FL40">
        <v>175</v>
      </c>
      <c r="FM40">
        <v>17.947199999999999</v>
      </c>
      <c r="FN40">
        <v>100.53100000000001</v>
      </c>
      <c r="FO40">
        <v>99.418599999999998</v>
      </c>
    </row>
    <row r="41" spans="1:171" x14ac:dyDescent="0.2">
      <c r="A41">
        <v>55</v>
      </c>
      <c r="B41">
        <v>1531239162.9000001</v>
      </c>
      <c r="C41">
        <v>8586.8000001907294</v>
      </c>
      <c r="D41" t="s">
        <v>404</v>
      </c>
      <c r="E41" t="s">
        <v>405</v>
      </c>
      <c r="F41" t="s">
        <v>586</v>
      </c>
      <c r="G41">
        <v>1531239154.9000001</v>
      </c>
      <c r="H41">
        <f t="shared" si="43"/>
        <v>6.4123108849487289E-3</v>
      </c>
      <c r="I41">
        <f t="shared" si="44"/>
        <v>4.2239915941097941</v>
      </c>
      <c r="J41">
        <f t="shared" si="45"/>
        <v>92.787454838709607</v>
      </c>
      <c r="K41">
        <f t="shared" si="46"/>
        <v>75.649348842784761</v>
      </c>
      <c r="L41">
        <f t="shared" si="47"/>
        <v>7.5348904027672203</v>
      </c>
      <c r="M41">
        <f t="shared" si="48"/>
        <v>9.2418945259443888</v>
      </c>
      <c r="N41">
        <f t="shared" si="49"/>
        <v>0.49044903105718313</v>
      </c>
      <c r="O41">
        <f t="shared" si="50"/>
        <v>2.2540404053394423</v>
      </c>
      <c r="P41">
        <f t="shared" si="51"/>
        <v>0.43797305017559202</v>
      </c>
      <c r="Q41">
        <f t="shared" si="52"/>
        <v>0.27797856834816015</v>
      </c>
      <c r="R41">
        <f t="shared" si="53"/>
        <v>273.60077285633548</v>
      </c>
      <c r="S41">
        <f t="shared" si="54"/>
        <v>29.449210356576209</v>
      </c>
      <c r="T41">
        <f t="shared" si="55"/>
        <v>29.447477419354801</v>
      </c>
      <c r="U41">
        <f t="shared" si="56"/>
        <v>4.1270936656492356</v>
      </c>
      <c r="V41">
        <f t="shared" si="57"/>
        <v>65.612766013286162</v>
      </c>
      <c r="W41">
        <f t="shared" si="58"/>
        <v>2.718936306000868</v>
      </c>
      <c r="X41">
        <f t="shared" si="59"/>
        <v>4.1439135570817136</v>
      </c>
      <c r="Y41">
        <f t="shared" si="60"/>
        <v>1.4081573596483676</v>
      </c>
      <c r="Z41">
        <f t="shared" si="61"/>
        <v>-282.78291002623894</v>
      </c>
      <c r="AA41">
        <f t="shared" si="62"/>
        <v>8.5718517497397091</v>
      </c>
      <c r="AB41">
        <f t="shared" si="63"/>
        <v>0.84125177289329012</v>
      </c>
      <c r="AC41">
        <f t="shared" si="64"/>
        <v>0.23096635272956867</v>
      </c>
      <c r="AD41">
        <v>-4.1292609312061801E-2</v>
      </c>
      <c r="AE41">
        <v>4.6354571384044502E-2</v>
      </c>
      <c r="AF41">
        <v>3.4624469122693999</v>
      </c>
      <c r="AG41">
        <v>0</v>
      </c>
      <c r="AH41">
        <v>0</v>
      </c>
      <c r="AI41">
        <f t="shared" si="65"/>
        <v>1</v>
      </c>
      <c r="AJ41">
        <f t="shared" si="66"/>
        <v>0</v>
      </c>
      <c r="AK41">
        <f t="shared" si="67"/>
        <v>52214.718401941187</v>
      </c>
      <c r="AL41">
        <v>0</v>
      </c>
      <c r="AM41">
        <v>0</v>
      </c>
      <c r="AN41">
        <v>0</v>
      </c>
      <c r="AO41">
        <f t="shared" si="68"/>
        <v>0</v>
      </c>
      <c r="AP41" t="e">
        <f t="shared" si="69"/>
        <v>#DIV/0!</v>
      </c>
      <c r="AQ41">
        <v>-1</v>
      </c>
      <c r="AR41" t="s">
        <v>406</v>
      </c>
      <c r="AS41">
        <v>790.45896153846195</v>
      </c>
      <c r="AT41">
        <v>978.803</v>
      </c>
      <c r="AU41">
        <f t="shared" si="70"/>
        <v>0.19242282508486186</v>
      </c>
      <c r="AV41">
        <v>0.5</v>
      </c>
      <c r="AW41">
        <f t="shared" si="71"/>
        <v>1429.2119127812789</v>
      </c>
      <c r="AX41">
        <f t="shared" si="72"/>
        <v>4.2239915941097941</v>
      </c>
      <c r="AY41">
        <f t="shared" si="73"/>
        <v>137.50649695115644</v>
      </c>
      <c r="AZ41">
        <f t="shared" si="74"/>
        <v>0.34011236173162529</v>
      </c>
      <c r="BA41">
        <f t="shared" si="75"/>
        <v>3.6551553673687112E-3</v>
      </c>
      <c r="BB41">
        <f t="shared" si="76"/>
        <v>-1</v>
      </c>
      <c r="BC41" t="s">
        <v>407</v>
      </c>
      <c r="BD41">
        <v>645.9</v>
      </c>
      <c r="BE41">
        <f t="shared" si="77"/>
        <v>332.90300000000002</v>
      </c>
      <c r="BF41">
        <f t="shared" si="78"/>
        <v>0.56576251479120954</v>
      </c>
      <c r="BG41">
        <f t="shared" si="79"/>
        <v>1.5154095061154977</v>
      </c>
      <c r="BH41">
        <f t="shared" si="80"/>
        <v>0.19242282508486186</v>
      </c>
      <c r="BI41" t="e">
        <f t="shared" si="81"/>
        <v>#DIV/0!</v>
      </c>
      <c r="BJ41" t="s">
        <v>276</v>
      </c>
      <c r="BK41" t="s">
        <v>276</v>
      </c>
      <c r="BL41" t="s">
        <v>276</v>
      </c>
      <c r="BM41" t="s">
        <v>276</v>
      </c>
      <c r="BN41" t="s">
        <v>276</v>
      </c>
      <c r="BO41" t="s">
        <v>276</v>
      </c>
      <c r="BP41" t="s">
        <v>276</v>
      </c>
      <c r="BQ41" t="s">
        <v>276</v>
      </c>
      <c r="BR41">
        <f t="shared" si="82"/>
        <v>1699.99096774194</v>
      </c>
      <c r="BS41">
        <f t="shared" si="83"/>
        <v>1429.2119127812789</v>
      </c>
      <c r="BT41">
        <f t="shared" si="84"/>
        <v>0.84071735668082348</v>
      </c>
      <c r="BU41">
        <f t="shared" si="85"/>
        <v>0.19143471336164708</v>
      </c>
      <c r="BV41">
        <v>6</v>
      </c>
      <c r="BW41">
        <v>0.5</v>
      </c>
      <c r="BX41" t="s">
        <v>277</v>
      </c>
      <c r="BY41">
        <v>1531239154.9000001</v>
      </c>
      <c r="BZ41">
        <v>92.787454838709607</v>
      </c>
      <c r="CA41">
        <v>100.01600967741901</v>
      </c>
      <c r="CB41">
        <v>27.297777419354802</v>
      </c>
      <c r="CC41">
        <v>17.9417516129032</v>
      </c>
      <c r="CD41">
        <v>399.99477419354798</v>
      </c>
      <c r="CE41">
        <v>99.502845161290296</v>
      </c>
      <c r="CF41">
        <v>0.10000030967741901</v>
      </c>
      <c r="CG41">
        <v>29.518016129032301</v>
      </c>
      <c r="CH41">
        <v>29.447477419354801</v>
      </c>
      <c r="CI41">
        <v>999.9</v>
      </c>
      <c r="CJ41">
        <v>10007.667096774199</v>
      </c>
      <c r="CK41">
        <v>0</v>
      </c>
      <c r="CL41">
        <v>12.736716129032301</v>
      </c>
      <c r="CM41">
        <v>1699.99096774194</v>
      </c>
      <c r="CN41">
        <v>0.97601612903225798</v>
      </c>
      <c r="CO41">
        <v>2.3984267741935499E-2</v>
      </c>
      <c r="CP41">
        <v>0</v>
      </c>
      <c r="CQ41">
        <v>790.530096774193</v>
      </c>
      <c r="CR41">
        <v>5.0001699999999998</v>
      </c>
      <c r="CS41">
        <v>13492.983870967701</v>
      </c>
      <c r="CT41">
        <v>14900.9741935484</v>
      </c>
      <c r="CU41">
        <v>46.003935483870997</v>
      </c>
      <c r="CV41">
        <v>47.268000000000001</v>
      </c>
      <c r="CW41">
        <v>46.491806451612902</v>
      </c>
      <c r="CX41">
        <v>48.015999999999998</v>
      </c>
      <c r="CY41">
        <v>48.021935483870998</v>
      </c>
      <c r="CZ41">
        <v>1654.3409677419399</v>
      </c>
      <c r="DA41">
        <v>40.65</v>
      </c>
      <c r="DB41">
        <v>0</v>
      </c>
      <c r="DC41">
        <v>97</v>
      </c>
      <c r="DD41">
        <v>790.45896153846195</v>
      </c>
      <c r="DE41">
        <v>-8.0716923216861396</v>
      </c>
      <c r="DF41">
        <v>-131.798290720507</v>
      </c>
      <c r="DG41">
        <v>13491.5653846154</v>
      </c>
      <c r="DH41">
        <v>15</v>
      </c>
      <c r="DI41">
        <v>1531239132.9000001</v>
      </c>
      <c r="DJ41" t="s">
        <v>408</v>
      </c>
      <c r="DK41">
        <v>55</v>
      </c>
      <c r="DL41">
        <v>0.91400000000000003</v>
      </c>
      <c r="DM41">
        <v>-0.10100000000000001</v>
      </c>
      <c r="DN41">
        <v>100</v>
      </c>
      <c r="DO41">
        <v>18</v>
      </c>
      <c r="DP41">
        <v>0.15</v>
      </c>
      <c r="DQ41">
        <v>0.01</v>
      </c>
      <c r="DR41">
        <v>4.2211420315408104</v>
      </c>
      <c r="DS41">
        <v>9.5660597929216995E-2</v>
      </c>
      <c r="DT41">
        <v>0.118763788876767</v>
      </c>
      <c r="DU41">
        <v>1</v>
      </c>
      <c r="DV41">
        <v>0.47706027832439701</v>
      </c>
      <c r="DW41">
        <v>0.15374399302276101</v>
      </c>
      <c r="DX41">
        <v>2.0200383422345199E-2</v>
      </c>
      <c r="DY41">
        <v>1</v>
      </c>
      <c r="DZ41">
        <v>2</v>
      </c>
      <c r="EA41">
        <v>2</v>
      </c>
      <c r="EB41" t="s">
        <v>278</v>
      </c>
      <c r="EC41">
        <v>1.8895</v>
      </c>
      <c r="ED41">
        <v>1.8872800000000001</v>
      </c>
      <c r="EE41">
        <v>1.8884000000000001</v>
      </c>
      <c r="EF41">
        <v>1.8884300000000001</v>
      </c>
      <c r="EG41">
        <v>1.8915500000000001</v>
      </c>
      <c r="EH41">
        <v>1.88612</v>
      </c>
      <c r="EI41">
        <v>1.88812</v>
      </c>
      <c r="EJ41">
        <v>1.8904000000000001</v>
      </c>
      <c r="EK41" t="s">
        <v>279</v>
      </c>
      <c r="EL41" t="s">
        <v>19</v>
      </c>
      <c r="EM41" t="s">
        <v>19</v>
      </c>
      <c r="EN41" t="s">
        <v>19</v>
      </c>
      <c r="EO41" t="s">
        <v>280</v>
      </c>
      <c r="EP41" t="s">
        <v>281</v>
      </c>
      <c r="EQ41" t="s">
        <v>282</v>
      </c>
      <c r="ER41" t="s">
        <v>282</v>
      </c>
      <c r="ES41" t="s">
        <v>282</v>
      </c>
      <c r="ET41" t="s">
        <v>282</v>
      </c>
      <c r="EU41">
        <v>0</v>
      </c>
      <c r="EV41">
        <v>100</v>
      </c>
      <c r="EW41">
        <v>100</v>
      </c>
      <c r="EX41">
        <v>0.91400000000000003</v>
      </c>
      <c r="EY41">
        <v>-0.10100000000000001</v>
      </c>
      <c r="EZ41">
        <v>2</v>
      </c>
      <c r="FA41">
        <v>382.78300000000002</v>
      </c>
      <c r="FB41">
        <v>625.07500000000005</v>
      </c>
      <c r="FC41">
        <v>25.000599999999999</v>
      </c>
      <c r="FD41">
        <v>35.024799999999999</v>
      </c>
      <c r="FE41">
        <v>30.0002</v>
      </c>
      <c r="FF41">
        <v>35.009300000000003</v>
      </c>
      <c r="FG41">
        <v>35.000300000000003</v>
      </c>
      <c r="FH41">
        <v>7.3567499999999999</v>
      </c>
      <c r="FI41">
        <v>49.422899999999998</v>
      </c>
      <c r="FJ41">
        <v>0</v>
      </c>
      <c r="FK41">
        <v>25</v>
      </c>
      <c r="FL41">
        <v>100</v>
      </c>
      <c r="FM41">
        <v>17.704499999999999</v>
      </c>
      <c r="FN41">
        <v>100.527</v>
      </c>
      <c r="FO41">
        <v>99.4131</v>
      </c>
    </row>
    <row r="42" spans="1:171" x14ac:dyDescent="0.2">
      <c r="A42">
        <v>56</v>
      </c>
      <c r="B42">
        <v>1531239263.4000001</v>
      </c>
      <c r="C42">
        <v>8687.3000001907294</v>
      </c>
      <c r="D42" t="s">
        <v>409</v>
      </c>
      <c r="E42" t="s">
        <v>410</v>
      </c>
      <c r="F42" t="s">
        <v>586</v>
      </c>
      <c r="G42">
        <v>1531239255.4000001</v>
      </c>
      <c r="H42">
        <f t="shared" si="43"/>
        <v>6.5556838336201916E-3</v>
      </c>
      <c r="I42">
        <f t="shared" si="44"/>
        <v>-0.34814387767628346</v>
      </c>
      <c r="J42">
        <f t="shared" si="45"/>
        <v>50.073003225806502</v>
      </c>
      <c r="K42">
        <f t="shared" si="46"/>
        <v>50.14142194623463</v>
      </c>
      <c r="L42">
        <f t="shared" si="47"/>
        <v>4.9942706934662189</v>
      </c>
      <c r="M42">
        <f t="shared" si="48"/>
        <v>4.9874559363840403</v>
      </c>
      <c r="N42">
        <f t="shared" si="49"/>
        <v>0.5086641414660259</v>
      </c>
      <c r="O42">
        <f t="shared" si="50"/>
        <v>2.2528925404865099</v>
      </c>
      <c r="P42">
        <f t="shared" si="51"/>
        <v>0.45243107304048685</v>
      </c>
      <c r="Q42">
        <f t="shared" si="52"/>
        <v>0.28730198482724911</v>
      </c>
      <c r="R42">
        <f t="shared" si="53"/>
        <v>273.59943874258147</v>
      </c>
      <c r="S42">
        <f t="shared" si="54"/>
        <v>29.403131998480188</v>
      </c>
      <c r="T42">
        <f t="shared" si="55"/>
        <v>29.431451612903199</v>
      </c>
      <c r="U42">
        <f t="shared" si="56"/>
        <v>4.1232806340890633</v>
      </c>
      <c r="V42">
        <f t="shared" si="57"/>
        <v>65.866894857600329</v>
      </c>
      <c r="W42">
        <f t="shared" si="58"/>
        <v>2.7296818826645417</v>
      </c>
      <c r="X42">
        <f t="shared" si="59"/>
        <v>4.1442395129843685</v>
      </c>
      <c r="Y42">
        <f t="shared" si="60"/>
        <v>1.3935987514245216</v>
      </c>
      <c r="Z42">
        <f t="shared" si="61"/>
        <v>-289.10565706265044</v>
      </c>
      <c r="AA42">
        <f t="shared" si="62"/>
        <v>10.679679356633104</v>
      </c>
      <c r="AB42">
        <f t="shared" si="63"/>
        <v>1.0485742835016656</v>
      </c>
      <c r="AC42">
        <f t="shared" si="64"/>
        <v>-3.7779646799341702</v>
      </c>
      <c r="AD42">
        <v>-4.1261663995701997E-2</v>
      </c>
      <c r="AE42">
        <v>4.6319832555472E-2</v>
      </c>
      <c r="AF42">
        <v>3.4603934489989499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52176.973142069495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411</v>
      </c>
      <c r="AS42">
        <v>788.689769230769</v>
      </c>
      <c r="AT42">
        <v>948.96400000000006</v>
      </c>
      <c r="AU42">
        <f t="shared" si="70"/>
        <v>0.16889389984154413</v>
      </c>
      <c r="AV42">
        <v>0.5</v>
      </c>
      <c r="AW42">
        <f t="shared" si="71"/>
        <v>1429.2075482651771</v>
      </c>
      <c r="AX42">
        <f t="shared" si="72"/>
        <v>-0.34814387767628346</v>
      </c>
      <c r="AY42">
        <f t="shared" si="73"/>
        <v>120.69221825473883</v>
      </c>
      <c r="AZ42">
        <f t="shared" si="74"/>
        <v>0.32385211662402374</v>
      </c>
      <c r="BA42">
        <f t="shared" si="75"/>
        <v>4.5609619338700147E-4</v>
      </c>
      <c r="BB42">
        <f t="shared" si="76"/>
        <v>-1</v>
      </c>
      <c r="BC42" t="s">
        <v>412</v>
      </c>
      <c r="BD42">
        <v>641.64</v>
      </c>
      <c r="BE42">
        <f t="shared" si="77"/>
        <v>307.32400000000007</v>
      </c>
      <c r="BF42">
        <f t="shared" si="78"/>
        <v>0.52151550405835867</v>
      </c>
      <c r="BG42">
        <f t="shared" si="79"/>
        <v>1.4789663986035784</v>
      </c>
      <c r="BH42">
        <f t="shared" si="80"/>
        <v>0.1688938998415441</v>
      </c>
      <c r="BI42" t="e">
        <f t="shared" si="81"/>
        <v>#DIV/0!</v>
      </c>
      <c r="BJ42" t="s">
        <v>276</v>
      </c>
      <c r="BK42" t="s">
        <v>276</v>
      </c>
      <c r="BL42" t="s">
        <v>276</v>
      </c>
      <c r="BM42" t="s">
        <v>276</v>
      </c>
      <c r="BN42" t="s">
        <v>276</v>
      </c>
      <c r="BO42" t="s">
        <v>276</v>
      </c>
      <c r="BP42" t="s">
        <v>276</v>
      </c>
      <c r="BQ42" t="s">
        <v>276</v>
      </c>
      <c r="BR42">
        <f t="shared" si="82"/>
        <v>1699.9861290322599</v>
      </c>
      <c r="BS42">
        <f t="shared" si="83"/>
        <v>1429.2075482651771</v>
      </c>
      <c r="BT42">
        <f t="shared" si="84"/>
        <v>0.84071718225064163</v>
      </c>
      <c r="BU42">
        <f t="shared" si="85"/>
        <v>0.19143436450128337</v>
      </c>
      <c r="BV42">
        <v>6</v>
      </c>
      <c r="BW42">
        <v>0.5</v>
      </c>
      <c r="BX42" t="s">
        <v>277</v>
      </c>
      <c r="BY42">
        <v>1531239255.4000001</v>
      </c>
      <c r="BZ42">
        <v>50.073003225806502</v>
      </c>
      <c r="CA42">
        <v>50.0431806451613</v>
      </c>
      <c r="CB42">
        <v>27.405429032258098</v>
      </c>
      <c r="CC42">
        <v>17.841096774193598</v>
      </c>
      <c r="CD42">
        <v>399.98751612903197</v>
      </c>
      <c r="CE42">
        <v>99.503690322580695</v>
      </c>
      <c r="CF42">
        <v>0.100000590322581</v>
      </c>
      <c r="CG42">
        <v>29.519380645161299</v>
      </c>
      <c r="CH42">
        <v>29.431451612903199</v>
      </c>
      <c r="CI42">
        <v>999.9</v>
      </c>
      <c r="CJ42">
        <v>10000.0822580645</v>
      </c>
      <c r="CK42">
        <v>0</v>
      </c>
      <c r="CL42">
        <v>12.734299999999999</v>
      </c>
      <c r="CM42">
        <v>1699.9861290322599</v>
      </c>
      <c r="CN42">
        <v>0.976024</v>
      </c>
      <c r="CO42">
        <v>2.39761E-2</v>
      </c>
      <c r="CP42">
        <v>0</v>
      </c>
      <c r="CQ42">
        <v>788.71674193548404</v>
      </c>
      <c r="CR42">
        <v>5.0001699999999998</v>
      </c>
      <c r="CS42">
        <v>13480.9064516129</v>
      </c>
      <c r="CT42">
        <v>14900.9709677419</v>
      </c>
      <c r="CU42">
        <v>46.4856451612903</v>
      </c>
      <c r="CV42">
        <v>47.808129032258101</v>
      </c>
      <c r="CW42">
        <v>47.086387096774203</v>
      </c>
      <c r="CX42">
        <v>48.731580645161301</v>
      </c>
      <c r="CY42">
        <v>48.610709677419401</v>
      </c>
      <c r="CZ42">
        <v>1654.34612903226</v>
      </c>
      <c r="DA42">
        <v>40.64</v>
      </c>
      <c r="DB42">
        <v>0</v>
      </c>
      <c r="DC42">
        <v>99.700000047683702</v>
      </c>
      <c r="DD42">
        <v>788.689769230769</v>
      </c>
      <c r="DE42">
        <v>-2.9249914409854898</v>
      </c>
      <c r="DF42">
        <v>-40.680341870019298</v>
      </c>
      <c r="DG42">
        <v>13480.75</v>
      </c>
      <c r="DH42">
        <v>15</v>
      </c>
      <c r="DI42">
        <v>1531239234.9000001</v>
      </c>
      <c r="DJ42" t="s">
        <v>413</v>
      </c>
      <c r="DK42">
        <v>56</v>
      </c>
      <c r="DL42">
        <v>0.89800000000000002</v>
      </c>
      <c r="DM42">
        <v>-0.10100000000000001</v>
      </c>
      <c r="DN42">
        <v>50</v>
      </c>
      <c r="DO42">
        <v>18</v>
      </c>
      <c r="DP42">
        <v>0.32</v>
      </c>
      <c r="DQ42">
        <v>0.01</v>
      </c>
      <c r="DR42">
        <v>-0.37215263522264602</v>
      </c>
      <c r="DS42">
        <v>0.26468363726329702</v>
      </c>
      <c r="DT42">
        <v>0.107000714805444</v>
      </c>
      <c r="DU42">
        <v>1</v>
      </c>
      <c r="DV42">
        <v>0.478686241622713</v>
      </c>
      <c r="DW42">
        <v>0.350757201953947</v>
      </c>
      <c r="DX42">
        <v>5.3573429404104297E-2</v>
      </c>
      <c r="DY42">
        <v>1</v>
      </c>
      <c r="DZ42">
        <v>2</v>
      </c>
      <c r="EA42">
        <v>2</v>
      </c>
      <c r="EB42" t="s">
        <v>278</v>
      </c>
      <c r="EC42">
        <v>1.8895</v>
      </c>
      <c r="ED42">
        <v>1.8872899999999999</v>
      </c>
      <c r="EE42">
        <v>1.8884099999999999</v>
      </c>
      <c r="EF42">
        <v>1.8884300000000001</v>
      </c>
      <c r="EG42">
        <v>1.8915599999999999</v>
      </c>
      <c r="EH42">
        <v>1.88612</v>
      </c>
      <c r="EI42">
        <v>1.8880999999999999</v>
      </c>
      <c r="EJ42">
        <v>1.8904000000000001</v>
      </c>
      <c r="EK42" t="s">
        <v>279</v>
      </c>
      <c r="EL42" t="s">
        <v>19</v>
      </c>
      <c r="EM42" t="s">
        <v>19</v>
      </c>
      <c r="EN42" t="s">
        <v>19</v>
      </c>
      <c r="EO42" t="s">
        <v>280</v>
      </c>
      <c r="EP42" t="s">
        <v>281</v>
      </c>
      <c r="EQ42" t="s">
        <v>282</v>
      </c>
      <c r="ER42" t="s">
        <v>282</v>
      </c>
      <c r="ES42" t="s">
        <v>282</v>
      </c>
      <c r="ET42" t="s">
        <v>282</v>
      </c>
      <c r="EU42">
        <v>0</v>
      </c>
      <c r="EV42">
        <v>100</v>
      </c>
      <c r="EW42">
        <v>100</v>
      </c>
      <c r="EX42">
        <v>0.89800000000000002</v>
      </c>
      <c r="EY42">
        <v>-0.10100000000000001</v>
      </c>
      <c r="EZ42">
        <v>2</v>
      </c>
      <c r="FA42">
        <v>382.77600000000001</v>
      </c>
      <c r="FB42">
        <v>624.625</v>
      </c>
      <c r="FC42">
        <v>24.999600000000001</v>
      </c>
      <c r="FD42">
        <v>35.054000000000002</v>
      </c>
      <c r="FE42">
        <v>30.000399999999999</v>
      </c>
      <c r="FF42">
        <v>35.037999999999997</v>
      </c>
      <c r="FG42">
        <v>35.0289</v>
      </c>
      <c r="FH42">
        <v>5.1208</v>
      </c>
      <c r="FI42">
        <v>49.988199999999999</v>
      </c>
      <c r="FJ42">
        <v>0</v>
      </c>
      <c r="FK42">
        <v>25</v>
      </c>
      <c r="FL42">
        <v>50</v>
      </c>
      <c r="FM42">
        <v>17.491499999999998</v>
      </c>
      <c r="FN42">
        <v>100.523</v>
      </c>
      <c r="FO42">
        <v>99.4071</v>
      </c>
    </row>
    <row r="43" spans="1:171" x14ac:dyDescent="0.2">
      <c r="A43">
        <v>57</v>
      </c>
      <c r="B43">
        <v>1531239373.9000001</v>
      </c>
      <c r="C43">
        <v>8797.8000001907294</v>
      </c>
      <c r="D43" t="s">
        <v>414</v>
      </c>
      <c r="E43" t="s">
        <v>415</v>
      </c>
      <c r="F43" t="s">
        <v>586</v>
      </c>
      <c r="G43">
        <v>1531239365.9161301</v>
      </c>
      <c r="H43">
        <f t="shared" si="43"/>
        <v>6.7730594115631478E-3</v>
      </c>
      <c r="I43">
        <f t="shared" si="44"/>
        <v>27.760085730531863</v>
      </c>
      <c r="J43">
        <f t="shared" si="45"/>
        <v>354.786580645161</v>
      </c>
      <c r="K43">
        <f t="shared" si="46"/>
        <v>256.43201687065186</v>
      </c>
      <c r="L43">
        <f t="shared" si="47"/>
        <v>25.54142602323018</v>
      </c>
      <c r="M43">
        <f t="shared" si="48"/>
        <v>35.337846319533696</v>
      </c>
      <c r="N43">
        <f t="shared" si="49"/>
        <v>0.5401570639172073</v>
      </c>
      <c r="O43">
        <f t="shared" si="50"/>
        <v>2.2525132560368455</v>
      </c>
      <c r="P43">
        <f t="shared" si="51"/>
        <v>0.47719576779178685</v>
      </c>
      <c r="Q43">
        <f t="shared" si="52"/>
        <v>0.30329040690104137</v>
      </c>
      <c r="R43">
        <f t="shared" si="53"/>
        <v>273.59839829578726</v>
      </c>
      <c r="S43">
        <f t="shared" si="54"/>
        <v>29.352847788818526</v>
      </c>
      <c r="T43">
        <f t="shared" si="55"/>
        <v>29.272909677419399</v>
      </c>
      <c r="U43">
        <f t="shared" si="56"/>
        <v>4.0857238021721649</v>
      </c>
      <c r="V43">
        <f t="shared" si="57"/>
        <v>65.559057853267319</v>
      </c>
      <c r="W43">
        <f t="shared" si="58"/>
        <v>2.7203115855540987</v>
      </c>
      <c r="X43">
        <f t="shared" si="59"/>
        <v>4.1494061608429966</v>
      </c>
      <c r="Y43">
        <f t="shared" si="60"/>
        <v>1.3654122166180662</v>
      </c>
      <c r="Z43">
        <f t="shared" si="61"/>
        <v>-298.69192004993482</v>
      </c>
      <c r="AA43">
        <f t="shared" si="62"/>
        <v>32.555825382774408</v>
      </c>
      <c r="AB43">
        <f t="shared" si="63"/>
        <v>3.1948315607108237</v>
      </c>
      <c r="AC43">
        <f t="shared" si="64"/>
        <v>10.657135189337687</v>
      </c>
      <c r="AD43">
        <v>-4.1251442002226503E-2</v>
      </c>
      <c r="AE43">
        <v>4.6308357472299999E-2</v>
      </c>
      <c r="AF43">
        <v>3.4597150232831999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52160.835152424253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416</v>
      </c>
      <c r="AS43">
        <v>815.25611538461499</v>
      </c>
      <c r="AT43">
        <v>1102.78</v>
      </c>
      <c r="AU43">
        <f t="shared" si="70"/>
        <v>0.26072642287254488</v>
      </c>
      <c r="AV43">
        <v>0.5</v>
      </c>
      <c r="AW43">
        <f t="shared" si="71"/>
        <v>1429.204557942626</v>
      </c>
      <c r="AX43">
        <f t="shared" si="72"/>
        <v>27.760085730531863</v>
      </c>
      <c r="AY43">
        <f t="shared" si="73"/>
        <v>186.31569597275885</v>
      </c>
      <c r="AZ43">
        <f t="shared" si="74"/>
        <v>0.48015016594424997</v>
      </c>
      <c r="BA43">
        <f t="shared" si="75"/>
        <v>2.012314162496983E-2</v>
      </c>
      <c r="BB43">
        <f t="shared" si="76"/>
        <v>-1</v>
      </c>
      <c r="BC43" t="s">
        <v>417</v>
      </c>
      <c r="BD43">
        <v>573.28</v>
      </c>
      <c r="BE43">
        <f t="shared" si="77"/>
        <v>529.5</v>
      </c>
      <c r="BF43">
        <f t="shared" si="78"/>
        <v>0.54301016924529744</v>
      </c>
      <c r="BG43">
        <f t="shared" si="79"/>
        <v>1.9236324309238069</v>
      </c>
      <c r="BH43">
        <f t="shared" si="80"/>
        <v>0.26072642287254483</v>
      </c>
      <c r="BI43" t="e">
        <f t="shared" si="81"/>
        <v>#DIV/0!</v>
      </c>
      <c r="BJ43" t="s">
        <v>276</v>
      </c>
      <c r="BK43" t="s">
        <v>276</v>
      </c>
      <c r="BL43" t="s">
        <v>276</v>
      </c>
      <c r="BM43" t="s">
        <v>276</v>
      </c>
      <c r="BN43" t="s">
        <v>276</v>
      </c>
      <c r="BO43" t="s">
        <v>276</v>
      </c>
      <c r="BP43" t="s">
        <v>276</v>
      </c>
      <c r="BQ43" t="s">
        <v>276</v>
      </c>
      <c r="BR43">
        <f t="shared" si="82"/>
        <v>1699.9829032258101</v>
      </c>
      <c r="BS43">
        <f t="shared" si="83"/>
        <v>1429.204557942626</v>
      </c>
      <c r="BT43">
        <f t="shared" si="84"/>
        <v>0.84071701852449965</v>
      </c>
      <c r="BU43">
        <f t="shared" si="85"/>
        <v>0.19143403704899925</v>
      </c>
      <c r="BV43">
        <v>6</v>
      </c>
      <c r="BW43">
        <v>0.5</v>
      </c>
      <c r="BX43" t="s">
        <v>277</v>
      </c>
      <c r="BY43">
        <v>1531239365.9161301</v>
      </c>
      <c r="BZ43">
        <v>354.786580645161</v>
      </c>
      <c r="CA43">
        <v>400.03090322580601</v>
      </c>
      <c r="CB43">
        <v>27.3115129032258</v>
      </c>
      <c r="CC43">
        <v>17.4294612903226</v>
      </c>
      <c r="CD43">
        <v>400.002580645161</v>
      </c>
      <c r="CE43">
        <v>99.503096774193594</v>
      </c>
      <c r="CF43">
        <v>0.10001181935483899</v>
      </c>
      <c r="CG43">
        <v>29.540996774193498</v>
      </c>
      <c r="CH43">
        <v>29.272909677419399</v>
      </c>
      <c r="CI43">
        <v>999.9</v>
      </c>
      <c r="CJ43">
        <v>9997.6645161290307</v>
      </c>
      <c r="CK43">
        <v>0</v>
      </c>
      <c r="CL43">
        <v>12.7897</v>
      </c>
      <c r="CM43">
        <v>1699.9829032258101</v>
      </c>
      <c r="CN43">
        <v>0.97602903225806403</v>
      </c>
      <c r="CO43">
        <v>2.3970841935483898E-2</v>
      </c>
      <c r="CP43">
        <v>0</v>
      </c>
      <c r="CQ43">
        <v>815.20470967741903</v>
      </c>
      <c r="CR43">
        <v>5.0001699999999998</v>
      </c>
      <c r="CS43">
        <v>13999.561290322599</v>
      </c>
      <c r="CT43">
        <v>14900.967741935499</v>
      </c>
      <c r="CU43">
        <v>47.175193548387099</v>
      </c>
      <c r="CV43">
        <v>48.5078064516129</v>
      </c>
      <c r="CW43">
        <v>47.810322580645199</v>
      </c>
      <c r="CX43">
        <v>49.465451612903202</v>
      </c>
      <c r="CY43">
        <v>49.269870967741902</v>
      </c>
      <c r="CZ43">
        <v>1654.3522580645199</v>
      </c>
      <c r="DA43">
        <v>40.630645161290303</v>
      </c>
      <c r="DB43">
        <v>0</v>
      </c>
      <c r="DC43">
        <v>109.89999985694899</v>
      </c>
      <c r="DD43">
        <v>815.25611538461499</v>
      </c>
      <c r="DE43">
        <v>1.9079999757111401</v>
      </c>
      <c r="DF43">
        <v>46.806837551951197</v>
      </c>
      <c r="DG43">
        <v>14000.05</v>
      </c>
      <c r="DH43">
        <v>15</v>
      </c>
      <c r="DI43">
        <v>1531239331.9000001</v>
      </c>
      <c r="DJ43" t="s">
        <v>418</v>
      </c>
      <c r="DK43">
        <v>57</v>
      </c>
      <c r="DL43">
        <v>1.1950000000000001</v>
      </c>
      <c r="DM43">
        <v>-0.10100000000000001</v>
      </c>
      <c r="DN43">
        <v>400</v>
      </c>
      <c r="DO43">
        <v>17</v>
      </c>
      <c r="DP43">
        <v>0.02</v>
      </c>
      <c r="DQ43">
        <v>0.01</v>
      </c>
      <c r="DR43">
        <v>27.797894051230202</v>
      </c>
      <c r="DS43">
        <v>-0.43420939665353397</v>
      </c>
      <c r="DT43">
        <v>7.2181518750548707E-2</v>
      </c>
      <c r="DU43">
        <v>1</v>
      </c>
      <c r="DV43">
        <v>0.53689501087504099</v>
      </c>
      <c r="DW43">
        <v>3.7765385880931E-2</v>
      </c>
      <c r="DX43">
        <v>5.1798543041039402E-3</v>
      </c>
      <c r="DY43">
        <v>1</v>
      </c>
      <c r="DZ43">
        <v>2</v>
      </c>
      <c r="EA43">
        <v>2</v>
      </c>
      <c r="EB43" t="s">
        <v>278</v>
      </c>
      <c r="EC43">
        <v>1.8895</v>
      </c>
      <c r="ED43">
        <v>1.8873</v>
      </c>
      <c r="EE43">
        <v>1.8884300000000001</v>
      </c>
      <c r="EF43">
        <v>1.8884300000000001</v>
      </c>
      <c r="EG43">
        <v>1.8915999999999999</v>
      </c>
      <c r="EH43">
        <v>1.8861300000000001</v>
      </c>
      <c r="EI43">
        <v>1.88811</v>
      </c>
      <c r="EJ43">
        <v>1.8904000000000001</v>
      </c>
      <c r="EK43" t="s">
        <v>279</v>
      </c>
      <c r="EL43" t="s">
        <v>19</v>
      </c>
      <c r="EM43" t="s">
        <v>19</v>
      </c>
      <c r="EN43" t="s">
        <v>19</v>
      </c>
      <c r="EO43" t="s">
        <v>280</v>
      </c>
      <c r="EP43" t="s">
        <v>281</v>
      </c>
      <c r="EQ43" t="s">
        <v>282</v>
      </c>
      <c r="ER43" t="s">
        <v>282</v>
      </c>
      <c r="ES43" t="s">
        <v>282</v>
      </c>
      <c r="ET43" t="s">
        <v>282</v>
      </c>
      <c r="EU43">
        <v>0</v>
      </c>
      <c r="EV43">
        <v>100</v>
      </c>
      <c r="EW43">
        <v>100</v>
      </c>
      <c r="EX43">
        <v>1.1950000000000001</v>
      </c>
      <c r="EY43">
        <v>-0.10100000000000001</v>
      </c>
      <c r="EZ43">
        <v>2</v>
      </c>
      <c r="FA43">
        <v>383.34699999999998</v>
      </c>
      <c r="FB43">
        <v>624.96799999999996</v>
      </c>
      <c r="FC43">
        <v>25</v>
      </c>
      <c r="FD43">
        <v>35.0777</v>
      </c>
      <c r="FE43">
        <v>30.0002</v>
      </c>
      <c r="FF43">
        <v>35.063699999999997</v>
      </c>
      <c r="FG43">
        <v>35.054600000000001</v>
      </c>
      <c r="FH43">
        <v>20.189299999999999</v>
      </c>
      <c r="FI43">
        <v>50.529499999999999</v>
      </c>
      <c r="FJ43">
        <v>0</v>
      </c>
      <c r="FK43">
        <v>25</v>
      </c>
      <c r="FL43">
        <v>400</v>
      </c>
      <c r="FM43">
        <v>17.291</v>
      </c>
      <c r="FN43">
        <v>100.518</v>
      </c>
      <c r="FO43">
        <v>99.402100000000004</v>
      </c>
    </row>
    <row r="44" spans="1:171" x14ac:dyDescent="0.2">
      <c r="A44">
        <v>58</v>
      </c>
      <c r="B44">
        <v>1531239494.4000001</v>
      </c>
      <c r="C44">
        <v>8918.3000001907294</v>
      </c>
      <c r="D44" t="s">
        <v>419</v>
      </c>
      <c r="E44" t="s">
        <v>420</v>
      </c>
      <c r="F44" t="s">
        <v>586</v>
      </c>
      <c r="G44">
        <v>1531239486.43226</v>
      </c>
      <c r="H44">
        <f t="shared" si="43"/>
        <v>6.7980429734658173E-3</v>
      </c>
      <c r="I44">
        <f t="shared" si="44"/>
        <v>34.699480223599686</v>
      </c>
      <c r="J44">
        <f t="shared" si="45"/>
        <v>542.44364516128996</v>
      </c>
      <c r="K44">
        <f t="shared" si="46"/>
        <v>417.61765099671908</v>
      </c>
      <c r="L44">
        <f t="shared" si="47"/>
        <v>41.595534471003695</v>
      </c>
      <c r="M44">
        <f t="shared" si="48"/>
        <v>54.028447521392238</v>
      </c>
      <c r="N44">
        <f t="shared" si="49"/>
        <v>0.54182572534796125</v>
      </c>
      <c r="O44">
        <f t="shared" si="50"/>
        <v>2.2519824732754081</v>
      </c>
      <c r="P44">
        <f t="shared" si="51"/>
        <v>0.47848608279337784</v>
      </c>
      <c r="Q44">
        <f t="shared" si="52"/>
        <v>0.30412535026775955</v>
      </c>
      <c r="R44">
        <f t="shared" si="53"/>
        <v>273.59680862383158</v>
      </c>
      <c r="S44">
        <f t="shared" si="54"/>
        <v>29.4122864534183</v>
      </c>
      <c r="T44">
        <f t="shared" si="55"/>
        <v>29.238735483871</v>
      </c>
      <c r="U44">
        <f t="shared" si="56"/>
        <v>4.0776675005717653</v>
      </c>
      <c r="V44">
        <f t="shared" si="57"/>
        <v>65.075470796476765</v>
      </c>
      <c r="W44">
        <f t="shared" si="58"/>
        <v>2.710806004766384</v>
      </c>
      <c r="X44">
        <f t="shared" si="59"/>
        <v>4.1656341038921063</v>
      </c>
      <c r="Y44">
        <f t="shared" si="60"/>
        <v>1.3668614958053813</v>
      </c>
      <c r="Z44">
        <f t="shared" si="61"/>
        <v>-299.79369512984255</v>
      </c>
      <c r="AA44">
        <f t="shared" si="62"/>
        <v>44.921676908252003</v>
      </c>
      <c r="AB44">
        <f t="shared" si="63"/>
        <v>4.4101153741364501</v>
      </c>
      <c r="AC44">
        <f t="shared" si="64"/>
        <v>23.134905776377501</v>
      </c>
      <c r="AD44">
        <v>-4.12371396391608E-2</v>
      </c>
      <c r="AE44">
        <v>4.6292301816802897E-2</v>
      </c>
      <c r="AF44">
        <v>3.4587656893843799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52131.790588388962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421</v>
      </c>
      <c r="AS44">
        <v>819.48388461538502</v>
      </c>
      <c r="AT44">
        <v>1110.8399999999999</v>
      </c>
      <c r="AU44">
        <f t="shared" si="70"/>
        <v>0.2622845012644619</v>
      </c>
      <c r="AV44">
        <v>0.5</v>
      </c>
      <c r="AW44">
        <f t="shared" si="71"/>
        <v>1429.1910482651458</v>
      </c>
      <c r="AX44">
        <f t="shared" si="72"/>
        <v>34.699480223599686</v>
      </c>
      <c r="AY44">
        <f t="shared" si="73"/>
        <v>187.42733065292865</v>
      </c>
      <c r="AZ44">
        <f t="shared" si="74"/>
        <v>0.4901696013827373</v>
      </c>
      <c r="BA44">
        <f t="shared" si="75"/>
        <v>2.497880200616584E-2</v>
      </c>
      <c r="BB44">
        <f t="shared" si="76"/>
        <v>-1</v>
      </c>
      <c r="BC44" t="s">
        <v>422</v>
      </c>
      <c r="BD44">
        <v>566.34</v>
      </c>
      <c r="BE44">
        <f t="shared" si="77"/>
        <v>544.49999999999989</v>
      </c>
      <c r="BF44">
        <f t="shared" si="78"/>
        <v>0.53508928445292003</v>
      </c>
      <c r="BG44">
        <f t="shared" si="79"/>
        <v>1.9614365928594129</v>
      </c>
      <c r="BH44">
        <f t="shared" si="80"/>
        <v>0.26228450126446196</v>
      </c>
      <c r="BI44" t="e">
        <f t="shared" si="81"/>
        <v>#DIV/0!</v>
      </c>
      <c r="BJ44" t="s">
        <v>276</v>
      </c>
      <c r="BK44" t="s">
        <v>276</v>
      </c>
      <c r="BL44" t="s">
        <v>276</v>
      </c>
      <c r="BM44" t="s">
        <v>276</v>
      </c>
      <c r="BN44" t="s">
        <v>276</v>
      </c>
      <c r="BO44" t="s">
        <v>276</v>
      </c>
      <c r="BP44" t="s">
        <v>276</v>
      </c>
      <c r="BQ44" t="s">
        <v>276</v>
      </c>
      <c r="BR44">
        <f t="shared" si="82"/>
        <v>1699.9661290322599</v>
      </c>
      <c r="BS44">
        <f t="shared" si="83"/>
        <v>1429.1910482651458</v>
      </c>
      <c r="BT44">
        <f t="shared" si="84"/>
        <v>0.84071736716233381</v>
      </c>
      <c r="BU44">
        <f t="shared" si="85"/>
        <v>0.19143473432466776</v>
      </c>
      <c r="BV44">
        <v>6</v>
      </c>
      <c r="BW44">
        <v>0.5</v>
      </c>
      <c r="BX44" t="s">
        <v>277</v>
      </c>
      <c r="BY44">
        <v>1531239486.43226</v>
      </c>
      <c r="BZ44">
        <v>542.44364516128996</v>
      </c>
      <c r="CA44">
        <v>600.02538709677401</v>
      </c>
      <c r="CB44">
        <v>27.216393548387099</v>
      </c>
      <c r="CC44">
        <v>17.296651612903201</v>
      </c>
      <c r="CD44">
        <v>399.99174193548401</v>
      </c>
      <c r="CE44">
        <v>99.501961290322598</v>
      </c>
      <c r="CF44">
        <v>9.9993683870967701E-2</v>
      </c>
      <c r="CG44">
        <v>29.6087387096774</v>
      </c>
      <c r="CH44">
        <v>29.238735483871</v>
      </c>
      <c r="CI44">
        <v>999.9</v>
      </c>
      <c r="CJ44">
        <v>9994.3122580645195</v>
      </c>
      <c r="CK44">
        <v>0</v>
      </c>
      <c r="CL44">
        <v>12.422529032258099</v>
      </c>
      <c r="CM44">
        <v>1699.9661290322599</v>
      </c>
      <c r="CN44">
        <v>0.97601606451612899</v>
      </c>
      <c r="CO44">
        <v>2.3984025806451599E-2</v>
      </c>
      <c r="CP44">
        <v>0</v>
      </c>
      <c r="CQ44">
        <v>819.67290322580595</v>
      </c>
      <c r="CR44">
        <v>5.0001699999999998</v>
      </c>
      <c r="CS44">
        <v>14110.9290322581</v>
      </c>
      <c r="CT44">
        <v>14900.777419354799</v>
      </c>
      <c r="CU44">
        <v>47.844516129032201</v>
      </c>
      <c r="CV44">
        <v>49.138903225806402</v>
      </c>
      <c r="CW44">
        <v>48.532064516128997</v>
      </c>
      <c r="CX44">
        <v>50.041967741935501</v>
      </c>
      <c r="CY44">
        <v>49.876709677419299</v>
      </c>
      <c r="CZ44">
        <v>1654.3161290322601</v>
      </c>
      <c r="DA44">
        <v>40.65</v>
      </c>
      <c r="DB44">
        <v>0</v>
      </c>
      <c r="DC44">
        <v>120.09999990463299</v>
      </c>
      <c r="DD44">
        <v>819.48388461538502</v>
      </c>
      <c r="DE44">
        <v>-15.2452307723551</v>
      </c>
      <c r="DF44">
        <v>-238.81709427536799</v>
      </c>
      <c r="DG44">
        <v>14108.4692307692</v>
      </c>
      <c r="DH44">
        <v>15</v>
      </c>
      <c r="DI44">
        <v>1531239442.9000001</v>
      </c>
      <c r="DJ44" t="s">
        <v>423</v>
      </c>
      <c r="DK44">
        <v>58</v>
      </c>
      <c r="DL44">
        <v>1.202</v>
      </c>
      <c r="DM44">
        <v>-9.7000000000000003E-2</v>
      </c>
      <c r="DN44">
        <v>600</v>
      </c>
      <c r="DO44">
        <v>17</v>
      </c>
      <c r="DP44">
        <v>0.02</v>
      </c>
      <c r="DQ44">
        <v>0.01</v>
      </c>
      <c r="DR44">
        <v>34.808793401663401</v>
      </c>
      <c r="DS44">
        <v>-1.4131513706047201</v>
      </c>
      <c r="DT44">
        <v>0.17382062373520299</v>
      </c>
      <c r="DU44">
        <v>0</v>
      </c>
      <c r="DV44">
        <v>0.54209227950994299</v>
      </c>
      <c r="DW44">
        <v>-2.3577329350764299E-3</v>
      </c>
      <c r="DX44">
        <v>1.24780347868545E-3</v>
      </c>
      <c r="DY44">
        <v>1</v>
      </c>
      <c r="DZ44">
        <v>1</v>
      </c>
      <c r="EA44">
        <v>2</v>
      </c>
      <c r="EB44" t="s">
        <v>323</v>
      </c>
      <c r="EC44">
        <v>1.8895</v>
      </c>
      <c r="ED44">
        <v>1.8872500000000001</v>
      </c>
      <c r="EE44">
        <v>1.8884099999999999</v>
      </c>
      <c r="EF44">
        <v>1.8884300000000001</v>
      </c>
      <c r="EG44">
        <v>1.8915299999999999</v>
      </c>
      <c r="EH44">
        <v>1.88611</v>
      </c>
      <c r="EI44">
        <v>1.88812</v>
      </c>
      <c r="EJ44">
        <v>1.89039</v>
      </c>
      <c r="EK44" t="s">
        <v>279</v>
      </c>
      <c r="EL44" t="s">
        <v>19</v>
      </c>
      <c r="EM44" t="s">
        <v>19</v>
      </c>
      <c r="EN44" t="s">
        <v>19</v>
      </c>
      <c r="EO44" t="s">
        <v>280</v>
      </c>
      <c r="EP44" t="s">
        <v>281</v>
      </c>
      <c r="EQ44" t="s">
        <v>282</v>
      </c>
      <c r="ER44" t="s">
        <v>282</v>
      </c>
      <c r="ES44" t="s">
        <v>282</v>
      </c>
      <c r="ET44" t="s">
        <v>282</v>
      </c>
      <c r="EU44">
        <v>0</v>
      </c>
      <c r="EV44">
        <v>100</v>
      </c>
      <c r="EW44">
        <v>100</v>
      </c>
      <c r="EX44">
        <v>1.202</v>
      </c>
      <c r="EY44">
        <v>-9.7000000000000003E-2</v>
      </c>
      <c r="EZ44">
        <v>2</v>
      </c>
      <c r="FA44">
        <v>383.14600000000002</v>
      </c>
      <c r="FB44">
        <v>625.24900000000002</v>
      </c>
      <c r="FC44">
        <v>25.000699999999998</v>
      </c>
      <c r="FD44">
        <v>35.0991</v>
      </c>
      <c r="FE44">
        <v>30.0001</v>
      </c>
      <c r="FF44">
        <v>35.089199999999998</v>
      </c>
      <c r="FG44">
        <v>35.082099999999997</v>
      </c>
      <c r="FH44">
        <v>28.032599999999999</v>
      </c>
      <c r="FI44">
        <v>51.083100000000002</v>
      </c>
      <c r="FJ44">
        <v>0</v>
      </c>
      <c r="FK44">
        <v>25</v>
      </c>
      <c r="FL44">
        <v>600</v>
      </c>
      <c r="FM44">
        <v>17.264800000000001</v>
      </c>
      <c r="FN44">
        <v>100.514</v>
      </c>
      <c r="FO44">
        <v>99.399500000000003</v>
      </c>
    </row>
    <row r="45" spans="1:171" x14ac:dyDescent="0.2">
      <c r="A45">
        <v>59</v>
      </c>
      <c r="B45">
        <v>1531239609</v>
      </c>
      <c r="C45">
        <v>9032.9000000953693</v>
      </c>
      <c r="D45" t="s">
        <v>424</v>
      </c>
      <c r="E45" t="s">
        <v>425</v>
      </c>
      <c r="F45" t="s">
        <v>586</v>
      </c>
      <c r="G45">
        <v>1531239601.0580599</v>
      </c>
      <c r="H45">
        <f t="shared" si="43"/>
        <v>6.0663718018052117E-3</v>
      </c>
      <c r="I45">
        <f t="shared" si="44"/>
        <v>36.282640786796605</v>
      </c>
      <c r="J45">
        <f t="shared" si="45"/>
        <v>738.88909677419304</v>
      </c>
      <c r="K45">
        <f t="shared" si="46"/>
        <v>584.52718865915585</v>
      </c>
      <c r="L45">
        <f t="shared" si="47"/>
        <v>58.21922137244789</v>
      </c>
      <c r="M45">
        <f t="shared" si="48"/>
        <v>73.593750178606001</v>
      </c>
      <c r="N45">
        <f t="shared" si="49"/>
        <v>0.45780021997197695</v>
      </c>
      <c r="O45">
        <f t="shared" si="50"/>
        <v>2.2512904387104196</v>
      </c>
      <c r="P45">
        <f t="shared" si="51"/>
        <v>0.41167755157490254</v>
      </c>
      <c r="Q45">
        <f t="shared" si="52"/>
        <v>0.26105409616190439</v>
      </c>
      <c r="R45">
        <f t="shared" si="53"/>
        <v>273.59947499165048</v>
      </c>
      <c r="S45">
        <f t="shared" si="54"/>
        <v>29.715312726397112</v>
      </c>
      <c r="T45">
        <f t="shared" si="55"/>
        <v>29.3882935483871</v>
      </c>
      <c r="U45">
        <f t="shared" si="56"/>
        <v>4.1130272729138966</v>
      </c>
      <c r="V45">
        <f t="shared" si="57"/>
        <v>64.481115872978307</v>
      </c>
      <c r="W45">
        <f t="shared" si="58"/>
        <v>2.6955044099864423</v>
      </c>
      <c r="X45">
        <f t="shared" si="59"/>
        <v>4.1803005011518888</v>
      </c>
      <c r="Y45">
        <f t="shared" si="60"/>
        <v>1.4175228629274543</v>
      </c>
      <c r="Z45">
        <f t="shared" si="61"/>
        <v>-267.52699645960985</v>
      </c>
      <c r="AA45">
        <f t="shared" si="62"/>
        <v>34.162573301339243</v>
      </c>
      <c r="AB45">
        <f t="shared" si="63"/>
        <v>3.3583929687923177</v>
      </c>
      <c r="AC45">
        <f t="shared" si="64"/>
        <v>43.593444802172193</v>
      </c>
      <c r="AD45">
        <v>-4.1218496806449297E-2</v>
      </c>
      <c r="AE45">
        <v>4.62713736038824E-2</v>
      </c>
      <c r="AF45">
        <v>3.4575280821193002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52098.644069808885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426</v>
      </c>
      <c r="AS45">
        <v>796.45107692307704</v>
      </c>
      <c r="AT45">
        <v>1065.3</v>
      </c>
      <c r="AU45">
        <f t="shared" si="70"/>
        <v>0.25236921343933438</v>
      </c>
      <c r="AV45">
        <v>0.5</v>
      </c>
      <c r="AW45">
        <f t="shared" si="71"/>
        <v>1429.2075676200141</v>
      </c>
      <c r="AX45">
        <f t="shared" si="72"/>
        <v>36.282640786796605</v>
      </c>
      <c r="AY45">
        <f t="shared" si="73"/>
        <v>180.34399484090363</v>
      </c>
      <c r="AZ45">
        <f t="shared" si="74"/>
        <v>0.47729278137613812</v>
      </c>
      <c r="BA45">
        <f t="shared" si="75"/>
        <v>2.6086232421006189E-2</v>
      </c>
      <c r="BB45">
        <f t="shared" si="76"/>
        <v>-1</v>
      </c>
      <c r="BC45" t="s">
        <v>427</v>
      </c>
      <c r="BD45">
        <v>556.84</v>
      </c>
      <c r="BE45">
        <f t="shared" si="77"/>
        <v>508.45999999999992</v>
      </c>
      <c r="BF45">
        <f t="shared" si="78"/>
        <v>0.52875137292397234</v>
      </c>
      <c r="BG45">
        <f t="shared" si="79"/>
        <v>1.9131168737878024</v>
      </c>
      <c r="BH45">
        <f t="shared" si="80"/>
        <v>0.25236921343933438</v>
      </c>
      <c r="BI45" t="e">
        <f t="shared" si="81"/>
        <v>#DIV/0!</v>
      </c>
      <c r="BJ45" t="s">
        <v>276</v>
      </c>
      <c r="BK45" t="s">
        <v>276</v>
      </c>
      <c r="BL45" t="s">
        <v>276</v>
      </c>
      <c r="BM45" t="s">
        <v>276</v>
      </c>
      <c r="BN45" t="s">
        <v>276</v>
      </c>
      <c r="BO45" t="s">
        <v>276</v>
      </c>
      <c r="BP45" t="s">
        <v>276</v>
      </c>
      <c r="BQ45" t="s">
        <v>276</v>
      </c>
      <c r="BR45">
        <f t="shared" si="82"/>
        <v>1699.9861290322599</v>
      </c>
      <c r="BS45">
        <f t="shared" si="83"/>
        <v>1429.2075676200141</v>
      </c>
      <c r="BT45">
        <f t="shared" si="84"/>
        <v>0.84071719363593267</v>
      </c>
      <c r="BU45">
        <f t="shared" si="85"/>
        <v>0.19143438727186537</v>
      </c>
      <c r="BV45">
        <v>6</v>
      </c>
      <c r="BW45">
        <v>0.5</v>
      </c>
      <c r="BX45" t="s">
        <v>277</v>
      </c>
      <c r="BY45">
        <v>1531239601.0580599</v>
      </c>
      <c r="BZ45">
        <v>738.88909677419304</v>
      </c>
      <c r="CA45">
        <v>800.03725806451598</v>
      </c>
      <c r="CB45">
        <v>27.063151612903201</v>
      </c>
      <c r="CC45">
        <v>18.209764516128999</v>
      </c>
      <c r="CD45">
        <v>399.995838709677</v>
      </c>
      <c r="CE45">
        <v>99.500532258064496</v>
      </c>
      <c r="CF45">
        <v>0.10000387096774201</v>
      </c>
      <c r="CG45">
        <v>29.669764516129</v>
      </c>
      <c r="CH45">
        <v>29.3882935483871</v>
      </c>
      <c r="CI45">
        <v>999.9</v>
      </c>
      <c r="CJ45">
        <v>9989.9374193548392</v>
      </c>
      <c r="CK45">
        <v>0</v>
      </c>
      <c r="CL45">
        <v>12.679</v>
      </c>
      <c r="CM45">
        <v>1699.9861290322599</v>
      </c>
      <c r="CN45">
        <v>0.97602174193548397</v>
      </c>
      <c r="CO45">
        <v>2.3978564516129001E-2</v>
      </c>
      <c r="CP45">
        <v>0</v>
      </c>
      <c r="CQ45">
        <v>796.65280645161295</v>
      </c>
      <c r="CR45">
        <v>5.0001699999999998</v>
      </c>
      <c r="CS45">
        <v>13767.625806451601</v>
      </c>
      <c r="CT45">
        <v>14900.9580645161</v>
      </c>
      <c r="CU45">
        <v>48.342516129032198</v>
      </c>
      <c r="CV45">
        <v>49.606645161290302</v>
      </c>
      <c r="CW45">
        <v>49.050161290322599</v>
      </c>
      <c r="CX45">
        <v>50.465451612903202</v>
      </c>
      <c r="CY45">
        <v>50.348516129032198</v>
      </c>
      <c r="CZ45">
        <v>1654.3454838709699</v>
      </c>
      <c r="DA45">
        <v>40.640645161290301</v>
      </c>
      <c r="DB45">
        <v>0</v>
      </c>
      <c r="DC45">
        <v>114.09999990463299</v>
      </c>
      <c r="DD45">
        <v>796.45107692307704</v>
      </c>
      <c r="DE45">
        <v>-20.2021880413532</v>
      </c>
      <c r="DF45">
        <v>-322.05811984836703</v>
      </c>
      <c r="DG45">
        <v>13764.7076923077</v>
      </c>
      <c r="DH45">
        <v>15</v>
      </c>
      <c r="DI45">
        <v>1531239579.5</v>
      </c>
      <c r="DJ45" t="s">
        <v>428</v>
      </c>
      <c r="DK45">
        <v>59</v>
      </c>
      <c r="DL45">
        <v>1.1890000000000001</v>
      </c>
      <c r="DM45">
        <v>-0.1</v>
      </c>
      <c r="DN45">
        <v>800</v>
      </c>
      <c r="DO45">
        <v>17</v>
      </c>
      <c r="DP45">
        <v>0.03</v>
      </c>
      <c r="DQ45">
        <v>0.01</v>
      </c>
      <c r="DR45">
        <v>36.342335103346102</v>
      </c>
      <c r="DS45">
        <v>-0.415455264298834</v>
      </c>
      <c r="DT45">
        <v>0.49275939748250702</v>
      </c>
      <c r="DU45">
        <v>1</v>
      </c>
      <c r="DV45">
        <v>0.44829503444783703</v>
      </c>
      <c r="DW45">
        <v>0.103631237666924</v>
      </c>
      <c r="DX45">
        <v>1.46938629801317E-2</v>
      </c>
      <c r="DY45">
        <v>1</v>
      </c>
      <c r="DZ45">
        <v>2</v>
      </c>
      <c r="EA45">
        <v>2</v>
      </c>
      <c r="EB45" t="s">
        <v>278</v>
      </c>
      <c r="EC45">
        <v>1.88951</v>
      </c>
      <c r="ED45">
        <v>1.8872599999999999</v>
      </c>
      <c r="EE45">
        <v>1.8884300000000001</v>
      </c>
      <c r="EF45">
        <v>1.8884300000000001</v>
      </c>
      <c r="EG45">
        <v>1.89154</v>
      </c>
      <c r="EH45">
        <v>1.8861300000000001</v>
      </c>
      <c r="EI45">
        <v>1.88811</v>
      </c>
      <c r="EJ45">
        <v>1.8904000000000001</v>
      </c>
      <c r="EK45" t="s">
        <v>279</v>
      </c>
      <c r="EL45" t="s">
        <v>19</v>
      </c>
      <c r="EM45" t="s">
        <v>19</v>
      </c>
      <c r="EN45" t="s">
        <v>19</v>
      </c>
      <c r="EO45" t="s">
        <v>280</v>
      </c>
      <c r="EP45" t="s">
        <v>281</v>
      </c>
      <c r="EQ45" t="s">
        <v>282</v>
      </c>
      <c r="ER45" t="s">
        <v>282</v>
      </c>
      <c r="ES45" t="s">
        <v>282</v>
      </c>
      <c r="ET45" t="s">
        <v>282</v>
      </c>
      <c r="EU45">
        <v>0</v>
      </c>
      <c r="EV45">
        <v>100</v>
      </c>
      <c r="EW45">
        <v>100</v>
      </c>
      <c r="EX45">
        <v>1.1890000000000001</v>
      </c>
      <c r="EY45">
        <v>-0.1</v>
      </c>
      <c r="EZ45">
        <v>2</v>
      </c>
      <c r="FA45">
        <v>382.84800000000001</v>
      </c>
      <c r="FB45">
        <v>626.42600000000004</v>
      </c>
      <c r="FC45">
        <v>24.999300000000002</v>
      </c>
      <c r="FD45">
        <v>35.115200000000002</v>
      </c>
      <c r="FE45">
        <v>30</v>
      </c>
      <c r="FF45">
        <v>35.109000000000002</v>
      </c>
      <c r="FG45">
        <v>35.102400000000003</v>
      </c>
      <c r="FH45">
        <v>35.491399999999999</v>
      </c>
      <c r="FI45">
        <v>48.395600000000002</v>
      </c>
      <c r="FJ45">
        <v>0</v>
      </c>
      <c r="FK45">
        <v>25</v>
      </c>
      <c r="FL45">
        <v>800</v>
      </c>
      <c r="FM45">
        <v>18.261800000000001</v>
      </c>
      <c r="FN45">
        <v>100.514</v>
      </c>
      <c r="FO45">
        <v>99.398499999999999</v>
      </c>
    </row>
    <row r="46" spans="1:171" x14ac:dyDescent="0.2">
      <c r="A46">
        <v>60</v>
      </c>
      <c r="B46">
        <v>1531239729.5999999</v>
      </c>
      <c r="C46">
        <v>9153.5</v>
      </c>
      <c r="D46" t="s">
        <v>429</v>
      </c>
      <c r="E46" t="s">
        <v>430</v>
      </c>
      <c r="F46" t="s">
        <v>586</v>
      </c>
      <c r="G46">
        <v>1531239721.5999999</v>
      </c>
      <c r="H46">
        <f t="shared" si="43"/>
        <v>4.9481824413241757E-3</v>
      </c>
      <c r="I46">
        <f t="shared" si="44"/>
        <v>36.978886215327002</v>
      </c>
      <c r="J46">
        <f t="shared" si="45"/>
        <v>937.51403225806496</v>
      </c>
      <c r="K46">
        <f t="shared" si="46"/>
        <v>728.94059147186363</v>
      </c>
      <c r="L46">
        <f t="shared" si="47"/>
        <v>72.598558574272246</v>
      </c>
      <c r="M46">
        <f t="shared" si="48"/>
        <v>93.37135039723799</v>
      </c>
      <c r="N46">
        <f t="shared" si="49"/>
        <v>0.33766449585771591</v>
      </c>
      <c r="O46">
        <f t="shared" si="50"/>
        <v>2.2521786090306044</v>
      </c>
      <c r="P46">
        <f t="shared" si="51"/>
        <v>0.31185161737407685</v>
      </c>
      <c r="Q46">
        <f t="shared" si="52"/>
        <v>0.19706174867997933</v>
      </c>
      <c r="R46">
        <f t="shared" si="53"/>
        <v>273.59841642031529</v>
      </c>
      <c r="S46">
        <f t="shared" si="54"/>
        <v>30.171663623858841</v>
      </c>
      <c r="T46">
        <f t="shared" si="55"/>
        <v>29.833961290322598</v>
      </c>
      <c r="U46">
        <f t="shared" si="56"/>
        <v>4.2199857875530578</v>
      </c>
      <c r="V46">
        <f t="shared" si="57"/>
        <v>64.137891890505131</v>
      </c>
      <c r="W46">
        <f t="shared" si="58"/>
        <v>2.6945644735612402</v>
      </c>
      <c r="X46">
        <f t="shared" si="59"/>
        <v>4.2012052378667892</v>
      </c>
      <c r="Y46">
        <f t="shared" si="60"/>
        <v>1.5254213139918176</v>
      </c>
      <c r="Z46">
        <f t="shared" si="61"/>
        <v>-218.21484566239616</v>
      </c>
      <c r="AA46">
        <f t="shared" si="62"/>
        <v>-9.4143160528925947</v>
      </c>
      <c r="AB46">
        <f t="shared" si="63"/>
        <v>-0.92756444050002873</v>
      </c>
      <c r="AC46">
        <f t="shared" si="64"/>
        <v>45.041690264526515</v>
      </c>
      <c r="AD46">
        <v>-4.1242424316852697E-2</v>
      </c>
      <c r="AE46">
        <v>4.6298234330475203E-2</v>
      </c>
      <c r="AF46">
        <v>3.4591164784544501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52112.609628535676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431</v>
      </c>
      <c r="AS46">
        <v>771.08580769230798</v>
      </c>
      <c r="AT46">
        <v>1025.06</v>
      </c>
      <c r="AU46">
        <f t="shared" si="70"/>
        <v>0.24776519648380779</v>
      </c>
      <c r="AV46">
        <v>0.5</v>
      </c>
      <c r="AW46">
        <f t="shared" si="71"/>
        <v>1429.2045676200444</v>
      </c>
      <c r="AX46">
        <f t="shared" si="72"/>
        <v>36.978886215327002</v>
      </c>
      <c r="AY46">
        <f t="shared" si="73"/>
        <v>177.05357525596793</v>
      </c>
      <c r="AZ46">
        <f t="shared" si="74"/>
        <v>0.46371919692505797</v>
      </c>
      <c r="BA46">
        <f t="shared" si="75"/>
        <v>2.6573443071603541E-2</v>
      </c>
      <c r="BB46">
        <f t="shared" si="76"/>
        <v>-1</v>
      </c>
      <c r="BC46" t="s">
        <v>432</v>
      </c>
      <c r="BD46">
        <v>549.72</v>
      </c>
      <c r="BE46">
        <f t="shared" si="77"/>
        <v>475.33999999999992</v>
      </c>
      <c r="BF46">
        <f t="shared" si="78"/>
        <v>0.53430006376002859</v>
      </c>
      <c r="BG46">
        <f t="shared" si="79"/>
        <v>1.8646947536927889</v>
      </c>
      <c r="BH46">
        <f t="shared" si="80"/>
        <v>0.24776519648380776</v>
      </c>
      <c r="BI46" t="e">
        <f t="shared" si="81"/>
        <v>#DIV/0!</v>
      </c>
      <c r="BJ46" t="s">
        <v>276</v>
      </c>
      <c r="BK46" t="s">
        <v>276</v>
      </c>
      <c r="BL46" t="s">
        <v>276</v>
      </c>
      <c r="BM46" t="s">
        <v>276</v>
      </c>
      <c r="BN46" t="s">
        <v>276</v>
      </c>
      <c r="BO46" t="s">
        <v>276</v>
      </c>
      <c r="BP46" t="s">
        <v>276</v>
      </c>
      <c r="BQ46" t="s">
        <v>276</v>
      </c>
      <c r="BR46">
        <f t="shared" si="82"/>
        <v>1699.9829032258101</v>
      </c>
      <c r="BS46">
        <f t="shared" si="83"/>
        <v>1429.2045676200444</v>
      </c>
      <c r="BT46">
        <f t="shared" si="84"/>
        <v>0.84071702421715588</v>
      </c>
      <c r="BU46">
        <f t="shared" si="85"/>
        <v>0.19143404843431183</v>
      </c>
      <c r="BV46">
        <v>6</v>
      </c>
      <c r="BW46">
        <v>0.5</v>
      </c>
      <c r="BX46" t="s">
        <v>277</v>
      </c>
      <c r="BY46">
        <v>1531239721.5999999</v>
      </c>
      <c r="BZ46">
        <v>937.51403225806496</v>
      </c>
      <c r="CA46">
        <v>999.94129032258104</v>
      </c>
      <c r="CB46">
        <v>27.0553225806452</v>
      </c>
      <c r="CC46">
        <v>19.833809677419399</v>
      </c>
      <c r="CD46">
        <v>399.99716129032299</v>
      </c>
      <c r="CE46">
        <v>99.494651612903198</v>
      </c>
      <c r="CF46">
        <v>9.9964770967741895E-2</v>
      </c>
      <c r="CG46">
        <v>29.756425806451599</v>
      </c>
      <c r="CH46">
        <v>29.833961290322598</v>
      </c>
      <c r="CI46">
        <v>999.9</v>
      </c>
      <c r="CJ46">
        <v>9996.3274193548405</v>
      </c>
      <c r="CK46">
        <v>0</v>
      </c>
      <c r="CL46">
        <v>11.2551419354839</v>
      </c>
      <c r="CM46">
        <v>1699.9829032258101</v>
      </c>
      <c r="CN46">
        <v>0.97602716129032296</v>
      </c>
      <c r="CO46">
        <v>2.3972880645161301E-2</v>
      </c>
      <c r="CP46">
        <v>0</v>
      </c>
      <c r="CQ46">
        <v>771.24796774193499</v>
      </c>
      <c r="CR46">
        <v>5.0001699999999998</v>
      </c>
      <c r="CS46">
        <v>13359.2903225806</v>
      </c>
      <c r="CT46">
        <v>14900.964516128999</v>
      </c>
      <c r="CU46">
        <v>48.796193548387102</v>
      </c>
      <c r="CV46">
        <v>50.058</v>
      </c>
      <c r="CW46">
        <v>49.513870967741902</v>
      </c>
      <c r="CX46">
        <v>50.895032258064496</v>
      </c>
      <c r="CY46">
        <v>50.743870967741898</v>
      </c>
      <c r="CZ46">
        <v>1654.35193548387</v>
      </c>
      <c r="DA46">
        <v>40.6309677419355</v>
      </c>
      <c r="DB46">
        <v>0</v>
      </c>
      <c r="DC46">
        <v>120.10000014305101</v>
      </c>
      <c r="DD46">
        <v>771.08580769230798</v>
      </c>
      <c r="DE46">
        <v>-15.0672478734508</v>
      </c>
      <c r="DF46">
        <v>-215.241025692058</v>
      </c>
      <c r="DG46">
        <v>13357.146153846201</v>
      </c>
      <c r="DH46">
        <v>15</v>
      </c>
      <c r="DI46">
        <v>1531239756.0999999</v>
      </c>
      <c r="DJ46" t="s">
        <v>433</v>
      </c>
      <c r="DK46">
        <v>60</v>
      </c>
      <c r="DL46">
        <v>1.141</v>
      </c>
      <c r="DM46">
        <v>-9.0999999999999998E-2</v>
      </c>
      <c r="DN46">
        <v>1000</v>
      </c>
      <c r="DO46">
        <v>20</v>
      </c>
      <c r="DP46">
        <v>0.02</v>
      </c>
      <c r="DQ46">
        <v>0.01</v>
      </c>
      <c r="DR46">
        <v>37.018112393109902</v>
      </c>
      <c r="DS46">
        <v>-0.90289473642400797</v>
      </c>
      <c r="DT46">
        <v>0.11238060991836001</v>
      </c>
      <c r="DU46">
        <v>0</v>
      </c>
      <c r="DV46">
        <v>0.341112249087274</v>
      </c>
      <c r="DW46">
        <v>-5.7273259150631299E-2</v>
      </c>
      <c r="DX46">
        <v>6.8356773862819301E-3</v>
      </c>
      <c r="DY46">
        <v>1</v>
      </c>
      <c r="DZ46">
        <v>1</v>
      </c>
      <c r="EA46">
        <v>2</v>
      </c>
      <c r="EB46" t="s">
        <v>323</v>
      </c>
      <c r="EC46">
        <v>1.8895</v>
      </c>
      <c r="ED46">
        <v>1.8872800000000001</v>
      </c>
      <c r="EE46">
        <v>1.8884300000000001</v>
      </c>
      <c r="EF46">
        <v>1.8884300000000001</v>
      </c>
      <c r="EG46">
        <v>1.8915299999999999</v>
      </c>
      <c r="EH46">
        <v>1.88612</v>
      </c>
      <c r="EI46">
        <v>1.88809</v>
      </c>
      <c r="EJ46">
        <v>1.89039</v>
      </c>
      <c r="EK46" t="s">
        <v>279</v>
      </c>
      <c r="EL46" t="s">
        <v>19</v>
      </c>
      <c r="EM46" t="s">
        <v>19</v>
      </c>
      <c r="EN46" t="s">
        <v>19</v>
      </c>
      <c r="EO46" t="s">
        <v>280</v>
      </c>
      <c r="EP46" t="s">
        <v>281</v>
      </c>
      <c r="EQ46" t="s">
        <v>282</v>
      </c>
      <c r="ER46" t="s">
        <v>282</v>
      </c>
      <c r="ES46" t="s">
        <v>282</v>
      </c>
      <c r="ET46" t="s">
        <v>282</v>
      </c>
      <c r="EU46">
        <v>0</v>
      </c>
      <c r="EV46">
        <v>100</v>
      </c>
      <c r="EW46">
        <v>100</v>
      </c>
      <c r="EX46">
        <v>1.141</v>
      </c>
      <c r="EY46">
        <v>-9.0999999999999998E-2</v>
      </c>
      <c r="EZ46">
        <v>2</v>
      </c>
      <c r="FA46">
        <v>382.233</v>
      </c>
      <c r="FB46">
        <v>629.10500000000002</v>
      </c>
      <c r="FC46">
        <v>25.0001</v>
      </c>
      <c r="FD46">
        <v>35.1248</v>
      </c>
      <c r="FE46">
        <v>30.0002</v>
      </c>
      <c r="FF46">
        <v>35.118099999999998</v>
      </c>
      <c r="FG46">
        <v>35.115299999999998</v>
      </c>
      <c r="FH46">
        <v>42.642899999999997</v>
      </c>
      <c r="FI46">
        <v>43.772500000000001</v>
      </c>
      <c r="FJ46">
        <v>0</v>
      </c>
      <c r="FK46">
        <v>25</v>
      </c>
      <c r="FL46">
        <v>1000</v>
      </c>
      <c r="FM46">
        <v>20.11</v>
      </c>
      <c r="FN46">
        <v>100.51300000000001</v>
      </c>
      <c r="FO46">
        <v>99.397900000000007</v>
      </c>
    </row>
    <row r="47" spans="1:171" x14ac:dyDescent="0.2">
      <c r="A47">
        <v>61</v>
      </c>
      <c r="B47">
        <v>1531240312.5999999</v>
      </c>
      <c r="C47">
        <v>9736.5</v>
      </c>
      <c r="D47" t="s">
        <v>434</v>
      </c>
      <c r="E47" t="s">
        <v>435</v>
      </c>
      <c r="F47" t="s">
        <v>587</v>
      </c>
      <c r="G47">
        <v>1531240304.5999999</v>
      </c>
      <c r="H47">
        <f t="shared" si="43"/>
        <v>7.9818316074023524E-3</v>
      </c>
      <c r="I47">
        <f t="shared" si="44"/>
        <v>32.970411920164132</v>
      </c>
      <c r="J47">
        <f t="shared" si="45"/>
        <v>346.45367741935502</v>
      </c>
      <c r="K47">
        <f t="shared" si="46"/>
        <v>252.71686583230533</v>
      </c>
      <c r="L47">
        <f t="shared" si="47"/>
        <v>25.167177241025041</v>
      </c>
      <c r="M47">
        <f t="shared" si="48"/>
        <v>34.502094178406125</v>
      </c>
      <c r="N47">
        <f t="shared" si="49"/>
        <v>0.69063967418414074</v>
      </c>
      <c r="O47">
        <f t="shared" si="50"/>
        <v>2.2542300438320853</v>
      </c>
      <c r="P47">
        <f t="shared" si="51"/>
        <v>0.591215842112224</v>
      </c>
      <c r="Q47">
        <f t="shared" si="52"/>
        <v>0.37724401450864847</v>
      </c>
      <c r="R47">
        <f t="shared" si="53"/>
        <v>273.59783040846395</v>
      </c>
      <c r="S47">
        <f t="shared" si="54"/>
        <v>29.29389653560261</v>
      </c>
      <c r="T47">
        <f t="shared" si="55"/>
        <v>29.1819064516129</v>
      </c>
      <c r="U47">
        <f t="shared" si="56"/>
        <v>4.0643011595751437</v>
      </c>
      <c r="V47">
        <f t="shared" si="57"/>
        <v>65.365731448732163</v>
      </c>
      <c r="W47">
        <f t="shared" si="58"/>
        <v>2.7659200335130292</v>
      </c>
      <c r="X47">
        <f t="shared" si="59"/>
        <v>4.2314527386301855</v>
      </c>
      <c r="Y47">
        <f t="shared" si="60"/>
        <v>1.2983811260621145</v>
      </c>
      <c r="Z47">
        <f t="shared" si="61"/>
        <v>-351.99877388644376</v>
      </c>
      <c r="AA47">
        <f t="shared" si="62"/>
        <v>84.979691532353911</v>
      </c>
      <c r="AB47">
        <f t="shared" si="63"/>
        <v>8.3433533829399487</v>
      </c>
      <c r="AC47">
        <f t="shared" si="64"/>
        <v>14.922101437314041</v>
      </c>
      <c r="AD47">
        <v>-4.1297723159005997E-2</v>
      </c>
      <c r="AE47">
        <v>4.6360312125236898E-2</v>
      </c>
      <c r="AF47">
        <v>3.4627862048048801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52157.954665811019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436</v>
      </c>
      <c r="AS47">
        <v>827.60149999999999</v>
      </c>
      <c r="AT47">
        <v>1220.76</v>
      </c>
      <c r="AU47">
        <f t="shared" si="70"/>
        <v>0.32206043776008386</v>
      </c>
      <c r="AV47">
        <v>0.5</v>
      </c>
      <c r="AW47">
        <f t="shared" si="71"/>
        <v>1429.1986547167849</v>
      </c>
      <c r="AX47">
        <f t="shared" si="72"/>
        <v>32.970411920164132</v>
      </c>
      <c r="AY47">
        <f t="shared" si="73"/>
        <v>230.14417219210534</v>
      </c>
      <c r="AZ47">
        <f t="shared" si="74"/>
        <v>0.53296307218454075</v>
      </c>
      <c r="BA47">
        <f t="shared" si="75"/>
        <v>2.3768852432131508E-2</v>
      </c>
      <c r="BB47">
        <f t="shared" si="76"/>
        <v>-1</v>
      </c>
      <c r="BC47" t="s">
        <v>437</v>
      </c>
      <c r="BD47">
        <v>570.14</v>
      </c>
      <c r="BE47">
        <f t="shared" si="77"/>
        <v>650.62</v>
      </c>
      <c r="BF47">
        <f t="shared" si="78"/>
        <v>0.6042828379084566</v>
      </c>
      <c r="BG47">
        <f t="shared" si="79"/>
        <v>2.1411583119935456</v>
      </c>
      <c r="BH47">
        <f t="shared" si="80"/>
        <v>0.32206043776008386</v>
      </c>
      <c r="BI47" t="e">
        <f t="shared" si="81"/>
        <v>#DIV/0!</v>
      </c>
      <c r="BJ47" t="s">
        <v>276</v>
      </c>
      <c r="BK47" t="s">
        <v>276</v>
      </c>
      <c r="BL47" t="s">
        <v>276</v>
      </c>
      <c r="BM47" t="s">
        <v>276</v>
      </c>
      <c r="BN47" t="s">
        <v>276</v>
      </c>
      <c r="BO47" t="s">
        <v>276</v>
      </c>
      <c r="BP47" t="s">
        <v>276</v>
      </c>
      <c r="BQ47" t="s">
        <v>276</v>
      </c>
      <c r="BR47">
        <f t="shared" si="82"/>
        <v>1699.97548387097</v>
      </c>
      <c r="BS47">
        <f t="shared" si="83"/>
        <v>1429.1986547167849</v>
      </c>
      <c r="BT47">
        <f t="shared" si="84"/>
        <v>0.8407172152050062</v>
      </c>
      <c r="BU47">
        <f t="shared" si="85"/>
        <v>0.19143443041001257</v>
      </c>
      <c r="BV47">
        <v>6</v>
      </c>
      <c r="BW47">
        <v>0.5</v>
      </c>
      <c r="BX47" t="s">
        <v>277</v>
      </c>
      <c r="BY47">
        <v>1531240304.5999999</v>
      </c>
      <c r="BZ47">
        <v>346.45367741935502</v>
      </c>
      <c r="CA47">
        <v>400.05496774193603</v>
      </c>
      <c r="CB47">
        <v>27.774058064516101</v>
      </c>
      <c r="CC47">
        <v>16.1343483870968</v>
      </c>
      <c r="CD47">
        <v>400.01738709677397</v>
      </c>
      <c r="CE47">
        <v>99.486396774193494</v>
      </c>
      <c r="CF47">
        <v>0.100060022580645</v>
      </c>
      <c r="CG47">
        <v>29.881154838709701</v>
      </c>
      <c r="CH47">
        <v>29.1819064516129</v>
      </c>
      <c r="CI47">
        <v>999.9</v>
      </c>
      <c r="CJ47">
        <v>10010.561290322599</v>
      </c>
      <c r="CK47">
        <v>0</v>
      </c>
      <c r="CL47">
        <v>12.1982451612903</v>
      </c>
      <c r="CM47">
        <v>1699.97548387097</v>
      </c>
      <c r="CN47">
        <v>0.97602061290322595</v>
      </c>
      <c r="CO47">
        <v>2.3979412903225798E-2</v>
      </c>
      <c r="CP47">
        <v>0</v>
      </c>
      <c r="CQ47">
        <v>827.59635483871</v>
      </c>
      <c r="CR47">
        <v>5.0001699999999998</v>
      </c>
      <c r="CS47">
        <v>14320.9709677419</v>
      </c>
      <c r="CT47">
        <v>14900.867741935501</v>
      </c>
      <c r="CU47">
        <v>48.896935483870898</v>
      </c>
      <c r="CV47">
        <v>50.0783870967742</v>
      </c>
      <c r="CW47">
        <v>49.499709677419297</v>
      </c>
      <c r="CX47">
        <v>50.693225806451601</v>
      </c>
      <c r="CY47">
        <v>50.759870967741897</v>
      </c>
      <c r="CZ47">
        <v>1654.33387096774</v>
      </c>
      <c r="DA47">
        <v>40.641612903225798</v>
      </c>
      <c r="DB47">
        <v>0</v>
      </c>
      <c r="DC47">
        <v>582.70000004768394</v>
      </c>
      <c r="DD47">
        <v>827.60149999999999</v>
      </c>
      <c r="DE47">
        <v>1.42109401547674</v>
      </c>
      <c r="DF47">
        <v>122.936752213595</v>
      </c>
      <c r="DG47">
        <v>14322.65</v>
      </c>
      <c r="DH47">
        <v>15</v>
      </c>
      <c r="DI47">
        <v>1531240281.5999999</v>
      </c>
      <c r="DJ47" t="s">
        <v>438</v>
      </c>
      <c r="DK47">
        <v>61</v>
      </c>
      <c r="DL47">
        <v>1.2130000000000001</v>
      </c>
      <c r="DM47">
        <v>-0.10299999999999999</v>
      </c>
      <c r="DN47">
        <v>400</v>
      </c>
      <c r="DO47">
        <v>16</v>
      </c>
      <c r="DP47">
        <v>0.02</v>
      </c>
      <c r="DQ47">
        <v>0.01</v>
      </c>
      <c r="DR47">
        <v>32.996429606120898</v>
      </c>
      <c r="DS47">
        <v>-8.3762670518156598E-2</v>
      </c>
      <c r="DT47">
        <v>0.16855823509860601</v>
      </c>
      <c r="DU47">
        <v>1</v>
      </c>
      <c r="DV47">
        <v>0.67386521072746397</v>
      </c>
      <c r="DW47">
        <v>0.188695027498226</v>
      </c>
      <c r="DX47">
        <v>2.4462207037372799E-2</v>
      </c>
      <c r="DY47">
        <v>1</v>
      </c>
      <c r="DZ47">
        <v>2</v>
      </c>
      <c r="EA47">
        <v>2</v>
      </c>
      <c r="EB47" t="s">
        <v>278</v>
      </c>
      <c r="EC47">
        <v>1.8895</v>
      </c>
      <c r="ED47">
        <v>1.8872599999999999</v>
      </c>
      <c r="EE47">
        <v>1.88842</v>
      </c>
      <c r="EF47">
        <v>1.8884300000000001</v>
      </c>
      <c r="EG47">
        <v>1.89157</v>
      </c>
      <c r="EH47">
        <v>1.8861300000000001</v>
      </c>
      <c r="EI47">
        <v>1.88812</v>
      </c>
      <c r="EJ47">
        <v>1.8904000000000001</v>
      </c>
      <c r="EK47" t="s">
        <v>279</v>
      </c>
      <c r="EL47" t="s">
        <v>19</v>
      </c>
      <c r="EM47" t="s">
        <v>19</v>
      </c>
      <c r="EN47" t="s">
        <v>19</v>
      </c>
      <c r="EO47" t="s">
        <v>280</v>
      </c>
      <c r="EP47" t="s">
        <v>281</v>
      </c>
      <c r="EQ47" t="s">
        <v>282</v>
      </c>
      <c r="ER47" t="s">
        <v>282</v>
      </c>
      <c r="ES47" t="s">
        <v>282</v>
      </c>
      <c r="ET47" t="s">
        <v>282</v>
      </c>
      <c r="EU47">
        <v>0</v>
      </c>
      <c r="EV47">
        <v>100</v>
      </c>
      <c r="EW47">
        <v>100</v>
      </c>
      <c r="EX47">
        <v>1.2130000000000001</v>
      </c>
      <c r="EY47">
        <v>-0.10299999999999999</v>
      </c>
      <c r="EZ47">
        <v>2</v>
      </c>
      <c r="FA47">
        <v>384.11500000000001</v>
      </c>
      <c r="FB47">
        <v>622.20799999999997</v>
      </c>
      <c r="FC47">
        <v>24.999400000000001</v>
      </c>
      <c r="FD47">
        <v>35.331499999999998</v>
      </c>
      <c r="FE47">
        <v>30.0002</v>
      </c>
      <c r="FF47">
        <v>35.299300000000002</v>
      </c>
      <c r="FG47">
        <v>35.288800000000002</v>
      </c>
      <c r="FH47">
        <v>20.157800000000002</v>
      </c>
      <c r="FI47">
        <v>54.637999999999998</v>
      </c>
      <c r="FJ47">
        <v>0</v>
      </c>
      <c r="FK47">
        <v>25</v>
      </c>
      <c r="FL47">
        <v>400</v>
      </c>
      <c r="FM47">
        <v>16.017099999999999</v>
      </c>
      <c r="FN47">
        <v>100.474</v>
      </c>
      <c r="FO47">
        <v>99.348500000000001</v>
      </c>
    </row>
    <row r="48" spans="1:171" x14ac:dyDescent="0.2">
      <c r="A48">
        <v>62</v>
      </c>
      <c r="B48">
        <v>1531240418.0999999</v>
      </c>
      <c r="C48">
        <v>9842</v>
      </c>
      <c r="D48" t="s">
        <v>439</v>
      </c>
      <c r="E48" t="s">
        <v>440</v>
      </c>
      <c r="F48" t="s">
        <v>587</v>
      </c>
      <c r="G48">
        <v>1531240410.0999999</v>
      </c>
      <c r="H48">
        <f t="shared" si="43"/>
        <v>7.9170054920346226E-3</v>
      </c>
      <c r="I48">
        <f t="shared" si="44"/>
        <v>24.527427052031964</v>
      </c>
      <c r="J48">
        <f t="shared" si="45"/>
        <v>260.14587096774198</v>
      </c>
      <c r="K48">
        <f t="shared" si="46"/>
        <v>189.58861010008587</v>
      </c>
      <c r="L48">
        <f t="shared" si="47"/>
        <v>18.880977739274378</v>
      </c>
      <c r="M48">
        <f t="shared" si="48"/>
        <v>25.90771880290216</v>
      </c>
      <c r="N48">
        <f t="shared" si="49"/>
        <v>0.68149161337305519</v>
      </c>
      <c r="O48">
        <f t="shared" si="50"/>
        <v>2.2538502864203682</v>
      </c>
      <c r="P48">
        <f t="shared" si="51"/>
        <v>0.58447362764976352</v>
      </c>
      <c r="Q48">
        <f t="shared" si="52"/>
        <v>0.37285605913277819</v>
      </c>
      <c r="R48">
        <f t="shared" si="53"/>
        <v>273.60325587301094</v>
      </c>
      <c r="S48">
        <f t="shared" si="54"/>
        <v>29.288989833642262</v>
      </c>
      <c r="T48">
        <f t="shared" si="55"/>
        <v>29.196967741935499</v>
      </c>
      <c r="U48">
        <f t="shared" si="56"/>
        <v>4.0678398896070247</v>
      </c>
      <c r="V48">
        <f t="shared" si="57"/>
        <v>65.445789496636166</v>
      </c>
      <c r="W48">
        <f t="shared" si="58"/>
        <v>2.765129436604771</v>
      </c>
      <c r="X48">
        <f t="shared" si="59"/>
        <v>4.2250685000093018</v>
      </c>
      <c r="Y48">
        <f t="shared" si="60"/>
        <v>1.3027104530022537</v>
      </c>
      <c r="Z48">
        <f t="shared" si="61"/>
        <v>-349.13994219872689</v>
      </c>
      <c r="AA48">
        <f t="shared" si="62"/>
        <v>79.944286203448172</v>
      </c>
      <c r="AB48">
        <f t="shared" si="63"/>
        <v>7.8498598500469994</v>
      </c>
      <c r="AC48">
        <f t="shared" si="64"/>
        <v>12.257459727779207</v>
      </c>
      <c r="AD48">
        <v>-4.1287482902262203E-2</v>
      </c>
      <c r="AE48">
        <v>4.63488165399462E-2</v>
      </c>
      <c r="AF48">
        <v>3.4621067716621301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52150.133766445717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441</v>
      </c>
      <c r="AS48">
        <v>777.702576923077</v>
      </c>
      <c r="AT48">
        <v>1105.25</v>
      </c>
      <c r="AU48">
        <f t="shared" si="70"/>
        <v>0.29635595845005469</v>
      </c>
      <c r="AV48">
        <v>0.5</v>
      </c>
      <c r="AW48">
        <f t="shared" si="71"/>
        <v>1429.2300385877841</v>
      </c>
      <c r="AX48">
        <f t="shared" si="72"/>
        <v>24.527427052031964</v>
      </c>
      <c r="AY48">
        <f t="shared" si="73"/>
        <v>211.78041896564571</v>
      </c>
      <c r="AZ48">
        <f t="shared" si="74"/>
        <v>0.49920832390861797</v>
      </c>
      <c r="BA48">
        <f t="shared" si="75"/>
        <v>1.7860964549314611E-2</v>
      </c>
      <c r="BB48">
        <f t="shared" si="76"/>
        <v>-1</v>
      </c>
      <c r="BC48" t="s">
        <v>442</v>
      </c>
      <c r="BD48">
        <v>553.5</v>
      </c>
      <c r="BE48">
        <f t="shared" si="77"/>
        <v>551.75</v>
      </c>
      <c r="BF48">
        <f t="shared" si="78"/>
        <v>0.5936518768951935</v>
      </c>
      <c r="BG48">
        <f t="shared" si="79"/>
        <v>1.9968383017163505</v>
      </c>
      <c r="BH48">
        <f t="shared" si="80"/>
        <v>0.29635595845005475</v>
      </c>
      <c r="BI48" t="e">
        <f t="shared" si="81"/>
        <v>#DIV/0!</v>
      </c>
      <c r="BJ48" t="s">
        <v>276</v>
      </c>
      <c r="BK48" t="s">
        <v>276</v>
      </c>
      <c r="BL48" t="s">
        <v>276</v>
      </c>
      <c r="BM48" t="s">
        <v>276</v>
      </c>
      <c r="BN48" t="s">
        <v>276</v>
      </c>
      <c r="BO48" t="s">
        <v>276</v>
      </c>
      <c r="BP48" t="s">
        <v>276</v>
      </c>
      <c r="BQ48" t="s">
        <v>276</v>
      </c>
      <c r="BR48">
        <f t="shared" si="82"/>
        <v>1700.01322580645</v>
      </c>
      <c r="BS48">
        <f t="shared" si="83"/>
        <v>1429.2300385877841</v>
      </c>
      <c r="BT48">
        <f t="shared" si="84"/>
        <v>0.8407170114278304</v>
      </c>
      <c r="BU48">
        <f t="shared" si="85"/>
        <v>0.19143402285566088</v>
      </c>
      <c r="BV48">
        <v>6</v>
      </c>
      <c r="BW48">
        <v>0.5</v>
      </c>
      <c r="BX48" t="s">
        <v>277</v>
      </c>
      <c r="BY48">
        <v>1531240410.0999999</v>
      </c>
      <c r="BZ48">
        <v>260.14587096774198</v>
      </c>
      <c r="CA48">
        <v>300.024838709677</v>
      </c>
      <c r="CB48">
        <v>27.765354838709701</v>
      </c>
      <c r="CC48">
        <v>16.220019354838701</v>
      </c>
      <c r="CD48">
        <v>400.01541935483903</v>
      </c>
      <c r="CE48">
        <v>99.489145161290296</v>
      </c>
      <c r="CF48">
        <v>0.100053416129032</v>
      </c>
      <c r="CG48">
        <v>29.8548935483871</v>
      </c>
      <c r="CH48">
        <v>29.196967741935499</v>
      </c>
      <c r="CI48">
        <v>999.9</v>
      </c>
      <c r="CJ48">
        <v>10007.802580645201</v>
      </c>
      <c r="CK48">
        <v>0</v>
      </c>
      <c r="CL48">
        <v>12.4922709677419</v>
      </c>
      <c r="CM48">
        <v>1700.01322580645</v>
      </c>
      <c r="CN48">
        <v>0.97603045161290303</v>
      </c>
      <c r="CO48">
        <v>2.3969887096774199E-2</v>
      </c>
      <c r="CP48">
        <v>0</v>
      </c>
      <c r="CQ48">
        <v>777.75183870967703</v>
      </c>
      <c r="CR48">
        <v>5.0001699999999998</v>
      </c>
      <c r="CS48">
        <v>13444.822580645199</v>
      </c>
      <c r="CT48">
        <v>14901.2322580645</v>
      </c>
      <c r="CU48">
        <v>48.378838709677403</v>
      </c>
      <c r="CV48">
        <v>49.588419354838699</v>
      </c>
      <c r="CW48">
        <v>48.955483870967697</v>
      </c>
      <c r="CX48">
        <v>50.239677419354798</v>
      </c>
      <c r="CY48">
        <v>50.275806451612901</v>
      </c>
      <c r="CZ48">
        <v>1654.3822580645201</v>
      </c>
      <c r="DA48">
        <v>40.6309677419355</v>
      </c>
      <c r="DB48">
        <v>0</v>
      </c>
      <c r="DC48">
        <v>105</v>
      </c>
      <c r="DD48">
        <v>777.702576923077</v>
      </c>
      <c r="DE48">
        <v>-3.4087179459036099</v>
      </c>
      <c r="DF48">
        <v>-102.22905987664799</v>
      </c>
      <c r="DG48">
        <v>13443.9153846154</v>
      </c>
      <c r="DH48">
        <v>15</v>
      </c>
      <c r="DI48">
        <v>1531240387.0999999</v>
      </c>
      <c r="DJ48" t="s">
        <v>443</v>
      </c>
      <c r="DK48">
        <v>62</v>
      </c>
      <c r="DL48">
        <v>1.137</v>
      </c>
      <c r="DM48">
        <v>-0.10199999999999999</v>
      </c>
      <c r="DN48">
        <v>300</v>
      </c>
      <c r="DO48">
        <v>16</v>
      </c>
      <c r="DP48">
        <v>0.04</v>
      </c>
      <c r="DQ48">
        <v>0.01</v>
      </c>
      <c r="DR48">
        <v>24.5368813048091</v>
      </c>
      <c r="DS48">
        <v>1.54010270426408E-2</v>
      </c>
      <c r="DT48">
        <v>0.10780431100021801</v>
      </c>
      <c r="DU48">
        <v>1</v>
      </c>
      <c r="DV48">
        <v>0.66941595374862894</v>
      </c>
      <c r="DW48">
        <v>0.13079334355664901</v>
      </c>
      <c r="DX48">
        <v>1.7693875888868699E-2</v>
      </c>
      <c r="DY48">
        <v>1</v>
      </c>
      <c r="DZ48">
        <v>2</v>
      </c>
      <c r="EA48">
        <v>2</v>
      </c>
      <c r="EB48" t="s">
        <v>278</v>
      </c>
      <c r="EC48">
        <v>1.8895</v>
      </c>
      <c r="ED48">
        <v>1.88727</v>
      </c>
      <c r="EE48">
        <v>1.88842</v>
      </c>
      <c r="EF48">
        <v>1.8884300000000001</v>
      </c>
      <c r="EG48">
        <v>1.89157</v>
      </c>
      <c r="EH48">
        <v>1.8861300000000001</v>
      </c>
      <c r="EI48">
        <v>1.88811</v>
      </c>
      <c r="EJ48">
        <v>1.8903700000000001</v>
      </c>
      <c r="EK48" t="s">
        <v>279</v>
      </c>
      <c r="EL48" t="s">
        <v>19</v>
      </c>
      <c r="EM48" t="s">
        <v>19</v>
      </c>
      <c r="EN48" t="s">
        <v>19</v>
      </c>
      <c r="EO48" t="s">
        <v>280</v>
      </c>
      <c r="EP48" t="s">
        <v>281</v>
      </c>
      <c r="EQ48" t="s">
        <v>282</v>
      </c>
      <c r="ER48" t="s">
        <v>282</v>
      </c>
      <c r="ES48" t="s">
        <v>282</v>
      </c>
      <c r="ET48" t="s">
        <v>282</v>
      </c>
      <c r="EU48">
        <v>0</v>
      </c>
      <c r="EV48">
        <v>100</v>
      </c>
      <c r="EW48">
        <v>100</v>
      </c>
      <c r="EX48">
        <v>1.137</v>
      </c>
      <c r="EY48">
        <v>-0.10199999999999999</v>
      </c>
      <c r="EZ48">
        <v>2</v>
      </c>
      <c r="FA48">
        <v>383.94200000000001</v>
      </c>
      <c r="FB48">
        <v>622.01199999999994</v>
      </c>
      <c r="FC48">
        <v>24.999099999999999</v>
      </c>
      <c r="FD48">
        <v>35.3705</v>
      </c>
      <c r="FE48">
        <v>30.0001</v>
      </c>
      <c r="FF48">
        <v>35.337499999999999</v>
      </c>
      <c r="FG48">
        <v>35.327599999999997</v>
      </c>
      <c r="FH48">
        <v>16.0337</v>
      </c>
      <c r="FI48">
        <v>54.444899999999997</v>
      </c>
      <c r="FJ48">
        <v>0</v>
      </c>
      <c r="FK48">
        <v>25</v>
      </c>
      <c r="FL48">
        <v>300</v>
      </c>
      <c r="FM48">
        <v>16.075800000000001</v>
      </c>
      <c r="FN48">
        <v>100.467</v>
      </c>
      <c r="FO48">
        <v>99.340299999999999</v>
      </c>
    </row>
    <row r="49" spans="1:171" x14ac:dyDescent="0.2">
      <c r="A49">
        <v>63</v>
      </c>
      <c r="B49">
        <v>1531240537.0999999</v>
      </c>
      <c r="C49">
        <v>9961</v>
      </c>
      <c r="D49" t="s">
        <v>444</v>
      </c>
      <c r="E49" t="s">
        <v>445</v>
      </c>
      <c r="F49" t="s">
        <v>587</v>
      </c>
      <c r="G49">
        <v>1531240529.1129</v>
      </c>
      <c r="H49">
        <f t="shared" si="43"/>
        <v>7.9354106129650853E-3</v>
      </c>
      <c r="I49">
        <f t="shared" si="44"/>
        <v>20.01006361377182</v>
      </c>
      <c r="J49">
        <f t="shared" si="45"/>
        <v>217.422870967742</v>
      </c>
      <c r="K49">
        <f t="shared" si="46"/>
        <v>160.27399616068803</v>
      </c>
      <c r="L49">
        <f t="shared" si="47"/>
        <v>15.961653512048031</v>
      </c>
      <c r="M49">
        <f t="shared" si="48"/>
        <v>21.653097914289422</v>
      </c>
      <c r="N49">
        <f t="shared" si="49"/>
        <v>0.68887792522671787</v>
      </c>
      <c r="O49">
        <f t="shared" si="50"/>
        <v>2.2523189595294069</v>
      </c>
      <c r="P49">
        <f t="shared" si="51"/>
        <v>0.58985091174143012</v>
      </c>
      <c r="Q49">
        <f t="shared" si="52"/>
        <v>0.37636180152866761</v>
      </c>
      <c r="R49">
        <f t="shared" si="53"/>
        <v>273.6000170328752</v>
      </c>
      <c r="S49">
        <f t="shared" si="54"/>
        <v>29.228935756290145</v>
      </c>
      <c r="T49">
        <f t="shared" si="55"/>
        <v>29.1526741935484</v>
      </c>
      <c r="U49">
        <f t="shared" si="56"/>
        <v>4.0574405450494888</v>
      </c>
      <c r="V49">
        <f t="shared" si="57"/>
        <v>65.609430382067629</v>
      </c>
      <c r="W49">
        <f t="shared" si="58"/>
        <v>2.7635164214870334</v>
      </c>
      <c r="X49">
        <f t="shared" si="59"/>
        <v>4.2120719619025344</v>
      </c>
      <c r="Y49">
        <f t="shared" si="60"/>
        <v>1.2939241235624555</v>
      </c>
      <c r="Z49">
        <f t="shared" si="61"/>
        <v>-349.95160803176026</v>
      </c>
      <c r="AA49">
        <f t="shared" si="62"/>
        <v>78.763832208368669</v>
      </c>
      <c r="AB49">
        <f t="shared" si="63"/>
        <v>7.7354525021512464</v>
      </c>
      <c r="AC49">
        <f t="shared" si="64"/>
        <v>10.147693711634858</v>
      </c>
      <c r="AD49">
        <v>-4.1246206173892498E-2</v>
      </c>
      <c r="AE49">
        <v>4.6302479796311198E-2</v>
      </c>
      <c r="AF49">
        <v>3.45936750301167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52109.360109647852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446</v>
      </c>
      <c r="AS49">
        <v>753.82680769230797</v>
      </c>
      <c r="AT49">
        <v>1045.46</v>
      </c>
      <c r="AU49">
        <f t="shared" si="70"/>
        <v>0.27895203289240345</v>
      </c>
      <c r="AV49">
        <v>0.5</v>
      </c>
      <c r="AW49">
        <f t="shared" si="71"/>
        <v>1429.2127266097639</v>
      </c>
      <c r="AX49">
        <f t="shared" si="72"/>
        <v>20.01006361377182</v>
      </c>
      <c r="AY49">
        <f t="shared" si="73"/>
        <v>199.34089776174423</v>
      </c>
      <c r="AZ49">
        <f t="shared" si="74"/>
        <v>0.47410709161517423</v>
      </c>
      <c r="BA49">
        <f t="shared" si="75"/>
        <v>1.4700445372894069E-2</v>
      </c>
      <c r="BB49">
        <f t="shared" si="76"/>
        <v>-1</v>
      </c>
      <c r="BC49" t="s">
        <v>447</v>
      </c>
      <c r="BD49">
        <v>549.79999999999995</v>
      </c>
      <c r="BE49">
        <f t="shared" si="77"/>
        <v>495.66000000000008</v>
      </c>
      <c r="BF49">
        <f t="shared" si="78"/>
        <v>0.58837346630289311</v>
      </c>
      <c r="BG49">
        <f t="shared" si="79"/>
        <v>1.9015278283012007</v>
      </c>
      <c r="BH49">
        <f t="shared" si="80"/>
        <v>0.27895203289240339</v>
      </c>
      <c r="BI49" t="e">
        <f t="shared" si="81"/>
        <v>#DIV/0!</v>
      </c>
      <c r="BJ49" t="s">
        <v>276</v>
      </c>
      <c r="BK49" t="s">
        <v>276</v>
      </c>
      <c r="BL49" t="s">
        <v>276</v>
      </c>
      <c r="BM49" t="s">
        <v>276</v>
      </c>
      <c r="BN49" t="s">
        <v>276</v>
      </c>
      <c r="BO49" t="s">
        <v>276</v>
      </c>
      <c r="BP49" t="s">
        <v>276</v>
      </c>
      <c r="BQ49" t="s">
        <v>276</v>
      </c>
      <c r="BR49">
        <f t="shared" si="82"/>
        <v>1699.9925806451599</v>
      </c>
      <c r="BS49">
        <f t="shared" si="83"/>
        <v>1429.2127266097639</v>
      </c>
      <c r="BT49">
        <f t="shared" si="84"/>
        <v>0.84071703775752182</v>
      </c>
      <c r="BU49">
        <f t="shared" si="85"/>
        <v>0.19143407551504382</v>
      </c>
      <c r="BV49">
        <v>6</v>
      </c>
      <c r="BW49">
        <v>0.5</v>
      </c>
      <c r="BX49" t="s">
        <v>277</v>
      </c>
      <c r="BY49">
        <v>1531240529.1129</v>
      </c>
      <c r="BZ49">
        <v>217.422870967742</v>
      </c>
      <c r="CA49">
        <v>250.02454838709701</v>
      </c>
      <c r="CB49">
        <v>27.748993548387102</v>
      </c>
      <c r="CC49">
        <v>16.1766838709677</v>
      </c>
      <c r="CD49">
        <v>400.017516129032</v>
      </c>
      <c r="CE49">
        <v>99.489732258064507</v>
      </c>
      <c r="CF49">
        <v>0.100057067741935</v>
      </c>
      <c r="CG49">
        <v>29.801325806451601</v>
      </c>
      <c r="CH49">
        <v>29.1526741935484</v>
      </c>
      <c r="CI49">
        <v>999.9</v>
      </c>
      <c r="CJ49">
        <v>9997.7383870967697</v>
      </c>
      <c r="CK49">
        <v>0</v>
      </c>
      <c r="CL49">
        <v>10.979290322580599</v>
      </c>
      <c r="CM49">
        <v>1699.9925806451599</v>
      </c>
      <c r="CN49">
        <v>0.97602638709677403</v>
      </c>
      <c r="CO49">
        <v>2.3973754838709699E-2</v>
      </c>
      <c r="CP49">
        <v>0</v>
      </c>
      <c r="CQ49">
        <v>753.82422580645198</v>
      </c>
      <c r="CR49">
        <v>5.0001699999999998</v>
      </c>
      <c r="CS49">
        <v>12978.370967741899</v>
      </c>
      <c r="CT49">
        <v>14901.0483870968</v>
      </c>
      <c r="CU49">
        <v>47.892838709677399</v>
      </c>
      <c r="CV49">
        <v>49.152999999999999</v>
      </c>
      <c r="CW49">
        <v>48.455451612903197</v>
      </c>
      <c r="CX49">
        <v>49.810193548387097</v>
      </c>
      <c r="CY49">
        <v>49.818387096774202</v>
      </c>
      <c r="CZ49">
        <v>1654.35935483871</v>
      </c>
      <c r="DA49">
        <v>40.631935483870997</v>
      </c>
      <c r="DB49">
        <v>0</v>
      </c>
      <c r="DC49">
        <v>118.200000047684</v>
      </c>
      <c r="DD49">
        <v>753.82680769230797</v>
      </c>
      <c r="DE49">
        <v>-2.0042735269222001</v>
      </c>
      <c r="DF49">
        <v>-17.087179602153199</v>
      </c>
      <c r="DG49">
        <v>12978.1076923077</v>
      </c>
      <c r="DH49">
        <v>15</v>
      </c>
      <c r="DI49">
        <v>1531240506.0999999</v>
      </c>
      <c r="DJ49" t="s">
        <v>448</v>
      </c>
      <c r="DK49">
        <v>63</v>
      </c>
      <c r="DL49">
        <v>1.153</v>
      </c>
      <c r="DM49">
        <v>-0.10100000000000001</v>
      </c>
      <c r="DN49">
        <v>250</v>
      </c>
      <c r="DO49">
        <v>16</v>
      </c>
      <c r="DP49">
        <v>0.05</v>
      </c>
      <c r="DQ49">
        <v>0.01</v>
      </c>
      <c r="DR49">
        <v>20.0220339109927</v>
      </c>
      <c r="DS49">
        <v>-5.8070594525858103E-2</v>
      </c>
      <c r="DT49">
        <v>7.6689565811147498E-2</v>
      </c>
      <c r="DU49">
        <v>1</v>
      </c>
      <c r="DV49">
        <v>0.67458301768835804</v>
      </c>
      <c r="DW49">
        <v>0.151401962821055</v>
      </c>
      <c r="DX49">
        <v>2.1617475603448899E-2</v>
      </c>
      <c r="DY49">
        <v>1</v>
      </c>
      <c r="DZ49">
        <v>2</v>
      </c>
      <c r="EA49">
        <v>2</v>
      </c>
      <c r="EB49" t="s">
        <v>278</v>
      </c>
      <c r="EC49">
        <v>1.88951</v>
      </c>
      <c r="ED49">
        <v>1.8873200000000001</v>
      </c>
      <c r="EE49">
        <v>1.88842</v>
      </c>
      <c r="EF49">
        <v>1.8884300000000001</v>
      </c>
      <c r="EG49">
        <v>1.8915999999999999</v>
      </c>
      <c r="EH49">
        <v>1.8861399999999999</v>
      </c>
      <c r="EI49">
        <v>1.88811</v>
      </c>
      <c r="EJ49">
        <v>1.89036</v>
      </c>
      <c r="EK49" t="s">
        <v>279</v>
      </c>
      <c r="EL49" t="s">
        <v>19</v>
      </c>
      <c r="EM49" t="s">
        <v>19</v>
      </c>
      <c r="EN49" t="s">
        <v>19</v>
      </c>
      <c r="EO49" t="s">
        <v>280</v>
      </c>
      <c r="EP49" t="s">
        <v>281</v>
      </c>
      <c r="EQ49" t="s">
        <v>282</v>
      </c>
      <c r="ER49" t="s">
        <v>282</v>
      </c>
      <c r="ES49" t="s">
        <v>282</v>
      </c>
      <c r="ET49" t="s">
        <v>282</v>
      </c>
      <c r="EU49">
        <v>0</v>
      </c>
      <c r="EV49">
        <v>100</v>
      </c>
      <c r="EW49">
        <v>100</v>
      </c>
      <c r="EX49">
        <v>1.153</v>
      </c>
      <c r="EY49">
        <v>-0.10100000000000001</v>
      </c>
      <c r="EZ49">
        <v>2</v>
      </c>
      <c r="FA49">
        <v>384.15300000000002</v>
      </c>
      <c r="FB49">
        <v>621.91399999999999</v>
      </c>
      <c r="FC49">
        <v>24.999600000000001</v>
      </c>
      <c r="FD49">
        <v>35.386699999999998</v>
      </c>
      <c r="FE49">
        <v>30.0001</v>
      </c>
      <c r="FF49">
        <v>35.366700000000002</v>
      </c>
      <c r="FG49">
        <v>35.353499999999997</v>
      </c>
      <c r="FH49">
        <v>13.9192</v>
      </c>
      <c r="FI49">
        <v>54.6143</v>
      </c>
      <c r="FJ49">
        <v>0</v>
      </c>
      <c r="FK49">
        <v>25</v>
      </c>
      <c r="FL49">
        <v>250</v>
      </c>
      <c r="FM49">
        <v>15.997400000000001</v>
      </c>
      <c r="FN49">
        <v>100.465</v>
      </c>
      <c r="FO49">
        <v>99.34</v>
      </c>
    </row>
    <row r="50" spans="1:171" x14ac:dyDescent="0.2">
      <c r="A50">
        <v>64</v>
      </c>
      <c r="B50">
        <v>1531240644.0999999</v>
      </c>
      <c r="C50">
        <v>10068</v>
      </c>
      <c r="D50" t="s">
        <v>449</v>
      </c>
      <c r="E50" t="s">
        <v>450</v>
      </c>
      <c r="F50" t="s">
        <v>587</v>
      </c>
      <c r="G50">
        <v>1531240636.1161301</v>
      </c>
      <c r="H50">
        <f t="shared" si="43"/>
        <v>7.9481921667517927E-3</v>
      </c>
      <c r="I50">
        <f t="shared" si="44"/>
        <v>12.819252006396358</v>
      </c>
      <c r="J50">
        <f t="shared" si="45"/>
        <v>153.98277419354801</v>
      </c>
      <c r="K50">
        <f t="shared" si="46"/>
        <v>117.06354822598429</v>
      </c>
      <c r="L50">
        <f t="shared" si="47"/>
        <v>11.658280755921991</v>
      </c>
      <c r="M50">
        <f t="shared" si="48"/>
        <v>15.335041866821289</v>
      </c>
      <c r="N50">
        <f t="shared" si="49"/>
        <v>0.6888706173157072</v>
      </c>
      <c r="O50">
        <f t="shared" si="50"/>
        <v>2.2543473221069181</v>
      </c>
      <c r="P50">
        <f t="shared" si="51"/>
        <v>0.58992103165630794</v>
      </c>
      <c r="Q50">
        <f t="shared" si="52"/>
        <v>0.3764005276531609</v>
      </c>
      <c r="R50">
        <f t="shared" si="53"/>
        <v>273.60330289808297</v>
      </c>
      <c r="S50">
        <f t="shared" si="54"/>
        <v>29.179041476958545</v>
      </c>
      <c r="T50">
        <f t="shared" si="55"/>
        <v>29.122351612903199</v>
      </c>
      <c r="U50">
        <f t="shared" si="56"/>
        <v>4.0503347106012075</v>
      </c>
      <c r="V50">
        <f t="shared" si="57"/>
        <v>65.56628175409854</v>
      </c>
      <c r="W50">
        <f t="shared" si="58"/>
        <v>2.7543772160914806</v>
      </c>
      <c r="X50">
        <f t="shared" si="59"/>
        <v>4.2009050115447559</v>
      </c>
      <c r="Y50">
        <f t="shared" si="60"/>
        <v>1.295957494509727</v>
      </c>
      <c r="Z50">
        <f t="shared" si="61"/>
        <v>-350.51527455375407</v>
      </c>
      <c r="AA50">
        <f t="shared" si="62"/>
        <v>76.912137254615985</v>
      </c>
      <c r="AB50">
        <f t="shared" si="63"/>
        <v>7.5439380797084059</v>
      </c>
      <c r="AC50">
        <f t="shared" si="64"/>
        <v>7.5441036786533147</v>
      </c>
      <c r="AD50">
        <v>-4.1300885914897098E-2</v>
      </c>
      <c r="AE50">
        <v>4.6363862595797299E-2</v>
      </c>
      <c r="AF50">
        <v>3.4629960394684298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52183.550771080932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451</v>
      </c>
      <c r="AS50">
        <v>735.28538461538506</v>
      </c>
      <c r="AT50">
        <v>979.42600000000004</v>
      </c>
      <c r="AU50">
        <f t="shared" si="70"/>
        <v>0.24926907738268633</v>
      </c>
      <c r="AV50">
        <v>0.5</v>
      </c>
      <c r="AW50">
        <f t="shared" si="71"/>
        <v>1429.2276289103359</v>
      </c>
      <c r="AX50">
        <f t="shared" si="72"/>
        <v>12.819252006396358</v>
      </c>
      <c r="AY50">
        <f t="shared" si="73"/>
        <v>178.1311262141619</v>
      </c>
      <c r="AZ50">
        <f t="shared" si="74"/>
        <v>0.43765021553440492</v>
      </c>
      <c r="BA50">
        <f t="shared" si="75"/>
        <v>9.669035027634023E-3</v>
      </c>
      <c r="BB50">
        <f t="shared" si="76"/>
        <v>-1</v>
      </c>
      <c r="BC50" t="s">
        <v>452</v>
      </c>
      <c r="BD50">
        <v>550.78</v>
      </c>
      <c r="BE50">
        <f t="shared" si="77"/>
        <v>428.64600000000007</v>
      </c>
      <c r="BF50">
        <f t="shared" si="78"/>
        <v>0.56956233205165785</v>
      </c>
      <c r="BG50">
        <f t="shared" si="79"/>
        <v>1.7782526598641928</v>
      </c>
      <c r="BH50">
        <f t="shared" si="80"/>
        <v>0.24926907738268636</v>
      </c>
      <c r="BI50" t="e">
        <f t="shared" si="81"/>
        <v>#DIV/0!</v>
      </c>
      <c r="BJ50" t="s">
        <v>276</v>
      </c>
      <c r="BK50" t="s">
        <v>276</v>
      </c>
      <c r="BL50" t="s">
        <v>276</v>
      </c>
      <c r="BM50" t="s">
        <v>276</v>
      </c>
      <c r="BN50" t="s">
        <v>276</v>
      </c>
      <c r="BO50" t="s">
        <v>276</v>
      </c>
      <c r="BP50" t="s">
        <v>276</v>
      </c>
      <c r="BQ50" t="s">
        <v>276</v>
      </c>
      <c r="BR50">
        <f t="shared" si="82"/>
        <v>1700.01</v>
      </c>
      <c r="BS50">
        <f t="shared" si="83"/>
        <v>1429.2276289103359</v>
      </c>
      <c r="BT50">
        <f t="shared" si="84"/>
        <v>0.84071718925790784</v>
      </c>
      <c r="BU50">
        <f t="shared" si="85"/>
        <v>0.19143437851581566</v>
      </c>
      <c r="BV50">
        <v>6</v>
      </c>
      <c r="BW50">
        <v>0.5</v>
      </c>
      <c r="BX50" t="s">
        <v>277</v>
      </c>
      <c r="BY50">
        <v>1531240636.1161301</v>
      </c>
      <c r="BZ50">
        <v>153.98277419354801</v>
      </c>
      <c r="CA50">
        <v>175.04664516129</v>
      </c>
      <c r="CB50">
        <v>27.657351612903199</v>
      </c>
      <c r="CC50">
        <v>16.065261290322599</v>
      </c>
      <c r="CD50">
        <v>400.01583870967698</v>
      </c>
      <c r="CE50">
        <v>99.489287096774206</v>
      </c>
      <c r="CF50">
        <v>0.100046496774194</v>
      </c>
      <c r="CG50">
        <v>29.755183870967699</v>
      </c>
      <c r="CH50">
        <v>29.122351612903199</v>
      </c>
      <c r="CI50">
        <v>999.9</v>
      </c>
      <c r="CJ50">
        <v>10011.0370967742</v>
      </c>
      <c r="CK50">
        <v>0</v>
      </c>
      <c r="CL50">
        <v>12.896348387096801</v>
      </c>
      <c r="CM50">
        <v>1700.01</v>
      </c>
      <c r="CN50">
        <v>0.97602183870967796</v>
      </c>
      <c r="CO50">
        <v>2.39777903225806E-2</v>
      </c>
      <c r="CP50">
        <v>0</v>
      </c>
      <c r="CQ50">
        <v>735.35345161290297</v>
      </c>
      <c r="CR50">
        <v>5.0001699999999998</v>
      </c>
      <c r="CS50">
        <v>12706.941935483899</v>
      </c>
      <c r="CT50">
        <v>14901.183870967699</v>
      </c>
      <c r="CU50">
        <v>47.639000000000003</v>
      </c>
      <c r="CV50">
        <v>48.908999999999999</v>
      </c>
      <c r="CW50">
        <v>48.185096774193497</v>
      </c>
      <c r="CX50">
        <v>49.545999999999999</v>
      </c>
      <c r="CY50">
        <v>49.562064516128999</v>
      </c>
      <c r="CZ50">
        <v>1654.3690322580601</v>
      </c>
      <c r="DA50">
        <v>40.640967741935498</v>
      </c>
      <c r="DB50">
        <v>0</v>
      </c>
      <c r="DC50">
        <v>106.700000047684</v>
      </c>
      <c r="DD50">
        <v>735.28538461538506</v>
      </c>
      <c r="DE50">
        <v>-4.1795555451399196</v>
      </c>
      <c r="DF50">
        <v>-82.188034092426705</v>
      </c>
      <c r="DG50">
        <v>12705.961538461501</v>
      </c>
      <c r="DH50">
        <v>15</v>
      </c>
      <c r="DI50">
        <v>1531240613.5999999</v>
      </c>
      <c r="DJ50" t="s">
        <v>453</v>
      </c>
      <c r="DK50">
        <v>64</v>
      </c>
      <c r="DL50">
        <v>1.02</v>
      </c>
      <c r="DM50">
        <v>-0.1</v>
      </c>
      <c r="DN50">
        <v>175</v>
      </c>
      <c r="DO50">
        <v>16</v>
      </c>
      <c r="DP50">
        <v>0.06</v>
      </c>
      <c r="DQ50">
        <v>0.01</v>
      </c>
      <c r="DR50">
        <v>12.8142909762385</v>
      </c>
      <c r="DS50">
        <v>8.88305809679171E-2</v>
      </c>
      <c r="DT50">
        <v>0.106325597965129</v>
      </c>
      <c r="DU50">
        <v>1</v>
      </c>
      <c r="DV50">
        <v>0.67189238479119096</v>
      </c>
      <c r="DW50">
        <v>0.18813355556580999</v>
      </c>
      <c r="DX50">
        <v>2.3745626988467099E-2</v>
      </c>
      <c r="DY50">
        <v>1</v>
      </c>
      <c r="DZ50">
        <v>2</v>
      </c>
      <c r="EA50">
        <v>2</v>
      </c>
      <c r="EB50" t="s">
        <v>278</v>
      </c>
      <c r="EC50">
        <v>1.8895</v>
      </c>
      <c r="ED50">
        <v>1.8873200000000001</v>
      </c>
      <c r="EE50">
        <v>1.8884300000000001</v>
      </c>
      <c r="EF50">
        <v>1.8884300000000001</v>
      </c>
      <c r="EG50">
        <v>1.89157</v>
      </c>
      <c r="EH50">
        <v>1.8861399999999999</v>
      </c>
      <c r="EI50">
        <v>1.88812</v>
      </c>
      <c r="EJ50">
        <v>1.8904099999999999</v>
      </c>
      <c r="EK50" t="s">
        <v>279</v>
      </c>
      <c r="EL50" t="s">
        <v>19</v>
      </c>
      <c r="EM50" t="s">
        <v>19</v>
      </c>
      <c r="EN50" t="s">
        <v>19</v>
      </c>
      <c r="EO50" t="s">
        <v>280</v>
      </c>
      <c r="EP50" t="s">
        <v>281</v>
      </c>
      <c r="EQ50" t="s">
        <v>282</v>
      </c>
      <c r="ER50" t="s">
        <v>282</v>
      </c>
      <c r="ES50" t="s">
        <v>282</v>
      </c>
      <c r="ET50" t="s">
        <v>282</v>
      </c>
      <c r="EU50">
        <v>0</v>
      </c>
      <c r="EV50">
        <v>100</v>
      </c>
      <c r="EW50">
        <v>100</v>
      </c>
      <c r="EX50">
        <v>1.02</v>
      </c>
      <c r="EY50">
        <v>-0.1</v>
      </c>
      <c r="EZ50">
        <v>2</v>
      </c>
      <c r="FA50">
        <v>384.06299999999999</v>
      </c>
      <c r="FB50">
        <v>621.80700000000002</v>
      </c>
      <c r="FC50">
        <v>25.000299999999999</v>
      </c>
      <c r="FD50">
        <v>35.3932</v>
      </c>
      <c r="FE50">
        <v>30.0001</v>
      </c>
      <c r="FF50">
        <v>35.382899999999999</v>
      </c>
      <c r="FG50">
        <v>35.369900000000001</v>
      </c>
      <c r="FH50">
        <v>10.664</v>
      </c>
      <c r="FI50">
        <v>54.9497</v>
      </c>
      <c r="FJ50">
        <v>0</v>
      </c>
      <c r="FK50">
        <v>25</v>
      </c>
      <c r="FL50">
        <v>175</v>
      </c>
      <c r="FM50">
        <v>15.8568</v>
      </c>
      <c r="FN50">
        <v>100.465</v>
      </c>
      <c r="FO50">
        <v>99.3386</v>
      </c>
    </row>
    <row r="51" spans="1:171" x14ac:dyDescent="0.2">
      <c r="A51">
        <v>65</v>
      </c>
      <c r="B51">
        <v>1531240746.0999999</v>
      </c>
      <c r="C51">
        <v>10170</v>
      </c>
      <c r="D51" t="s">
        <v>454</v>
      </c>
      <c r="E51" t="s">
        <v>455</v>
      </c>
      <c r="F51" t="s">
        <v>587</v>
      </c>
      <c r="G51">
        <v>1531240738.1225801</v>
      </c>
      <c r="H51">
        <f t="shared" ref="H51:H76" si="86">CD51*AI51*(CB51-CC51)/(100*BV51*(1000-AI51*CB51))</f>
        <v>8.0949109770467563E-3</v>
      </c>
      <c r="I51">
        <f t="shared" ref="I51:I76" si="87">CD51*AI51*(CA51-BZ51*(1000-AI51*CC51)/(1000-AI51*CB51))/(100*BV51)</f>
        <v>5.1072465561240712</v>
      </c>
      <c r="J51">
        <f t="shared" ref="J51:J76" si="88">BZ51 - IF(AI51&gt;1, I51*BV51*100/(AK51*CJ51), 0)</f>
        <v>91.251451612903196</v>
      </c>
      <c r="K51">
        <f t="shared" ref="K51:K76" si="89">((Q51-H51/2)*J51-I51)/(Q51+H51/2)</f>
        <v>76.225534326197277</v>
      </c>
      <c r="L51">
        <f t="shared" ref="L51:L76" si="90">K51*(CE51+CF51)/1000</f>
        <v>7.5911268162313803</v>
      </c>
      <c r="M51">
        <f t="shared" ref="M51:M76" si="91">(BZ51 - IF(AI51&gt;1, I51*BV51*100/(AK51*CJ51), 0))*(CE51+CF51)/1000</f>
        <v>9.0875235901190834</v>
      </c>
      <c r="N51">
        <f t="shared" ref="N51:N76" si="92">2/((1/P51-1/O51)+SIGN(P51)*SQRT((1/P51-1/O51)*(1/P51-1/O51) + 4*BW51/((BW51+1)*(BW51+1))*(2*1/P51*1/O51-1/O51*1/O51)))</f>
        <v>0.70698854598152461</v>
      </c>
      <c r="O51">
        <f t="shared" ref="O51:O76" si="93">AF51+AE51*BV51+AD51*BV51*BV51</f>
        <v>2.2529357671001722</v>
      </c>
      <c r="P51">
        <f t="shared" ref="P51:P76" si="94">H51*(1000-(1000*0.61365*EXP(17.502*T51/(240.97+T51))/(CE51+CF51)+CB51)/2)/(1000*0.61365*EXP(17.502*T51/(240.97+T51))/(CE51+CF51)-CB51)</f>
        <v>0.60312770858118636</v>
      </c>
      <c r="Q51">
        <f t="shared" ref="Q51:Q76" si="95">1/((BW51+1)/(N51/1.6)+1/(O51/1.37)) + BW51/((BW51+1)/(N51/1.6) + BW51/(O51/1.37))</f>
        <v>0.38500825551482076</v>
      </c>
      <c r="R51">
        <f t="shared" ref="R51:R76" si="96">(BS51*BU51)</f>
        <v>273.60427373698832</v>
      </c>
      <c r="S51">
        <f t="shared" ref="S51:S76" si="97">(CG51+(R51+2*0.95*0.0000000567*(((CG51+$B$7)+273)^4-(CG51+273)^4)-44100*H51)/(1.84*29.3*O51+8*0.95*0.0000000567*(CG51+273)^3))</f>
        <v>29.085360313406575</v>
      </c>
      <c r="T51">
        <f t="shared" ref="T51:T76" si="98">($C$7*CH51+$D$7*CI51+$E$7*S51)</f>
        <v>29.081987096774199</v>
      </c>
      <c r="U51">
        <f t="shared" ref="U51:U76" si="99">0.61365*EXP(17.502*T51/(240.97+T51))</f>
        <v>4.0408924725141837</v>
      </c>
      <c r="V51">
        <f t="shared" ref="V51:V76" si="100">(W51/X51*100)</f>
        <v>65.627455442173996</v>
      </c>
      <c r="W51">
        <f t="shared" ref="W51:W76" si="101">CB51*(CE51+CF51)/1000</f>
        <v>2.7498416967896673</v>
      </c>
      <c r="X51">
        <f t="shared" ref="X51:X76" si="102">0.61365*EXP(17.502*CG51/(240.97+CG51))</f>
        <v>4.1900781894745593</v>
      </c>
      <c r="Y51">
        <f t="shared" ref="Y51:Y76" si="103">(U51-CB51*(CE51+CF51)/1000)</f>
        <v>1.2910507757245164</v>
      </c>
      <c r="Z51">
        <f t="shared" ref="Z51:Z76" si="104">(-H51*44100)</f>
        <v>-356.98557408776196</v>
      </c>
      <c r="AA51">
        <f t="shared" ref="AA51:AA76" si="105">2*29.3*O51*0.92*(CG51-T51)</f>
        <v>76.320542105572272</v>
      </c>
      <c r="AB51">
        <f t="shared" ref="AB51:AB76" si="106">2*0.95*0.0000000567*(((CG51+$B$7)+273)^4-(T51+273)^4)</f>
        <v>7.4874365568575563</v>
      </c>
      <c r="AC51">
        <f t="shared" ref="AC51:AC76" si="107">R51+AB51+Z51+AA51</f>
        <v>0.42667831165620385</v>
      </c>
      <c r="AD51">
        <v>-4.12628290837007E-2</v>
      </c>
      <c r="AE51">
        <v>4.6321140468817898E-2</v>
      </c>
      <c r="AF51">
        <v>3.4604707713004901</v>
      </c>
      <c r="AG51">
        <v>0</v>
      </c>
      <c r="AH51">
        <v>0</v>
      </c>
      <c r="AI51">
        <f t="shared" ref="AI51:AI76" si="108">IF(AG51*$H$13&gt;=AK51,1,(AK51/(AK51-AG51*$H$13)))</f>
        <v>1</v>
      </c>
      <c r="AJ51">
        <f t="shared" ref="AJ51:AJ76" si="109">(AI51-1)*100</f>
        <v>0</v>
      </c>
      <c r="AK51">
        <f t="shared" ref="AK51:AK76" si="110">MAX(0,($B$13+$C$13*CJ51)/(1+$D$13*CJ51)*CE51/(CG51+273)*$E$13)</f>
        <v>52145.127386762215</v>
      </c>
      <c r="AL51">
        <v>0</v>
      </c>
      <c r="AM51">
        <v>0</v>
      </c>
      <c r="AN51">
        <v>0</v>
      </c>
      <c r="AO51">
        <f t="shared" ref="AO51:AO76" si="111">AN51-AM51</f>
        <v>0</v>
      </c>
      <c r="AP51" t="e">
        <f t="shared" ref="AP51:AP76" si="112">AO51/AN51</f>
        <v>#DIV/0!</v>
      </c>
      <c r="AQ51">
        <v>-1</v>
      </c>
      <c r="AR51" t="s">
        <v>456</v>
      </c>
      <c r="AS51">
        <v>736.61261538461497</v>
      </c>
      <c r="AT51">
        <v>941.31799999999998</v>
      </c>
      <c r="AU51">
        <f t="shared" ref="AU51:AU76" si="113">1-AS51/AT51</f>
        <v>0.21746676958836975</v>
      </c>
      <c r="AV51">
        <v>0.5</v>
      </c>
      <c r="AW51">
        <f t="shared" ref="AW51:AW76" si="114">BS51</f>
        <v>1429.2303385877312</v>
      </c>
      <c r="AX51">
        <f t="shared" ref="AX51:AX76" si="115">I51</f>
        <v>5.1072465561240712</v>
      </c>
      <c r="AY51">
        <f t="shared" ref="AY51:AY76" si="116">AU51*AV51*AW51</f>
        <v>155.40505236518291</v>
      </c>
      <c r="AZ51">
        <f t="shared" ref="AZ51:AZ76" si="117">BE51/AT51</f>
        <v>0.40653424241329711</v>
      </c>
      <c r="BA51">
        <f t="shared" ref="BA51:BA76" si="118">(AX51-AQ51)/AW51</f>
        <v>4.273101676640057E-3</v>
      </c>
      <c r="BB51">
        <f t="shared" ref="BB51:BB76" si="119">(AN51-AT51)/AT51</f>
        <v>-1</v>
      </c>
      <c r="BC51" t="s">
        <v>457</v>
      </c>
      <c r="BD51">
        <v>558.64</v>
      </c>
      <c r="BE51">
        <f t="shared" ref="BE51:BE76" si="120">AT51-BD51</f>
        <v>382.678</v>
      </c>
      <c r="BF51">
        <f t="shared" ref="BF51:BF76" si="121">(AT51-AS51)/(AT51-BD51)</f>
        <v>0.53492854205202556</v>
      </c>
      <c r="BG51">
        <f t="shared" ref="BG51:BG76" si="122">(AN51-AT51)/(AN51-BD51)</f>
        <v>1.6850171845911499</v>
      </c>
      <c r="BH51">
        <f t="shared" ref="BH51:BH76" si="123">(AT51-AS51)/(AT51-AM51)</f>
        <v>0.21746676958836972</v>
      </c>
      <c r="BI51" t="e">
        <f t="shared" ref="BI51:BI76" si="124">(AN51-AT51)/(AN51-AM51)</f>
        <v>#DIV/0!</v>
      </c>
      <c r="BJ51" t="s">
        <v>276</v>
      </c>
      <c r="BK51" t="s">
        <v>276</v>
      </c>
      <c r="BL51" t="s">
        <v>276</v>
      </c>
      <c r="BM51" t="s">
        <v>276</v>
      </c>
      <c r="BN51" t="s">
        <v>276</v>
      </c>
      <c r="BO51" t="s">
        <v>276</v>
      </c>
      <c r="BP51" t="s">
        <v>276</v>
      </c>
      <c r="BQ51" t="s">
        <v>276</v>
      </c>
      <c r="BR51">
        <f t="shared" ref="BR51:BR76" si="125">$B$11*CK51+$C$11*CL51+$F$11*CM51</f>
        <v>1700.0129032258101</v>
      </c>
      <c r="BS51">
        <f t="shared" ref="BS51:BS76" si="126">BR51*BT51</f>
        <v>1429.2303385877312</v>
      </c>
      <c r="BT51">
        <f t="shared" ref="BT51:BT76" si="127">($B$11*$D$9+$C$11*$D$9+$F$11*((CZ51+CR51)/MAX(CZ51+CR51+DA51, 0.1)*$I$9+DA51/MAX(CZ51+CR51+DA51, 0.1)*$J$9))/($B$11+$C$11+$F$11)</f>
        <v>0.84071734742467941</v>
      </c>
      <c r="BU51">
        <f t="shared" ref="BU51:BU76" si="128">($B$11*$K$9+$C$11*$K$9+$F$11*((CZ51+CR51)/MAX(CZ51+CR51+DA51, 0.1)*$P$9+DA51/MAX(CZ51+CR51+DA51, 0.1)*$Q$9))/($B$11+$C$11+$F$11)</f>
        <v>0.19143469484935896</v>
      </c>
      <c r="BV51">
        <v>6</v>
      </c>
      <c r="BW51">
        <v>0.5</v>
      </c>
      <c r="BX51" t="s">
        <v>277</v>
      </c>
      <c r="BY51">
        <v>1531240738.1225801</v>
      </c>
      <c r="BZ51">
        <v>91.251451612903196</v>
      </c>
      <c r="CA51">
        <v>100.020664516129</v>
      </c>
      <c r="CB51">
        <v>27.612258064516102</v>
      </c>
      <c r="CC51">
        <v>15.804719354838699</v>
      </c>
      <c r="CD51">
        <v>399.98474193548401</v>
      </c>
      <c r="CE51">
        <v>99.487729032258102</v>
      </c>
      <c r="CF51">
        <v>9.9986335483870994E-2</v>
      </c>
      <c r="CG51">
        <v>29.710345161290299</v>
      </c>
      <c r="CH51">
        <v>29.081987096774199</v>
      </c>
      <c r="CI51">
        <v>999.9</v>
      </c>
      <c r="CJ51">
        <v>10001.969032258099</v>
      </c>
      <c r="CK51">
        <v>0</v>
      </c>
      <c r="CL51">
        <v>12.9571806451613</v>
      </c>
      <c r="CM51">
        <v>1700.0129032258101</v>
      </c>
      <c r="CN51">
        <v>0.97601912903225796</v>
      </c>
      <c r="CO51">
        <v>2.39805677419355E-2</v>
      </c>
      <c r="CP51">
        <v>0</v>
      </c>
      <c r="CQ51">
        <v>736.64635483870995</v>
      </c>
      <c r="CR51">
        <v>5.0001699999999998</v>
      </c>
      <c r="CS51">
        <v>12718.6129032258</v>
      </c>
      <c r="CT51">
        <v>14901.183870967699</v>
      </c>
      <c r="CU51">
        <v>47.350548387096801</v>
      </c>
      <c r="CV51">
        <v>48.658999999999999</v>
      </c>
      <c r="CW51">
        <v>47.899000000000001</v>
      </c>
      <c r="CX51">
        <v>49.342483870967698</v>
      </c>
      <c r="CY51">
        <v>49.324258064516101</v>
      </c>
      <c r="CZ51">
        <v>1654.36290322581</v>
      </c>
      <c r="DA51">
        <v>40.65</v>
      </c>
      <c r="DB51">
        <v>0</v>
      </c>
      <c r="DC51">
        <v>101.5</v>
      </c>
      <c r="DD51">
        <v>736.61261538461497</v>
      </c>
      <c r="DE51">
        <v>-3.6900512791918598</v>
      </c>
      <c r="DF51">
        <v>-66.639316260610201</v>
      </c>
      <c r="DG51">
        <v>12718.038461538499</v>
      </c>
      <c r="DH51">
        <v>15</v>
      </c>
      <c r="DI51">
        <v>1531240715.5999999</v>
      </c>
      <c r="DJ51" t="s">
        <v>458</v>
      </c>
      <c r="DK51">
        <v>65</v>
      </c>
      <c r="DL51">
        <v>0.91800000000000004</v>
      </c>
      <c r="DM51">
        <v>-0.10199999999999999</v>
      </c>
      <c r="DN51">
        <v>100</v>
      </c>
      <c r="DO51">
        <v>16</v>
      </c>
      <c r="DP51">
        <v>0.13</v>
      </c>
      <c r="DQ51">
        <v>0.01</v>
      </c>
      <c r="DR51">
        <v>5.1104075195872598</v>
      </c>
      <c r="DS51">
        <v>1.49021652609204E-2</v>
      </c>
      <c r="DT51">
        <v>6.2306863321861403E-2</v>
      </c>
      <c r="DU51">
        <v>1</v>
      </c>
      <c r="DV51">
        <v>0.69310787688522801</v>
      </c>
      <c r="DW51">
        <v>0.159584790144711</v>
      </c>
      <c r="DX51">
        <v>2.1125194306306098E-2</v>
      </c>
      <c r="DY51">
        <v>1</v>
      </c>
      <c r="DZ51">
        <v>2</v>
      </c>
      <c r="EA51">
        <v>2</v>
      </c>
      <c r="EB51" t="s">
        <v>278</v>
      </c>
      <c r="EC51">
        <v>1.8895</v>
      </c>
      <c r="ED51">
        <v>1.8872800000000001</v>
      </c>
      <c r="EE51">
        <v>1.8884300000000001</v>
      </c>
      <c r="EF51">
        <v>1.88842</v>
      </c>
      <c r="EG51">
        <v>1.89158</v>
      </c>
      <c r="EH51">
        <v>1.8861399999999999</v>
      </c>
      <c r="EI51">
        <v>1.8880999999999999</v>
      </c>
      <c r="EJ51">
        <v>1.8903700000000001</v>
      </c>
      <c r="EK51" t="s">
        <v>279</v>
      </c>
      <c r="EL51" t="s">
        <v>19</v>
      </c>
      <c r="EM51" t="s">
        <v>19</v>
      </c>
      <c r="EN51" t="s">
        <v>19</v>
      </c>
      <c r="EO51" t="s">
        <v>280</v>
      </c>
      <c r="EP51" t="s">
        <v>281</v>
      </c>
      <c r="EQ51" t="s">
        <v>282</v>
      </c>
      <c r="ER51" t="s">
        <v>282</v>
      </c>
      <c r="ES51" t="s">
        <v>282</v>
      </c>
      <c r="ET51" t="s">
        <v>282</v>
      </c>
      <c r="EU51">
        <v>0</v>
      </c>
      <c r="EV51">
        <v>100</v>
      </c>
      <c r="EW51">
        <v>100</v>
      </c>
      <c r="EX51">
        <v>0.91800000000000004</v>
      </c>
      <c r="EY51">
        <v>-0.10199999999999999</v>
      </c>
      <c r="EZ51">
        <v>2</v>
      </c>
      <c r="FA51">
        <v>384.452</v>
      </c>
      <c r="FB51">
        <v>621.30700000000002</v>
      </c>
      <c r="FC51">
        <v>25</v>
      </c>
      <c r="FD51">
        <v>35.3932</v>
      </c>
      <c r="FE51">
        <v>30</v>
      </c>
      <c r="FF51">
        <v>35.389400000000002</v>
      </c>
      <c r="FG51">
        <v>35.376399999999997</v>
      </c>
      <c r="FH51">
        <v>7.3385600000000002</v>
      </c>
      <c r="FI51">
        <v>55.238799999999998</v>
      </c>
      <c r="FJ51">
        <v>0</v>
      </c>
      <c r="FK51">
        <v>25</v>
      </c>
      <c r="FL51">
        <v>100</v>
      </c>
      <c r="FM51">
        <v>15.6432</v>
      </c>
      <c r="FN51">
        <v>100.46599999999999</v>
      </c>
      <c r="FO51">
        <v>99.338899999999995</v>
      </c>
    </row>
    <row r="52" spans="1:171" x14ac:dyDescent="0.2">
      <c r="A52">
        <v>66</v>
      </c>
      <c r="B52">
        <v>1531240852.7</v>
      </c>
      <c r="C52">
        <v>10276.6000001431</v>
      </c>
      <c r="D52" t="s">
        <v>459</v>
      </c>
      <c r="E52" t="s">
        <v>460</v>
      </c>
      <c r="F52" t="s">
        <v>587</v>
      </c>
      <c r="G52">
        <v>1531240844.65484</v>
      </c>
      <c r="H52">
        <f t="shared" si="86"/>
        <v>8.1835345321901332E-3</v>
      </c>
      <c r="I52">
        <f t="shared" si="87"/>
        <v>-0.28132101719701086</v>
      </c>
      <c r="J52">
        <f t="shared" si="88"/>
        <v>49.841380645161301</v>
      </c>
      <c r="K52">
        <f t="shared" si="89"/>
        <v>49.520643451531079</v>
      </c>
      <c r="L52">
        <f t="shared" si="90"/>
        <v>4.9316471584582438</v>
      </c>
      <c r="M52">
        <f t="shared" si="91"/>
        <v>4.9635886390071899</v>
      </c>
      <c r="N52">
        <f t="shared" si="92"/>
        <v>0.71854011988313637</v>
      </c>
      <c r="O52">
        <f t="shared" si="93"/>
        <v>2.2531982706531268</v>
      </c>
      <c r="P52">
        <f t="shared" si="94"/>
        <v>0.61154110615962265</v>
      </c>
      <c r="Q52">
        <f t="shared" si="95"/>
        <v>0.39049185121691787</v>
      </c>
      <c r="R52">
        <f t="shared" si="96"/>
        <v>273.60329843983016</v>
      </c>
      <c r="S52">
        <f t="shared" si="97"/>
        <v>29.044908316575949</v>
      </c>
      <c r="T52">
        <f t="shared" si="98"/>
        <v>29.071961290322601</v>
      </c>
      <c r="U52">
        <f t="shared" si="99"/>
        <v>4.0385501713350731</v>
      </c>
      <c r="V52">
        <f t="shared" si="100"/>
        <v>65.705027880782197</v>
      </c>
      <c r="W52">
        <f t="shared" si="101"/>
        <v>2.7513155890699301</v>
      </c>
      <c r="X52">
        <f t="shared" si="102"/>
        <v>4.1873745096981407</v>
      </c>
      <c r="Y52">
        <f t="shared" si="103"/>
        <v>1.287234582265143</v>
      </c>
      <c r="Z52">
        <f t="shared" si="104"/>
        <v>-360.89387286958487</v>
      </c>
      <c r="AA52">
        <f t="shared" si="105"/>
        <v>76.185232788161102</v>
      </c>
      <c r="AB52">
        <f t="shared" si="106"/>
        <v>7.4725039303182097</v>
      </c>
      <c r="AC52">
        <f t="shared" si="107"/>
        <v>-3.6328377112753856</v>
      </c>
      <c r="AD52">
        <v>-4.1269904784239503E-2</v>
      </c>
      <c r="AE52">
        <v>4.63290835625381E-2</v>
      </c>
      <c r="AF52">
        <v>3.4609403415105202</v>
      </c>
      <c r="AG52">
        <v>0</v>
      </c>
      <c r="AH52">
        <v>0</v>
      </c>
      <c r="AI52">
        <f t="shared" si="108"/>
        <v>1</v>
      </c>
      <c r="AJ52">
        <f t="shared" si="109"/>
        <v>0</v>
      </c>
      <c r="AK52">
        <f t="shared" si="110"/>
        <v>52155.633604754257</v>
      </c>
      <c r="AL52">
        <v>0</v>
      </c>
      <c r="AM52">
        <v>0</v>
      </c>
      <c r="AN52">
        <v>0</v>
      </c>
      <c r="AO52">
        <f t="shared" si="111"/>
        <v>0</v>
      </c>
      <c r="AP52" t="e">
        <f t="shared" si="112"/>
        <v>#DIV/0!</v>
      </c>
      <c r="AQ52">
        <v>-1</v>
      </c>
      <c r="AR52" t="s">
        <v>461</v>
      </c>
      <c r="AS52">
        <v>745.92442307692295</v>
      </c>
      <c r="AT52">
        <v>921.26700000000005</v>
      </c>
      <c r="AU52">
        <f t="shared" si="113"/>
        <v>0.19032764325985529</v>
      </c>
      <c r="AV52">
        <v>0.5</v>
      </c>
      <c r="AW52">
        <f t="shared" si="114"/>
        <v>1429.2249482651414</v>
      </c>
      <c r="AX52">
        <f t="shared" si="115"/>
        <v>-0.28132101719701086</v>
      </c>
      <c r="AY52">
        <f t="shared" si="116"/>
        <v>136.01050804574649</v>
      </c>
      <c r="AZ52">
        <f t="shared" si="117"/>
        <v>0.389492948298376</v>
      </c>
      <c r="BA52">
        <f t="shared" si="118"/>
        <v>5.0284525446841284E-4</v>
      </c>
      <c r="BB52">
        <f t="shared" si="119"/>
        <v>-1</v>
      </c>
      <c r="BC52" t="s">
        <v>462</v>
      </c>
      <c r="BD52">
        <v>562.44000000000005</v>
      </c>
      <c r="BE52">
        <f t="shared" si="120"/>
        <v>358.827</v>
      </c>
      <c r="BF52">
        <f t="shared" si="121"/>
        <v>0.48865491427088015</v>
      </c>
      <c r="BG52">
        <f t="shared" si="122"/>
        <v>1.6379827181566033</v>
      </c>
      <c r="BH52">
        <f t="shared" si="123"/>
        <v>0.19032764325985527</v>
      </c>
      <c r="BI52" t="e">
        <f t="shared" si="124"/>
        <v>#DIV/0!</v>
      </c>
      <c r="BJ52" t="s">
        <v>276</v>
      </c>
      <c r="BK52" t="s">
        <v>276</v>
      </c>
      <c r="BL52" t="s">
        <v>276</v>
      </c>
      <c r="BM52" t="s">
        <v>276</v>
      </c>
      <c r="BN52" t="s">
        <v>276</v>
      </c>
      <c r="BO52" t="s">
        <v>276</v>
      </c>
      <c r="BP52" t="s">
        <v>276</v>
      </c>
      <c r="BQ52" t="s">
        <v>276</v>
      </c>
      <c r="BR52">
        <f t="shared" si="125"/>
        <v>1700.0064516129</v>
      </c>
      <c r="BS52">
        <f t="shared" si="126"/>
        <v>1429.2249482651414</v>
      </c>
      <c r="BT52">
        <f t="shared" si="127"/>
        <v>0.84071736722478219</v>
      </c>
      <c r="BU52">
        <f t="shared" si="128"/>
        <v>0.19143473444956469</v>
      </c>
      <c r="BV52">
        <v>6</v>
      </c>
      <c r="BW52">
        <v>0.5</v>
      </c>
      <c r="BX52" t="s">
        <v>277</v>
      </c>
      <c r="BY52">
        <v>1531240844.65484</v>
      </c>
      <c r="BZ52">
        <v>49.841380645161301</v>
      </c>
      <c r="CA52">
        <v>50.031216129032302</v>
      </c>
      <c r="CB52">
        <v>27.627061290322601</v>
      </c>
      <c r="CC52">
        <v>15.6909516129032</v>
      </c>
      <c r="CD52">
        <v>400.002064516129</v>
      </c>
      <c r="CE52">
        <v>99.487664516129001</v>
      </c>
      <c r="CF52">
        <v>0.10003900967741899</v>
      </c>
      <c r="CG52">
        <v>29.699132258064498</v>
      </c>
      <c r="CH52">
        <v>29.071961290322601</v>
      </c>
      <c r="CI52">
        <v>999.9</v>
      </c>
      <c r="CJ52">
        <v>10003.690645161299</v>
      </c>
      <c r="CK52">
        <v>0</v>
      </c>
      <c r="CL52">
        <v>12.952</v>
      </c>
      <c r="CM52">
        <v>1700.0064516129</v>
      </c>
      <c r="CN52">
        <v>0.97601654838709695</v>
      </c>
      <c r="CO52">
        <v>2.3983274193548398E-2</v>
      </c>
      <c r="CP52">
        <v>0</v>
      </c>
      <c r="CQ52">
        <v>745.88332258064497</v>
      </c>
      <c r="CR52">
        <v>5.0001699999999998</v>
      </c>
      <c r="CS52">
        <v>12861.335483871</v>
      </c>
      <c r="CT52">
        <v>14901.1193548387</v>
      </c>
      <c r="CU52">
        <v>47.163064516128998</v>
      </c>
      <c r="CV52">
        <v>48.436999999999998</v>
      </c>
      <c r="CW52">
        <v>47.683129032258002</v>
      </c>
      <c r="CX52">
        <v>49.146999999999998</v>
      </c>
      <c r="CY52">
        <v>49.132935483871002</v>
      </c>
      <c r="CZ52">
        <v>1654.3554838709699</v>
      </c>
      <c r="DA52">
        <v>40.650967741935503</v>
      </c>
      <c r="DB52">
        <v>0</v>
      </c>
      <c r="DC52">
        <v>106.200000047684</v>
      </c>
      <c r="DD52">
        <v>745.92442307692295</v>
      </c>
      <c r="DE52">
        <v>3.3297435846096102</v>
      </c>
      <c r="DF52">
        <v>19.873504144504398</v>
      </c>
      <c r="DG52">
        <v>12861.4807692308</v>
      </c>
      <c r="DH52">
        <v>15</v>
      </c>
      <c r="DI52">
        <v>1531240823.5999999</v>
      </c>
      <c r="DJ52" t="s">
        <v>463</v>
      </c>
      <c r="DK52">
        <v>66</v>
      </c>
      <c r="DL52">
        <v>0.89900000000000002</v>
      </c>
      <c r="DM52">
        <v>-0.1</v>
      </c>
      <c r="DN52">
        <v>50</v>
      </c>
      <c r="DO52">
        <v>16</v>
      </c>
      <c r="DP52">
        <v>0.22</v>
      </c>
      <c r="DQ52">
        <v>0.01</v>
      </c>
      <c r="DR52">
        <v>-0.29836627211161898</v>
      </c>
      <c r="DS52">
        <v>0.218410273680475</v>
      </c>
      <c r="DT52">
        <v>0.102748142898204</v>
      </c>
      <c r="DU52">
        <v>1</v>
      </c>
      <c r="DV52">
        <v>0.685739842171736</v>
      </c>
      <c r="DW52">
        <v>0.38596282889584799</v>
      </c>
      <c r="DX52">
        <v>6.5995330583601103E-2</v>
      </c>
      <c r="DY52">
        <v>1</v>
      </c>
      <c r="DZ52">
        <v>2</v>
      </c>
      <c r="EA52">
        <v>2</v>
      </c>
      <c r="EB52" t="s">
        <v>278</v>
      </c>
      <c r="EC52">
        <v>1.88951</v>
      </c>
      <c r="ED52">
        <v>1.88731</v>
      </c>
      <c r="EE52">
        <v>1.8884300000000001</v>
      </c>
      <c r="EF52">
        <v>1.8884300000000001</v>
      </c>
      <c r="EG52">
        <v>1.8916200000000001</v>
      </c>
      <c r="EH52">
        <v>1.8861399999999999</v>
      </c>
      <c r="EI52">
        <v>1.88811</v>
      </c>
      <c r="EJ52">
        <v>1.89039</v>
      </c>
      <c r="EK52" t="s">
        <v>279</v>
      </c>
      <c r="EL52" t="s">
        <v>19</v>
      </c>
      <c r="EM52" t="s">
        <v>19</v>
      </c>
      <c r="EN52" t="s">
        <v>19</v>
      </c>
      <c r="EO52" t="s">
        <v>280</v>
      </c>
      <c r="EP52" t="s">
        <v>281</v>
      </c>
      <c r="EQ52" t="s">
        <v>282</v>
      </c>
      <c r="ER52" t="s">
        <v>282</v>
      </c>
      <c r="ES52" t="s">
        <v>282</v>
      </c>
      <c r="ET52" t="s">
        <v>282</v>
      </c>
      <c r="EU52">
        <v>0</v>
      </c>
      <c r="EV52">
        <v>100</v>
      </c>
      <c r="EW52">
        <v>100</v>
      </c>
      <c r="EX52">
        <v>0.89900000000000002</v>
      </c>
      <c r="EY52">
        <v>-0.1</v>
      </c>
      <c r="EZ52">
        <v>2</v>
      </c>
      <c r="FA52">
        <v>384.25099999999998</v>
      </c>
      <c r="FB52">
        <v>620.90700000000004</v>
      </c>
      <c r="FC52">
        <v>25.0001</v>
      </c>
      <c r="FD52">
        <v>35.402999999999999</v>
      </c>
      <c r="FE52">
        <v>30.0001</v>
      </c>
      <c r="FF52">
        <v>35.4</v>
      </c>
      <c r="FG52">
        <v>35.389099999999999</v>
      </c>
      <c r="FH52">
        <v>5.1072699999999998</v>
      </c>
      <c r="FI52">
        <v>55.747900000000001</v>
      </c>
      <c r="FJ52">
        <v>0</v>
      </c>
      <c r="FK52">
        <v>25</v>
      </c>
      <c r="FL52">
        <v>50</v>
      </c>
      <c r="FM52">
        <v>15.438700000000001</v>
      </c>
      <c r="FN52">
        <v>100.46299999999999</v>
      </c>
      <c r="FO52">
        <v>99.3352</v>
      </c>
    </row>
    <row r="53" spans="1:171" x14ac:dyDescent="0.2">
      <c r="A53">
        <v>67</v>
      </c>
      <c r="B53">
        <v>1531240958.5999999</v>
      </c>
      <c r="C53">
        <v>10382.5</v>
      </c>
      <c r="D53" t="s">
        <v>464</v>
      </c>
      <c r="E53" t="s">
        <v>465</v>
      </c>
      <c r="F53" t="s">
        <v>587</v>
      </c>
      <c r="G53">
        <v>1531240950.6322601</v>
      </c>
      <c r="H53">
        <f t="shared" si="86"/>
        <v>8.1857948718337542E-3</v>
      </c>
      <c r="I53">
        <f t="shared" si="87"/>
        <v>31.701353756387277</v>
      </c>
      <c r="J53">
        <f t="shared" si="88"/>
        <v>348.21887096774202</v>
      </c>
      <c r="K53">
        <f t="shared" si="89"/>
        <v>262.55408854298526</v>
      </c>
      <c r="L53">
        <f t="shared" si="90"/>
        <v>26.146960657655804</v>
      </c>
      <c r="M53">
        <f t="shared" si="91"/>
        <v>34.678054986587</v>
      </c>
      <c r="N53">
        <f t="shared" si="92"/>
        <v>0.73710487916206602</v>
      </c>
      <c r="O53">
        <f t="shared" si="93"/>
        <v>2.2530263983022745</v>
      </c>
      <c r="P53">
        <f t="shared" si="94"/>
        <v>0.62495676882541551</v>
      </c>
      <c r="Q53">
        <f t="shared" si="95"/>
        <v>0.39924440205444467</v>
      </c>
      <c r="R53">
        <f t="shared" si="96"/>
        <v>273.6017176845782</v>
      </c>
      <c r="S53">
        <f t="shared" si="97"/>
        <v>28.994007036898221</v>
      </c>
      <c r="T53">
        <f t="shared" si="98"/>
        <v>28.890516129032299</v>
      </c>
      <c r="U53">
        <f t="shared" si="99"/>
        <v>3.9963637495835962</v>
      </c>
      <c r="V53">
        <f t="shared" si="100"/>
        <v>65.529035902720807</v>
      </c>
      <c r="W53">
        <f t="shared" si="101"/>
        <v>2.7360473427186611</v>
      </c>
      <c r="X53">
        <f t="shared" si="102"/>
        <v>4.1753206117367263</v>
      </c>
      <c r="Y53">
        <f t="shared" si="103"/>
        <v>1.2603164068649351</v>
      </c>
      <c r="Z53">
        <f t="shared" si="104"/>
        <v>-360.99355384786855</v>
      </c>
      <c r="AA53">
        <f t="shared" si="105"/>
        <v>92.137200588432037</v>
      </c>
      <c r="AB53">
        <f t="shared" si="106"/>
        <v>9.0274451516308645</v>
      </c>
      <c r="AC53">
        <f t="shared" si="107"/>
        <v>13.772809576772531</v>
      </c>
      <c r="AD53">
        <v>-4.1265271934616501E-2</v>
      </c>
      <c r="AE53">
        <v>4.6323882782976403E-2</v>
      </c>
      <c r="AF53">
        <v>3.4606328912506101</v>
      </c>
      <c r="AG53">
        <v>0</v>
      </c>
      <c r="AH53">
        <v>0</v>
      </c>
      <c r="AI53">
        <f t="shared" si="108"/>
        <v>1</v>
      </c>
      <c r="AJ53">
        <f t="shared" si="109"/>
        <v>0</v>
      </c>
      <c r="AK53">
        <f t="shared" si="110"/>
        <v>52158.629618356688</v>
      </c>
      <c r="AL53">
        <v>0</v>
      </c>
      <c r="AM53">
        <v>0</v>
      </c>
      <c r="AN53">
        <v>0</v>
      </c>
      <c r="AO53">
        <f t="shared" si="111"/>
        <v>0</v>
      </c>
      <c r="AP53" t="e">
        <f t="shared" si="112"/>
        <v>#DIV/0!</v>
      </c>
      <c r="AQ53">
        <v>-1</v>
      </c>
      <c r="AR53" t="s">
        <v>466</v>
      </c>
      <c r="AS53">
        <v>727.13588461538495</v>
      </c>
      <c r="AT53">
        <v>1015.59</v>
      </c>
      <c r="AU53">
        <f t="shared" si="113"/>
        <v>0.28402614774132773</v>
      </c>
      <c r="AV53">
        <v>0.5</v>
      </c>
      <c r="AW53">
        <f t="shared" si="114"/>
        <v>1429.2167998780499</v>
      </c>
      <c r="AX53">
        <f t="shared" si="115"/>
        <v>31.701353756387277</v>
      </c>
      <c r="AY53">
        <f t="shared" si="116"/>
        <v>202.96747097827532</v>
      </c>
      <c r="AZ53">
        <f t="shared" si="117"/>
        <v>0.47669827390974701</v>
      </c>
      <c r="BA53">
        <f t="shared" si="118"/>
        <v>2.2880611086559834E-2</v>
      </c>
      <c r="BB53">
        <f t="shared" si="119"/>
        <v>-1</v>
      </c>
      <c r="BC53" t="s">
        <v>467</v>
      </c>
      <c r="BD53">
        <v>531.46</v>
      </c>
      <c r="BE53">
        <f t="shared" si="120"/>
        <v>484.13</v>
      </c>
      <c r="BF53">
        <f t="shared" si="121"/>
        <v>0.5958195430661497</v>
      </c>
      <c r="BG53">
        <f t="shared" si="122"/>
        <v>1.9109434388288864</v>
      </c>
      <c r="BH53">
        <f t="shared" si="123"/>
        <v>0.28402614774132778</v>
      </c>
      <c r="BI53" t="e">
        <f t="shared" si="124"/>
        <v>#DIV/0!</v>
      </c>
      <c r="BJ53" t="s">
        <v>276</v>
      </c>
      <c r="BK53" t="s">
        <v>276</v>
      </c>
      <c r="BL53" t="s">
        <v>276</v>
      </c>
      <c r="BM53" t="s">
        <v>276</v>
      </c>
      <c r="BN53" t="s">
        <v>276</v>
      </c>
      <c r="BO53" t="s">
        <v>276</v>
      </c>
      <c r="BP53" t="s">
        <v>276</v>
      </c>
      <c r="BQ53" t="s">
        <v>276</v>
      </c>
      <c r="BR53">
        <f t="shared" si="125"/>
        <v>1699.99677419355</v>
      </c>
      <c r="BS53">
        <f t="shared" si="126"/>
        <v>1429.2167998780499</v>
      </c>
      <c r="BT53">
        <f t="shared" si="127"/>
        <v>0.84071735992325425</v>
      </c>
      <c r="BU53">
        <f t="shared" si="128"/>
        <v>0.19143471984650873</v>
      </c>
      <c r="BV53">
        <v>6</v>
      </c>
      <c r="BW53">
        <v>0.5</v>
      </c>
      <c r="BX53" t="s">
        <v>277</v>
      </c>
      <c r="BY53">
        <v>1531240950.6322601</v>
      </c>
      <c r="BZ53">
        <v>348.21887096774202</v>
      </c>
      <c r="CA53">
        <v>400.04516129032299</v>
      </c>
      <c r="CB53">
        <v>27.473954838709702</v>
      </c>
      <c r="CC53">
        <v>15.5329322580645</v>
      </c>
      <c r="CD53">
        <v>400.01090322580598</v>
      </c>
      <c r="CE53">
        <v>99.4869129032258</v>
      </c>
      <c r="CF53">
        <v>0.100036219354839</v>
      </c>
      <c r="CG53">
        <v>29.649064516128998</v>
      </c>
      <c r="CH53">
        <v>28.890516129032299</v>
      </c>
      <c r="CI53">
        <v>999.9</v>
      </c>
      <c r="CJ53">
        <v>10002.6432258065</v>
      </c>
      <c r="CK53">
        <v>0</v>
      </c>
      <c r="CL53">
        <v>12.950170967741901</v>
      </c>
      <c r="CM53">
        <v>1699.99677419355</v>
      </c>
      <c r="CN53">
        <v>0.97601538709677405</v>
      </c>
      <c r="CO53">
        <v>2.3984493548387099E-2</v>
      </c>
      <c r="CP53">
        <v>0</v>
      </c>
      <c r="CQ53">
        <v>727.04522580645198</v>
      </c>
      <c r="CR53">
        <v>5.0001699999999998</v>
      </c>
      <c r="CS53">
        <v>12574.870967741899</v>
      </c>
      <c r="CT53">
        <v>14901.035483871001</v>
      </c>
      <c r="CU53">
        <v>46.985709677419401</v>
      </c>
      <c r="CV53">
        <v>48.25</v>
      </c>
      <c r="CW53">
        <v>47.507935483871002</v>
      </c>
      <c r="CX53">
        <v>48.983741935483899</v>
      </c>
      <c r="CY53">
        <v>48.965451612903202</v>
      </c>
      <c r="CZ53">
        <v>1654.3464516129</v>
      </c>
      <c r="DA53">
        <v>40.650322580645202</v>
      </c>
      <c r="DB53">
        <v>0</v>
      </c>
      <c r="DC53">
        <v>105.59999990463299</v>
      </c>
      <c r="DD53">
        <v>727.13588461538495</v>
      </c>
      <c r="DE53">
        <v>7.7987350371252502</v>
      </c>
      <c r="DF53">
        <v>126.22564087776701</v>
      </c>
      <c r="DG53">
        <v>12576.626923076899</v>
      </c>
      <c r="DH53">
        <v>15</v>
      </c>
      <c r="DI53">
        <v>1531240928.2</v>
      </c>
      <c r="DJ53" t="s">
        <v>468</v>
      </c>
      <c r="DK53">
        <v>67</v>
      </c>
      <c r="DL53">
        <v>1.1930000000000001</v>
      </c>
      <c r="DM53">
        <v>-0.10100000000000001</v>
      </c>
      <c r="DN53">
        <v>400</v>
      </c>
      <c r="DO53">
        <v>15</v>
      </c>
      <c r="DP53">
        <v>0.03</v>
      </c>
      <c r="DQ53">
        <v>0.01</v>
      </c>
      <c r="DR53">
        <v>31.710107753215802</v>
      </c>
      <c r="DS53">
        <v>1.9007414261149099E-2</v>
      </c>
      <c r="DT53">
        <v>0.121535133425867</v>
      </c>
      <c r="DU53">
        <v>1</v>
      </c>
      <c r="DV53">
        <v>0.72281656740201095</v>
      </c>
      <c r="DW53">
        <v>0.15769126408558601</v>
      </c>
      <c r="DX53">
        <v>2.1822368173271999E-2</v>
      </c>
      <c r="DY53">
        <v>1</v>
      </c>
      <c r="DZ53">
        <v>2</v>
      </c>
      <c r="EA53">
        <v>2</v>
      </c>
      <c r="EB53" t="s">
        <v>278</v>
      </c>
      <c r="EC53">
        <v>1.8895</v>
      </c>
      <c r="ED53">
        <v>1.8872800000000001</v>
      </c>
      <c r="EE53">
        <v>1.88842</v>
      </c>
      <c r="EF53">
        <v>1.8884300000000001</v>
      </c>
      <c r="EG53">
        <v>1.89158</v>
      </c>
      <c r="EH53">
        <v>1.8861399999999999</v>
      </c>
      <c r="EI53">
        <v>1.88812</v>
      </c>
      <c r="EJ53">
        <v>1.89039</v>
      </c>
      <c r="EK53" t="s">
        <v>279</v>
      </c>
      <c r="EL53" t="s">
        <v>19</v>
      </c>
      <c r="EM53" t="s">
        <v>19</v>
      </c>
      <c r="EN53" t="s">
        <v>19</v>
      </c>
      <c r="EO53" t="s">
        <v>280</v>
      </c>
      <c r="EP53" t="s">
        <v>281</v>
      </c>
      <c r="EQ53" t="s">
        <v>282</v>
      </c>
      <c r="ER53" t="s">
        <v>282</v>
      </c>
      <c r="ES53" t="s">
        <v>282</v>
      </c>
      <c r="ET53" t="s">
        <v>282</v>
      </c>
      <c r="EU53">
        <v>0</v>
      </c>
      <c r="EV53">
        <v>100</v>
      </c>
      <c r="EW53">
        <v>100</v>
      </c>
      <c r="EX53">
        <v>1.1930000000000001</v>
      </c>
      <c r="EY53">
        <v>-0.10100000000000001</v>
      </c>
      <c r="EZ53">
        <v>2</v>
      </c>
      <c r="FA53">
        <v>384.50400000000002</v>
      </c>
      <c r="FB53">
        <v>621.327</v>
      </c>
      <c r="FC53">
        <v>25.000299999999999</v>
      </c>
      <c r="FD53">
        <v>35.402999999999999</v>
      </c>
      <c r="FE53">
        <v>29.9999</v>
      </c>
      <c r="FF53">
        <v>35.3992</v>
      </c>
      <c r="FG53">
        <v>35.389099999999999</v>
      </c>
      <c r="FH53">
        <v>20.1508</v>
      </c>
      <c r="FI53">
        <v>56.202300000000001</v>
      </c>
      <c r="FJ53">
        <v>0</v>
      </c>
      <c r="FK53">
        <v>25</v>
      </c>
      <c r="FL53">
        <v>400</v>
      </c>
      <c r="FM53">
        <v>15.3636</v>
      </c>
      <c r="FN53">
        <v>100.467</v>
      </c>
      <c r="FO53">
        <v>99.337999999999994</v>
      </c>
    </row>
    <row r="54" spans="1:171" x14ac:dyDescent="0.2">
      <c r="A54">
        <v>68</v>
      </c>
      <c r="B54">
        <v>1531241079.2</v>
      </c>
      <c r="C54">
        <v>10503.1000001431</v>
      </c>
      <c r="D54" t="s">
        <v>469</v>
      </c>
      <c r="E54" t="s">
        <v>470</v>
      </c>
      <c r="F54" t="s">
        <v>587</v>
      </c>
      <c r="G54">
        <v>1531241071.2</v>
      </c>
      <c r="H54">
        <f t="shared" si="86"/>
        <v>8.3040305415534397E-3</v>
      </c>
      <c r="I54">
        <f t="shared" si="87"/>
        <v>37.922179708763714</v>
      </c>
      <c r="J54">
        <f t="shared" si="88"/>
        <v>536.46290322580603</v>
      </c>
      <c r="K54">
        <f t="shared" si="89"/>
        <v>433.92538284018309</v>
      </c>
      <c r="L54">
        <f t="shared" si="90"/>
        <v>43.213629243149391</v>
      </c>
      <c r="M54">
        <f t="shared" si="91"/>
        <v>53.425104682667872</v>
      </c>
      <c r="N54">
        <f t="shared" si="92"/>
        <v>0.75828028745068188</v>
      </c>
      <c r="O54">
        <f t="shared" si="93"/>
        <v>2.2517503498191354</v>
      </c>
      <c r="P54">
        <f t="shared" si="94"/>
        <v>0.64008876667672576</v>
      </c>
      <c r="Q54">
        <f t="shared" si="95"/>
        <v>0.40913069219269582</v>
      </c>
      <c r="R54">
        <f t="shared" si="96"/>
        <v>273.59570129446251</v>
      </c>
      <c r="S54">
        <f t="shared" si="97"/>
        <v>28.916154513404212</v>
      </c>
      <c r="T54">
        <f t="shared" si="98"/>
        <v>28.787670967741899</v>
      </c>
      <c r="U54">
        <f t="shared" si="99"/>
        <v>3.972623067154796</v>
      </c>
      <c r="V54">
        <f t="shared" si="100"/>
        <v>65.386801256943556</v>
      </c>
      <c r="W54">
        <f t="shared" si="101"/>
        <v>2.7240861857699152</v>
      </c>
      <c r="X54">
        <f t="shared" si="102"/>
        <v>4.166110183407449</v>
      </c>
      <c r="Y54">
        <f t="shared" si="103"/>
        <v>1.2485368813848807</v>
      </c>
      <c r="Z54">
        <f t="shared" si="104"/>
        <v>-366.20774688250668</v>
      </c>
      <c r="AA54">
        <f t="shared" si="105"/>
        <v>99.915473898167093</v>
      </c>
      <c r="AB54">
        <f t="shared" si="106"/>
        <v>9.7882362704107262</v>
      </c>
      <c r="AC54">
        <f t="shared" si="107"/>
        <v>17.091664580533646</v>
      </c>
      <c r="AD54">
        <v>-4.1230885848625699E-2</v>
      </c>
      <c r="AE54">
        <v>4.6285281389065097E-2</v>
      </c>
      <c r="AF54">
        <v>3.4583505520352702</v>
      </c>
      <c r="AG54">
        <v>0</v>
      </c>
      <c r="AH54">
        <v>0</v>
      </c>
      <c r="AI54">
        <f t="shared" si="108"/>
        <v>1</v>
      </c>
      <c r="AJ54">
        <f t="shared" si="109"/>
        <v>0</v>
      </c>
      <c r="AK54">
        <f t="shared" si="110"/>
        <v>52123.55985613769</v>
      </c>
      <c r="AL54">
        <v>0</v>
      </c>
      <c r="AM54">
        <v>0</v>
      </c>
      <c r="AN54">
        <v>0</v>
      </c>
      <c r="AO54">
        <f t="shared" si="111"/>
        <v>0</v>
      </c>
      <c r="AP54" t="e">
        <f t="shared" si="112"/>
        <v>#DIV/0!</v>
      </c>
      <c r="AQ54">
        <v>-1</v>
      </c>
      <c r="AR54" t="s">
        <v>471</v>
      </c>
      <c r="AS54">
        <v>725.96907692307695</v>
      </c>
      <c r="AT54">
        <v>1005.87</v>
      </c>
      <c r="AU54">
        <f t="shared" si="113"/>
        <v>0.27826749289363739</v>
      </c>
      <c r="AV54">
        <v>0.5</v>
      </c>
      <c r="AW54">
        <f t="shared" si="114"/>
        <v>1429.1904570174379</v>
      </c>
      <c r="AX54">
        <f t="shared" si="115"/>
        <v>37.922179708763714</v>
      </c>
      <c r="AY54">
        <f t="shared" si="116"/>
        <v>198.84862267087715</v>
      </c>
      <c r="AZ54">
        <f t="shared" si="117"/>
        <v>0.47887898038513926</v>
      </c>
      <c r="BA54">
        <f t="shared" si="118"/>
        <v>2.723372488086017E-2</v>
      </c>
      <c r="BB54">
        <f t="shared" si="119"/>
        <v>-1</v>
      </c>
      <c r="BC54" t="s">
        <v>472</v>
      </c>
      <c r="BD54">
        <v>524.17999999999995</v>
      </c>
      <c r="BE54">
        <f t="shared" si="120"/>
        <v>481.69000000000005</v>
      </c>
      <c r="BF54">
        <f t="shared" si="121"/>
        <v>0.58108103360444063</v>
      </c>
      <c r="BG54">
        <f t="shared" si="122"/>
        <v>1.918940058758442</v>
      </c>
      <c r="BH54">
        <f t="shared" si="123"/>
        <v>0.27826749289363739</v>
      </c>
      <c r="BI54" t="e">
        <f t="shared" si="124"/>
        <v>#DIV/0!</v>
      </c>
      <c r="BJ54" t="s">
        <v>276</v>
      </c>
      <c r="BK54" t="s">
        <v>276</v>
      </c>
      <c r="BL54" t="s">
        <v>276</v>
      </c>
      <c r="BM54" t="s">
        <v>276</v>
      </c>
      <c r="BN54" t="s">
        <v>276</v>
      </c>
      <c r="BO54" t="s">
        <v>276</v>
      </c>
      <c r="BP54" t="s">
        <v>276</v>
      </c>
      <c r="BQ54" t="s">
        <v>276</v>
      </c>
      <c r="BR54">
        <f t="shared" si="125"/>
        <v>1699.9661290322599</v>
      </c>
      <c r="BS54">
        <f t="shared" si="126"/>
        <v>1429.1904570174379</v>
      </c>
      <c r="BT54">
        <f t="shared" si="127"/>
        <v>0.84071701936263488</v>
      </c>
      <c r="BU54">
        <f t="shared" si="128"/>
        <v>0.19143403872526998</v>
      </c>
      <c r="BV54">
        <v>6</v>
      </c>
      <c r="BW54">
        <v>0.5</v>
      </c>
      <c r="BX54" t="s">
        <v>277</v>
      </c>
      <c r="BY54">
        <v>1531241071.2</v>
      </c>
      <c r="BZ54">
        <v>536.46290322580603</v>
      </c>
      <c r="CA54">
        <v>600.026677419355</v>
      </c>
      <c r="CB54">
        <v>27.3536419354839</v>
      </c>
      <c r="CC54">
        <v>15.238638709677399</v>
      </c>
      <c r="CD54">
        <v>400.01070967741902</v>
      </c>
      <c r="CE54">
        <v>99.487667741935496</v>
      </c>
      <c r="CF54">
        <v>0.10002855806451599</v>
      </c>
      <c r="CG54">
        <v>29.610722580645199</v>
      </c>
      <c r="CH54">
        <v>28.787670967741899</v>
      </c>
      <c r="CI54">
        <v>999.9</v>
      </c>
      <c r="CJ54">
        <v>9994.2322580645196</v>
      </c>
      <c r="CK54">
        <v>0</v>
      </c>
      <c r="CL54">
        <v>12.9558</v>
      </c>
      <c r="CM54">
        <v>1699.9661290322599</v>
      </c>
      <c r="CN54">
        <v>0.97602983870967697</v>
      </c>
      <c r="CO54">
        <v>2.3970358064516101E-2</v>
      </c>
      <c r="CP54">
        <v>0</v>
      </c>
      <c r="CQ54">
        <v>726.01280645161296</v>
      </c>
      <c r="CR54">
        <v>5.0001699999999998</v>
      </c>
      <c r="CS54">
        <v>12558.367741935501</v>
      </c>
      <c r="CT54">
        <v>14900.825806451599</v>
      </c>
      <c r="CU54">
        <v>46.769935483871002</v>
      </c>
      <c r="CV54">
        <v>48.042064516129003</v>
      </c>
      <c r="CW54">
        <v>47.277935483870998</v>
      </c>
      <c r="CX54">
        <v>48.777999999999999</v>
      </c>
      <c r="CY54">
        <v>48.737483870967701</v>
      </c>
      <c r="CZ54">
        <v>1654.3370967741901</v>
      </c>
      <c r="DA54">
        <v>40.630322580645199</v>
      </c>
      <c r="DB54">
        <v>0</v>
      </c>
      <c r="DC54">
        <v>120</v>
      </c>
      <c r="DD54">
        <v>725.96907692307695</v>
      </c>
      <c r="DE54">
        <v>-4.6806837640628096</v>
      </c>
      <c r="DF54">
        <v>-91.193162523435603</v>
      </c>
      <c r="DG54">
        <v>12557.723076923099</v>
      </c>
      <c r="DH54">
        <v>15</v>
      </c>
      <c r="DI54">
        <v>1531241031.7</v>
      </c>
      <c r="DJ54" t="s">
        <v>473</v>
      </c>
      <c r="DK54">
        <v>68</v>
      </c>
      <c r="DL54">
        <v>1.093</v>
      </c>
      <c r="DM54">
        <v>-0.105</v>
      </c>
      <c r="DN54">
        <v>600</v>
      </c>
      <c r="DO54">
        <v>15</v>
      </c>
      <c r="DP54">
        <v>0.02</v>
      </c>
      <c r="DQ54">
        <v>0.01</v>
      </c>
      <c r="DR54">
        <v>38.046821594032203</v>
      </c>
      <c r="DS54">
        <v>-1.76608359352402</v>
      </c>
      <c r="DT54">
        <v>0.21439205806555001</v>
      </c>
      <c r="DU54">
        <v>0</v>
      </c>
      <c r="DV54">
        <v>0.756760032904229</v>
      </c>
      <c r="DW54">
        <v>2.4512646140229601E-2</v>
      </c>
      <c r="DX54">
        <v>3.52246098138004E-3</v>
      </c>
      <c r="DY54">
        <v>1</v>
      </c>
      <c r="DZ54">
        <v>1</v>
      </c>
      <c r="EA54">
        <v>2</v>
      </c>
      <c r="EB54" t="s">
        <v>323</v>
      </c>
      <c r="EC54">
        <v>1.8895</v>
      </c>
      <c r="ED54">
        <v>1.88734</v>
      </c>
      <c r="EE54">
        <v>1.8884300000000001</v>
      </c>
      <c r="EF54">
        <v>1.88842</v>
      </c>
      <c r="EG54">
        <v>1.8915999999999999</v>
      </c>
      <c r="EH54">
        <v>1.8861399999999999</v>
      </c>
      <c r="EI54">
        <v>1.88811</v>
      </c>
      <c r="EJ54">
        <v>1.8903700000000001</v>
      </c>
      <c r="EK54" t="s">
        <v>279</v>
      </c>
      <c r="EL54" t="s">
        <v>19</v>
      </c>
      <c r="EM54" t="s">
        <v>19</v>
      </c>
      <c r="EN54" t="s">
        <v>19</v>
      </c>
      <c r="EO54" t="s">
        <v>280</v>
      </c>
      <c r="EP54" t="s">
        <v>281</v>
      </c>
      <c r="EQ54" t="s">
        <v>282</v>
      </c>
      <c r="ER54" t="s">
        <v>282</v>
      </c>
      <c r="ES54" t="s">
        <v>282</v>
      </c>
      <c r="ET54" t="s">
        <v>282</v>
      </c>
      <c r="EU54">
        <v>0</v>
      </c>
      <c r="EV54">
        <v>100</v>
      </c>
      <c r="EW54">
        <v>100</v>
      </c>
      <c r="EX54">
        <v>1.093</v>
      </c>
      <c r="EY54">
        <v>-0.105</v>
      </c>
      <c r="EZ54">
        <v>2</v>
      </c>
      <c r="FA54">
        <v>384.72399999999999</v>
      </c>
      <c r="FB54">
        <v>621.56600000000003</v>
      </c>
      <c r="FC54">
        <v>24.999600000000001</v>
      </c>
      <c r="FD54">
        <v>35.3932</v>
      </c>
      <c r="FE54">
        <v>30</v>
      </c>
      <c r="FF54">
        <v>35.389400000000002</v>
      </c>
      <c r="FG54">
        <v>35.382599999999996</v>
      </c>
      <c r="FH54">
        <v>27.980699999999999</v>
      </c>
      <c r="FI54">
        <v>56.6096</v>
      </c>
      <c r="FJ54">
        <v>0</v>
      </c>
      <c r="FK54">
        <v>25</v>
      </c>
      <c r="FL54">
        <v>600</v>
      </c>
      <c r="FM54">
        <v>15.196899999999999</v>
      </c>
      <c r="FN54">
        <v>100.46899999999999</v>
      </c>
      <c r="FO54">
        <v>99.342600000000004</v>
      </c>
    </row>
    <row r="55" spans="1:171" x14ac:dyDescent="0.2">
      <c r="A55">
        <v>69</v>
      </c>
      <c r="B55">
        <v>1531241199.7</v>
      </c>
      <c r="C55">
        <v>10623.6000001431</v>
      </c>
      <c r="D55" t="s">
        <v>474</v>
      </c>
      <c r="E55" t="s">
        <v>475</v>
      </c>
      <c r="F55" t="s">
        <v>587</v>
      </c>
      <c r="G55">
        <v>1531241191.7</v>
      </c>
      <c r="H55">
        <f t="shared" si="86"/>
        <v>8.2677258915541518E-3</v>
      </c>
      <c r="I55">
        <f t="shared" si="87"/>
        <v>37.423507300519042</v>
      </c>
      <c r="J55">
        <f t="shared" si="88"/>
        <v>734.73438709677396</v>
      </c>
      <c r="K55">
        <f t="shared" si="89"/>
        <v>629.08288402863661</v>
      </c>
      <c r="L55">
        <f t="shared" si="90"/>
        <v>62.646849882477746</v>
      </c>
      <c r="M55">
        <f t="shared" si="91"/>
        <v>73.168092822965136</v>
      </c>
      <c r="N55">
        <f t="shared" si="92"/>
        <v>0.7549240510172841</v>
      </c>
      <c r="O55">
        <f t="shared" si="93"/>
        <v>2.2523695229060405</v>
      </c>
      <c r="P55">
        <f t="shared" si="94"/>
        <v>0.63771748014039331</v>
      </c>
      <c r="Q55">
        <f t="shared" si="95"/>
        <v>0.40757906638265007</v>
      </c>
      <c r="R55">
        <f t="shared" si="96"/>
        <v>273.60433413729555</v>
      </c>
      <c r="S55">
        <f t="shared" si="97"/>
        <v>28.909298798374817</v>
      </c>
      <c r="T55">
        <f t="shared" si="98"/>
        <v>28.7377838709677</v>
      </c>
      <c r="U55">
        <f t="shared" si="99"/>
        <v>3.9611515419444618</v>
      </c>
      <c r="V55">
        <f t="shared" si="100"/>
        <v>65.20074107085469</v>
      </c>
      <c r="W55">
        <f t="shared" si="101"/>
        <v>2.7133495232636471</v>
      </c>
      <c r="X55">
        <f t="shared" si="102"/>
        <v>4.1615317229523612</v>
      </c>
      <c r="Y55">
        <f t="shared" si="103"/>
        <v>1.2478020186808148</v>
      </c>
      <c r="Z55">
        <f t="shared" si="104"/>
        <v>-364.6067118175381</v>
      </c>
      <c r="AA55">
        <f t="shared" si="105"/>
        <v>103.68298423652911</v>
      </c>
      <c r="AB55">
        <f t="shared" si="106"/>
        <v>10.151054143677083</v>
      </c>
      <c r="AC55">
        <f t="shared" si="107"/>
        <v>22.831660699963635</v>
      </c>
      <c r="AD55">
        <v>-4.12475686970942E-2</v>
      </c>
      <c r="AE55">
        <v>4.6304009347968703E-2</v>
      </c>
      <c r="AF55">
        <v>3.4594579399136198</v>
      </c>
      <c r="AG55">
        <v>0</v>
      </c>
      <c r="AH55">
        <v>0</v>
      </c>
      <c r="AI55">
        <f t="shared" si="108"/>
        <v>1</v>
      </c>
      <c r="AJ55">
        <f t="shared" si="109"/>
        <v>0</v>
      </c>
      <c r="AK55">
        <f t="shared" si="110"/>
        <v>52147.009938519739</v>
      </c>
      <c r="AL55">
        <v>0</v>
      </c>
      <c r="AM55">
        <v>0</v>
      </c>
      <c r="AN55">
        <v>0</v>
      </c>
      <c r="AO55">
        <f t="shared" si="111"/>
        <v>0</v>
      </c>
      <c r="AP55" t="e">
        <f t="shared" si="112"/>
        <v>#DIV/0!</v>
      </c>
      <c r="AQ55">
        <v>-1</v>
      </c>
      <c r="AR55" t="s">
        <v>476</v>
      </c>
      <c r="AS55">
        <v>720.68134615384599</v>
      </c>
      <c r="AT55">
        <v>963.62699999999995</v>
      </c>
      <c r="AU55">
        <f t="shared" si="113"/>
        <v>0.25211586417374565</v>
      </c>
      <c r="AV55">
        <v>0.5</v>
      </c>
      <c r="AW55">
        <f t="shared" si="114"/>
        <v>1429.2359708458571</v>
      </c>
      <c r="AX55">
        <f t="shared" si="115"/>
        <v>37.423507300519042</v>
      </c>
      <c r="AY55">
        <f t="shared" si="116"/>
        <v>180.16653094900281</v>
      </c>
      <c r="AZ55">
        <f t="shared" si="117"/>
        <v>0.46267591090743621</v>
      </c>
      <c r="BA55">
        <f t="shared" si="118"/>
        <v>2.6883949245819123E-2</v>
      </c>
      <c r="BB55">
        <f t="shared" si="119"/>
        <v>-1</v>
      </c>
      <c r="BC55" t="s">
        <v>477</v>
      </c>
      <c r="BD55">
        <v>517.78</v>
      </c>
      <c r="BE55">
        <f t="shared" si="120"/>
        <v>445.84699999999998</v>
      </c>
      <c r="BF55">
        <f t="shared" si="121"/>
        <v>0.54490812733102156</v>
      </c>
      <c r="BG55">
        <f t="shared" si="122"/>
        <v>1.8610742013982773</v>
      </c>
      <c r="BH55">
        <f t="shared" si="123"/>
        <v>0.2521158641737456</v>
      </c>
      <c r="BI55" t="e">
        <f t="shared" si="124"/>
        <v>#DIV/0!</v>
      </c>
      <c r="BJ55" t="s">
        <v>276</v>
      </c>
      <c r="BK55" t="s">
        <v>276</v>
      </c>
      <c r="BL55" t="s">
        <v>276</v>
      </c>
      <c r="BM55" t="s">
        <v>276</v>
      </c>
      <c r="BN55" t="s">
        <v>276</v>
      </c>
      <c r="BO55" t="s">
        <v>276</v>
      </c>
      <c r="BP55" t="s">
        <v>276</v>
      </c>
      <c r="BQ55" t="s">
        <v>276</v>
      </c>
      <c r="BR55">
        <f t="shared" si="125"/>
        <v>1700.0203225806499</v>
      </c>
      <c r="BS55">
        <f t="shared" si="126"/>
        <v>1429.2359708458571</v>
      </c>
      <c r="BT55">
        <f t="shared" si="127"/>
        <v>0.8407169913570568</v>
      </c>
      <c r="BU55">
        <f t="shared" si="128"/>
        <v>0.19143398271411385</v>
      </c>
      <c r="BV55">
        <v>6</v>
      </c>
      <c r="BW55">
        <v>0.5</v>
      </c>
      <c r="BX55" t="s">
        <v>277</v>
      </c>
      <c r="BY55">
        <v>1531241191.7</v>
      </c>
      <c r="BZ55">
        <v>734.73438709677396</v>
      </c>
      <c r="CA55">
        <v>799.98351612903195</v>
      </c>
      <c r="CB55">
        <v>27.246729032258099</v>
      </c>
      <c r="CC55">
        <v>15.182674193548401</v>
      </c>
      <c r="CD55">
        <v>399.98777419354798</v>
      </c>
      <c r="CE55">
        <v>99.4844419354839</v>
      </c>
      <c r="CF55">
        <v>9.9971299999999999E-2</v>
      </c>
      <c r="CG55">
        <v>29.591635483870999</v>
      </c>
      <c r="CH55">
        <v>28.7377838709677</v>
      </c>
      <c r="CI55">
        <v>999.9</v>
      </c>
      <c r="CJ55">
        <v>9998.6003225806398</v>
      </c>
      <c r="CK55">
        <v>0</v>
      </c>
      <c r="CL55">
        <v>13.049764516129001</v>
      </c>
      <c r="CM55">
        <v>1700.0203225806499</v>
      </c>
      <c r="CN55">
        <v>0.97603154838709705</v>
      </c>
      <c r="CO55">
        <v>2.3968674193548398E-2</v>
      </c>
      <c r="CP55">
        <v>0</v>
      </c>
      <c r="CQ55">
        <v>720.71138709677405</v>
      </c>
      <c r="CR55">
        <v>5.0001699999999998</v>
      </c>
      <c r="CS55">
        <v>12467.9935483871</v>
      </c>
      <c r="CT55">
        <v>14901.3129032258</v>
      </c>
      <c r="CU55">
        <v>46.640999999999998</v>
      </c>
      <c r="CV55">
        <v>47.913064516128998</v>
      </c>
      <c r="CW55">
        <v>47.126870967741901</v>
      </c>
      <c r="CX55">
        <v>48.596548387096803</v>
      </c>
      <c r="CY55">
        <v>48.612548387096801</v>
      </c>
      <c r="CZ55">
        <v>1654.39032258064</v>
      </c>
      <c r="DA55">
        <v>40.630000000000003</v>
      </c>
      <c r="DB55">
        <v>0</v>
      </c>
      <c r="DC55">
        <v>120</v>
      </c>
      <c r="DD55">
        <v>720.68134615384599</v>
      </c>
      <c r="DE55">
        <v>-5.2280683895129201</v>
      </c>
      <c r="DF55">
        <v>-107.50085466391801</v>
      </c>
      <c r="DG55">
        <v>12466.669230769199</v>
      </c>
      <c r="DH55">
        <v>15</v>
      </c>
      <c r="DI55">
        <v>1531241153.2</v>
      </c>
      <c r="DJ55" t="s">
        <v>478</v>
      </c>
      <c r="DK55">
        <v>69</v>
      </c>
      <c r="DL55">
        <v>1.2549999999999999</v>
      </c>
      <c r="DM55">
        <v>-0.10100000000000001</v>
      </c>
      <c r="DN55">
        <v>800</v>
      </c>
      <c r="DO55">
        <v>15</v>
      </c>
      <c r="DP55">
        <v>0.03</v>
      </c>
      <c r="DQ55">
        <v>0.01</v>
      </c>
      <c r="DR55">
        <v>37.520375465886097</v>
      </c>
      <c r="DS55">
        <v>-1.1679026654410301</v>
      </c>
      <c r="DT55">
        <v>0.14730634694091799</v>
      </c>
      <c r="DU55">
        <v>0</v>
      </c>
      <c r="DV55">
        <v>0.75678840677000703</v>
      </c>
      <c r="DW55">
        <v>-2.6022742592343901E-2</v>
      </c>
      <c r="DX55">
        <v>3.9294050875051502E-3</v>
      </c>
      <c r="DY55">
        <v>1</v>
      </c>
      <c r="DZ55">
        <v>1</v>
      </c>
      <c r="EA55">
        <v>2</v>
      </c>
      <c r="EB55" t="s">
        <v>323</v>
      </c>
      <c r="EC55">
        <v>1.8895</v>
      </c>
      <c r="ED55">
        <v>1.88733</v>
      </c>
      <c r="EE55">
        <v>1.8884300000000001</v>
      </c>
      <c r="EF55">
        <v>1.8884300000000001</v>
      </c>
      <c r="EG55">
        <v>1.8915900000000001</v>
      </c>
      <c r="EH55">
        <v>1.8861399999999999</v>
      </c>
      <c r="EI55">
        <v>1.8880999999999999</v>
      </c>
      <c r="EJ55">
        <v>1.8904000000000001</v>
      </c>
      <c r="EK55" t="s">
        <v>279</v>
      </c>
      <c r="EL55" t="s">
        <v>19</v>
      </c>
      <c r="EM55" t="s">
        <v>19</v>
      </c>
      <c r="EN55" t="s">
        <v>19</v>
      </c>
      <c r="EO55" t="s">
        <v>280</v>
      </c>
      <c r="EP55" t="s">
        <v>281</v>
      </c>
      <c r="EQ55" t="s">
        <v>282</v>
      </c>
      <c r="ER55" t="s">
        <v>282</v>
      </c>
      <c r="ES55" t="s">
        <v>282</v>
      </c>
      <c r="ET55" t="s">
        <v>282</v>
      </c>
      <c r="EU55">
        <v>0</v>
      </c>
      <c r="EV55">
        <v>100</v>
      </c>
      <c r="EW55">
        <v>100</v>
      </c>
      <c r="EX55">
        <v>1.2549999999999999</v>
      </c>
      <c r="EY55">
        <v>-0.10100000000000001</v>
      </c>
      <c r="EZ55">
        <v>2</v>
      </c>
      <c r="FA55">
        <v>384.57</v>
      </c>
      <c r="FB55">
        <v>622.05700000000002</v>
      </c>
      <c r="FC55">
        <v>25</v>
      </c>
      <c r="FD55">
        <v>35.383499999999998</v>
      </c>
      <c r="FE55">
        <v>30</v>
      </c>
      <c r="FF55">
        <v>35.386200000000002</v>
      </c>
      <c r="FG55">
        <v>35.379399999999997</v>
      </c>
      <c r="FH55">
        <v>35.414200000000001</v>
      </c>
      <c r="FI55">
        <v>56.596299999999999</v>
      </c>
      <c r="FJ55">
        <v>0</v>
      </c>
      <c r="FK55">
        <v>25</v>
      </c>
      <c r="FL55">
        <v>800</v>
      </c>
      <c r="FM55">
        <v>15.2432</v>
      </c>
      <c r="FN55">
        <v>100.473</v>
      </c>
      <c r="FO55">
        <v>99.348399999999998</v>
      </c>
    </row>
    <row r="56" spans="1:171" x14ac:dyDescent="0.2">
      <c r="A56">
        <v>70</v>
      </c>
      <c r="B56">
        <v>1531241320.2</v>
      </c>
      <c r="C56">
        <v>10744.1000001431</v>
      </c>
      <c r="D56" t="s">
        <v>479</v>
      </c>
      <c r="E56" t="s">
        <v>480</v>
      </c>
      <c r="F56" t="s">
        <v>587</v>
      </c>
      <c r="G56">
        <v>1531241312.2</v>
      </c>
      <c r="H56">
        <f t="shared" si="86"/>
        <v>7.8661732632015462E-3</v>
      </c>
      <c r="I56">
        <f t="shared" si="87"/>
        <v>36.797035673415635</v>
      </c>
      <c r="J56">
        <f t="shared" si="88"/>
        <v>933.79616129032297</v>
      </c>
      <c r="K56">
        <f t="shared" si="89"/>
        <v>820.24800109722935</v>
      </c>
      <c r="L56">
        <f t="shared" si="90"/>
        <v>81.680607233378524</v>
      </c>
      <c r="M56">
        <f t="shared" si="91"/>
        <v>92.987776116933574</v>
      </c>
      <c r="N56">
        <f t="shared" si="92"/>
        <v>0.70654570634672464</v>
      </c>
      <c r="O56">
        <f t="shared" si="93"/>
        <v>2.2540533890125172</v>
      </c>
      <c r="P56">
        <f t="shared" si="94"/>
        <v>0.60284820226531</v>
      </c>
      <c r="Q56">
        <f t="shared" si="95"/>
        <v>0.38482211640798702</v>
      </c>
      <c r="R56">
        <f t="shared" si="96"/>
        <v>273.59934023397784</v>
      </c>
      <c r="S56">
        <f t="shared" si="97"/>
        <v>29.029429736171544</v>
      </c>
      <c r="T56">
        <f t="shared" si="98"/>
        <v>28.7291064516129</v>
      </c>
      <c r="U56">
        <f t="shared" si="99"/>
        <v>3.9591591238965393</v>
      </c>
      <c r="V56">
        <f t="shared" si="100"/>
        <v>65.007037069354951</v>
      </c>
      <c r="W56">
        <f t="shared" si="101"/>
        <v>2.7032664815454819</v>
      </c>
      <c r="X56">
        <f t="shared" si="102"/>
        <v>4.1584213085445061</v>
      </c>
      <c r="Y56">
        <f t="shared" si="103"/>
        <v>1.2558926423510575</v>
      </c>
      <c r="Z56">
        <f t="shared" si="104"/>
        <v>-346.89824090718821</v>
      </c>
      <c r="AA56">
        <f t="shared" si="105"/>
        <v>103.23795912618358</v>
      </c>
      <c r="AB56">
        <f t="shared" si="106"/>
        <v>10.098847505981594</v>
      </c>
      <c r="AC56">
        <f t="shared" si="107"/>
        <v>40.037905958954823</v>
      </c>
      <c r="AD56">
        <v>-4.12929594211109E-2</v>
      </c>
      <c r="AE56">
        <v>4.6354964412123299E-2</v>
      </c>
      <c r="AF56">
        <v>3.4624701416997699</v>
      </c>
      <c r="AG56">
        <v>0</v>
      </c>
      <c r="AH56">
        <v>0</v>
      </c>
      <c r="AI56">
        <f t="shared" si="108"/>
        <v>1</v>
      </c>
      <c r="AJ56">
        <f t="shared" si="109"/>
        <v>0</v>
      </c>
      <c r="AK56">
        <f t="shared" si="110"/>
        <v>52204.192089795593</v>
      </c>
      <c r="AL56">
        <v>0</v>
      </c>
      <c r="AM56">
        <v>0</v>
      </c>
      <c r="AN56">
        <v>0</v>
      </c>
      <c r="AO56">
        <f t="shared" si="111"/>
        <v>0</v>
      </c>
      <c r="AP56" t="e">
        <f t="shared" si="112"/>
        <v>#DIV/0!</v>
      </c>
      <c r="AQ56">
        <v>-1</v>
      </c>
      <c r="AR56" t="s">
        <v>481</v>
      </c>
      <c r="AS56">
        <v>717.29269230769205</v>
      </c>
      <c r="AT56">
        <v>938.16200000000003</v>
      </c>
      <c r="AU56">
        <f t="shared" si="113"/>
        <v>0.23542768486925281</v>
      </c>
      <c r="AV56">
        <v>0.5</v>
      </c>
      <c r="AW56">
        <f t="shared" si="114"/>
        <v>1429.2096869748796</v>
      </c>
      <c r="AX56">
        <f t="shared" si="115"/>
        <v>36.797035673415635</v>
      </c>
      <c r="AY56">
        <f t="shared" si="116"/>
        <v>168.23776389860271</v>
      </c>
      <c r="AZ56">
        <f t="shared" si="117"/>
        <v>0.45043606541300968</v>
      </c>
      <c r="BA56">
        <f t="shared" si="118"/>
        <v>2.6446109355316716E-2</v>
      </c>
      <c r="BB56">
        <f t="shared" si="119"/>
        <v>-1</v>
      </c>
      <c r="BC56" t="s">
        <v>482</v>
      </c>
      <c r="BD56">
        <v>515.58000000000004</v>
      </c>
      <c r="BE56">
        <f t="shared" si="120"/>
        <v>422.58199999999999</v>
      </c>
      <c r="BF56">
        <f t="shared" si="121"/>
        <v>0.52266615163993735</v>
      </c>
      <c r="BG56">
        <f t="shared" si="122"/>
        <v>1.8196245005624732</v>
      </c>
      <c r="BH56">
        <f t="shared" si="123"/>
        <v>0.23542768486925283</v>
      </c>
      <c r="BI56" t="e">
        <f t="shared" si="124"/>
        <v>#DIV/0!</v>
      </c>
      <c r="BJ56" t="s">
        <v>276</v>
      </c>
      <c r="BK56" t="s">
        <v>276</v>
      </c>
      <c r="BL56" t="s">
        <v>276</v>
      </c>
      <c r="BM56" t="s">
        <v>276</v>
      </c>
      <c r="BN56" t="s">
        <v>276</v>
      </c>
      <c r="BO56" t="s">
        <v>276</v>
      </c>
      <c r="BP56" t="s">
        <v>276</v>
      </c>
      <c r="BQ56" t="s">
        <v>276</v>
      </c>
      <c r="BR56">
        <f t="shared" si="125"/>
        <v>1699.98903225806</v>
      </c>
      <c r="BS56">
        <f t="shared" si="126"/>
        <v>1429.2096869748796</v>
      </c>
      <c r="BT56">
        <f t="shared" si="127"/>
        <v>0.84071700455413534</v>
      </c>
      <c r="BU56">
        <f t="shared" si="128"/>
        <v>0.19143400910827074</v>
      </c>
      <c r="BV56">
        <v>6</v>
      </c>
      <c r="BW56">
        <v>0.5</v>
      </c>
      <c r="BX56" t="s">
        <v>277</v>
      </c>
      <c r="BY56">
        <v>1531241312.2</v>
      </c>
      <c r="BZ56">
        <v>933.79616129032297</v>
      </c>
      <c r="CA56">
        <v>1000.00532258065</v>
      </c>
      <c r="CB56">
        <v>27.146577419354799</v>
      </c>
      <c r="CC56">
        <v>15.668406451612899</v>
      </c>
      <c r="CD56">
        <v>400.02716129032302</v>
      </c>
      <c r="CE56">
        <v>99.4803</v>
      </c>
      <c r="CF56">
        <v>0.1000795</v>
      </c>
      <c r="CG56">
        <v>29.578658064516102</v>
      </c>
      <c r="CH56">
        <v>28.7291064516129</v>
      </c>
      <c r="CI56">
        <v>999.9</v>
      </c>
      <c r="CJ56">
        <v>10010.02</v>
      </c>
      <c r="CK56">
        <v>0</v>
      </c>
      <c r="CL56">
        <v>11.223567741935501</v>
      </c>
      <c r="CM56">
        <v>1699.98903225806</v>
      </c>
      <c r="CN56">
        <v>0.97603051612903202</v>
      </c>
      <c r="CO56">
        <v>2.3969758064516102E-2</v>
      </c>
      <c r="CP56">
        <v>0</v>
      </c>
      <c r="CQ56">
        <v>717.34061290322597</v>
      </c>
      <c r="CR56">
        <v>5.0001699999999998</v>
      </c>
      <c r="CS56">
        <v>12404.2161290323</v>
      </c>
      <c r="CT56">
        <v>14901.038709677399</v>
      </c>
      <c r="CU56">
        <v>46.534064516129</v>
      </c>
      <c r="CV56">
        <v>47.826322580645098</v>
      </c>
      <c r="CW56">
        <v>47.043999999999997</v>
      </c>
      <c r="CX56">
        <v>48.554000000000002</v>
      </c>
      <c r="CY56">
        <v>48.531935483871003</v>
      </c>
      <c r="CZ56">
        <v>1654.3590322580601</v>
      </c>
      <c r="DA56">
        <v>40.630000000000003</v>
      </c>
      <c r="DB56">
        <v>0</v>
      </c>
      <c r="DC56">
        <v>120</v>
      </c>
      <c r="DD56">
        <v>717.29269230769205</v>
      </c>
      <c r="DE56">
        <v>-4.1151452984572998</v>
      </c>
      <c r="DF56">
        <v>-65.213675260174696</v>
      </c>
      <c r="DG56">
        <v>12403.55</v>
      </c>
      <c r="DH56">
        <v>15</v>
      </c>
      <c r="DI56">
        <v>1531241284.2</v>
      </c>
      <c r="DJ56" t="s">
        <v>483</v>
      </c>
      <c r="DK56">
        <v>70</v>
      </c>
      <c r="DL56">
        <v>1.121</v>
      </c>
      <c r="DM56">
        <v>-9.8000000000000004E-2</v>
      </c>
      <c r="DN56">
        <v>1000</v>
      </c>
      <c r="DO56">
        <v>15</v>
      </c>
      <c r="DP56">
        <v>0.02</v>
      </c>
      <c r="DQ56">
        <v>0.01</v>
      </c>
      <c r="DR56">
        <v>36.8560304292632</v>
      </c>
      <c r="DS56">
        <v>-0.82419618695046204</v>
      </c>
      <c r="DT56">
        <v>0.14363452702818899</v>
      </c>
      <c r="DU56">
        <v>0</v>
      </c>
      <c r="DV56">
        <v>0.70745884634949097</v>
      </c>
      <c r="DW56">
        <v>-1.38233984660644E-2</v>
      </c>
      <c r="DX56">
        <v>2.2637754493279E-3</v>
      </c>
      <c r="DY56">
        <v>1</v>
      </c>
      <c r="DZ56">
        <v>1</v>
      </c>
      <c r="EA56">
        <v>2</v>
      </c>
      <c r="EB56" t="s">
        <v>323</v>
      </c>
      <c r="EC56">
        <v>1.8895</v>
      </c>
      <c r="ED56">
        <v>1.8873200000000001</v>
      </c>
      <c r="EE56">
        <v>1.8884300000000001</v>
      </c>
      <c r="EF56">
        <v>1.8884300000000001</v>
      </c>
      <c r="EG56">
        <v>1.89158</v>
      </c>
      <c r="EH56">
        <v>1.8861399999999999</v>
      </c>
      <c r="EI56">
        <v>1.88811</v>
      </c>
      <c r="EJ56">
        <v>1.8903799999999999</v>
      </c>
      <c r="EK56" t="s">
        <v>279</v>
      </c>
      <c r="EL56" t="s">
        <v>19</v>
      </c>
      <c r="EM56" t="s">
        <v>19</v>
      </c>
      <c r="EN56" t="s">
        <v>19</v>
      </c>
      <c r="EO56" t="s">
        <v>280</v>
      </c>
      <c r="EP56" t="s">
        <v>281</v>
      </c>
      <c r="EQ56" t="s">
        <v>282</v>
      </c>
      <c r="ER56" t="s">
        <v>282</v>
      </c>
      <c r="ES56" t="s">
        <v>282</v>
      </c>
      <c r="ET56" t="s">
        <v>282</v>
      </c>
      <c r="EU56">
        <v>0</v>
      </c>
      <c r="EV56">
        <v>100</v>
      </c>
      <c r="EW56">
        <v>100</v>
      </c>
      <c r="EX56">
        <v>1.121</v>
      </c>
      <c r="EY56">
        <v>-9.8000000000000004E-2</v>
      </c>
      <c r="EZ56">
        <v>2</v>
      </c>
      <c r="FA56">
        <v>384.53500000000003</v>
      </c>
      <c r="FB56">
        <v>622.697</v>
      </c>
      <c r="FC56">
        <v>24.999300000000002</v>
      </c>
      <c r="FD56">
        <v>35.377000000000002</v>
      </c>
      <c r="FE56">
        <v>30.0001</v>
      </c>
      <c r="FF56">
        <v>35.3797</v>
      </c>
      <c r="FG56">
        <v>35.372900000000001</v>
      </c>
      <c r="FH56">
        <v>42.513100000000001</v>
      </c>
      <c r="FI56">
        <v>55.416200000000003</v>
      </c>
      <c r="FJ56">
        <v>0</v>
      </c>
      <c r="FK56">
        <v>25</v>
      </c>
      <c r="FL56">
        <v>1000</v>
      </c>
      <c r="FM56">
        <v>15.6058</v>
      </c>
      <c r="FN56">
        <v>100.474</v>
      </c>
      <c r="FO56">
        <v>99.348600000000005</v>
      </c>
    </row>
    <row r="57" spans="1:171" x14ac:dyDescent="0.2">
      <c r="A57">
        <v>71</v>
      </c>
      <c r="B57">
        <v>1531241906.7</v>
      </c>
      <c r="C57">
        <v>11330.6000001431</v>
      </c>
      <c r="D57" t="s">
        <v>484</v>
      </c>
      <c r="E57" t="s">
        <v>485</v>
      </c>
      <c r="F57" t="s">
        <v>588</v>
      </c>
      <c r="G57">
        <v>1531241898.7</v>
      </c>
      <c r="H57">
        <f t="shared" si="86"/>
        <v>8.2572186611437493E-3</v>
      </c>
      <c r="I57">
        <f t="shared" si="87"/>
        <v>33.653348349133346</v>
      </c>
      <c r="J57">
        <f t="shared" si="88"/>
        <v>345.298612903226</v>
      </c>
      <c r="K57">
        <f t="shared" si="89"/>
        <v>254.01278623807502</v>
      </c>
      <c r="L57">
        <f t="shared" si="90"/>
        <v>25.293422317736443</v>
      </c>
      <c r="M57">
        <f t="shared" si="91"/>
        <v>34.383244132065471</v>
      </c>
      <c r="N57">
        <f t="shared" si="92"/>
        <v>0.72973058093200549</v>
      </c>
      <c r="O57">
        <f t="shared" si="93"/>
        <v>2.252643886940271</v>
      </c>
      <c r="P57">
        <f t="shared" si="94"/>
        <v>0.61962142751195848</v>
      </c>
      <c r="Q57">
        <f t="shared" si="95"/>
        <v>0.39576429664231993</v>
      </c>
      <c r="R57">
        <f t="shared" si="96"/>
        <v>273.602134011153</v>
      </c>
      <c r="S57">
        <f t="shared" si="97"/>
        <v>28.811709776713176</v>
      </c>
      <c r="T57">
        <f t="shared" si="98"/>
        <v>28.872435483871001</v>
      </c>
      <c r="U57">
        <f t="shared" si="99"/>
        <v>3.9921810889635605</v>
      </c>
      <c r="V57">
        <f t="shared" si="100"/>
        <v>65.497587718601451</v>
      </c>
      <c r="W57">
        <f t="shared" si="101"/>
        <v>2.7098729367819945</v>
      </c>
      <c r="X57">
        <f t="shared" si="102"/>
        <v>4.1373629643040806</v>
      </c>
      <c r="Y57">
        <f t="shared" si="103"/>
        <v>1.282308152181566</v>
      </c>
      <c r="Z57">
        <f t="shared" si="104"/>
        <v>-364.14334295643937</v>
      </c>
      <c r="AA57">
        <f t="shared" si="105"/>
        <v>75.069569542404864</v>
      </c>
      <c r="AB57">
        <f t="shared" si="106"/>
        <v>7.3499889403924525</v>
      </c>
      <c r="AC57">
        <f t="shared" si="107"/>
        <v>-8.1216504624890575</v>
      </c>
      <c r="AD57">
        <v>-4.1254962424391202E-2</v>
      </c>
      <c r="AE57">
        <v>4.6312309454585698E-2</v>
      </c>
      <c r="AF57">
        <v>3.4599486774908401</v>
      </c>
      <c r="AG57">
        <v>0</v>
      </c>
      <c r="AH57">
        <v>0</v>
      </c>
      <c r="AI57">
        <f t="shared" si="108"/>
        <v>1</v>
      </c>
      <c r="AJ57">
        <f t="shared" si="109"/>
        <v>0</v>
      </c>
      <c r="AK57">
        <f t="shared" si="110"/>
        <v>52173.205930437391</v>
      </c>
      <c r="AL57">
        <v>0</v>
      </c>
      <c r="AM57">
        <v>0</v>
      </c>
      <c r="AN57">
        <v>0</v>
      </c>
      <c r="AO57">
        <f t="shared" si="111"/>
        <v>0</v>
      </c>
      <c r="AP57" t="e">
        <f t="shared" si="112"/>
        <v>#DIV/0!</v>
      </c>
      <c r="AQ57">
        <v>-1</v>
      </c>
      <c r="AR57" t="s">
        <v>486</v>
      </c>
      <c r="AS57">
        <v>809.63</v>
      </c>
      <c r="AT57">
        <v>1200.95</v>
      </c>
      <c r="AU57">
        <f t="shared" si="113"/>
        <v>0.32584204171697406</v>
      </c>
      <c r="AV57">
        <v>0.5</v>
      </c>
      <c r="AW57">
        <f t="shared" si="114"/>
        <v>1429.2216482651788</v>
      </c>
      <c r="AX57">
        <f t="shared" si="115"/>
        <v>33.653348349133346</v>
      </c>
      <c r="AY57">
        <f t="shared" si="116"/>
        <v>232.85024996841241</v>
      </c>
      <c r="AZ57">
        <f t="shared" si="117"/>
        <v>0.53283650443398978</v>
      </c>
      <c r="BA57">
        <f t="shared" si="118"/>
        <v>2.4246308045498998E-2</v>
      </c>
      <c r="BB57">
        <f t="shared" si="119"/>
        <v>-1</v>
      </c>
      <c r="BC57" t="s">
        <v>487</v>
      </c>
      <c r="BD57">
        <v>561.04</v>
      </c>
      <c r="BE57">
        <f t="shared" si="120"/>
        <v>639.91000000000008</v>
      </c>
      <c r="BF57">
        <f t="shared" si="121"/>
        <v>0.61152349549155349</v>
      </c>
      <c r="BG57">
        <f t="shared" si="122"/>
        <v>2.1405782118922003</v>
      </c>
      <c r="BH57">
        <f t="shared" si="123"/>
        <v>0.32584204171697412</v>
      </c>
      <c r="BI57" t="e">
        <f t="shared" si="124"/>
        <v>#DIV/0!</v>
      </c>
      <c r="BJ57" t="s">
        <v>276</v>
      </c>
      <c r="BK57" t="s">
        <v>276</v>
      </c>
      <c r="BL57" t="s">
        <v>276</v>
      </c>
      <c r="BM57" t="s">
        <v>276</v>
      </c>
      <c r="BN57" t="s">
        <v>276</v>
      </c>
      <c r="BO57" t="s">
        <v>276</v>
      </c>
      <c r="BP57" t="s">
        <v>276</v>
      </c>
      <c r="BQ57" t="s">
        <v>276</v>
      </c>
      <c r="BR57">
        <f t="shared" si="125"/>
        <v>1700.0029032258101</v>
      </c>
      <c r="BS57">
        <f t="shared" si="126"/>
        <v>1429.2216482651788</v>
      </c>
      <c r="BT57">
        <f t="shared" si="127"/>
        <v>0.84071718086668257</v>
      </c>
      <c r="BU57">
        <f t="shared" si="128"/>
        <v>0.19143436173336542</v>
      </c>
      <c r="BV57">
        <v>6</v>
      </c>
      <c r="BW57">
        <v>0.5</v>
      </c>
      <c r="BX57" t="s">
        <v>277</v>
      </c>
      <c r="BY57">
        <v>1531241898.7</v>
      </c>
      <c r="BZ57">
        <v>345.298612903226</v>
      </c>
      <c r="CA57">
        <v>400.05496774193603</v>
      </c>
      <c r="CB57">
        <v>27.214283870967702</v>
      </c>
      <c r="CC57">
        <v>15.1656322580645</v>
      </c>
      <c r="CD57">
        <v>400.00348387096801</v>
      </c>
      <c r="CE57">
        <v>99.475364516129005</v>
      </c>
      <c r="CF57">
        <v>0.10002573225806501</v>
      </c>
      <c r="CG57">
        <v>29.490574193548401</v>
      </c>
      <c r="CH57">
        <v>28.872435483871001</v>
      </c>
      <c r="CI57">
        <v>999.9</v>
      </c>
      <c r="CJ57">
        <v>10001.3051612903</v>
      </c>
      <c r="CK57">
        <v>0</v>
      </c>
      <c r="CL57">
        <v>12.3538935483871</v>
      </c>
      <c r="CM57">
        <v>1700.0029032258101</v>
      </c>
      <c r="CN57">
        <v>0.97602367741935503</v>
      </c>
      <c r="CO57">
        <v>2.3976670967741899E-2</v>
      </c>
      <c r="CP57">
        <v>0</v>
      </c>
      <c r="CQ57">
        <v>809.64048387096796</v>
      </c>
      <c r="CR57">
        <v>5.0001699999999998</v>
      </c>
      <c r="CS57">
        <v>13923.8387096774</v>
      </c>
      <c r="CT57">
        <v>14901.109677419399</v>
      </c>
      <c r="CU57">
        <v>46.090451612903202</v>
      </c>
      <c r="CV57">
        <v>47.424999999999997</v>
      </c>
      <c r="CW57">
        <v>46.618838709677398</v>
      </c>
      <c r="CX57">
        <v>48.120870967741901</v>
      </c>
      <c r="CY57">
        <v>48.1046774193548</v>
      </c>
      <c r="CZ57">
        <v>1654.3625806451601</v>
      </c>
      <c r="DA57">
        <v>40.640322580645197</v>
      </c>
      <c r="DB57">
        <v>0</v>
      </c>
      <c r="DC57">
        <v>585.60000014305103</v>
      </c>
      <c r="DD57">
        <v>809.63</v>
      </c>
      <c r="DE57">
        <v>0.59377776482801603</v>
      </c>
      <c r="DF57">
        <v>133.35726489042401</v>
      </c>
      <c r="DG57">
        <v>13924.257692307699</v>
      </c>
      <c r="DH57">
        <v>15</v>
      </c>
      <c r="DI57">
        <v>1531241875.7</v>
      </c>
      <c r="DJ57" t="s">
        <v>488</v>
      </c>
      <c r="DK57">
        <v>71</v>
      </c>
      <c r="DL57">
        <v>1.2270000000000001</v>
      </c>
      <c r="DM57">
        <v>-0.10100000000000001</v>
      </c>
      <c r="DN57">
        <v>400</v>
      </c>
      <c r="DO57">
        <v>15</v>
      </c>
      <c r="DP57">
        <v>0.03</v>
      </c>
      <c r="DQ57">
        <v>0.01</v>
      </c>
      <c r="DR57">
        <v>33.649765926869897</v>
      </c>
      <c r="DS57">
        <v>0.13514275818584801</v>
      </c>
      <c r="DT57">
        <v>0.116813439619632</v>
      </c>
      <c r="DU57">
        <v>1</v>
      </c>
      <c r="DV57">
        <v>0.71564426768618905</v>
      </c>
      <c r="DW57">
        <v>0.166640432819297</v>
      </c>
      <c r="DX57">
        <v>2.16368838860059E-2</v>
      </c>
      <c r="DY57">
        <v>1</v>
      </c>
      <c r="DZ57">
        <v>2</v>
      </c>
      <c r="EA57">
        <v>2</v>
      </c>
      <c r="EB57" t="s">
        <v>278</v>
      </c>
      <c r="EC57">
        <v>1.8895</v>
      </c>
      <c r="ED57">
        <v>1.8872899999999999</v>
      </c>
      <c r="EE57">
        <v>1.8884300000000001</v>
      </c>
      <c r="EF57">
        <v>1.8884300000000001</v>
      </c>
      <c r="EG57">
        <v>1.89158</v>
      </c>
      <c r="EH57">
        <v>1.8861399999999999</v>
      </c>
      <c r="EI57">
        <v>1.88812</v>
      </c>
      <c r="EJ57">
        <v>1.8904000000000001</v>
      </c>
      <c r="EK57" t="s">
        <v>279</v>
      </c>
      <c r="EL57" t="s">
        <v>19</v>
      </c>
      <c r="EM57" t="s">
        <v>19</v>
      </c>
      <c r="EN57" t="s">
        <v>19</v>
      </c>
      <c r="EO57" t="s">
        <v>280</v>
      </c>
      <c r="EP57" t="s">
        <v>281</v>
      </c>
      <c r="EQ57" t="s">
        <v>282</v>
      </c>
      <c r="ER57" t="s">
        <v>282</v>
      </c>
      <c r="ES57" t="s">
        <v>282</v>
      </c>
      <c r="ET57" t="s">
        <v>282</v>
      </c>
      <c r="EU57">
        <v>0</v>
      </c>
      <c r="EV57">
        <v>100</v>
      </c>
      <c r="EW57">
        <v>100</v>
      </c>
      <c r="EX57">
        <v>1.2270000000000001</v>
      </c>
      <c r="EY57">
        <v>-0.10100000000000001</v>
      </c>
      <c r="EZ57">
        <v>2</v>
      </c>
      <c r="FA57">
        <v>384.51</v>
      </c>
      <c r="FB57">
        <v>620.63699999999994</v>
      </c>
      <c r="FC57">
        <v>24.9999</v>
      </c>
      <c r="FD57">
        <v>35.386699999999998</v>
      </c>
      <c r="FE57">
        <v>30</v>
      </c>
      <c r="FF57">
        <v>35.392699999999998</v>
      </c>
      <c r="FG57">
        <v>35.385899999999999</v>
      </c>
      <c r="FH57">
        <v>20.142099999999999</v>
      </c>
      <c r="FI57">
        <v>56.649500000000003</v>
      </c>
      <c r="FJ57">
        <v>0</v>
      </c>
      <c r="FK57">
        <v>25</v>
      </c>
      <c r="FL57">
        <v>400</v>
      </c>
      <c r="FM57">
        <v>15.039300000000001</v>
      </c>
      <c r="FN57">
        <v>100.474</v>
      </c>
      <c r="FO57">
        <v>99.342299999999994</v>
      </c>
    </row>
    <row r="58" spans="1:171" x14ac:dyDescent="0.2">
      <c r="A58">
        <v>72</v>
      </c>
      <c r="B58">
        <v>1531242006.2</v>
      </c>
      <c r="C58">
        <v>11430.1000001431</v>
      </c>
      <c r="D58" t="s">
        <v>489</v>
      </c>
      <c r="E58" t="s">
        <v>490</v>
      </c>
      <c r="F58" t="s">
        <v>588</v>
      </c>
      <c r="G58">
        <v>1531241998.20645</v>
      </c>
      <c r="H58">
        <f t="shared" si="86"/>
        <v>8.3035604116494209E-3</v>
      </c>
      <c r="I58">
        <f t="shared" si="87"/>
        <v>25.265589327941342</v>
      </c>
      <c r="J58">
        <f t="shared" si="88"/>
        <v>258.90603225806501</v>
      </c>
      <c r="K58">
        <f t="shared" si="89"/>
        <v>190.94654738821862</v>
      </c>
      <c r="L58">
        <f t="shared" si="90"/>
        <v>19.013724178385051</v>
      </c>
      <c r="M58">
        <f t="shared" si="91"/>
        <v>25.780868797100048</v>
      </c>
      <c r="N58">
        <f t="shared" si="92"/>
        <v>0.7371566735427032</v>
      </c>
      <c r="O58">
        <f t="shared" si="93"/>
        <v>2.2525107346781965</v>
      </c>
      <c r="P58">
        <f t="shared" si="94"/>
        <v>0.624972551014505</v>
      </c>
      <c r="Q58">
        <f t="shared" si="95"/>
        <v>0.39925668088303873</v>
      </c>
      <c r="R58">
        <f t="shared" si="96"/>
        <v>273.6032666490143</v>
      </c>
      <c r="S58">
        <f t="shared" si="97"/>
        <v>28.787994552820503</v>
      </c>
      <c r="T58">
        <f t="shared" si="98"/>
        <v>28.846467741935498</v>
      </c>
      <c r="U58">
        <f t="shared" si="99"/>
        <v>3.9861805565791566</v>
      </c>
      <c r="V58">
        <f t="shared" si="100"/>
        <v>65.475449395531598</v>
      </c>
      <c r="W58">
        <f t="shared" si="101"/>
        <v>2.7076518472822073</v>
      </c>
      <c r="X58">
        <f t="shared" si="102"/>
        <v>4.135369626752027</v>
      </c>
      <c r="Y58">
        <f t="shared" si="103"/>
        <v>1.2785287092969493</v>
      </c>
      <c r="Z58">
        <f t="shared" si="104"/>
        <v>-366.18701415373948</v>
      </c>
      <c r="AA58">
        <f t="shared" si="105"/>
        <v>77.203604944603086</v>
      </c>
      <c r="AB58">
        <f t="shared" si="106"/>
        <v>7.5580896007596028</v>
      </c>
      <c r="AC58">
        <f t="shared" si="107"/>
        <v>-7.8220529593624804</v>
      </c>
      <c r="AD58">
        <v>-4.1251374054989999E-2</v>
      </c>
      <c r="AE58">
        <v>4.6308281195574397E-2</v>
      </c>
      <c r="AF58">
        <v>3.45971051348439</v>
      </c>
      <c r="AG58">
        <v>0</v>
      </c>
      <c r="AH58">
        <v>0</v>
      </c>
      <c r="AI58">
        <f t="shared" si="108"/>
        <v>1</v>
      </c>
      <c r="AJ58">
        <f t="shared" si="109"/>
        <v>0</v>
      </c>
      <c r="AK58">
        <f t="shared" si="110"/>
        <v>52170.31135847461</v>
      </c>
      <c r="AL58">
        <v>0</v>
      </c>
      <c r="AM58">
        <v>0</v>
      </c>
      <c r="AN58">
        <v>0</v>
      </c>
      <c r="AO58">
        <f t="shared" si="111"/>
        <v>0</v>
      </c>
      <c r="AP58" t="e">
        <f t="shared" si="112"/>
        <v>#DIV/0!</v>
      </c>
      <c r="AQ58">
        <v>-1</v>
      </c>
      <c r="AR58" t="s">
        <v>491</v>
      </c>
      <c r="AS58">
        <v>759.54038461538505</v>
      </c>
      <c r="AT58">
        <v>1083.9100000000001</v>
      </c>
      <c r="AU58">
        <f t="shared" si="113"/>
        <v>0.29925880874299071</v>
      </c>
      <c r="AV58">
        <v>0.5</v>
      </c>
      <c r="AW58">
        <f t="shared" si="114"/>
        <v>1429.2276095554992</v>
      </c>
      <c r="AX58">
        <f t="shared" si="115"/>
        <v>25.265589327941342</v>
      </c>
      <c r="AY58">
        <f t="shared" si="116"/>
        <v>213.85447592908545</v>
      </c>
      <c r="AZ58">
        <f t="shared" si="117"/>
        <v>0.49872221863438848</v>
      </c>
      <c r="BA58">
        <f t="shared" si="118"/>
        <v>1.8377471266532656E-2</v>
      </c>
      <c r="BB58">
        <f t="shared" si="119"/>
        <v>-1</v>
      </c>
      <c r="BC58" t="s">
        <v>492</v>
      </c>
      <c r="BD58">
        <v>543.34</v>
      </c>
      <c r="BE58">
        <f t="shared" si="120"/>
        <v>540.57000000000005</v>
      </c>
      <c r="BF58">
        <f t="shared" si="121"/>
        <v>0.60005108567736831</v>
      </c>
      <c r="BG58">
        <f t="shared" si="122"/>
        <v>1.9949019030441344</v>
      </c>
      <c r="BH58">
        <f t="shared" si="123"/>
        <v>0.29925880874299066</v>
      </c>
      <c r="BI58" t="e">
        <f t="shared" si="124"/>
        <v>#DIV/0!</v>
      </c>
      <c r="BJ58" t="s">
        <v>276</v>
      </c>
      <c r="BK58" t="s">
        <v>276</v>
      </c>
      <c r="BL58" t="s">
        <v>276</v>
      </c>
      <c r="BM58" t="s">
        <v>276</v>
      </c>
      <c r="BN58" t="s">
        <v>276</v>
      </c>
      <c r="BO58" t="s">
        <v>276</v>
      </c>
      <c r="BP58" t="s">
        <v>276</v>
      </c>
      <c r="BQ58" t="s">
        <v>276</v>
      </c>
      <c r="BR58">
        <f t="shared" si="125"/>
        <v>1700.01</v>
      </c>
      <c r="BS58">
        <f t="shared" si="126"/>
        <v>1429.2276095554992</v>
      </c>
      <c r="BT58">
        <f t="shared" si="127"/>
        <v>0.84071717787277667</v>
      </c>
      <c r="BU58">
        <f t="shared" si="128"/>
        <v>0.1914343557455534</v>
      </c>
      <c r="BV58">
        <v>6</v>
      </c>
      <c r="BW58">
        <v>0.5</v>
      </c>
      <c r="BX58" t="s">
        <v>277</v>
      </c>
      <c r="BY58">
        <v>1531241998.20645</v>
      </c>
      <c r="BZ58">
        <v>258.90603225806501</v>
      </c>
      <c r="CA58">
        <v>300.02935483870999</v>
      </c>
      <c r="CB58">
        <v>27.1917677419355</v>
      </c>
      <c r="CC58">
        <v>15.075058064516099</v>
      </c>
      <c r="CD58">
        <v>399.998290322581</v>
      </c>
      <c r="CE58">
        <v>99.4761290322581</v>
      </c>
      <c r="CF58">
        <v>0.100032141935484</v>
      </c>
      <c r="CG58">
        <v>29.482216129032299</v>
      </c>
      <c r="CH58">
        <v>28.846467741935498</v>
      </c>
      <c r="CI58">
        <v>999.9</v>
      </c>
      <c r="CJ58">
        <v>10000.3583870968</v>
      </c>
      <c r="CK58">
        <v>0</v>
      </c>
      <c r="CL58">
        <v>12.8690903225806</v>
      </c>
      <c r="CM58">
        <v>1700.01</v>
      </c>
      <c r="CN58">
        <v>0.97602425806451598</v>
      </c>
      <c r="CO58">
        <v>2.3976135483871001E-2</v>
      </c>
      <c r="CP58">
        <v>0</v>
      </c>
      <c r="CQ58">
        <v>759.52958064516099</v>
      </c>
      <c r="CR58">
        <v>5.0001699999999998</v>
      </c>
      <c r="CS58">
        <v>13081.8322580645</v>
      </c>
      <c r="CT58">
        <v>14901.180645161299</v>
      </c>
      <c r="CU58">
        <v>46.122774193548402</v>
      </c>
      <c r="CV58">
        <v>47.433</v>
      </c>
      <c r="CW58">
        <v>46.633000000000003</v>
      </c>
      <c r="CX58">
        <v>48.125</v>
      </c>
      <c r="CY58">
        <v>48.128935483870997</v>
      </c>
      <c r="CZ58">
        <v>1654.36967741935</v>
      </c>
      <c r="DA58">
        <v>40.640322580645197</v>
      </c>
      <c r="DB58">
        <v>0</v>
      </c>
      <c r="DC58">
        <v>99.100000143051105</v>
      </c>
      <c r="DD58">
        <v>759.54038461538505</v>
      </c>
      <c r="DE58">
        <v>-1.0886153912109799</v>
      </c>
      <c r="DF58">
        <v>-21.480341809320201</v>
      </c>
      <c r="DG58">
        <v>13081.5653846154</v>
      </c>
      <c r="DH58">
        <v>15</v>
      </c>
      <c r="DI58">
        <v>1531241975.2</v>
      </c>
      <c r="DJ58" t="s">
        <v>493</v>
      </c>
      <c r="DK58">
        <v>72</v>
      </c>
      <c r="DL58">
        <v>1.204</v>
      </c>
      <c r="DM58">
        <v>-0.10100000000000001</v>
      </c>
      <c r="DN58">
        <v>300</v>
      </c>
      <c r="DO58">
        <v>15</v>
      </c>
      <c r="DP58">
        <v>0.02</v>
      </c>
      <c r="DQ58">
        <v>0.01</v>
      </c>
      <c r="DR58">
        <v>25.270253411677601</v>
      </c>
      <c r="DS58">
        <v>9.9903791202473804E-3</v>
      </c>
      <c r="DT58">
        <v>0.104170379410065</v>
      </c>
      <c r="DU58">
        <v>1</v>
      </c>
      <c r="DV58">
        <v>0.72215081142320103</v>
      </c>
      <c r="DW58">
        <v>0.17539383309359199</v>
      </c>
      <c r="DX58">
        <v>2.3211418846786801E-2</v>
      </c>
      <c r="DY58">
        <v>1</v>
      </c>
      <c r="DZ58">
        <v>2</v>
      </c>
      <c r="EA58">
        <v>2</v>
      </c>
      <c r="EB58" t="s">
        <v>278</v>
      </c>
      <c r="EC58">
        <v>1.8895</v>
      </c>
      <c r="ED58">
        <v>1.8872899999999999</v>
      </c>
      <c r="EE58">
        <v>1.8884300000000001</v>
      </c>
      <c r="EF58">
        <v>1.8884300000000001</v>
      </c>
      <c r="EG58">
        <v>1.89158</v>
      </c>
      <c r="EH58">
        <v>1.8861399999999999</v>
      </c>
      <c r="EI58">
        <v>1.88812</v>
      </c>
      <c r="EJ58">
        <v>1.89036</v>
      </c>
      <c r="EK58" t="s">
        <v>279</v>
      </c>
      <c r="EL58" t="s">
        <v>19</v>
      </c>
      <c r="EM58" t="s">
        <v>19</v>
      </c>
      <c r="EN58" t="s">
        <v>19</v>
      </c>
      <c r="EO58" t="s">
        <v>280</v>
      </c>
      <c r="EP58" t="s">
        <v>281</v>
      </c>
      <c r="EQ58" t="s">
        <v>282</v>
      </c>
      <c r="ER58" t="s">
        <v>282</v>
      </c>
      <c r="ES58" t="s">
        <v>282</v>
      </c>
      <c r="ET58" t="s">
        <v>282</v>
      </c>
      <c r="EU58">
        <v>0</v>
      </c>
      <c r="EV58">
        <v>100</v>
      </c>
      <c r="EW58">
        <v>100</v>
      </c>
      <c r="EX58">
        <v>1.204</v>
      </c>
      <c r="EY58">
        <v>-0.10100000000000001</v>
      </c>
      <c r="EZ58">
        <v>2</v>
      </c>
      <c r="FA58">
        <v>384.64600000000002</v>
      </c>
      <c r="FB58">
        <v>620.15800000000002</v>
      </c>
      <c r="FC58">
        <v>24.999600000000001</v>
      </c>
      <c r="FD58">
        <v>35.383499999999998</v>
      </c>
      <c r="FE58">
        <v>30.0001</v>
      </c>
      <c r="FF58">
        <v>35.392699999999998</v>
      </c>
      <c r="FG58">
        <v>35.385899999999999</v>
      </c>
      <c r="FH58">
        <v>16.0169</v>
      </c>
      <c r="FI58">
        <v>56.598100000000002</v>
      </c>
      <c r="FJ58">
        <v>0</v>
      </c>
      <c r="FK58">
        <v>25</v>
      </c>
      <c r="FL58">
        <v>300</v>
      </c>
      <c r="FM58">
        <v>14.931100000000001</v>
      </c>
      <c r="FN58">
        <v>100.47199999999999</v>
      </c>
      <c r="FO58">
        <v>99.341399999999993</v>
      </c>
    </row>
    <row r="59" spans="1:171" x14ac:dyDescent="0.2">
      <c r="A59">
        <v>73</v>
      </c>
      <c r="B59">
        <v>1531242105.8</v>
      </c>
      <c r="C59">
        <v>11529.7000000477</v>
      </c>
      <c r="D59" t="s">
        <v>494</v>
      </c>
      <c r="E59" t="s">
        <v>495</v>
      </c>
      <c r="F59" t="s">
        <v>588</v>
      </c>
      <c r="G59">
        <v>1531242097.76774</v>
      </c>
      <c r="H59">
        <f t="shared" si="86"/>
        <v>8.3903797555498986E-3</v>
      </c>
      <c r="I59">
        <f t="shared" si="87"/>
        <v>20.730889633262169</v>
      </c>
      <c r="J59">
        <f t="shared" si="88"/>
        <v>216.20548387096801</v>
      </c>
      <c r="K59">
        <f t="shared" si="89"/>
        <v>161.33835536745957</v>
      </c>
      <c r="L59">
        <f t="shared" si="90"/>
        <v>16.065588494878682</v>
      </c>
      <c r="M59">
        <f t="shared" si="91"/>
        <v>21.529092237837876</v>
      </c>
      <c r="N59">
        <f t="shared" si="92"/>
        <v>0.75304827068117919</v>
      </c>
      <c r="O59">
        <f t="shared" si="93"/>
        <v>2.2524868550270094</v>
      </c>
      <c r="P59">
        <f t="shared" si="94"/>
        <v>0.6363806970068423</v>
      </c>
      <c r="Q59">
        <f t="shared" si="95"/>
        <v>0.40670540512475717</v>
      </c>
      <c r="R59">
        <f t="shared" si="96"/>
        <v>273.60190995246222</v>
      </c>
      <c r="S59">
        <f t="shared" si="97"/>
        <v>28.745585415112625</v>
      </c>
      <c r="T59">
        <f t="shared" si="98"/>
        <v>28.8059612903226</v>
      </c>
      <c r="U59">
        <f t="shared" si="99"/>
        <v>3.9768361744630205</v>
      </c>
      <c r="V59">
        <f t="shared" si="100"/>
        <v>65.536218741678795</v>
      </c>
      <c r="W59">
        <f t="shared" si="101"/>
        <v>2.7080288031665813</v>
      </c>
      <c r="X59">
        <f t="shared" si="102"/>
        <v>4.132110236388062</v>
      </c>
      <c r="Y59">
        <f t="shared" si="103"/>
        <v>1.2688073712964392</v>
      </c>
      <c r="Z59">
        <f t="shared" si="104"/>
        <v>-370.01574721975055</v>
      </c>
      <c r="AA59">
        <f t="shared" si="105"/>
        <v>80.461190486502943</v>
      </c>
      <c r="AB59">
        <f t="shared" si="106"/>
        <v>7.8749669855992801</v>
      </c>
      <c r="AC59">
        <f t="shared" si="107"/>
        <v>-8.0776797951861283</v>
      </c>
      <c r="AD59">
        <v>-4.1250730533813298E-2</v>
      </c>
      <c r="AE59">
        <v>4.6307558786678103E-2</v>
      </c>
      <c r="AF59">
        <v>3.4596678015242199</v>
      </c>
      <c r="AG59">
        <v>0</v>
      </c>
      <c r="AH59">
        <v>0</v>
      </c>
      <c r="AI59">
        <f t="shared" si="108"/>
        <v>1</v>
      </c>
      <c r="AJ59">
        <f t="shared" si="109"/>
        <v>0</v>
      </c>
      <c r="AK59">
        <f t="shared" si="110"/>
        <v>52171.907404442056</v>
      </c>
      <c r="AL59">
        <v>0</v>
      </c>
      <c r="AM59">
        <v>0</v>
      </c>
      <c r="AN59">
        <v>0</v>
      </c>
      <c r="AO59">
        <f t="shared" si="111"/>
        <v>0</v>
      </c>
      <c r="AP59" t="e">
        <f t="shared" si="112"/>
        <v>#DIV/0!</v>
      </c>
      <c r="AQ59">
        <v>-1</v>
      </c>
      <c r="AR59" t="s">
        <v>496</v>
      </c>
      <c r="AS59">
        <v>736.354346153846</v>
      </c>
      <c r="AT59">
        <v>1025.6400000000001</v>
      </c>
      <c r="AU59">
        <f t="shared" si="113"/>
        <v>0.28205379455379476</v>
      </c>
      <c r="AV59">
        <v>0.5</v>
      </c>
      <c r="AW59">
        <f t="shared" si="114"/>
        <v>1429.220554716793</v>
      </c>
      <c r="AX59">
        <f t="shared" si="115"/>
        <v>20.730889633262169</v>
      </c>
      <c r="AY59">
        <f t="shared" si="116"/>
        <v>201.55854035607547</v>
      </c>
      <c r="AZ59">
        <f t="shared" si="117"/>
        <v>0.47244647244647248</v>
      </c>
      <c r="BA59">
        <f t="shared" si="118"/>
        <v>1.5204713899156209E-2</v>
      </c>
      <c r="BB59">
        <f t="shared" si="119"/>
        <v>-1</v>
      </c>
      <c r="BC59" t="s">
        <v>497</v>
      </c>
      <c r="BD59">
        <v>541.08000000000004</v>
      </c>
      <c r="BE59">
        <f t="shared" si="120"/>
        <v>484.56000000000006</v>
      </c>
      <c r="BF59">
        <f t="shared" si="121"/>
        <v>0.59700688015138281</v>
      </c>
      <c r="BG59">
        <f t="shared" si="122"/>
        <v>1.8955422488356621</v>
      </c>
      <c r="BH59">
        <f t="shared" si="123"/>
        <v>0.28205379455379476</v>
      </c>
      <c r="BI59" t="e">
        <f t="shared" si="124"/>
        <v>#DIV/0!</v>
      </c>
      <c r="BJ59" t="s">
        <v>276</v>
      </c>
      <c r="BK59" t="s">
        <v>276</v>
      </c>
      <c r="BL59" t="s">
        <v>276</v>
      </c>
      <c r="BM59" t="s">
        <v>276</v>
      </c>
      <c r="BN59" t="s">
        <v>276</v>
      </c>
      <c r="BO59" t="s">
        <v>276</v>
      </c>
      <c r="BP59" t="s">
        <v>276</v>
      </c>
      <c r="BQ59" t="s">
        <v>276</v>
      </c>
      <c r="BR59">
        <f t="shared" si="125"/>
        <v>1700.0016129032299</v>
      </c>
      <c r="BS59">
        <f t="shared" si="126"/>
        <v>1429.220554716793</v>
      </c>
      <c r="BT59">
        <f t="shared" si="127"/>
        <v>0.84071717571843818</v>
      </c>
      <c r="BU59">
        <f t="shared" si="128"/>
        <v>0.19143435143687657</v>
      </c>
      <c r="BV59">
        <v>6</v>
      </c>
      <c r="BW59">
        <v>0.5</v>
      </c>
      <c r="BX59" t="s">
        <v>277</v>
      </c>
      <c r="BY59">
        <v>1531242097.76774</v>
      </c>
      <c r="BZ59">
        <v>216.20548387096801</v>
      </c>
      <c r="CA59">
        <v>250.02248387096799</v>
      </c>
      <c r="CB59">
        <v>27.195325806451599</v>
      </c>
      <c r="CC59">
        <v>14.9521709677419</v>
      </c>
      <c r="CD59">
        <v>400.00477419354797</v>
      </c>
      <c r="CE59">
        <v>99.476974193548401</v>
      </c>
      <c r="CF59">
        <v>0.100020119354839</v>
      </c>
      <c r="CG59">
        <v>29.468541935483898</v>
      </c>
      <c r="CH59">
        <v>28.8059612903226</v>
      </c>
      <c r="CI59">
        <v>999.9</v>
      </c>
      <c r="CJ59">
        <v>10000.117419354799</v>
      </c>
      <c r="CK59">
        <v>0</v>
      </c>
      <c r="CL59">
        <v>12.9054677419355</v>
      </c>
      <c r="CM59">
        <v>1700.0016129032299</v>
      </c>
      <c r="CN59">
        <v>0.97602412903225799</v>
      </c>
      <c r="CO59">
        <v>2.3976267741935502E-2</v>
      </c>
      <c r="CP59">
        <v>0</v>
      </c>
      <c r="CQ59">
        <v>736.36996774193597</v>
      </c>
      <c r="CR59">
        <v>5.0001699999999998</v>
      </c>
      <c r="CS59">
        <v>12689.435483871001</v>
      </c>
      <c r="CT59">
        <v>14901.106451612901</v>
      </c>
      <c r="CU59">
        <v>46.086451612903197</v>
      </c>
      <c r="CV59">
        <v>47.433</v>
      </c>
      <c r="CW59">
        <v>46.616741935483901</v>
      </c>
      <c r="CX59">
        <v>48.090451612903202</v>
      </c>
      <c r="CY59">
        <v>48.1148387096774</v>
      </c>
      <c r="CZ59">
        <v>1654.36161290323</v>
      </c>
      <c r="DA59">
        <v>40.64</v>
      </c>
      <c r="DB59">
        <v>0</v>
      </c>
      <c r="DC59">
        <v>99</v>
      </c>
      <c r="DD59">
        <v>736.354346153846</v>
      </c>
      <c r="DE59">
        <v>2.786323823543E-2</v>
      </c>
      <c r="DF59">
        <v>-9.4461538528392097</v>
      </c>
      <c r="DG59">
        <v>12689.526923076901</v>
      </c>
      <c r="DH59">
        <v>15</v>
      </c>
      <c r="DI59">
        <v>1531242075.8</v>
      </c>
      <c r="DJ59" t="s">
        <v>498</v>
      </c>
      <c r="DK59">
        <v>73</v>
      </c>
      <c r="DL59">
        <v>1.181</v>
      </c>
      <c r="DM59">
        <v>-0.10100000000000001</v>
      </c>
      <c r="DN59">
        <v>250</v>
      </c>
      <c r="DO59">
        <v>15</v>
      </c>
      <c r="DP59">
        <v>0.06</v>
      </c>
      <c r="DQ59">
        <v>0.01</v>
      </c>
      <c r="DR59">
        <v>20.7035248422781</v>
      </c>
      <c r="DS59">
        <v>0.358488012227695</v>
      </c>
      <c r="DT59">
        <v>0.148278150446088</v>
      </c>
      <c r="DU59">
        <v>1</v>
      </c>
      <c r="DV59">
        <v>0.73928738237733005</v>
      </c>
      <c r="DW59">
        <v>0.15668230291337501</v>
      </c>
      <c r="DX59">
        <v>2.1731024041827599E-2</v>
      </c>
      <c r="DY59">
        <v>1</v>
      </c>
      <c r="DZ59">
        <v>2</v>
      </c>
      <c r="EA59">
        <v>2</v>
      </c>
      <c r="EB59" t="s">
        <v>278</v>
      </c>
      <c r="EC59">
        <v>1.8895</v>
      </c>
      <c r="ED59">
        <v>1.8872899999999999</v>
      </c>
      <c r="EE59">
        <v>1.8884300000000001</v>
      </c>
      <c r="EF59">
        <v>1.8884300000000001</v>
      </c>
      <c r="EG59">
        <v>1.89158</v>
      </c>
      <c r="EH59">
        <v>1.8861399999999999</v>
      </c>
      <c r="EI59">
        <v>1.88811</v>
      </c>
      <c r="EJ59">
        <v>1.8903799999999999</v>
      </c>
      <c r="EK59" t="s">
        <v>279</v>
      </c>
      <c r="EL59" t="s">
        <v>19</v>
      </c>
      <c r="EM59" t="s">
        <v>19</v>
      </c>
      <c r="EN59" t="s">
        <v>19</v>
      </c>
      <c r="EO59" t="s">
        <v>280</v>
      </c>
      <c r="EP59" t="s">
        <v>281</v>
      </c>
      <c r="EQ59" t="s">
        <v>282</v>
      </c>
      <c r="ER59" t="s">
        <v>282</v>
      </c>
      <c r="ES59" t="s">
        <v>282</v>
      </c>
      <c r="ET59" t="s">
        <v>282</v>
      </c>
      <c r="EU59">
        <v>0</v>
      </c>
      <c r="EV59">
        <v>100</v>
      </c>
      <c r="EW59">
        <v>100</v>
      </c>
      <c r="EX59">
        <v>1.181</v>
      </c>
      <c r="EY59">
        <v>-0.10100000000000001</v>
      </c>
      <c r="EZ59">
        <v>2</v>
      </c>
      <c r="FA59">
        <v>384.642</v>
      </c>
      <c r="FB59">
        <v>619.93700000000001</v>
      </c>
      <c r="FC59">
        <v>24.9999</v>
      </c>
      <c r="FD59">
        <v>35.377000000000002</v>
      </c>
      <c r="FE59">
        <v>30</v>
      </c>
      <c r="FF59">
        <v>35.389400000000002</v>
      </c>
      <c r="FG59">
        <v>35.379399999999997</v>
      </c>
      <c r="FH59">
        <v>13.9046</v>
      </c>
      <c r="FI59">
        <v>57.066600000000001</v>
      </c>
      <c r="FJ59">
        <v>0</v>
      </c>
      <c r="FK59">
        <v>25</v>
      </c>
      <c r="FL59">
        <v>250</v>
      </c>
      <c r="FM59">
        <v>14.777100000000001</v>
      </c>
      <c r="FN59">
        <v>100.476</v>
      </c>
      <c r="FO59">
        <v>99.345299999999995</v>
      </c>
    </row>
    <row r="60" spans="1:171" x14ac:dyDescent="0.2">
      <c r="A60">
        <v>74</v>
      </c>
      <c r="B60">
        <v>1531242210.8</v>
      </c>
      <c r="C60">
        <v>11634.7000000477</v>
      </c>
      <c r="D60" t="s">
        <v>499</v>
      </c>
      <c r="E60" t="s">
        <v>500</v>
      </c>
      <c r="F60" t="s">
        <v>588</v>
      </c>
      <c r="G60">
        <v>1531242202.76774</v>
      </c>
      <c r="H60">
        <f t="shared" si="86"/>
        <v>8.5301465947068226E-3</v>
      </c>
      <c r="I60">
        <f t="shared" si="87"/>
        <v>13.375429758592729</v>
      </c>
      <c r="J60">
        <f t="shared" si="88"/>
        <v>153.01574193548399</v>
      </c>
      <c r="K60">
        <f t="shared" si="89"/>
        <v>118.24358378628035</v>
      </c>
      <c r="L60">
        <f t="shared" si="90"/>
        <v>11.774480189261125</v>
      </c>
      <c r="M60">
        <f t="shared" si="91"/>
        <v>15.237028212210662</v>
      </c>
      <c r="N60">
        <f t="shared" si="92"/>
        <v>0.77709510428343243</v>
      </c>
      <c r="O60">
        <f t="shared" si="93"/>
        <v>2.253772876677135</v>
      </c>
      <c r="P60">
        <f t="shared" si="94"/>
        <v>0.6535655034264668</v>
      </c>
      <c r="Q60">
        <f t="shared" si="95"/>
        <v>0.41793122540826677</v>
      </c>
      <c r="R60">
        <f t="shared" si="96"/>
        <v>273.59964467673808</v>
      </c>
      <c r="S60">
        <f t="shared" si="97"/>
        <v>28.68639216101769</v>
      </c>
      <c r="T60">
        <f t="shared" si="98"/>
        <v>28.774354838709701</v>
      </c>
      <c r="U60">
        <f t="shared" si="99"/>
        <v>3.969558195720261</v>
      </c>
      <c r="V60">
        <f t="shared" si="100"/>
        <v>65.719329989820281</v>
      </c>
      <c r="W60">
        <f t="shared" si="101"/>
        <v>2.7135055693126637</v>
      </c>
      <c r="X60">
        <f t="shared" si="102"/>
        <v>4.1289306658071183</v>
      </c>
      <c r="Y60">
        <f t="shared" si="103"/>
        <v>1.2560526264075973</v>
      </c>
      <c r="Z60">
        <f t="shared" si="104"/>
        <v>-376.17946482657089</v>
      </c>
      <c r="AA60">
        <f t="shared" si="105"/>
        <v>82.725582020271034</v>
      </c>
      <c r="AB60">
        <f t="shared" si="106"/>
        <v>8.0901641635015622</v>
      </c>
      <c r="AC60">
        <f t="shared" si="107"/>
        <v>-11.764073966060195</v>
      </c>
      <c r="AD60">
        <v>-4.1285395720881399E-2</v>
      </c>
      <c r="AE60">
        <v>4.6346473495999199E-2</v>
      </c>
      <c r="AF60">
        <v>3.4619682816528701</v>
      </c>
      <c r="AG60">
        <v>0</v>
      </c>
      <c r="AH60">
        <v>0</v>
      </c>
      <c r="AI60">
        <f t="shared" si="108"/>
        <v>1</v>
      </c>
      <c r="AJ60">
        <f t="shared" si="109"/>
        <v>0</v>
      </c>
      <c r="AK60">
        <f t="shared" si="110"/>
        <v>52216.283096989835</v>
      </c>
      <c r="AL60">
        <v>0</v>
      </c>
      <c r="AM60">
        <v>0</v>
      </c>
      <c r="AN60">
        <v>0</v>
      </c>
      <c r="AO60">
        <f t="shared" si="111"/>
        <v>0</v>
      </c>
      <c r="AP60" t="e">
        <f t="shared" si="112"/>
        <v>#DIV/0!</v>
      </c>
      <c r="AQ60">
        <v>-1</v>
      </c>
      <c r="AR60" t="s">
        <v>501</v>
      </c>
      <c r="AS60">
        <v>716.72688461538496</v>
      </c>
      <c r="AT60">
        <v>959.32100000000003</v>
      </c>
      <c r="AU60">
        <f t="shared" si="113"/>
        <v>0.25288106419500356</v>
      </c>
      <c r="AV60">
        <v>0.5</v>
      </c>
      <c r="AW60">
        <f t="shared" si="114"/>
        <v>1429.2086321361446</v>
      </c>
      <c r="AX60">
        <f t="shared" si="115"/>
        <v>13.375429758592729</v>
      </c>
      <c r="AY60">
        <f t="shared" si="116"/>
        <v>180.70989992563682</v>
      </c>
      <c r="AZ60">
        <f t="shared" si="117"/>
        <v>0.43931176321585791</v>
      </c>
      <c r="BA60">
        <f t="shared" si="118"/>
        <v>1.0058314395363479E-2</v>
      </c>
      <c r="BB60">
        <f t="shared" si="119"/>
        <v>-1</v>
      </c>
      <c r="BC60" t="s">
        <v>502</v>
      </c>
      <c r="BD60">
        <v>537.88</v>
      </c>
      <c r="BE60">
        <f t="shared" si="120"/>
        <v>421.44100000000003</v>
      </c>
      <c r="BF60">
        <f t="shared" si="121"/>
        <v>0.57563007724596105</v>
      </c>
      <c r="BG60">
        <f t="shared" si="122"/>
        <v>1.7835223469918942</v>
      </c>
      <c r="BH60">
        <f t="shared" si="123"/>
        <v>0.25288106419500361</v>
      </c>
      <c r="BI60" t="e">
        <f t="shared" si="124"/>
        <v>#DIV/0!</v>
      </c>
      <c r="BJ60" t="s">
        <v>276</v>
      </c>
      <c r="BK60" t="s">
        <v>276</v>
      </c>
      <c r="BL60" t="s">
        <v>276</v>
      </c>
      <c r="BM60" t="s">
        <v>276</v>
      </c>
      <c r="BN60" t="s">
        <v>276</v>
      </c>
      <c r="BO60" t="s">
        <v>276</v>
      </c>
      <c r="BP60" t="s">
        <v>276</v>
      </c>
      <c r="BQ60" t="s">
        <v>276</v>
      </c>
      <c r="BR60">
        <f t="shared" si="125"/>
        <v>1699.9874193548401</v>
      </c>
      <c r="BS60">
        <f t="shared" si="126"/>
        <v>1429.2086321361446</v>
      </c>
      <c r="BT60">
        <f t="shared" si="127"/>
        <v>0.84071718170628673</v>
      </c>
      <c r="BU60">
        <f t="shared" si="128"/>
        <v>0.19143436341257372</v>
      </c>
      <c r="BV60">
        <v>6</v>
      </c>
      <c r="BW60">
        <v>0.5</v>
      </c>
      <c r="BX60" t="s">
        <v>277</v>
      </c>
      <c r="BY60">
        <v>1531242202.76774</v>
      </c>
      <c r="BZ60">
        <v>153.01574193548399</v>
      </c>
      <c r="CA60">
        <v>175.03738709677401</v>
      </c>
      <c r="CB60">
        <v>27.250003225806498</v>
      </c>
      <c r="CC60">
        <v>14.8030967741935</v>
      </c>
      <c r="CD60">
        <v>399.98854838709701</v>
      </c>
      <c r="CE60">
        <v>99.478167741935493</v>
      </c>
      <c r="CF60">
        <v>0.1000065</v>
      </c>
      <c r="CG60">
        <v>29.455193548387101</v>
      </c>
      <c r="CH60">
        <v>28.774354838709701</v>
      </c>
      <c r="CI60">
        <v>999.9</v>
      </c>
      <c r="CJ60">
        <v>10008.4009677419</v>
      </c>
      <c r="CK60">
        <v>0</v>
      </c>
      <c r="CL60">
        <v>13.0142677419355</v>
      </c>
      <c r="CM60">
        <v>1699.9874193548401</v>
      </c>
      <c r="CN60">
        <v>0.97602412903225799</v>
      </c>
      <c r="CO60">
        <v>2.3976267741935502E-2</v>
      </c>
      <c r="CP60">
        <v>0</v>
      </c>
      <c r="CQ60">
        <v>716.75683870967703</v>
      </c>
      <c r="CR60">
        <v>5.0001699999999998</v>
      </c>
      <c r="CS60">
        <v>12361.4741935484</v>
      </c>
      <c r="CT60">
        <v>14900.9741935484</v>
      </c>
      <c r="CU60">
        <v>46.056129032257999</v>
      </c>
      <c r="CV60">
        <v>47.375</v>
      </c>
      <c r="CW60">
        <v>46.590451612903202</v>
      </c>
      <c r="CX60">
        <v>48.090451612903202</v>
      </c>
      <c r="CY60">
        <v>48.070129032258002</v>
      </c>
      <c r="CZ60">
        <v>1654.34741935484</v>
      </c>
      <c r="DA60">
        <v>40.64</v>
      </c>
      <c r="DB60">
        <v>0</v>
      </c>
      <c r="DC60">
        <v>104.5</v>
      </c>
      <c r="DD60">
        <v>716.72688461538496</v>
      </c>
      <c r="DE60">
        <v>-1.91367521172221</v>
      </c>
      <c r="DF60">
        <v>-53.935042752622003</v>
      </c>
      <c r="DG60">
        <v>12361.0538461538</v>
      </c>
      <c r="DH60">
        <v>15</v>
      </c>
      <c r="DI60">
        <v>1531242180.3</v>
      </c>
      <c r="DJ60" t="s">
        <v>503</v>
      </c>
      <c r="DK60">
        <v>74</v>
      </c>
      <c r="DL60">
        <v>1.012</v>
      </c>
      <c r="DM60">
        <v>-0.1</v>
      </c>
      <c r="DN60">
        <v>175</v>
      </c>
      <c r="DO60">
        <v>15</v>
      </c>
      <c r="DP60">
        <v>0.05</v>
      </c>
      <c r="DQ60">
        <v>0.01</v>
      </c>
      <c r="DR60">
        <v>13.3488267565259</v>
      </c>
      <c r="DS60">
        <v>0.44933040068406999</v>
      </c>
      <c r="DT60">
        <v>0.22444969248128299</v>
      </c>
      <c r="DU60">
        <v>1</v>
      </c>
      <c r="DV60">
        <v>0.755381579474659</v>
      </c>
      <c r="DW60">
        <v>0.24668191496646999</v>
      </c>
      <c r="DX60">
        <v>3.4910429885631498E-2</v>
      </c>
      <c r="DY60">
        <v>1</v>
      </c>
      <c r="DZ60">
        <v>2</v>
      </c>
      <c r="EA60">
        <v>2</v>
      </c>
      <c r="EB60" t="s">
        <v>278</v>
      </c>
      <c r="EC60">
        <v>1.8895</v>
      </c>
      <c r="ED60">
        <v>1.8873</v>
      </c>
      <c r="EE60">
        <v>1.8884300000000001</v>
      </c>
      <c r="EF60">
        <v>1.8884300000000001</v>
      </c>
      <c r="EG60">
        <v>1.89157</v>
      </c>
      <c r="EH60">
        <v>1.8861399999999999</v>
      </c>
      <c r="EI60">
        <v>1.88811</v>
      </c>
      <c r="EJ60">
        <v>1.8903300000000001</v>
      </c>
      <c r="EK60" t="s">
        <v>279</v>
      </c>
      <c r="EL60" t="s">
        <v>19</v>
      </c>
      <c r="EM60" t="s">
        <v>19</v>
      </c>
      <c r="EN60" t="s">
        <v>19</v>
      </c>
      <c r="EO60" t="s">
        <v>280</v>
      </c>
      <c r="EP60" t="s">
        <v>281</v>
      </c>
      <c r="EQ60" t="s">
        <v>282</v>
      </c>
      <c r="ER60" t="s">
        <v>282</v>
      </c>
      <c r="ES60" t="s">
        <v>282</v>
      </c>
      <c r="ET60" t="s">
        <v>282</v>
      </c>
      <c r="EU60">
        <v>0</v>
      </c>
      <c r="EV60">
        <v>100</v>
      </c>
      <c r="EW60">
        <v>100</v>
      </c>
      <c r="EX60">
        <v>1.012</v>
      </c>
      <c r="EY60">
        <v>-0.1</v>
      </c>
      <c r="EZ60">
        <v>2</v>
      </c>
      <c r="FA60">
        <v>384.67500000000001</v>
      </c>
      <c r="FB60">
        <v>619.71699999999998</v>
      </c>
      <c r="FC60">
        <v>24.999700000000001</v>
      </c>
      <c r="FD60">
        <v>35.367199999999997</v>
      </c>
      <c r="FE60">
        <v>30.0001</v>
      </c>
      <c r="FF60">
        <v>35.382899999999999</v>
      </c>
      <c r="FG60">
        <v>35.372900000000001</v>
      </c>
      <c r="FH60">
        <v>10.6509</v>
      </c>
      <c r="FI60">
        <v>57.441299999999998</v>
      </c>
      <c r="FJ60">
        <v>0</v>
      </c>
      <c r="FK60">
        <v>25</v>
      </c>
      <c r="FL60">
        <v>175</v>
      </c>
      <c r="FM60">
        <v>14.5623</v>
      </c>
      <c r="FN60">
        <v>100.479</v>
      </c>
      <c r="FO60">
        <v>99.348200000000006</v>
      </c>
    </row>
    <row r="61" spans="1:171" x14ac:dyDescent="0.2">
      <c r="A61">
        <v>75</v>
      </c>
      <c r="B61">
        <v>1531242310.3</v>
      </c>
      <c r="C61">
        <v>11734.2000000477</v>
      </c>
      <c r="D61" t="s">
        <v>504</v>
      </c>
      <c r="E61" t="s">
        <v>505</v>
      </c>
      <c r="F61" t="s">
        <v>588</v>
      </c>
      <c r="G61">
        <v>1531242302.3</v>
      </c>
      <c r="H61">
        <f t="shared" si="86"/>
        <v>8.6715593614602998E-3</v>
      </c>
      <c r="I61">
        <f t="shared" si="87"/>
        <v>5.3734947273122406</v>
      </c>
      <c r="J61">
        <f t="shared" si="88"/>
        <v>90.7757096774194</v>
      </c>
      <c r="K61">
        <f t="shared" si="89"/>
        <v>76.466087316742147</v>
      </c>
      <c r="L61">
        <f t="shared" si="90"/>
        <v>7.6142549535845685</v>
      </c>
      <c r="M61">
        <f t="shared" si="91"/>
        <v>9.0391626056837655</v>
      </c>
      <c r="N61">
        <f t="shared" si="92"/>
        <v>0.79508095687051983</v>
      </c>
      <c r="O61">
        <f t="shared" si="93"/>
        <v>2.2517998556372834</v>
      </c>
      <c r="P61">
        <f t="shared" si="94"/>
        <v>0.66617667959960103</v>
      </c>
      <c r="Q61">
        <f t="shared" si="95"/>
        <v>0.42619002505945086</v>
      </c>
      <c r="R61">
        <f t="shared" si="96"/>
        <v>273.60378148440583</v>
      </c>
      <c r="S61">
        <f t="shared" si="97"/>
        <v>28.631663669546999</v>
      </c>
      <c r="T61">
        <f t="shared" si="98"/>
        <v>28.744087096774201</v>
      </c>
      <c r="U61">
        <f t="shared" si="99"/>
        <v>3.9625993707946274</v>
      </c>
      <c r="V61">
        <f t="shared" si="100"/>
        <v>65.658521911903222</v>
      </c>
      <c r="W61">
        <f t="shared" si="101"/>
        <v>2.7098436510014028</v>
      </c>
      <c r="X61">
        <f t="shared" si="102"/>
        <v>4.1271773596081145</v>
      </c>
      <c r="Y61">
        <f t="shared" si="103"/>
        <v>1.2527557197932246</v>
      </c>
      <c r="Z61">
        <f t="shared" si="104"/>
        <v>-382.41576784039921</v>
      </c>
      <c r="AA61">
        <f t="shared" si="105"/>
        <v>85.433591024333197</v>
      </c>
      <c r="AB61">
        <f t="shared" si="106"/>
        <v>8.3607534224532305</v>
      </c>
      <c r="AC61">
        <f t="shared" si="107"/>
        <v>-15.017641909206958</v>
      </c>
      <c r="AD61">
        <v>-4.1232219568383202E-2</v>
      </c>
      <c r="AE61">
        <v>4.6286778606333102E-2</v>
      </c>
      <c r="AF61">
        <v>3.4584390884610801</v>
      </c>
      <c r="AG61">
        <v>0</v>
      </c>
      <c r="AH61">
        <v>0</v>
      </c>
      <c r="AI61">
        <f t="shared" si="108"/>
        <v>1</v>
      </c>
      <c r="AJ61">
        <f t="shared" si="109"/>
        <v>0</v>
      </c>
      <c r="AK61">
        <f t="shared" si="110"/>
        <v>52153.01986360403</v>
      </c>
      <c r="AL61">
        <v>0</v>
      </c>
      <c r="AM61">
        <v>0</v>
      </c>
      <c r="AN61">
        <v>0</v>
      </c>
      <c r="AO61">
        <f t="shared" si="111"/>
        <v>0</v>
      </c>
      <c r="AP61" t="e">
        <f t="shared" si="112"/>
        <v>#DIV/0!</v>
      </c>
      <c r="AQ61">
        <v>-1</v>
      </c>
      <c r="AR61" t="s">
        <v>506</v>
      </c>
      <c r="AS61">
        <v>716.97030769230798</v>
      </c>
      <c r="AT61">
        <v>917.38800000000003</v>
      </c>
      <c r="AU61">
        <f t="shared" si="113"/>
        <v>0.21846556997441868</v>
      </c>
      <c r="AV61">
        <v>0.5</v>
      </c>
      <c r="AW61">
        <f t="shared" si="114"/>
        <v>1429.2303192329173</v>
      </c>
      <c r="AX61">
        <f t="shared" si="115"/>
        <v>5.3734947273122406</v>
      </c>
      <c r="AY61">
        <f t="shared" si="116"/>
        <v>156.11880815796982</v>
      </c>
      <c r="AZ61">
        <f t="shared" si="117"/>
        <v>0.40603103594117218</v>
      </c>
      <c r="BA61">
        <f t="shared" si="118"/>
        <v>4.4593895340346275E-3</v>
      </c>
      <c r="BB61">
        <f t="shared" si="119"/>
        <v>-1</v>
      </c>
      <c r="BC61" t="s">
        <v>507</v>
      </c>
      <c r="BD61">
        <v>544.9</v>
      </c>
      <c r="BE61">
        <f t="shared" si="120"/>
        <v>372.48800000000006</v>
      </c>
      <c r="BF61">
        <f t="shared" si="121"/>
        <v>0.53805140650891314</v>
      </c>
      <c r="BG61">
        <f t="shared" si="122"/>
        <v>1.6835896494769684</v>
      </c>
      <c r="BH61">
        <f t="shared" si="123"/>
        <v>0.21846556997441871</v>
      </c>
      <c r="BI61" t="e">
        <f t="shared" si="124"/>
        <v>#DIV/0!</v>
      </c>
      <c r="BJ61" t="s">
        <v>276</v>
      </c>
      <c r="BK61" t="s">
        <v>276</v>
      </c>
      <c r="BL61" t="s">
        <v>276</v>
      </c>
      <c r="BM61" t="s">
        <v>276</v>
      </c>
      <c r="BN61" t="s">
        <v>276</v>
      </c>
      <c r="BO61" t="s">
        <v>276</v>
      </c>
      <c r="BP61" t="s">
        <v>276</v>
      </c>
      <c r="BQ61" t="s">
        <v>276</v>
      </c>
      <c r="BR61">
        <f t="shared" si="125"/>
        <v>1700.01322580645</v>
      </c>
      <c r="BS61">
        <f t="shared" si="126"/>
        <v>1429.2303192329173</v>
      </c>
      <c r="BT61">
        <f t="shared" si="127"/>
        <v>0.84071717651191857</v>
      </c>
      <c r="BU61">
        <f t="shared" si="128"/>
        <v>0.19143435302383718</v>
      </c>
      <c r="BV61">
        <v>6</v>
      </c>
      <c r="BW61">
        <v>0.5</v>
      </c>
      <c r="BX61" t="s">
        <v>277</v>
      </c>
      <c r="BY61">
        <v>1531242302.3</v>
      </c>
      <c r="BZ61">
        <v>90.7757096774194</v>
      </c>
      <c r="CA61">
        <v>100.01650322580601</v>
      </c>
      <c r="CB61">
        <v>27.213580645161301</v>
      </c>
      <c r="CC61">
        <v>14.5604903225806</v>
      </c>
      <c r="CD61">
        <v>400.00861290322598</v>
      </c>
      <c r="CE61">
        <v>99.476848387096794</v>
      </c>
      <c r="CF61">
        <v>0.100038841935484</v>
      </c>
      <c r="CG61">
        <v>29.447829032258099</v>
      </c>
      <c r="CH61">
        <v>28.744087096774201</v>
      </c>
      <c r="CI61">
        <v>999.9</v>
      </c>
      <c r="CJ61">
        <v>9995.6425806451607</v>
      </c>
      <c r="CK61">
        <v>0</v>
      </c>
      <c r="CL61">
        <v>13.0665</v>
      </c>
      <c r="CM61">
        <v>1700.01322580645</v>
      </c>
      <c r="CN61">
        <v>0.97602451612903196</v>
      </c>
      <c r="CO61">
        <v>2.39758709677419E-2</v>
      </c>
      <c r="CP61">
        <v>0</v>
      </c>
      <c r="CQ61">
        <v>717.00616129032301</v>
      </c>
      <c r="CR61">
        <v>5.0001699999999998</v>
      </c>
      <c r="CS61">
        <v>12364.7806451613</v>
      </c>
      <c r="CT61">
        <v>14901.203225806499</v>
      </c>
      <c r="CU61">
        <v>46.029935483871</v>
      </c>
      <c r="CV61">
        <v>47.368741935483897</v>
      </c>
      <c r="CW61">
        <v>46.5562258064516</v>
      </c>
      <c r="CX61">
        <v>48.058193548387102</v>
      </c>
      <c r="CY61">
        <v>48.033870967741898</v>
      </c>
      <c r="CZ61">
        <v>1654.37290322581</v>
      </c>
      <c r="DA61">
        <v>40.640322580645197</v>
      </c>
      <c r="DB61">
        <v>0</v>
      </c>
      <c r="DC61">
        <v>99</v>
      </c>
      <c r="DD61">
        <v>716.97030769230798</v>
      </c>
      <c r="DE61">
        <v>-3.9534358822558402</v>
      </c>
      <c r="DF61">
        <v>-69.001709376651903</v>
      </c>
      <c r="DG61">
        <v>12364.1961538462</v>
      </c>
      <c r="DH61">
        <v>15</v>
      </c>
      <c r="DI61">
        <v>1531242279.8</v>
      </c>
      <c r="DJ61" t="s">
        <v>508</v>
      </c>
      <c r="DK61">
        <v>75</v>
      </c>
      <c r="DL61">
        <v>0.90800000000000003</v>
      </c>
      <c r="DM61">
        <v>-0.10199999999999999</v>
      </c>
      <c r="DN61">
        <v>100</v>
      </c>
      <c r="DO61">
        <v>14</v>
      </c>
      <c r="DP61">
        <v>0.22</v>
      </c>
      <c r="DQ61">
        <v>0.01</v>
      </c>
      <c r="DR61">
        <v>5.3854755293285699</v>
      </c>
      <c r="DS61">
        <v>-6.4037013002582702E-2</v>
      </c>
      <c r="DT61">
        <v>7.6997523396161005E-2</v>
      </c>
      <c r="DU61">
        <v>1</v>
      </c>
      <c r="DV61">
        <v>0.77788782838355297</v>
      </c>
      <c r="DW61">
        <v>0.19009155763772101</v>
      </c>
      <c r="DX61">
        <v>2.66638295051734E-2</v>
      </c>
      <c r="DY61">
        <v>1</v>
      </c>
      <c r="DZ61">
        <v>2</v>
      </c>
      <c r="EA61">
        <v>2</v>
      </c>
      <c r="EB61" t="s">
        <v>278</v>
      </c>
      <c r="EC61">
        <v>1.8895</v>
      </c>
      <c r="ED61">
        <v>1.88733</v>
      </c>
      <c r="EE61">
        <v>1.88842</v>
      </c>
      <c r="EF61">
        <v>1.8884300000000001</v>
      </c>
      <c r="EG61">
        <v>1.8915599999999999</v>
      </c>
      <c r="EH61">
        <v>1.8861399999999999</v>
      </c>
      <c r="EI61">
        <v>1.88811</v>
      </c>
      <c r="EJ61">
        <v>1.8904000000000001</v>
      </c>
      <c r="EK61" t="s">
        <v>279</v>
      </c>
      <c r="EL61" t="s">
        <v>19</v>
      </c>
      <c r="EM61" t="s">
        <v>19</v>
      </c>
      <c r="EN61" t="s">
        <v>19</v>
      </c>
      <c r="EO61" t="s">
        <v>280</v>
      </c>
      <c r="EP61" t="s">
        <v>281</v>
      </c>
      <c r="EQ61" t="s">
        <v>282</v>
      </c>
      <c r="ER61" t="s">
        <v>282</v>
      </c>
      <c r="ES61" t="s">
        <v>282</v>
      </c>
      <c r="ET61" t="s">
        <v>282</v>
      </c>
      <c r="EU61">
        <v>0</v>
      </c>
      <c r="EV61">
        <v>100</v>
      </c>
      <c r="EW61">
        <v>100</v>
      </c>
      <c r="EX61">
        <v>0.90800000000000003</v>
      </c>
      <c r="EY61">
        <v>-0.10199999999999999</v>
      </c>
      <c r="EZ61">
        <v>2</v>
      </c>
      <c r="FA61">
        <v>384.89800000000002</v>
      </c>
      <c r="FB61">
        <v>619.23800000000006</v>
      </c>
      <c r="FC61">
        <v>25.000900000000001</v>
      </c>
      <c r="FD61">
        <v>35.357500000000002</v>
      </c>
      <c r="FE61">
        <v>30.0002</v>
      </c>
      <c r="FF61">
        <v>35.376399999999997</v>
      </c>
      <c r="FG61">
        <v>35.366399999999999</v>
      </c>
      <c r="FH61">
        <v>7.3280700000000003</v>
      </c>
      <c r="FI61">
        <v>58.148800000000001</v>
      </c>
      <c r="FJ61">
        <v>0</v>
      </c>
      <c r="FK61">
        <v>25</v>
      </c>
      <c r="FL61">
        <v>100</v>
      </c>
      <c r="FM61">
        <v>14.3249</v>
      </c>
      <c r="FN61">
        <v>100.47799999999999</v>
      </c>
      <c r="FO61">
        <v>99.348100000000002</v>
      </c>
    </row>
    <row r="62" spans="1:171" x14ac:dyDescent="0.2">
      <c r="A62">
        <v>76</v>
      </c>
      <c r="B62">
        <v>1531242410.3</v>
      </c>
      <c r="C62">
        <v>11834.2000000477</v>
      </c>
      <c r="D62" t="s">
        <v>509</v>
      </c>
      <c r="E62" t="s">
        <v>510</v>
      </c>
      <c r="F62" t="s">
        <v>588</v>
      </c>
      <c r="G62">
        <v>1531242402.3</v>
      </c>
      <c r="H62">
        <f t="shared" si="86"/>
        <v>8.8130086633053384E-3</v>
      </c>
      <c r="I62">
        <f t="shared" si="87"/>
        <v>-0.25533216819447907</v>
      </c>
      <c r="J62">
        <f t="shared" si="88"/>
        <v>49.746299999999998</v>
      </c>
      <c r="K62">
        <f t="shared" si="89"/>
        <v>49.330450750558512</v>
      </c>
      <c r="L62">
        <f t="shared" si="90"/>
        <v>4.9121453137994315</v>
      </c>
      <c r="M62">
        <f t="shared" si="91"/>
        <v>4.953554056489013</v>
      </c>
      <c r="N62">
        <f t="shared" si="92"/>
        <v>0.81612140529362498</v>
      </c>
      <c r="O62">
        <f t="shared" si="93"/>
        <v>2.2521808379569683</v>
      </c>
      <c r="P62">
        <f t="shared" si="94"/>
        <v>0.68093883234409391</v>
      </c>
      <c r="Q62">
        <f t="shared" si="95"/>
        <v>0.43585497243859794</v>
      </c>
      <c r="R62">
        <f t="shared" si="96"/>
        <v>273.60125879098672</v>
      </c>
      <c r="S62">
        <f t="shared" si="97"/>
        <v>28.584682308363632</v>
      </c>
      <c r="T62">
        <f t="shared" si="98"/>
        <v>28.724022580645201</v>
      </c>
      <c r="U62">
        <f t="shared" si="99"/>
        <v>3.9579922248194914</v>
      </c>
      <c r="V62">
        <f t="shared" si="100"/>
        <v>65.721556837376824</v>
      </c>
      <c r="W62">
        <f t="shared" si="101"/>
        <v>2.7123972740059101</v>
      </c>
      <c r="X62">
        <f t="shared" si="102"/>
        <v>4.127104415249228</v>
      </c>
      <c r="Y62">
        <f t="shared" si="103"/>
        <v>1.2455949508135813</v>
      </c>
      <c r="Z62">
        <f t="shared" si="104"/>
        <v>-388.65368205176543</v>
      </c>
      <c r="AA62">
        <f t="shared" si="105"/>
        <v>87.847061308549499</v>
      </c>
      <c r="AB62">
        <f t="shared" si="106"/>
        <v>8.5946189062452447</v>
      </c>
      <c r="AC62">
        <f t="shared" si="107"/>
        <v>-18.610743045983995</v>
      </c>
      <c r="AD62">
        <v>-4.1242484375395801E-2</v>
      </c>
      <c r="AE62">
        <v>4.6298301751451297E-2</v>
      </c>
      <c r="AF62">
        <v>3.4591204649625098</v>
      </c>
      <c r="AG62">
        <v>0</v>
      </c>
      <c r="AH62">
        <v>0</v>
      </c>
      <c r="AI62">
        <f t="shared" si="108"/>
        <v>1</v>
      </c>
      <c r="AJ62">
        <f t="shared" si="109"/>
        <v>0</v>
      </c>
      <c r="AK62">
        <f t="shared" si="110"/>
        <v>52165.514560847769</v>
      </c>
      <c r="AL62">
        <v>0</v>
      </c>
      <c r="AM62">
        <v>0</v>
      </c>
      <c r="AN62">
        <v>0</v>
      </c>
      <c r="AO62">
        <f t="shared" si="111"/>
        <v>0</v>
      </c>
      <c r="AP62" t="e">
        <f t="shared" si="112"/>
        <v>#DIV/0!</v>
      </c>
      <c r="AQ62">
        <v>-1</v>
      </c>
      <c r="AR62" t="s">
        <v>511</v>
      </c>
      <c r="AS62">
        <v>724.94696153846201</v>
      </c>
      <c r="AT62">
        <v>893.75199999999995</v>
      </c>
      <c r="AU62">
        <f t="shared" si="113"/>
        <v>0.18887234765520855</v>
      </c>
      <c r="AV62">
        <v>0.5</v>
      </c>
      <c r="AW62">
        <f t="shared" si="114"/>
        <v>1429.2170418135638</v>
      </c>
      <c r="AX62">
        <f t="shared" si="115"/>
        <v>-0.25533216819447907</v>
      </c>
      <c r="AY62">
        <f t="shared" si="116"/>
        <v>134.96978899808008</v>
      </c>
      <c r="AZ62">
        <f t="shared" si="117"/>
        <v>0.38450487383524729</v>
      </c>
      <c r="BA62">
        <f t="shared" si="118"/>
        <v>5.2103201264700567E-4</v>
      </c>
      <c r="BB62">
        <f t="shared" si="119"/>
        <v>-1</v>
      </c>
      <c r="BC62" t="s">
        <v>512</v>
      </c>
      <c r="BD62">
        <v>550.1</v>
      </c>
      <c r="BE62">
        <f t="shared" si="120"/>
        <v>343.65199999999993</v>
      </c>
      <c r="BF62">
        <f t="shared" si="121"/>
        <v>0.49120924208658173</v>
      </c>
      <c r="BG62">
        <f t="shared" si="122"/>
        <v>1.6247082348663877</v>
      </c>
      <c r="BH62">
        <f t="shared" si="123"/>
        <v>0.18887234765520855</v>
      </c>
      <c r="BI62" t="e">
        <f t="shared" si="124"/>
        <v>#DIV/0!</v>
      </c>
      <c r="BJ62" t="s">
        <v>276</v>
      </c>
      <c r="BK62" t="s">
        <v>276</v>
      </c>
      <c r="BL62" t="s">
        <v>276</v>
      </c>
      <c r="BM62" t="s">
        <v>276</v>
      </c>
      <c r="BN62" t="s">
        <v>276</v>
      </c>
      <c r="BO62" t="s">
        <v>276</v>
      </c>
      <c r="BP62" t="s">
        <v>276</v>
      </c>
      <c r="BQ62" t="s">
        <v>276</v>
      </c>
      <c r="BR62">
        <f t="shared" si="125"/>
        <v>1699.9974193548401</v>
      </c>
      <c r="BS62">
        <f t="shared" si="126"/>
        <v>1429.2170418135638</v>
      </c>
      <c r="BT62">
        <f t="shared" si="127"/>
        <v>0.84071718318017263</v>
      </c>
      <c r="BU62">
        <f t="shared" si="128"/>
        <v>0.1914343663603453</v>
      </c>
      <c r="BV62">
        <v>6</v>
      </c>
      <c r="BW62">
        <v>0.5</v>
      </c>
      <c r="BX62" t="s">
        <v>277</v>
      </c>
      <c r="BY62">
        <v>1531242402.3</v>
      </c>
      <c r="BZ62">
        <v>49.746299999999998</v>
      </c>
      <c r="CA62">
        <v>50.020919354838703</v>
      </c>
      <c r="CB62">
        <v>27.239377419354799</v>
      </c>
      <c r="CC62">
        <v>14.3801548387097</v>
      </c>
      <c r="CD62">
        <v>400.00619354838699</v>
      </c>
      <c r="CE62">
        <v>99.476290322580695</v>
      </c>
      <c r="CF62">
        <v>0.100041112903226</v>
      </c>
      <c r="CG62">
        <v>29.447522580645199</v>
      </c>
      <c r="CH62">
        <v>28.724022580645201</v>
      </c>
      <c r="CI62">
        <v>999.9</v>
      </c>
      <c r="CJ62">
        <v>9998.1870967741906</v>
      </c>
      <c r="CK62">
        <v>0</v>
      </c>
      <c r="CL62">
        <v>11.230525806451601</v>
      </c>
      <c r="CM62">
        <v>1699.9974193548401</v>
      </c>
      <c r="CN62">
        <v>0.97602425806451598</v>
      </c>
      <c r="CO62">
        <v>2.3976135483871001E-2</v>
      </c>
      <c r="CP62">
        <v>0</v>
      </c>
      <c r="CQ62">
        <v>724.91812903225798</v>
      </c>
      <c r="CR62">
        <v>5.0001699999999998</v>
      </c>
      <c r="CS62">
        <v>12451.1387096774</v>
      </c>
      <c r="CT62">
        <v>14901.0709677419</v>
      </c>
      <c r="CU62">
        <v>46.042064516129003</v>
      </c>
      <c r="CV62">
        <v>47.3887741935484</v>
      </c>
      <c r="CW62">
        <v>46.5663870967742</v>
      </c>
      <c r="CX62">
        <v>48.094516129032201</v>
      </c>
      <c r="CY62">
        <v>48.0603870967742</v>
      </c>
      <c r="CZ62">
        <v>1654.35709677419</v>
      </c>
      <c r="DA62">
        <v>40.640322580645197</v>
      </c>
      <c r="DB62">
        <v>0</v>
      </c>
      <c r="DC62">
        <v>99.700000047683702</v>
      </c>
      <c r="DD62">
        <v>724.94696153846201</v>
      </c>
      <c r="DE62">
        <v>1.92071793873906</v>
      </c>
      <c r="DF62">
        <v>34.393162383936001</v>
      </c>
      <c r="DG62">
        <v>12451.569230769201</v>
      </c>
      <c r="DH62">
        <v>15</v>
      </c>
      <c r="DI62">
        <v>1531242380.8</v>
      </c>
      <c r="DJ62" t="s">
        <v>513</v>
      </c>
      <c r="DK62">
        <v>76</v>
      </c>
      <c r="DL62">
        <v>0.89400000000000002</v>
      </c>
      <c r="DM62">
        <v>-0.10100000000000001</v>
      </c>
      <c r="DN62">
        <v>50</v>
      </c>
      <c r="DO62">
        <v>14</v>
      </c>
      <c r="DP62">
        <v>0.27</v>
      </c>
      <c r="DQ62">
        <v>0.01</v>
      </c>
      <c r="DR62">
        <v>-0.26137674541728301</v>
      </c>
      <c r="DS62">
        <v>0.101570318121685</v>
      </c>
      <c r="DT62">
        <v>9.6074704159472293E-2</v>
      </c>
      <c r="DU62">
        <v>1</v>
      </c>
      <c r="DV62">
        <v>0.78776223147850299</v>
      </c>
      <c r="DW62">
        <v>0.33747589825541602</v>
      </c>
      <c r="DX62">
        <v>5.5684946401509998E-2</v>
      </c>
      <c r="DY62">
        <v>1</v>
      </c>
      <c r="DZ62">
        <v>2</v>
      </c>
      <c r="EA62">
        <v>2</v>
      </c>
      <c r="EB62" t="s">
        <v>278</v>
      </c>
      <c r="EC62">
        <v>1.8895</v>
      </c>
      <c r="ED62">
        <v>1.8873500000000001</v>
      </c>
      <c r="EE62">
        <v>1.8884300000000001</v>
      </c>
      <c r="EF62">
        <v>1.8884300000000001</v>
      </c>
      <c r="EG62">
        <v>1.8915599999999999</v>
      </c>
      <c r="EH62">
        <v>1.8861300000000001</v>
      </c>
      <c r="EI62">
        <v>1.88809</v>
      </c>
      <c r="EJ62">
        <v>1.89039</v>
      </c>
      <c r="EK62" t="s">
        <v>279</v>
      </c>
      <c r="EL62" t="s">
        <v>19</v>
      </c>
      <c r="EM62" t="s">
        <v>19</v>
      </c>
      <c r="EN62" t="s">
        <v>19</v>
      </c>
      <c r="EO62" t="s">
        <v>280</v>
      </c>
      <c r="EP62" t="s">
        <v>281</v>
      </c>
      <c r="EQ62" t="s">
        <v>282</v>
      </c>
      <c r="ER62" t="s">
        <v>282</v>
      </c>
      <c r="ES62" t="s">
        <v>282</v>
      </c>
      <c r="ET62" t="s">
        <v>282</v>
      </c>
      <c r="EU62">
        <v>0</v>
      </c>
      <c r="EV62">
        <v>100</v>
      </c>
      <c r="EW62">
        <v>100</v>
      </c>
      <c r="EX62">
        <v>0.89400000000000002</v>
      </c>
      <c r="EY62">
        <v>-0.10100000000000001</v>
      </c>
      <c r="EZ62">
        <v>2</v>
      </c>
      <c r="FA62">
        <v>384.904</v>
      </c>
      <c r="FB62">
        <v>618.76099999999997</v>
      </c>
      <c r="FC62">
        <v>25.000299999999999</v>
      </c>
      <c r="FD62">
        <v>35.363999999999997</v>
      </c>
      <c r="FE62">
        <v>30.0002</v>
      </c>
      <c r="FF62">
        <v>35.377299999999998</v>
      </c>
      <c r="FG62">
        <v>35.3688</v>
      </c>
      <c r="FH62">
        <v>5.0969300000000004</v>
      </c>
      <c r="FI62">
        <v>58.5443</v>
      </c>
      <c r="FJ62">
        <v>0</v>
      </c>
      <c r="FK62">
        <v>25</v>
      </c>
      <c r="FL62">
        <v>50</v>
      </c>
      <c r="FM62">
        <v>14.119</v>
      </c>
      <c r="FN62">
        <v>100.477</v>
      </c>
      <c r="FO62">
        <v>99.342600000000004</v>
      </c>
    </row>
    <row r="63" spans="1:171" x14ac:dyDescent="0.2">
      <c r="A63">
        <v>77</v>
      </c>
      <c r="B63">
        <v>1531242519.3</v>
      </c>
      <c r="C63">
        <v>11943.2000000477</v>
      </c>
      <c r="D63" t="s">
        <v>514</v>
      </c>
      <c r="E63" t="s">
        <v>515</v>
      </c>
      <c r="F63" t="s">
        <v>588</v>
      </c>
      <c r="G63">
        <v>1531242511.3</v>
      </c>
      <c r="H63">
        <f t="shared" si="86"/>
        <v>8.8667632065885724E-3</v>
      </c>
      <c r="I63">
        <f t="shared" si="87"/>
        <v>32.408877900445425</v>
      </c>
      <c r="J63">
        <f t="shared" si="88"/>
        <v>346.82416129032299</v>
      </c>
      <c r="K63">
        <f t="shared" si="89"/>
        <v>268.4129766358094</v>
      </c>
      <c r="L63">
        <f t="shared" si="90"/>
        <v>26.726804687539854</v>
      </c>
      <c r="M63">
        <f t="shared" si="91"/>
        <v>34.53447644710343</v>
      </c>
      <c r="N63">
        <f t="shared" si="92"/>
        <v>0.84306789454044051</v>
      </c>
      <c r="O63">
        <f t="shared" si="93"/>
        <v>2.2517839915763895</v>
      </c>
      <c r="P63">
        <f t="shared" si="94"/>
        <v>0.69962245560499803</v>
      </c>
      <c r="Q63">
        <f t="shared" si="95"/>
        <v>0.44810519142396321</v>
      </c>
      <c r="R63">
        <f t="shared" si="96"/>
        <v>273.59804868702378</v>
      </c>
      <c r="S63">
        <f t="shared" si="97"/>
        <v>28.551678542935029</v>
      </c>
      <c r="T63">
        <f t="shared" si="98"/>
        <v>28.548274193548401</v>
      </c>
      <c r="U63">
        <f t="shared" si="99"/>
        <v>3.9178367298169738</v>
      </c>
      <c r="V63">
        <f t="shared" si="100"/>
        <v>65.424644892012736</v>
      </c>
      <c r="W63">
        <f t="shared" si="101"/>
        <v>2.6978008330660912</v>
      </c>
      <c r="X63">
        <f t="shared" si="102"/>
        <v>4.1235238456685117</v>
      </c>
      <c r="Y63">
        <f t="shared" si="103"/>
        <v>1.2200358967508826</v>
      </c>
      <c r="Z63">
        <f t="shared" si="104"/>
        <v>-391.02425741055606</v>
      </c>
      <c r="AA63">
        <f t="shared" si="105"/>
        <v>107.34026947732858</v>
      </c>
      <c r="AB63">
        <f t="shared" si="106"/>
        <v>10.493669773609897</v>
      </c>
      <c r="AC63">
        <f t="shared" si="107"/>
        <v>0.40773052740618709</v>
      </c>
      <c r="AD63">
        <v>-4.1231792177109497E-2</v>
      </c>
      <c r="AE63">
        <v>4.6286298822186898E-2</v>
      </c>
      <c r="AF63">
        <v>3.45841071701921</v>
      </c>
      <c r="AG63">
        <v>0</v>
      </c>
      <c r="AH63">
        <v>0</v>
      </c>
      <c r="AI63">
        <f t="shared" si="108"/>
        <v>1</v>
      </c>
      <c r="AJ63">
        <f t="shared" si="109"/>
        <v>0</v>
      </c>
      <c r="AK63">
        <f t="shared" si="110"/>
        <v>52155.075303383863</v>
      </c>
      <c r="AL63">
        <v>0</v>
      </c>
      <c r="AM63">
        <v>0</v>
      </c>
      <c r="AN63">
        <v>0</v>
      </c>
      <c r="AO63">
        <f t="shared" si="111"/>
        <v>0</v>
      </c>
      <c r="AP63" t="e">
        <f t="shared" si="112"/>
        <v>#DIV/0!</v>
      </c>
      <c r="AQ63">
        <v>-1</v>
      </c>
      <c r="AR63" t="s">
        <v>516</v>
      </c>
      <c r="AS63">
        <v>717.47088461538499</v>
      </c>
      <c r="AT63">
        <v>1015.04</v>
      </c>
      <c r="AU63">
        <f t="shared" si="113"/>
        <v>0.29315998914783159</v>
      </c>
      <c r="AV63">
        <v>0.5</v>
      </c>
      <c r="AW63">
        <f t="shared" si="114"/>
        <v>1429.2002321361438</v>
      </c>
      <c r="AX63">
        <f t="shared" si="115"/>
        <v>32.408877900445425</v>
      </c>
      <c r="AY63">
        <f t="shared" si="116"/>
        <v>209.49216227155515</v>
      </c>
      <c r="AZ63">
        <f t="shared" si="117"/>
        <v>0.48122241488020173</v>
      </c>
      <c r="BA63">
        <f t="shared" si="118"/>
        <v>2.3375925324690919E-2</v>
      </c>
      <c r="BB63">
        <f t="shared" si="119"/>
        <v>-1</v>
      </c>
      <c r="BC63" t="s">
        <v>517</v>
      </c>
      <c r="BD63">
        <v>526.58000000000004</v>
      </c>
      <c r="BE63">
        <f t="shared" si="120"/>
        <v>488.45999999999992</v>
      </c>
      <c r="BF63">
        <f t="shared" si="121"/>
        <v>0.60919853290876436</v>
      </c>
      <c r="BG63">
        <f t="shared" si="122"/>
        <v>1.927608340613012</v>
      </c>
      <c r="BH63">
        <f t="shared" si="123"/>
        <v>0.29315998914783159</v>
      </c>
      <c r="BI63" t="e">
        <f t="shared" si="124"/>
        <v>#DIV/0!</v>
      </c>
      <c r="BJ63" t="s">
        <v>276</v>
      </c>
      <c r="BK63" t="s">
        <v>276</v>
      </c>
      <c r="BL63" t="s">
        <v>276</v>
      </c>
      <c r="BM63" t="s">
        <v>276</v>
      </c>
      <c r="BN63" t="s">
        <v>276</v>
      </c>
      <c r="BO63" t="s">
        <v>276</v>
      </c>
      <c r="BP63" t="s">
        <v>276</v>
      </c>
      <c r="BQ63" t="s">
        <v>276</v>
      </c>
      <c r="BR63">
        <f t="shared" si="125"/>
        <v>1699.9774193548401</v>
      </c>
      <c r="BS63">
        <f t="shared" si="126"/>
        <v>1429.2002321361438</v>
      </c>
      <c r="BT63">
        <f t="shared" si="127"/>
        <v>0.84071718592505829</v>
      </c>
      <c r="BU63">
        <f t="shared" si="128"/>
        <v>0.19143437185011677</v>
      </c>
      <c r="BV63">
        <v>6</v>
      </c>
      <c r="BW63">
        <v>0.5</v>
      </c>
      <c r="BX63" t="s">
        <v>277</v>
      </c>
      <c r="BY63">
        <v>1531242511.3</v>
      </c>
      <c r="BZ63">
        <v>346.82416129032299</v>
      </c>
      <c r="CA63">
        <v>400.04790322580601</v>
      </c>
      <c r="CB63">
        <v>27.093577419354801</v>
      </c>
      <c r="CC63">
        <v>14.154361290322599</v>
      </c>
      <c r="CD63">
        <v>400.01793548387099</v>
      </c>
      <c r="CE63">
        <v>99.473393548387094</v>
      </c>
      <c r="CF63">
        <v>0.100051158064516</v>
      </c>
      <c r="CG63">
        <v>29.432474193548401</v>
      </c>
      <c r="CH63">
        <v>28.548274193548401</v>
      </c>
      <c r="CI63">
        <v>999.9</v>
      </c>
      <c r="CJ63">
        <v>9995.8861290322602</v>
      </c>
      <c r="CK63">
        <v>0</v>
      </c>
      <c r="CL63">
        <v>11.0256096774194</v>
      </c>
      <c r="CM63">
        <v>1699.9774193548401</v>
      </c>
      <c r="CN63">
        <v>0.97602438709677397</v>
      </c>
      <c r="CO63">
        <v>2.3976003225806401E-2</v>
      </c>
      <c r="CP63">
        <v>0</v>
      </c>
      <c r="CQ63">
        <v>717.34025806451598</v>
      </c>
      <c r="CR63">
        <v>5.0001699999999998</v>
      </c>
      <c r="CS63">
        <v>12346.0903225806</v>
      </c>
      <c r="CT63">
        <v>14900.890322580601</v>
      </c>
      <c r="CU63">
        <v>46.048000000000002</v>
      </c>
      <c r="CV63">
        <v>47.380935483870999</v>
      </c>
      <c r="CW63">
        <v>46.558064516129001</v>
      </c>
      <c r="CX63">
        <v>48.078258064516099</v>
      </c>
      <c r="CY63">
        <v>48.046064516129</v>
      </c>
      <c r="CZ63">
        <v>1654.33741935484</v>
      </c>
      <c r="DA63">
        <v>40.64</v>
      </c>
      <c r="DB63">
        <v>0</v>
      </c>
      <c r="DC63">
        <v>108.700000047684</v>
      </c>
      <c r="DD63">
        <v>717.47088461538499</v>
      </c>
      <c r="DE63">
        <v>9.6217777653983791</v>
      </c>
      <c r="DF63">
        <v>157.43931609354601</v>
      </c>
      <c r="DG63">
        <v>12348.0423076923</v>
      </c>
      <c r="DH63">
        <v>15</v>
      </c>
      <c r="DI63">
        <v>1531242488.8</v>
      </c>
      <c r="DJ63" t="s">
        <v>518</v>
      </c>
      <c r="DK63">
        <v>77</v>
      </c>
      <c r="DL63">
        <v>1.3049999999999999</v>
      </c>
      <c r="DM63">
        <v>-0.10100000000000001</v>
      </c>
      <c r="DN63">
        <v>400</v>
      </c>
      <c r="DO63">
        <v>14</v>
      </c>
      <c r="DP63">
        <v>0.02</v>
      </c>
      <c r="DQ63">
        <v>0.01</v>
      </c>
      <c r="DR63">
        <v>32.401161362782297</v>
      </c>
      <c r="DS63">
        <v>0.22485874730402799</v>
      </c>
      <c r="DT63">
        <v>9.6867456136520605E-2</v>
      </c>
      <c r="DU63">
        <v>1</v>
      </c>
      <c r="DV63">
        <v>0.82922196846162899</v>
      </c>
      <c r="DW63">
        <v>0.165788561569883</v>
      </c>
      <c r="DX63">
        <v>2.2247304442920401E-2</v>
      </c>
      <c r="DY63">
        <v>1</v>
      </c>
      <c r="DZ63">
        <v>2</v>
      </c>
      <c r="EA63">
        <v>2</v>
      </c>
      <c r="EB63" t="s">
        <v>278</v>
      </c>
      <c r="EC63">
        <v>1.8895</v>
      </c>
      <c r="ED63">
        <v>1.88731</v>
      </c>
      <c r="EE63">
        <v>1.8884300000000001</v>
      </c>
      <c r="EF63">
        <v>1.8884300000000001</v>
      </c>
      <c r="EG63">
        <v>1.89157</v>
      </c>
      <c r="EH63">
        <v>1.8861399999999999</v>
      </c>
      <c r="EI63">
        <v>1.8880999999999999</v>
      </c>
      <c r="EJ63">
        <v>1.89039</v>
      </c>
      <c r="EK63" t="s">
        <v>279</v>
      </c>
      <c r="EL63" t="s">
        <v>19</v>
      </c>
      <c r="EM63" t="s">
        <v>19</v>
      </c>
      <c r="EN63" t="s">
        <v>19</v>
      </c>
      <c r="EO63" t="s">
        <v>280</v>
      </c>
      <c r="EP63" t="s">
        <v>281</v>
      </c>
      <c r="EQ63" t="s">
        <v>282</v>
      </c>
      <c r="ER63" t="s">
        <v>282</v>
      </c>
      <c r="ES63" t="s">
        <v>282</v>
      </c>
      <c r="ET63" t="s">
        <v>282</v>
      </c>
      <c r="EU63">
        <v>0</v>
      </c>
      <c r="EV63">
        <v>100</v>
      </c>
      <c r="EW63">
        <v>100</v>
      </c>
      <c r="EX63">
        <v>1.3049999999999999</v>
      </c>
      <c r="EY63">
        <v>-0.10100000000000001</v>
      </c>
      <c r="EZ63">
        <v>2</v>
      </c>
      <c r="FA63">
        <v>384.85700000000003</v>
      </c>
      <c r="FB63">
        <v>619.05899999999997</v>
      </c>
      <c r="FC63">
        <v>24.9998</v>
      </c>
      <c r="FD63">
        <v>35.380200000000002</v>
      </c>
      <c r="FE63">
        <v>30.000299999999999</v>
      </c>
      <c r="FF63">
        <v>35.386299999999999</v>
      </c>
      <c r="FG63">
        <v>35.379399999999997</v>
      </c>
      <c r="FH63">
        <v>20.1374</v>
      </c>
      <c r="FI63">
        <v>58.938899999999997</v>
      </c>
      <c r="FJ63">
        <v>0</v>
      </c>
      <c r="FK63">
        <v>25</v>
      </c>
      <c r="FL63">
        <v>400</v>
      </c>
      <c r="FM63">
        <v>14.042</v>
      </c>
      <c r="FN63">
        <v>100.476</v>
      </c>
      <c r="FO63">
        <v>99.341800000000006</v>
      </c>
    </row>
    <row r="64" spans="1:171" x14ac:dyDescent="0.2">
      <c r="A64">
        <v>78</v>
      </c>
      <c r="B64">
        <v>1531242621.3</v>
      </c>
      <c r="C64">
        <v>12045.2000000477</v>
      </c>
      <c r="D64" t="s">
        <v>519</v>
      </c>
      <c r="E64" t="s">
        <v>520</v>
      </c>
      <c r="F64" t="s">
        <v>588</v>
      </c>
      <c r="G64">
        <v>1531242613.3</v>
      </c>
      <c r="H64">
        <f t="shared" si="86"/>
        <v>8.8880442832182122E-3</v>
      </c>
      <c r="I64">
        <f t="shared" si="87"/>
        <v>39.423515248134933</v>
      </c>
      <c r="J64">
        <f t="shared" si="88"/>
        <v>533.81403225806503</v>
      </c>
      <c r="K64">
        <f t="shared" si="89"/>
        <v>438.04098085612344</v>
      </c>
      <c r="L64">
        <f t="shared" si="90"/>
        <v>43.615582678656828</v>
      </c>
      <c r="M64">
        <f t="shared" si="91"/>
        <v>53.151670908677147</v>
      </c>
      <c r="N64">
        <f t="shared" si="92"/>
        <v>0.86216692809341855</v>
      </c>
      <c r="O64">
        <f t="shared" si="93"/>
        <v>2.2519099408065228</v>
      </c>
      <c r="P64">
        <f t="shared" si="94"/>
        <v>0.71276605486449873</v>
      </c>
      <c r="Q64">
        <f t="shared" si="95"/>
        <v>0.45673036208556478</v>
      </c>
      <c r="R64">
        <f t="shared" si="96"/>
        <v>273.60297587231366</v>
      </c>
      <c r="S64">
        <f t="shared" si="97"/>
        <v>28.542031995665617</v>
      </c>
      <c r="T64">
        <f t="shared" si="98"/>
        <v>28.4803161290323</v>
      </c>
      <c r="U64">
        <f t="shared" si="99"/>
        <v>3.902405008816606</v>
      </c>
      <c r="V64">
        <f t="shared" si="100"/>
        <v>65.535906884971808</v>
      </c>
      <c r="W64">
        <f t="shared" si="101"/>
        <v>2.7019699242956894</v>
      </c>
      <c r="X64">
        <f t="shared" si="102"/>
        <v>4.122884770692453</v>
      </c>
      <c r="Y64">
        <f t="shared" si="103"/>
        <v>1.2004350845209166</v>
      </c>
      <c r="Z64">
        <f t="shared" si="104"/>
        <v>-391.96275288992314</v>
      </c>
      <c r="AA64">
        <f t="shared" si="105"/>
        <v>115.27049314757194</v>
      </c>
      <c r="AB64">
        <f t="shared" si="106"/>
        <v>11.264354592547493</v>
      </c>
      <c r="AC64">
        <f t="shared" si="107"/>
        <v>8.1750707225099433</v>
      </c>
      <c r="AD64">
        <v>-4.1235185431505499E-2</v>
      </c>
      <c r="AE64">
        <v>4.6290108047511803E-2</v>
      </c>
      <c r="AF64">
        <v>3.45863596805565</v>
      </c>
      <c r="AG64">
        <v>0</v>
      </c>
      <c r="AH64">
        <v>0</v>
      </c>
      <c r="AI64">
        <f t="shared" si="108"/>
        <v>1</v>
      </c>
      <c r="AJ64">
        <f t="shared" si="109"/>
        <v>0</v>
      </c>
      <c r="AK64">
        <f t="shared" si="110"/>
        <v>52159.575285198975</v>
      </c>
      <c r="AL64">
        <v>0</v>
      </c>
      <c r="AM64">
        <v>0</v>
      </c>
      <c r="AN64">
        <v>0</v>
      </c>
      <c r="AO64">
        <f t="shared" si="111"/>
        <v>0</v>
      </c>
      <c r="AP64" t="e">
        <f t="shared" si="112"/>
        <v>#DIV/0!</v>
      </c>
      <c r="AQ64">
        <v>-1</v>
      </c>
      <c r="AR64" t="s">
        <v>521</v>
      </c>
      <c r="AS64">
        <v>714.977692307692</v>
      </c>
      <c r="AT64">
        <v>1008.29</v>
      </c>
      <c r="AU64">
        <f t="shared" si="113"/>
        <v>0.29090074055312254</v>
      </c>
      <c r="AV64">
        <v>0.5</v>
      </c>
      <c r="AW64">
        <f t="shared" si="114"/>
        <v>1429.2259934264664</v>
      </c>
      <c r="AX64">
        <f t="shared" si="115"/>
        <v>39.423515248134933</v>
      </c>
      <c r="AY64">
        <f t="shared" si="116"/>
        <v>207.88144995276565</v>
      </c>
      <c r="AZ64">
        <f t="shared" si="117"/>
        <v>0.4882226343611461</v>
      </c>
      <c r="BA64">
        <f t="shared" si="118"/>
        <v>2.8283501303542954E-2</v>
      </c>
      <c r="BB64">
        <f t="shared" si="119"/>
        <v>-1</v>
      </c>
      <c r="BC64" t="s">
        <v>522</v>
      </c>
      <c r="BD64">
        <v>516.02</v>
      </c>
      <c r="BE64">
        <f t="shared" si="120"/>
        <v>492.27</v>
      </c>
      <c r="BF64">
        <f t="shared" si="121"/>
        <v>0.59583624371240984</v>
      </c>
      <c r="BG64">
        <f t="shared" si="122"/>
        <v>1.9539746521452657</v>
      </c>
      <c r="BH64">
        <f t="shared" si="123"/>
        <v>0.29090074055312259</v>
      </c>
      <c r="BI64" t="e">
        <f t="shared" si="124"/>
        <v>#DIV/0!</v>
      </c>
      <c r="BJ64" t="s">
        <v>276</v>
      </c>
      <c r="BK64" t="s">
        <v>276</v>
      </c>
      <c r="BL64" t="s">
        <v>276</v>
      </c>
      <c r="BM64" t="s">
        <v>276</v>
      </c>
      <c r="BN64" t="s">
        <v>276</v>
      </c>
      <c r="BO64" t="s">
        <v>276</v>
      </c>
      <c r="BP64" t="s">
        <v>276</v>
      </c>
      <c r="BQ64" t="s">
        <v>276</v>
      </c>
      <c r="BR64">
        <f t="shared" si="125"/>
        <v>1700.0080645161299</v>
      </c>
      <c r="BS64">
        <f t="shared" si="126"/>
        <v>1429.2259934264664</v>
      </c>
      <c r="BT64">
        <f t="shared" si="127"/>
        <v>0.84071718438186605</v>
      </c>
      <c r="BU64">
        <f t="shared" si="128"/>
        <v>0.19143436876373218</v>
      </c>
      <c r="BV64">
        <v>6</v>
      </c>
      <c r="BW64">
        <v>0.5</v>
      </c>
      <c r="BX64" t="s">
        <v>277</v>
      </c>
      <c r="BY64">
        <v>1531242613.3</v>
      </c>
      <c r="BZ64">
        <v>533.81403225806503</v>
      </c>
      <c r="CA64">
        <v>600.06680645161305</v>
      </c>
      <c r="CB64">
        <v>27.136483870967702</v>
      </c>
      <c r="CC64">
        <v>14.1660741935484</v>
      </c>
      <c r="CD64">
        <v>399.99603225806499</v>
      </c>
      <c r="CE64">
        <v>99.469625806451603</v>
      </c>
      <c r="CF64">
        <v>0.100013987096774</v>
      </c>
      <c r="CG64">
        <v>29.429787096774199</v>
      </c>
      <c r="CH64">
        <v>28.4803161290323</v>
      </c>
      <c r="CI64">
        <v>999.9</v>
      </c>
      <c r="CJ64">
        <v>9997.0874193548407</v>
      </c>
      <c r="CK64">
        <v>0</v>
      </c>
      <c r="CL64">
        <v>12.8823774193548</v>
      </c>
      <c r="CM64">
        <v>1700.0080645161299</v>
      </c>
      <c r="CN64">
        <v>0.97602425806451598</v>
      </c>
      <c r="CO64">
        <v>2.3976135483871001E-2</v>
      </c>
      <c r="CP64">
        <v>0</v>
      </c>
      <c r="CQ64">
        <v>715.03796774193495</v>
      </c>
      <c r="CR64">
        <v>5.0001699999999998</v>
      </c>
      <c r="CS64">
        <v>12365.725806451601</v>
      </c>
      <c r="CT64">
        <v>14901.164516129</v>
      </c>
      <c r="CU64">
        <v>46.042000000000002</v>
      </c>
      <c r="CV64">
        <v>47.375</v>
      </c>
      <c r="CW64">
        <v>46.558</v>
      </c>
      <c r="CX64">
        <v>48.070129032258002</v>
      </c>
      <c r="CY64">
        <v>48.070193548387103</v>
      </c>
      <c r="CZ64">
        <v>1654.36741935484</v>
      </c>
      <c r="DA64">
        <v>40.640645161290301</v>
      </c>
      <c r="DB64">
        <v>0</v>
      </c>
      <c r="DC64">
        <v>101.39999985694899</v>
      </c>
      <c r="DD64">
        <v>714.977692307692</v>
      </c>
      <c r="DE64">
        <v>-6.7863931580835404</v>
      </c>
      <c r="DF64">
        <v>-118.36923089507501</v>
      </c>
      <c r="DG64">
        <v>12364.4346153846</v>
      </c>
      <c r="DH64">
        <v>15</v>
      </c>
      <c r="DI64">
        <v>1531242591.3</v>
      </c>
      <c r="DJ64" t="s">
        <v>523</v>
      </c>
      <c r="DK64">
        <v>78</v>
      </c>
      <c r="DL64">
        <v>1.1659999999999999</v>
      </c>
      <c r="DM64">
        <v>-0.10199999999999999</v>
      </c>
      <c r="DN64">
        <v>600</v>
      </c>
      <c r="DO64">
        <v>14</v>
      </c>
      <c r="DP64">
        <v>0.02</v>
      </c>
      <c r="DQ64">
        <v>0.01</v>
      </c>
      <c r="DR64">
        <v>39.465937491779599</v>
      </c>
      <c r="DS64">
        <v>-0.14698737466341799</v>
      </c>
      <c r="DT64">
        <v>0.476660151565932</v>
      </c>
      <c r="DU64">
        <v>1</v>
      </c>
      <c r="DV64">
        <v>0.84044996143814998</v>
      </c>
      <c r="DW64">
        <v>0.25391404353680203</v>
      </c>
      <c r="DX64">
        <v>3.6641518451284001E-2</v>
      </c>
      <c r="DY64">
        <v>1</v>
      </c>
      <c r="DZ64">
        <v>2</v>
      </c>
      <c r="EA64">
        <v>2</v>
      </c>
      <c r="EB64" t="s">
        <v>278</v>
      </c>
      <c r="EC64">
        <v>1.8895</v>
      </c>
      <c r="ED64">
        <v>1.88733</v>
      </c>
      <c r="EE64">
        <v>1.8884300000000001</v>
      </c>
      <c r="EF64">
        <v>1.8884300000000001</v>
      </c>
      <c r="EG64">
        <v>1.89158</v>
      </c>
      <c r="EH64">
        <v>1.8861399999999999</v>
      </c>
      <c r="EI64">
        <v>1.88811</v>
      </c>
      <c r="EJ64">
        <v>1.8903799999999999</v>
      </c>
      <c r="EK64" t="s">
        <v>279</v>
      </c>
      <c r="EL64" t="s">
        <v>19</v>
      </c>
      <c r="EM64" t="s">
        <v>19</v>
      </c>
      <c r="EN64" t="s">
        <v>19</v>
      </c>
      <c r="EO64" t="s">
        <v>280</v>
      </c>
      <c r="EP64" t="s">
        <v>281</v>
      </c>
      <c r="EQ64" t="s">
        <v>282</v>
      </c>
      <c r="ER64" t="s">
        <v>282</v>
      </c>
      <c r="ES64" t="s">
        <v>282</v>
      </c>
      <c r="ET64" t="s">
        <v>282</v>
      </c>
      <c r="EU64">
        <v>0</v>
      </c>
      <c r="EV64">
        <v>100</v>
      </c>
      <c r="EW64">
        <v>100</v>
      </c>
      <c r="EX64">
        <v>1.1659999999999999</v>
      </c>
      <c r="EY64">
        <v>-0.10199999999999999</v>
      </c>
      <c r="EZ64">
        <v>2</v>
      </c>
      <c r="FA64">
        <v>384.964</v>
      </c>
      <c r="FB64">
        <v>619.20899999999995</v>
      </c>
      <c r="FC64">
        <v>24.9998</v>
      </c>
      <c r="FD64">
        <v>35.39</v>
      </c>
      <c r="FE64">
        <v>30.0001</v>
      </c>
      <c r="FF64">
        <v>35.393599999999999</v>
      </c>
      <c r="FG64">
        <v>35.382599999999996</v>
      </c>
      <c r="FH64">
        <v>27.973500000000001</v>
      </c>
      <c r="FI64">
        <v>59.276400000000002</v>
      </c>
      <c r="FJ64">
        <v>0</v>
      </c>
      <c r="FK64">
        <v>25</v>
      </c>
      <c r="FL64">
        <v>600</v>
      </c>
      <c r="FM64">
        <v>13.938000000000001</v>
      </c>
      <c r="FN64">
        <v>100.474</v>
      </c>
      <c r="FO64">
        <v>99.341099999999997</v>
      </c>
    </row>
    <row r="65" spans="1:171" x14ac:dyDescent="0.2">
      <c r="A65">
        <v>79</v>
      </c>
      <c r="B65">
        <v>1531242724.8</v>
      </c>
      <c r="C65">
        <v>12148.7000000477</v>
      </c>
      <c r="D65" t="s">
        <v>524</v>
      </c>
      <c r="E65" t="s">
        <v>525</v>
      </c>
      <c r="F65" t="s">
        <v>588</v>
      </c>
      <c r="G65">
        <v>1531242716.8</v>
      </c>
      <c r="H65">
        <f t="shared" si="86"/>
        <v>8.9355656634617676E-3</v>
      </c>
      <c r="I65">
        <f t="shared" si="87"/>
        <v>39.910073249396419</v>
      </c>
      <c r="J65">
        <f t="shared" si="88"/>
        <v>730.39016129032302</v>
      </c>
      <c r="K65">
        <f t="shared" si="89"/>
        <v>630.93846635674515</v>
      </c>
      <c r="L65">
        <f t="shared" si="90"/>
        <v>62.818800447534791</v>
      </c>
      <c r="M65">
        <f t="shared" si="91"/>
        <v>72.720615777128458</v>
      </c>
      <c r="N65">
        <f t="shared" si="92"/>
        <v>0.8749899950427612</v>
      </c>
      <c r="O65">
        <f t="shared" si="93"/>
        <v>2.2509739688472403</v>
      </c>
      <c r="P65">
        <f t="shared" si="94"/>
        <v>0.7214792854332055</v>
      </c>
      <c r="Q65">
        <f t="shared" si="95"/>
        <v>0.46245761775160449</v>
      </c>
      <c r="R65">
        <f t="shared" si="96"/>
        <v>273.60093176521758</v>
      </c>
      <c r="S65">
        <f t="shared" si="97"/>
        <v>28.517216624399857</v>
      </c>
      <c r="T65">
        <f t="shared" si="98"/>
        <v>28.437935483871001</v>
      </c>
      <c r="U65">
        <f t="shared" si="99"/>
        <v>3.8928081982432094</v>
      </c>
      <c r="V65">
        <f t="shared" si="100"/>
        <v>65.533995468422333</v>
      </c>
      <c r="W65">
        <f t="shared" si="101"/>
        <v>2.7005304982520943</v>
      </c>
      <c r="X65">
        <f t="shared" si="102"/>
        <v>4.1208085650040207</v>
      </c>
      <c r="Y65">
        <f t="shared" si="103"/>
        <v>1.1922776999911151</v>
      </c>
      <c r="Z65">
        <f t="shared" si="104"/>
        <v>-394.05844575866394</v>
      </c>
      <c r="AA65">
        <f t="shared" si="105"/>
        <v>119.30596620994844</v>
      </c>
      <c r="AB65">
        <f t="shared" si="106"/>
        <v>11.660593913219152</v>
      </c>
      <c r="AC65">
        <f t="shared" si="107"/>
        <v>10.509046129721227</v>
      </c>
      <c r="AD65">
        <v>-4.1209973102292602E-2</v>
      </c>
      <c r="AE65">
        <v>4.6261804999249E-2</v>
      </c>
      <c r="AF65">
        <v>3.4569621705342799</v>
      </c>
      <c r="AG65">
        <v>0</v>
      </c>
      <c r="AH65">
        <v>0</v>
      </c>
      <c r="AI65">
        <f t="shared" si="108"/>
        <v>1</v>
      </c>
      <c r="AJ65">
        <f t="shared" si="109"/>
        <v>0</v>
      </c>
      <c r="AK65">
        <f t="shared" si="110"/>
        <v>52130.368565920144</v>
      </c>
      <c r="AL65">
        <v>0</v>
      </c>
      <c r="AM65">
        <v>0</v>
      </c>
      <c r="AN65">
        <v>0</v>
      </c>
      <c r="AO65">
        <f t="shared" si="111"/>
        <v>0</v>
      </c>
      <c r="AP65" t="e">
        <f t="shared" si="112"/>
        <v>#DIV/0!</v>
      </c>
      <c r="AQ65">
        <v>-1</v>
      </c>
      <c r="AR65" t="s">
        <v>526</v>
      </c>
      <c r="AS65">
        <v>706.97730769230805</v>
      </c>
      <c r="AT65">
        <v>970.03800000000001</v>
      </c>
      <c r="AU65">
        <f t="shared" si="113"/>
        <v>0.27118596622780955</v>
      </c>
      <c r="AV65">
        <v>0.5</v>
      </c>
      <c r="AW65">
        <f t="shared" si="114"/>
        <v>1429.2154063296944</v>
      </c>
      <c r="AX65">
        <f t="shared" si="115"/>
        <v>39.910073249396419</v>
      </c>
      <c r="AY65">
        <f t="shared" si="116"/>
        <v>193.7915804565948</v>
      </c>
      <c r="AZ65">
        <f t="shared" si="117"/>
        <v>0.46810331141666611</v>
      </c>
      <c r="BA65">
        <f t="shared" si="118"/>
        <v>2.8624147954335162E-2</v>
      </c>
      <c r="BB65">
        <f t="shared" si="119"/>
        <v>-1</v>
      </c>
      <c r="BC65" t="s">
        <v>527</v>
      </c>
      <c r="BD65">
        <v>515.96</v>
      </c>
      <c r="BE65">
        <f t="shared" si="120"/>
        <v>454.07799999999997</v>
      </c>
      <c r="BF65">
        <f t="shared" si="121"/>
        <v>0.57932930533452842</v>
      </c>
      <c r="BG65">
        <f t="shared" si="122"/>
        <v>1.8800643460733388</v>
      </c>
      <c r="BH65">
        <f t="shared" si="123"/>
        <v>0.27118596622780961</v>
      </c>
      <c r="BI65" t="e">
        <f t="shared" si="124"/>
        <v>#DIV/0!</v>
      </c>
      <c r="BJ65" t="s">
        <v>276</v>
      </c>
      <c r="BK65" t="s">
        <v>276</v>
      </c>
      <c r="BL65" t="s">
        <v>276</v>
      </c>
      <c r="BM65" t="s">
        <v>276</v>
      </c>
      <c r="BN65" t="s">
        <v>276</v>
      </c>
      <c r="BO65" t="s">
        <v>276</v>
      </c>
      <c r="BP65" t="s">
        <v>276</v>
      </c>
      <c r="BQ65" t="s">
        <v>276</v>
      </c>
      <c r="BR65">
        <f t="shared" si="125"/>
        <v>1699.99548387097</v>
      </c>
      <c r="BS65">
        <f t="shared" si="126"/>
        <v>1429.2154063296944</v>
      </c>
      <c r="BT65">
        <f t="shared" si="127"/>
        <v>0.84071717830408788</v>
      </c>
      <c r="BU65">
        <f t="shared" si="128"/>
        <v>0.19143435660817579</v>
      </c>
      <c r="BV65">
        <v>6</v>
      </c>
      <c r="BW65">
        <v>0.5</v>
      </c>
      <c r="BX65" t="s">
        <v>277</v>
      </c>
      <c r="BY65">
        <v>1531242716.8</v>
      </c>
      <c r="BZ65">
        <v>730.39016129032302</v>
      </c>
      <c r="CA65">
        <v>800.04622580645105</v>
      </c>
      <c r="CB65">
        <v>27.123545161290298</v>
      </c>
      <c r="CC65">
        <v>14.083503225806499</v>
      </c>
      <c r="CD65">
        <v>399.99264516129</v>
      </c>
      <c r="CE65">
        <v>99.464058064516095</v>
      </c>
      <c r="CF65">
        <v>0.100010061290323</v>
      </c>
      <c r="CG65">
        <v>29.421054838709701</v>
      </c>
      <c r="CH65">
        <v>28.437935483871001</v>
      </c>
      <c r="CI65">
        <v>999.9</v>
      </c>
      <c r="CJ65">
        <v>9991.5341935483902</v>
      </c>
      <c r="CK65">
        <v>0</v>
      </c>
      <c r="CL65">
        <v>13.011200000000001</v>
      </c>
      <c r="CM65">
        <v>1699.99548387097</v>
      </c>
      <c r="CN65">
        <v>0.97602351612903204</v>
      </c>
      <c r="CO65">
        <v>2.39768064516129E-2</v>
      </c>
      <c r="CP65">
        <v>0</v>
      </c>
      <c r="CQ65">
        <v>706.99935483871002</v>
      </c>
      <c r="CR65">
        <v>5.0001699999999998</v>
      </c>
      <c r="CS65">
        <v>12226.674193548401</v>
      </c>
      <c r="CT65">
        <v>14901.0451612903</v>
      </c>
      <c r="CU65">
        <v>46.019935483871002</v>
      </c>
      <c r="CV65">
        <v>47.370935483871001</v>
      </c>
      <c r="CW65">
        <v>46.538064516128998</v>
      </c>
      <c r="CX65">
        <v>48.04</v>
      </c>
      <c r="CY65">
        <v>48.068129032258</v>
      </c>
      <c r="CZ65">
        <v>1654.3554838709699</v>
      </c>
      <c r="DA65">
        <v>40.64</v>
      </c>
      <c r="DB65">
        <v>0</v>
      </c>
      <c r="DC65">
        <v>102.700000047684</v>
      </c>
      <c r="DD65">
        <v>706.97730769230805</v>
      </c>
      <c r="DE65">
        <v>-9.1985640835879092</v>
      </c>
      <c r="DF65">
        <v>-166.769230593267</v>
      </c>
      <c r="DG65">
        <v>12225.9461538462</v>
      </c>
      <c r="DH65">
        <v>15</v>
      </c>
      <c r="DI65">
        <v>1531242694.8</v>
      </c>
      <c r="DJ65" t="s">
        <v>528</v>
      </c>
      <c r="DK65">
        <v>79</v>
      </c>
      <c r="DL65">
        <v>1.28</v>
      </c>
      <c r="DM65">
        <v>-0.104</v>
      </c>
      <c r="DN65">
        <v>800</v>
      </c>
      <c r="DO65">
        <v>14</v>
      </c>
      <c r="DP65">
        <v>0.02</v>
      </c>
      <c r="DQ65">
        <v>0.01</v>
      </c>
      <c r="DR65">
        <v>39.954650133587897</v>
      </c>
      <c r="DS65">
        <v>-3.8357129301749698E-2</v>
      </c>
      <c r="DT65">
        <v>0.52524956946635903</v>
      </c>
      <c r="DU65">
        <v>1</v>
      </c>
      <c r="DV65">
        <v>0.85125291445481899</v>
      </c>
      <c r="DW65">
        <v>0.267995609084832</v>
      </c>
      <c r="DX65">
        <v>3.7423899952357599E-2</v>
      </c>
      <c r="DY65">
        <v>1</v>
      </c>
      <c r="DZ65">
        <v>2</v>
      </c>
      <c r="EA65">
        <v>2</v>
      </c>
      <c r="EB65" t="s">
        <v>278</v>
      </c>
      <c r="EC65">
        <v>1.8895</v>
      </c>
      <c r="ED65">
        <v>1.8873200000000001</v>
      </c>
      <c r="EE65">
        <v>1.8884300000000001</v>
      </c>
      <c r="EF65">
        <v>1.8884300000000001</v>
      </c>
      <c r="EG65">
        <v>1.89157</v>
      </c>
      <c r="EH65">
        <v>1.8861300000000001</v>
      </c>
      <c r="EI65">
        <v>1.8880999999999999</v>
      </c>
      <c r="EJ65">
        <v>1.8904000000000001</v>
      </c>
      <c r="EK65" t="s">
        <v>279</v>
      </c>
      <c r="EL65" t="s">
        <v>19</v>
      </c>
      <c r="EM65" t="s">
        <v>19</v>
      </c>
      <c r="EN65" t="s">
        <v>19</v>
      </c>
      <c r="EO65" t="s">
        <v>280</v>
      </c>
      <c r="EP65" t="s">
        <v>281</v>
      </c>
      <c r="EQ65" t="s">
        <v>282</v>
      </c>
      <c r="ER65" t="s">
        <v>282</v>
      </c>
      <c r="ES65" t="s">
        <v>282</v>
      </c>
      <c r="ET65" t="s">
        <v>282</v>
      </c>
      <c r="EU65">
        <v>0</v>
      </c>
      <c r="EV65">
        <v>100</v>
      </c>
      <c r="EW65">
        <v>100</v>
      </c>
      <c r="EX65">
        <v>1.28</v>
      </c>
      <c r="EY65">
        <v>-0.104</v>
      </c>
      <c r="EZ65">
        <v>2</v>
      </c>
      <c r="FA65">
        <v>384.97899999999998</v>
      </c>
      <c r="FB65">
        <v>619.57899999999995</v>
      </c>
      <c r="FC65">
        <v>24.999700000000001</v>
      </c>
      <c r="FD65">
        <v>35.39</v>
      </c>
      <c r="FE65">
        <v>30.0001</v>
      </c>
      <c r="FF65">
        <v>35.3964</v>
      </c>
      <c r="FG65">
        <v>35.385899999999999</v>
      </c>
      <c r="FH65">
        <v>35.404499999999999</v>
      </c>
      <c r="FI65">
        <v>59.124600000000001</v>
      </c>
      <c r="FJ65">
        <v>0</v>
      </c>
      <c r="FK65">
        <v>25</v>
      </c>
      <c r="FL65">
        <v>800</v>
      </c>
      <c r="FM65">
        <v>13.901</v>
      </c>
      <c r="FN65">
        <v>100.47499999999999</v>
      </c>
      <c r="FO65">
        <v>99.341800000000006</v>
      </c>
    </row>
    <row r="66" spans="1:171" x14ac:dyDescent="0.2">
      <c r="A66">
        <v>80</v>
      </c>
      <c r="B66">
        <v>1531242831.8</v>
      </c>
      <c r="C66">
        <v>12255.7000000477</v>
      </c>
      <c r="D66" t="s">
        <v>529</v>
      </c>
      <c r="E66" t="s">
        <v>530</v>
      </c>
      <c r="F66" t="s">
        <v>588</v>
      </c>
      <c r="G66">
        <v>1531242823.8</v>
      </c>
      <c r="H66">
        <f t="shared" si="86"/>
        <v>8.7813355161171624E-3</v>
      </c>
      <c r="I66">
        <f t="shared" si="87"/>
        <v>40.243092682742351</v>
      </c>
      <c r="J66">
        <f t="shared" si="88"/>
        <v>927.48425806451598</v>
      </c>
      <c r="K66">
        <f t="shared" si="89"/>
        <v>821.51961172969595</v>
      </c>
      <c r="L66">
        <f t="shared" si="90"/>
        <v>81.790239155359487</v>
      </c>
      <c r="M66">
        <f t="shared" si="91"/>
        <v>92.340046660855378</v>
      </c>
      <c r="N66">
        <f t="shared" si="92"/>
        <v>0.85230680930941705</v>
      </c>
      <c r="O66">
        <f t="shared" si="93"/>
        <v>2.2506526916328387</v>
      </c>
      <c r="P66">
        <f t="shared" si="94"/>
        <v>0.7059293514654017</v>
      </c>
      <c r="Q66">
        <f t="shared" si="95"/>
        <v>0.45224883241855524</v>
      </c>
      <c r="R66">
        <f t="shared" si="96"/>
        <v>273.59935390003756</v>
      </c>
      <c r="S66">
        <f t="shared" si="97"/>
        <v>28.56913574313192</v>
      </c>
      <c r="T66">
        <f t="shared" si="98"/>
        <v>28.409580645161299</v>
      </c>
      <c r="U66">
        <f t="shared" si="99"/>
        <v>3.886398936266561</v>
      </c>
      <c r="V66">
        <f t="shared" si="100"/>
        <v>65.24632754621183</v>
      </c>
      <c r="W66">
        <f t="shared" si="101"/>
        <v>2.6888323558576217</v>
      </c>
      <c r="X66">
        <f t="shared" si="102"/>
        <v>4.1210478152248644</v>
      </c>
      <c r="Y66">
        <f t="shared" si="103"/>
        <v>1.1975665804089393</v>
      </c>
      <c r="Z66">
        <f t="shared" si="104"/>
        <v>-387.25689626076684</v>
      </c>
      <c r="AA66">
        <f t="shared" si="105"/>
        <v>122.85155429850069</v>
      </c>
      <c r="AB66">
        <f t="shared" si="106"/>
        <v>12.007213047906085</v>
      </c>
      <c r="AC66">
        <f t="shared" si="107"/>
        <v>21.201224985677484</v>
      </c>
      <c r="AD66">
        <v>-4.1201321028034997E-2</v>
      </c>
      <c r="AE66">
        <v>4.62520922879315E-2</v>
      </c>
      <c r="AF66">
        <v>3.4563876949145098</v>
      </c>
      <c r="AG66">
        <v>0</v>
      </c>
      <c r="AH66">
        <v>0</v>
      </c>
      <c r="AI66">
        <f t="shared" si="108"/>
        <v>1</v>
      </c>
      <c r="AJ66">
        <f t="shared" si="109"/>
        <v>0</v>
      </c>
      <c r="AK66">
        <f t="shared" si="110"/>
        <v>52119.601279614879</v>
      </c>
      <c r="AL66">
        <v>0</v>
      </c>
      <c r="AM66">
        <v>0</v>
      </c>
      <c r="AN66">
        <v>0</v>
      </c>
      <c r="AO66">
        <f t="shared" si="111"/>
        <v>0</v>
      </c>
      <c r="AP66" t="e">
        <f t="shared" si="112"/>
        <v>#DIV/0!</v>
      </c>
      <c r="AQ66">
        <v>-1</v>
      </c>
      <c r="AR66" t="s">
        <v>531</v>
      </c>
      <c r="AS66">
        <v>699.92196153846101</v>
      </c>
      <c r="AT66">
        <v>946.10799999999995</v>
      </c>
      <c r="AU66">
        <f t="shared" si="113"/>
        <v>0.2602092345287631</v>
      </c>
      <c r="AV66">
        <v>0.5</v>
      </c>
      <c r="AW66">
        <f t="shared" si="114"/>
        <v>1429.2070160071119</v>
      </c>
      <c r="AX66">
        <f t="shared" si="115"/>
        <v>40.243092682742351</v>
      </c>
      <c r="AY66">
        <f t="shared" si="116"/>
        <v>185.94643180917413</v>
      </c>
      <c r="AZ66">
        <f t="shared" si="117"/>
        <v>0.45606632646590028</v>
      </c>
      <c r="BA66">
        <f t="shared" si="118"/>
        <v>2.8857325930267557E-2</v>
      </c>
      <c r="BB66">
        <f t="shared" si="119"/>
        <v>-1</v>
      </c>
      <c r="BC66" t="s">
        <v>532</v>
      </c>
      <c r="BD66">
        <v>514.62</v>
      </c>
      <c r="BE66">
        <f t="shared" si="120"/>
        <v>431.48799999999994</v>
      </c>
      <c r="BF66">
        <f t="shared" si="121"/>
        <v>0.57055129797709081</v>
      </c>
      <c r="BG66">
        <f t="shared" si="122"/>
        <v>1.8384594458046712</v>
      </c>
      <c r="BH66">
        <f t="shared" si="123"/>
        <v>0.26020923452876304</v>
      </c>
      <c r="BI66" t="e">
        <f t="shared" si="124"/>
        <v>#DIV/0!</v>
      </c>
      <c r="BJ66" t="s">
        <v>276</v>
      </c>
      <c r="BK66" t="s">
        <v>276</v>
      </c>
      <c r="BL66" t="s">
        <v>276</v>
      </c>
      <c r="BM66" t="s">
        <v>276</v>
      </c>
      <c r="BN66" t="s">
        <v>276</v>
      </c>
      <c r="BO66" t="s">
        <v>276</v>
      </c>
      <c r="BP66" t="s">
        <v>276</v>
      </c>
      <c r="BQ66" t="s">
        <v>276</v>
      </c>
      <c r="BR66">
        <f t="shared" si="125"/>
        <v>1699.98548387097</v>
      </c>
      <c r="BS66">
        <f t="shared" si="126"/>
        <v>1429.2070160071119</v>
      </c>
      <c r="BT66">
        <f t="shared" si="127"/>
        <v>0.84071718821546693</v>
      </c>
      <c r="BU66">
        <f t="shared" si="128"/>
        <v>0.19143437643093414</v>
      </c>
      <c r="BV66">
        <v>6</v>
      </c>
      <c r="BW66">
        <v>0.5</v>
      </c>
      <c r="BX66" t="s">
        <v>277</v>
      </c>
      <c r="BY66">
        <v>1531242823.8</v>
      </c>
      <c r="BZ66">
        <v>927.48425806451598</v>
      </c>
      <c r="CA66">
        <v>1000.0635161290299</v>
      </c>
      <c r="CB66">
        <v>27.007238709677399</v>
      </c>
      <c r="CC66">
        <v>14.191364516128999</v>
      </c>
      <c r="CD66">
        <v>400.01216129032298</v>
      </c>
      <c r="CE66">
        <v>99.459651612903201</v>
      </c>
      <c r="CF66">
        <v>0.100039948387097</v>
      </c>
      <c r="CG66">
        <v>29.422061290322599</v>
      </c>
      <c r="CH66">
        <v>28.409580645161299</v>
      </c>
      <c r="CI66">
        <v>999.9</v>
      </c>
      <c r="CJ66">
        <v>9989.8790322580608</v>
      </c>
      <c r="CK66">
        <v>0</v>
      </c>
      <c r="CL66">
        <v>13.011200000000001</v>
      </c>
      <c r="CM66">
        <v>1699.98548387097</v>
      </c>
      <c r="CN66">
        <v>0.97602303225806497</v>
      </c>
      <c r="CO66">
        <v>2.3977212903225801E-2</v>
      </c>
      <c r="CP66">
        <v>0</v>
      </c>
      <c r="CQ66">
        <v>699.97696774193605</v>
      </c>
      <c r="CR66">
        <v>5.0001699999999998</v>
      </c>
      <c r="CS66">
        <v>12107.8548387097</v>
      </c>
      <c r="CT66">
        <v>14900.938709677401</v>
      </c>
      <c r="CU66">
        <v>45.989645161290298</v>
      </c>
      <c r="CV66">
        <v>47.322161290322597</v>
      </c>
      <c r="CW66">
        <v>46.527999999999999</v>
      </c>
      <c r="CX66">
        <v>48.024000000000001</v>
      </c>
      <c r="CY66">
        <v>48.023935483871</v>
      </c>
      <c r="CZ66">
        <v>1654.34516129032</v>
      </c>
      <c r="DA66">
        <v>40.640322580645197</v>
      </c>
      <c r="DB66">
        <v>0</v>
      </c>
      <c r="DC66">
        <v>106.299999952316</v>
      </c>
      <c r="DD66">
        <v>699.92196153846101</v>
      </c>
      <c r="DE66">
        <v>-7.3348717942385599</v>
      </c>
      <c r="DF66">
        <v>-127.09059827762199</v>
      </c>
      <c r="DG66">
        <v>12107.2</v>
      </c>
      <c r="DH66">
        <v>15</v>
      </c>
      <c r="DI66">
        <v>1531242801.8</v>
      </c>
      <c r="DJ66" t="s">
        <v>533</v>
      </c>
      <c r="DK66">
        <v>80</v>
      </c>
      <c r="DL66">
        <v>1.208</v>
      </c>
      <c r="DM66">
        <v>-0.1</v>
      </c>
      <c r="DN66">
        <v>1000</v>
      </c>
      <c r="DO66">
        <v>14</v>
      </c>
      <c r="DP66">
        <v>0.03</v>
      </c>
      <c r="DQ66">
        <v>0.01</v>
      </c>
      <c r="DR66">
        <v>40.255190783160501</v>
      </c>
      <c r="DS66">
        <v>0.240532909689221</v>
      </c>
      <c r="DT66">
        <v>0.47364145680455599</v>
      </c>
      <c r="DU66">
        <v>1</v>
      </c>
      <c r="DV66">
        <v>0.835267666711623</v>
      </c>
      <c r="DW66">
        <v>0.20359231083635901</v>
      </c>
      <c r="DX66">
        <v>3.0248612924959499E-2</v>
      </c>
      <c r="DY66">
        <v>1</v>
      </c>
      <c r="DZ66">
        <v>2</v>
      </c>
      <c r="EA66">
        <v>2</v>
      </c>
      <c r="EB66" t="s">
        <v>278</v>
      </c>
      <c r="EC66">
        <v>1.8895</v>
      </c>
      <c r="ED66">
        <v>1.88731</v>
      </c>
      <c r="EE66">
        <v>1.8884300000000001</v>
      </c>
      <c r="EF66">
        <v>1.8884300000000001</v>
      </c>
      <c r="EG66">
        <v>1.8915999999999999</v>
      </c>
      <c r="EH66">
        <v>1.8861399999999999</v>
      </c>
      <c r="EI66">
        <v>1.88812</v>
      </c>
      <c r="EJ66">
        <v>1.8904099999999999</v>
      </c>
      <c r="EK66" t="s">
        <v>279</v>
      </c>
      <c r="EL66" t="s">
        <v>19</v>
      </c>
      <c r="EM66" t="s">
        <v>19</v>
      </c>
      <c r="EN66" t="s">
        <v>19</v>
      </c>
      <c r="EO66" t="s">
        <v>280</v>
      </c>
      <c r="EP66" t="s">
        <v>281</v>
      </c>
      <c r="EQ66" t="s">
        <v>282</v>
      </c>
      <c r="ER66" t="s">
        <v>282</v>
      </c>
      <c r="ES66" t="s">
        <v>282</v>
      </c>
      <c r="ET66" t="s">
        <v>282</v>
      </c>
      <c r="EU66">
        <v>0</v>
      </c>
      <c r="EV66">
        <v>100</v>
      </c>
      <c r="EW66">
        <v>100</v>
      </c>
      <c r="EX66">
        <v>1.208</v>
      </c>
      <c r="EY66">
        <v>-0.1</v>
      </c>
      <c r="EZ66">
        <v>2</v>
      </c>
      <c r="FA66">
        <v>384.92599999999999</v>
      </c>
      <c r="FB66">
        <v>619.90800000000002</v>
      </c>
      <c r="FC66">
        <v>24.999700000000001</v>
      </c>
      <c r="FD66">
        <v>35.386699999999998</v>
      </c>
      <c r="FE66">
        <v>30</v>
      </c>
      <c r="FF66">
        <v>35.3992</v>
      </c>
      <c r="FG66">
        <v>35.389099999999999</v>
      </c>
      <c r="FH66">
        <v>42.487200000000001</v>
      </c>
      <c r="FI66">
        <v>58.764899999999997</v>
      </c>
      <c r="FJ66">
        <v>0</v>
      </c>
      <c r="FK66">
        <v>25</v>
      </c>
      <c r="FL66">
        <v>1000</v>
      </c>
      <c r="FM66">
        <v>14.1082</v>
      </c>
      <c r="FN66">
        <v>100.473</v>
      </c>
      <c r="FO66">
        <v>99.342500000000001</v>
      </c>
    </row>
    <row r="67" spans="1:171" x14ac:dyDescent="0.2">
      <c r="A67">
        <v>81</v>
      </c>
      <c r="B67">
        <v>1531243539.4000001</v>
      </c>
      <c r="C67">
        <v>12963.3000001907</v>
      </c>
      <c r="D67" t="s">
        <v>534</v>
      </c>
      <c r="E67" t="s">
        <v>535</v>
      </c>
      <c r="F67" t="s">
        <v>589</v>
      </c>
      <c r="G67">
        <v>1531243531.4548399</v>
      </c>
      <c r="H67">
        <f t="shared" si="86"/>
        <v>8.4831794992271323E-3</v>
      </c>
      <c r="I67">
        <f t="shared" si="87"/>
        <v>34.465532371470651</v>
      </c>
      <c r="J67">
        <f t="shared" si="88"/>
        <v>343.96058064516097</v>
      </c>
      <c r="K67">
        <f t="shared" si="89"/>
        <v>253.98802067803791</v>
      </c>
      <c r="L67">
        <f t="shared" si="90"/>
        <v>25.284719235348952</v>
      </c>
      <c r="M67">
        <f t="shared" si="91"/>
        <v>34.241562599777019</v>
      </c>
      <c r="N67">
        <f t="shared" si="92"/>
        <v>0.76284078343415507</v>
      </c>
      <c r="O67">
        <f t="shared" si="93"/>
        <v>2.2517390677801439</v>
      </c>
      <c r="P67">
        <f t="shared" si="94"/>
        <v>0.6433417957725408</v>
      </c>
      <c r="Q67">
        <f t="shared" si="95"/>
        <v>0.41125633241023429</v>
      </c>
      <c r="R67">
        <f t="shared" si="96"/>
        <v>273.60043059610297</v>
      </c>
      <c r="S67">
        <f t="shared" si="97"/>
        <v>29.000179147483905</v>
      </c>
      <c r="T67">
        <f t="shared" si="98"/>
        <v>28.909845161290299</v>
      </c>
      <c r="U67">
        <f t="shared" si="99"/>
        <v>4.0008394298931709</v>
      </c>
      <c r="V67">
        <f t="shared" si="100"/>
        <v>65.051474009167649</v>
      </c>
      <c r="W67">
        <f t="shared" si="101"/>
        <v>2.7325441832203663</v>
      </c>
      <c r="X67">
        <f t="shared" si="102"/>
        <v>4.200587649766816</v>
      </c>
      <c r="Y67">
        <f t="shared" si="103"/>
        <v>1.2682952466728046</v>
      </c>
      <c r="Z67">
        <f t="shared" si="104"/>
        <v>-374.10821591591656</v>
      </c>
      <c r="AA67">
        <f t="shared" si="105"/>
        <v>102.46115138282349</v>
      </c>
      <c r="AB67">
        <f t="shared" si="106"/>
        <v>10.05090023874547</v>
      </c>
      <c r="AC67">
        <f t="shared" si="107"/>
        <v>12.004266301755337</v>
      </c>
      <c r="AD67">
        <v>-4.1230581906688601E-2</v>
      </c>
      <c r="AE67">
        <v>4.62849401876139E-2</v>
      </c>
      <c r="AF67">
        <v>3.4583303752952501</v>
      </c>
      <c r="AG67">
        <v>0</v>
      </c>
      <c r="AH67">
        <v>0</v>
      </c>
      <c r="AI67">
        <f t="shared" si="108"/>
        <v>1</v>
      </c>
      <c r="AJ67">
        <f t="shared" si="109"/>
        <v>0</v>
      </c>
      <c r="AK67">
        <f t="shared" si="110"/>
        <v>52097.759073382069</v>
      </c>
      <c r="AL67">
        <v>0</v>
      </c>
      <c r="AM67">
        <v>0</v>
      </c>
      <c r="AN67">
        <v>0</v>
      </c>
      <c r="AO67">
        <f t="shared" si="111"/>
        <v>0</v>
      </c>
      <c r="AP67" t="e">
        <f t="shared" si="112"/>
        <v>#DIV/0!</v>
      </c>
      <c r="AQ67">
        <v>-1</v>
      </c>
      <c r="AR67" t="s">
        <v>536</v>
      </c>
      <c r="AS67">
        <v>907.95746153846198</v>
      </c>
      <c r="AT67">
        <v>1351.45</v>
      </c>
      <c r="AU67">
        <f t="shared" si="113"/>
        <v>0.32816052274337792</v>
      </c>
      <c r="AV67">
        <v>0.5</v>
      </c>
      <c r="AW67">
        <f t="shared" si="114"/>
        <v>1429.2100256845004</v>
      </c>
      <c r="AX67">
        <f t="shared" si="115"/>
        <v>34.465532371470651</v>
      </c>
      <c r="AY67">
        <f t="shared" si="116"/>
        <v>234.50515456935111</v>
      </c>
      <c r="AZ67">
        <f t="shared" si="117"/>
        <v>0.54389729549742871</v>
      </c>
      <c r="BA67">
        <f t="shared" si="118"/>
        <v>2.4814780007217572E-2</v>
      </c>
      <c r="BB67">
        <f t="shared" si="119"/>
        <v>-1</v>
      </c>
      <c r="BC67" t="s">
        <v>537</v>
      </c>
      <c r="BD67">
        <v>616.4</v>
      </c>
      <c r="BE67">
        <f t="shared" si="120"/>
        <v>735.05000000000007</v>
      </c>
      <c r="BF67">
        <f t="shared" si="121"/>
        <v>0.60335016456232637</v>
      </c>
      <c r="BG67">
        <f t="shared" si="122"/>
        <v>2.1924886437378328</v>
      </c>
      <c r="BH67">
        <f t="shared" si="123"/>
        <v>0.32816052274337787</v>
      </c>
      <c r="BI67" t="e">
        <f t="shared" si="124"/>
        <v>#DIV/0!</v>
      </c>
      <c r="BJ67" t="s">
        <v>276</v>
      </c>
      <c r="BK67" t="s">
        <v>276</v>
      </c>
      <c r="BL67" t="s">
        <v>276</v>
      </c>
      <c r="BM67" t="s">
        <v>276</v>
      </c>
      <c r="BN67" t="s">
        <v>276</v>
      </c>
      <c r="BO67" t="s">
        <v>276</v>
      </c>
      <c r="BP67" t="s">
        <v>276</v>
      </c>
      <c r="BQ67" t="s">
        <v>276</v>
      </c>
      <c r="BR67">
        <f t="shared" si="125"/>
        <v>1699.98870967742</v>
      </c>
      <c r="BS67">
        <f t="shared" si="126"/>
        <v>1429.2100256845004</v>
      </c>
      <c r="BT67">
        <f t="shared" si="127"/>
        <v>0.84071736332631231</v>
      </c>
      <c r="BU67">
        <f t="shared" si="128"/>
        <v>0.19143472665262465</v>
      </c>
      <c r="BV67">
        <v>6</v>
      </c>
      <c r="BW67">
        <v>0.5</v>
      </c>
      <c r="BX67" t="s">
        <v>277</v>
      </c>
      <c r="BY67">
        <v>1531243531.4548399</v>
      </c>
      <c r="BZ67">
        <v>343.96058064516097</v>
      </c>
      <c r="CA67">
        <v>400.03558064516102</v>
      </c>
      <c r="CB67">
        <v>27.448732258064499</v>
      </c>
      <c r="CC67">
        <v>15.073267741935499</v>
      </c>
      <c r="CD67">
        <v>400.000838709677</v>
      </c>
      <c r="CE67">
        <v>99.450806451612905</v>
      </c>
      <c r="CF67">
        <v>0.10002735483871</v>
      </c>
      <c r="CG67">
        <v>29.7538709677419</v>
      </c>
      <c r="CH67">
        <v>28.909845161290299</v>
      </c>
      <c r="CI67">
        <v>999.9</v>
      </c>
      <c r="CJ67">
        <v>9997.8629032258104</v>
      </c>
      <c r="CK67">
        <v>0</v>
      </c>
      <c r="CL67">
        <v>13.109154838709699</v>
      </c>
      <c r="CM67">
        <v>1699.98870967742</v>
      </c>
      <c r="CN67">
        <v>0.97601525806451594</v>
      </c>
      <c r="CO67">
        <v>2.3984629032258099E-2</v>
      </c>
      <c r="CP67">
        <v>0</v>
      </c>
      <c r="CQ67">
        <v>908.05674193548396</v>
      </c>
      <c r="CR67">
        <v>5.0001699999999998</v>
      </c>
      <c r="CS67">
        <v>15726.109677419399</v>
      </c>
      <c r="CT67">
        <v>14900.964516128999</v>
      </c>
      <c r="CU67">
        <v>49.207322580645098</v>
      </c>
      <c r="CV67">
        <v>50.437064516128999</v>
      </c>
      <c r="CW67">
        <v>49.929064516129003</v>
      </c>
      <c r="CX67">
        <v>51.276000000000003</v>
      </c>
      <c r="CY67">
        <v>51.126870967741901</v>
      </c>
      <c r="CZ67">
        <v>1654.33838709677</v>
      </c>
      <c r="DA67">
        <v>40.650322580645202</v>
      </c>
      <c r="DB67">
        <v>0</v>
      </c>
      <c r="DC67">
        <v>707.29999995231606</v>
      </c>
      <c r="DD67">
        <v>907.95746153846198</v>
      </c>
      <c r="DE67">
        <v>-6.2376752155011097</v>
      </c>
      <c r="DF67">
        <v>-88.0786324381273</v>
      </c>
      <c r="DG67">
        <v>15725.026923076901</v>
      </c>
      <c r="DH67">
        <v>15</v>
      </c>
      <c r="DI67">
        <v>1531243508.4000001</v>
      </c>
      <c r="DJ67" t="s">
        <v>538</v>
      </c>
      <c r="DK67">
        <v>81</v>
      </c>
      <c r="DL67">
        <v>1.242</v>
      </c>
      <c r="DM67">
        <v>-0.10199999999999999</v>
      </c>
      <c r="DN67">
        <v>400</v>
      </c>
      <c r="DO67">
        <v>14</v>
      </c>
      <c r="DP67">
        <v>0.03</v>
      </c>
      <c r="DQ67">
        <v>0.01</v>
      </c>
      <c r="DR67">
        <v>34.461268012868203</v>
      </c>
      <c r="DS67">
        <v>0.22045260489097601</v>
      </c>
      <c r="DT67">
        <v>0.18869930071067501</v>
      </c>
      <c r="DU67">
        <v>1</v>
      </c>
      <c r="DV67">
        <v>0.74708864821770504</v>
      </c>
      <c r="DW67">
        <v>0.16887485954381001</v>
      </c>
      <c r="DX67">
        <v>2.2995478447772302E-2</v>
      </c>
      <c r="DY67">
        <v>1</v>
      </c>
      <c r="DZ67">
        <v>2</v>
      </c>
      <c r="EA67">
        <v>2</v>
      </c>
      <c r="EB67" t="s">
        <v>278</v>
      </c>
      <c r="EC67">
        <v>1.8895</v>
      </c>
      <c r="ED67">
        <v>1.88734</v>
      </c>
      <c r="EE67">
        <v>1.8884300000000001</v>
      </c>
      <c r="EF67">
        <v>1.8884300000000001</v>
      </c>
      <c r="EG67">
        <v>1.8916200000000001</v>
      </c>
      <c r="EH67">
        <v>1.8861399999999999</v>
      </c>
      <c r="EI67">
        <v>1.88809</v>
      </c>
      <c r="EJ67">
        <v>1.8904000000000001</v>
      </c>
      <c r="EK67" t="s">
        <v>279</v>
      </c>
      <c r="EL67" t="s">
        <v>19</v>
      </c>
      <c r="EM67" t="s">
        <v>19</v>
      </c>
      <c r="EN67" t="s">
        <v>19</v>
      </c>
      <c r="EO67" t="s">
        <v>280</v>
      </c>
      <c r="EP67" t="s">
        <v>281</v>
      </c>
      <c r="EQ67" t="s">
        <v>282</v>
      </c>
      <c r="ER67" t="s">
        <v>282</v>
      </c>
      <c r="ES67" t="s">
        <v>282</v>
      </c>
      <c r="ET67" t="s">
        <v>282</v>
      </c>
      <c r="EU67">
        <v>0</v>
      </c>
      <c r="EV67">
        <v>100</v>
      </c>
      <c r="EW67">
        <v>100</v>
      </c>
      <c r="EX67">
        <v>1.242</v>
      </c>
      <c r="EY67">
        <v>-0.10199999999999999</v>
      </c>
      <c r="EZ67">
        <v>2</v>
      </c>
      <c r="FA67">
        <v>381.45499999999998</v>
      </c>
      <c r="FB67">
        <v>619.221</v>
      </c>
      <c r="FC67">
        <v>24.998999999999999</v>
      </c>
      <c r="FD67">
        <v>35.523699999999998</v>
      </c>
      <c r="FE67">
        <v>30.0001</v>
      </c>
      <c r="FF67">
        <v>35.513399999999997</v>
      </c>
      <c r="FG67">
        <v>35.506</v>
      </c>
      <c r="FH67">
        <v>20.146799999999999</v>
      </c>
      <c r="FI67">
        <v>56.355699999999999</v>
      </c>
      <c r="FJ67">
        <v>0</v>
      </c>
      <c r="FK67">
        <v>25</v>
      </c>
      <c r="FL67">
        <v>400</v>
      </c>
      <c r="FM67">
        <v>14.966100000000001</v>
      </c>
      <c r="FN67">
        <v>100.447</v>
      </c>
      <c r="FO67">
        <v>99.305199999999999</v>
      </c>
    </row>
    <row r="68" spans="1:171" x14ac:dyDescent="0.2">
      <c r="A68">
        <v>82</v>
      </c>
      <c r="B68">
        <v>1531243643</v>
      </c>
      <c r="C68">
        <v>13066.9000000954</v>
      </c>
      <c r="D68" t="s">
        <v>539</v>
      </c>
      <c r="E68" t="s">
        <v>540</v>
      </c>
      <c r="F68" t="s">
        <v>589</v>
      </c>
      <c r="G68">
        <v>1531243635</v>
      </c>
      <c r="H68">
        <f t="shared" si="86"/>
        <v>8.498228279725217E-3</v>
      </c>
      <c r="I68">
        <f t="shared" si="87"/>
        <v>26.008404833622453</v>
      </c>
      <c r="J68">
        <f t="shared" si="88"/>
        <v>257.73870967741902</v>
      </c>
      <c r="K68">
        <f t="shared" si="89"/>
        <v>190.19446790885993</v>
      </c>
      <c r="L68">
        <f t="shared" si="90"/>
        <v>18.933090386059842</v>
      </c>
      <c r="M68">
        <f t="shared" si="91"/>
        <v>25.656846594756782</v>
      </c>
      <c r="N68">
        <f t="shared" si="92"/>
        <v>0.76705595863864195</v>
      </c>
      <c r="O68">
        <f t="shared" si="93"/>
        <v>2.252454585473938</v>
      </c>
      <c r="P68">
        <f t="shared" si="94"/>
        <v>0.64637561305781299</v>
      </c>
      <c r="Q68">
        <f t="shared" si="95"/>
        <v>0.41323617382304267</v>
      </c>
      <c r="R68">
        <f t="shared" si="96"/>
        <v>273.60071978285913</v>
      </c>
      <c r="S68">
        <f t="shared" si="97"/>
        <v>29.028504434542036</v>
      </c>
      <c r="T68">
        <f t="shared" si="98"/>
        <v>28.982509677419401</v>
      </c>
      <c r="U68">
        <f t="shared" si="99"/>
        <v>4.0177041866348047</v>
      </c>
      <c r="V68">
        <f t="shared" si="100"/>
        <v>65.424240443294494</v>
      </c>
      <c r="W68">
        <f t="shared" si="101"/>
        <v>2.7534347573119828</v>
      </c>
      <c r="X68">
        <f t="shared" si="102"/>
        <v>4.2085849811255853</v>
      </c>
      <c r="Y68">
        <f t="shared" si="103"/>
        <v>1.2642694293228218</v>
      </c>
      <c r="Z68">
        <f t="shared" si="104"/>
        <v>-374.77186713588208</v>
      </c>
      <c r="AA68">
        <f t="shared" si="105"/>
        <v>97.684126690650857</v>
      </c>
      <c r="AB68">
        <f t="shared" si="106"/>
        <v>9.5842791300311792</v>
      </c>
      <c r="AC68">
        <f t="shared" si="107"/>
        <v>6.0972584676590884</v>
      </c>
      <c r="AD68">
        <v>-4.1249860927056799E-2</v>
      </c>
      <c r="AE68">
        <v>4.63065825769121E-2</v>
      </c>
      <c r="AF68">
        <v>3.4596100833865102</v>
      </c>
      <c r="AG68">
        <v>0</v>
      </c>
      <c r="AH68">
        <v>0</v>
      </c>
      <c r="AI68">
        <f t="shared" si="108"/>
        <v>1</v>
      </c>
      <c r="AJ68">
        <f t="shared" si="109"/>
        <v>0</v>
      </c>
      <c r="AK68">
        <f t="shared" si="110"/>
        <v>52115.328413191848</v>
      </c>
      <c r="AL68">
        <v>0</v>
      </c>
      <c r="AM68">
        <v>0</v>
      </c>
      <c r="AN68">
        <v>0</v>
      </c>
      <c r="AO68">
        <f t="shared" si="111"/>
        <v>0</v>
      </c>
      <c r="AP68" t="e">
        <f t="shared" si="112"/>
        <v>#DIV/0!</v>
      </c>
      <c r="AQ68">
        <v>-1</v>
      </c>
      <c r="AR68" t="s">
        <v>541</v>
      </c>
      <c r="AS68">
        <v>856.61757692307697</v>
      </c>
      <c r="AT68">
        <v>1232.55</v>
      </c>
      <c r="AU68">
        <f t="shared" si="113"/>
        <v>0.30500379138933353</v>
      </c>
      <c r="AV68">
        <v>0.5</v>
      </c>
      <c r="AW68">
        <f t="shared" si="114"/>
        <v>1429.2118844432237</v>
      </c>
      <c r="AX68">
        <f t="shared" si="115"/>
        <v>26.008404833622453</v>
      </c>
      <c r="AY68">
        <f t="shared" si="116"/>
        <v>217.95752172693864</v>
      </c>
      <c r="AZ68">
        <f t="shared" si="117"/>
        <v>0.50158614254999789</v>
      </c>
      <c r="BA68">
        <f t="shared" si="118"/>
        <v>1.889741131290976E-2</v>
      </c>
      <c r="BB68">
        <f t="shared" si="119"/>
        <v>-1</v>
      </c>
      <c r="BC68" t="s">
        <v>542</v>
      </c>
      <c r="BD68">
        <v>614.32000000000005</v>
      </c>
      <c r="BE68">
        <f t="shared" si="120"/>
        <v>618.2299999999999</v>
      </c>
      <c r="BF68">
        <f t="shared" si="121"/>
        <v>0.60807858414655236</v>
      </c>
      <c r="BG68">
        <f t="shared" si="122"/>
        <v>2.0063647610365929</v>
      </c>
      <c r="BH68">
        <f t="shared" si="123"/>
        <v>0.30500379138933348</v>
      </c>
      <c r="BI68" t="e">
        <f t="shared" si="124"/>
        <v>#DIV/0!</v>
      </c>
      <c r="BJ68" t="s">
        <v>276</v>
      </c>
      <c r="BK68" t="s">
        <v>276</v>
      </c>
      <c r="BL68" t="s">
        <v>276</v>
      </c>
      <c r="BM68" t="s">
        <v>276</v>
      </c>
      <c r="BN68" t="s">
        <v>276</v>
      </c>
      <c r="BO68" t="s">
        <v>276</v>
      </c>
      <c r="BP68" t="s">
        <v>276</v>
      </c>
      <c r="BQ68" t="s">
        <v>276</v>
      </c>
      <c r="BR68">
        <f t="shared" si="125"/>
        <v>1699.99096774194</v>
      </c>
      <c r="BS68">
        <f t="shared" si="126"/>
        <v>1429.2118844432237</v>
      </c>
      <c r="BT68">
        <f t="shared" si="127"/>
        <v>0.84071734001129061</v>
      </c>
      <c r="BU68">
        <f t="shared" si="128"/>
        <v>0.19143468002258143</v>
      </c>
      <c r="BV68">
        <v>6</v>
      </c>
      <c r="BW68">
        <v>0.5</v>
      </c>
      <c r="BX68" t="s">
        <v>277</v>
      </c>
      <c r="BY68">
        <v>1531243635</v>
      </c>
      <c r="BZ68">
        <v>257.73870967741902</v>
      </c>
      <c r="CA68">
        <v>300.036612903226</v>
      </c>
      <c r="CB68">
        <v>27.659935483870999</v>
      </c>
      <c r="CC68">
        <v>15.2652387096774</v>
      </c>
      <c r="CD68">
        <v>400.00177419354799</v>
      </c>
      <c r="CE68">
        <v>99.445935483870997</v>
      </c>
      <c r="CF68">
        <v>0.100021841935484</v>
      </c>
      <c r="CG68">
        <v>29.786929032258101</v>
      </c>
      <c r="CH68">
        <v>28.982509677419401</v>
      </c>
      <c r="CI68">
        <v>999.9</v>
      </c>
      <c r="CJ68">
        <v>10003.027741935501</v>
      </c>
      <c r="CK68">
        <v>0</v>
      </c>
      <c r="CL68">
        <v>11.7553451612903</v>
      </c>
      <c r="CM68">
        <v>1699.99096774194</v>
      </c>
      <c r="CN68">
        <v>0.97601977419354902</v>
      </c>
      <c r="CO68">
        <v>2.3979906451612899E-2</v>
      </c>
      <c r="CP68">
        <v>0</v>
      </c>
      <c r="CQ68">
        <v>856.63974193548404</v>
      </c>
      <c r="CR68">
        <v>5.0001699999999998</v>
      </c>
      <c r="CS68">
        <v>14826.561290322599</v>
      </c>
      <c r="CT68">
        <v>14901</v>
      </c>
      <c r="CU68">
        <v>49.511935483871</v>
      </c>
      <c r="CV68">
        <v>50.717483870967698</v>
      </c>
      <c r="CW68">
        <v>50.225548387096801</v>
      </c>
      <c r="CX68">
        <v>51.554064516129003</v>
      </c>
      <c r="CY68">
        <v>51.411064516129002</v>
      </c>
      <c r="CZ68">
        <v>1654.3409677419399</v>
      </c>
      <c r="DA68">
        <v>40.649032258064501</v>
      </c>
      <c r="DB68">
        <v>0</v>
      </c>
      <c r="DC68">
        <v>102.69999980926499</v>
      </c>
      <c r="DD68">
        <v>856.61757692307697</v>
      </c>
      <c r="DE68">
        <v>-6.2383931586492096</v>
      </c>
      <c r="DF68">
        <v>-91.022222272516402</v>
      </c>
      <c r="DG68">
        <v>14826.223076923099</v>
      </c>
      <c r="DH68">
        <v>15</v>
      </c>
      <c r="DI68">
        <v>1531243612</v>
      </c>
      <c r="DJ68" t="s">
        <v>543</v>
      </c>
      <c r="DK68">
        <v>82</v>
      </c>
      <c r="DL68">
        <v>1.2150000000000001</v>
      </c>
      <c r="DM68">
        <v>-0.1</v>
      </c>
      <c r="DN68">
        <v>300</v>
      </c>
      <c r="DO68">
        <v>15</v>
      </c>
      <c r="DP68">
        <v>0.04</v>
      </c>
      <c r="DQ68">
        <v>0.01</v>
      </c>
      <c r="DR68">
        <v>26.0188081414545</v>
      </c>
      <c r="DS68">
        <v>2.1553471820873801E-2</v>
      </c>
      <c r="DT68">
        <v>0.152516922218771</v>
      </c>
      <c r="DU68">
        <v>1</v>
      </c>
      <c r="DV68">
        <v>0.74895810518363004</v>
      </c>
      <c r="DW68">
        <v>0.19092723226088401</v>
      </c>
      <c r="DX68">
        <v>2.6816554199241598E-2</v>
      </c>
      <c r="DY68">
        <v>1</v>
      </c>
      <c r="DZ68">
        <v>2</v>
      </c>
      <c r="EA68">
        <v>2</v>
      </c>
      <c r="EB68" t="s">
        <v>278</v>
      </c>
      <c r="EC68">
        <v>1.8895</v>
      </c>
      <c r="ED68">
        <v>1.8873500000000001</v>
      </c>
      <c r="EE68">
        <v>1.8884300000000001</v>
      </c>
      <c r="EF68">
        <v>1.8884300000000001</v>
      </c>
      <c r="EG68">
        <v>1.8916200000000001</v>
      </c>
      <c r="EH68">
        <v>1.8861399999999999</v>
      </c>
      <c r="EI68">
        <v>1.88812</v>
      </c>
      <c r="EJ68">
        <v>1.8904099999999999</v>
      </c>
      <c r="EK68" t="s">
        <v>279</v>
      </c>
      <c r="EL68" t="s">
        <v>19</v>
      </c>
      <c r="EM68" t="s">
        <v>19</v>
      </c>
      <c r="EN68" t="s">
        <v>19</v>
      </c>
      <c r="EO68" t="s">
        <v>280</v>
      </c>
      <c r="EP68" t="s">
        <v>281</v>
      </c>
      <c r="EQ68" t="s">
        <v>282</v>
      </c>
      <c r="ER68" t="s">
        <v>282</v>
      </c>
      <c r="ES68" t="s">
        <v>282</v>
      </c>
      <c r="ET68" t="s">
        <v>282</v>
      </c>
      <c r="EU68">
        <v>0</v>
      </c>
      <c r="EV68">
        <v>100</v>
      </c>
      <c r="EW68">
        <v>100</v>
      </c>
      <c r="EX68">
        <v>1.2150000000000001</v>
      </c>
      <c r="EY68">
        <v>-0.1</v>
      </c>
      <c r="EZ68">
        <v>2</v>
      </c>
      <c r="FA68">
        <v>381.37799999999999</v>
      </c>
      <c r="FB68">
        <v>619.36300000000006</v>
      </c>
      <c r="FC68">
        <v>25.000299999999999</v>
      </c>
      <c r="FD68">
        <v>35.533499999999997</v>
      </c>
      <c r="FE68">
        <v>30.0002</v>
      </c>
      <c r="FF68">
        <v>35.529499999999999</v>
      </c>
      <c r="FG68">
        <v>35.519100000000002</v>
      </c>
      <c r="FH68">
        <v>16.020600000000002</v>
      </c>
      <c r="FI68">
        <v>55.970799999999997</v>
      </c>
      <c r="FJ68">
        <v>0</v>
      </c>
      <c r="FK68">
        <v>25</v>
      </c>
      <c r="FL68">
        <v>300</v>
      </c>
      <c r="FM68">
        <v>15.087400000000001</v>
      </c>
      <c r="FN68">
        <v>100.446</v>
      </c>
      <c r="FO68">
        <v>99.304000000000002</v>
      </c>
    </row>
    <row r="69" spans="1:171" x14ac:dyDescent="0.2">
      <c r="A69">
        <v>83</v>
      </c>
      <c r="B69">
        <v>1531243748.5</v>
      </c>
      <c r="C69">
        <v>13172.4000000954</v>
      </c>
      <c r="D69" t="s">
        <v>544</v>
      </c>
      <c r="E69" t="s">
        <v>545</v>
      </c>
      <c r="F69" t="s">
        <v>589</v>
      </c>
      <c r="G69">
        <v>1531243740.5</v>
      </c>
      <c r="H69">
        <f t="shared" si="86"/>
        <v>8.556383250326734E-3</v>
      </c>
      <c r="I69">
        <f t="shared" si="87"/>
        <v>21.360091822382994</v>
      </c>
      <c r="J69">
        <f t="shared" si="88"/>
        <v>215.234451612903</v>
      </c>
      <c r="K69">
        <f t="shared" si="89"/>
        <v>160.0089751068997</v>
      </c>
      <c r="L69">
        <f t="shared" si="90"/>
        <v>15.928286077822365</v>
      </c>
      <c r="M69">
        <f t="shared" si="91"/>
        <v>21.425772628086182</v>
      </c>
      <c r="N69">
        <f t="shared" si="92"/>
        <v>0.77271806369217544</v>
      </c>
      <c r="O69">
        <f t="shared" si="93"/>
        <v>2.251735677976896</v>
      </c>
      <c r="P69">
        <f t="shared" si="94"/>
        <v>0.65036787434067822</v>
      </c>
      <c r="Q69">
        <f t="shared" si="95"/>
        <v>0.41584892627366987</v>
      </c>
      <c r="R69">
        <f t="shared" si="96"/>
        <v>273.59851492894109</v>
      </c>
      <c r="S69">
        <f t="shared" si="97"/>
        <v>29.038798735661558</v>
      </c>
      <c r="T69">
        <f t="shared" si="98"/>
        <v>29.0092838709677</v>
      </c>
      <c r="U69">
        <f t="shared" si="99"/>
        <v>4.0239338371483147</v>
      </c>
      <c r="V69">
        <f t="shared" si="100"/>
        <v>65.442048004176073</v>
      </c>
      <c r="W69">
        <f t="shared" si="101"/>
        <v>2.7589002445681134</v>
      </c>
      <c r="X69">
        <f t="shared" si="102"/>
        <v>4.2157914195962496</v>
      </c>
      <c r="Y69">
        <f t="shared" si="103"/>
        <v>1.2650335925802012</v>
      </c>
      <c r="Z69">
        <f t="shared" si="104"/>
        <v>-377.33650133940898</v>
      </c>
      <c r="AA69">
        <f t="shared" si="105"/>
        <v>98.013219949017596</v>
      </c>
      <c r="AB69">
        <f t="shared" si="106"/>
        <v>9.6223356431210352</v>
      </c>
      <c r="AC69">
        <f t="shared" si="107"/>
        <v>3.8975691816707609</v>
      </c>
      <c r="AD69">
        <v>-4.1230490584515202E-2</v>
      </c>
      <c r="AE69">
        <v>4.6284837670473901E-2</v>
      </c>
      <c r="AF69">
        <v>3.4583243129965999</v>
      </c>
      <c r="AG69">
        <v>0</v>
      </c>
      <c r="AH69">
        <v>0</v>
      </c>
      <c r="AI69">
        <f t="shared" si="108"/>
        <v>1</v>
      </c>
      <c r="AJ69">
        <f t="shared" si="109"/>
        <v>0</v>
      </c>
      <c r="AK69">
        <f t="shared" si="110"/>
        <v>52086.74548929408</v>
      </c>
      <c r="AL69">
        <v>0</v>
      </c>
      <c r="AM69">
        <v>0</v>
      </c>
      <c r="AN69">
        <v>0</v>
      </c>
      <c r="AO69">
        <f t="shared" si="111"/>
        <v>0</v>
      </c>
      <c r="AP69" t="e">
        <f t="shared" si="112"/>
        <v>#DIV/0!</v>
      </c>
      <c r="AQ69">
        <v>-1</v>
      </c>
      <c r="AR69" t="s">
        <v>546</v>
      </c>
      <c r="AS69">
        <v>830.46107692307703</v>
      </c>
      <c r="AT69">
        <v>1166.8800000000001</v>
      </c>
      <c r="AU69">
        <f t="shared" si="113"/>
        <v>0.28830635804617699</v>
      </c>
      <c r="AV69">
        <v>0.5</v>
      </c>
      <c r="AW69">
        <f t="shared" si="114"/>
        <v>1429.2024289103335</v>
      </c>
      <c r="AX69">
        <f t="shared" si="115"/>
        <v>21.360091822382994</v>
      </c>
      <c r="AY69">
        <f t="shared" si="116"/>
        <v>206.02407359494421</v>
      </c>
      <c r="AZ69">
        <f t="shared" si="117"/>
        <v>0.47442753325106274</v>
      </c>
      <c r="BA69">
        <f t="shared" si="118"/>
        <v>1.5645153807519761E-2</v>
      </c>
      <c r="BB69">
        <f t="shared" si="119"/>
        <v>-1</v>
      </c>
      <c r="BC69" t="s">
        <v>547</v>
      </c>
      <c r="BD69">
        <v>613.28</v>
      </c>
      <c r="BE69">
        <f t="shared" si="120"/>
        <v>553.60000000000014</v>
      </c>
      <c r="BF69">
        <f t="shared" si="121"/>
        <v>0.60769314139617592</v>
      </c>
      <c r="BG69">
        <f t="shared" si="122"/>
        <v>1.9026871901904516</v>
      </c>
      <c r="BH69">
        <f t="shared" si="123"/>
        <v>0.28830635804617705</v>
      </c>
      <c r="BI69" t="e">
        <f t="shared" si="124"/>
        <v>#DIV/0!</v>
      </c>
      <c r="BJ69" t="s">
        <v>276</v>
      </c>
      <c r="BK69" t="s">
        <v>276</v>
      </c>
      <c r="BL69" t="s">
        <v>276</v>
      </c>
      <c r="BM69" t="s">
        <v>276</v>
      </c>
      <c r="BN69" t="s">
        <v>276</v>
      </c>
      <c r="BO69" t="s">
        <v>276</v>
      </c>
      <c r="BP69" t="s">
        <v>276</v>
      </c>
      <c r="BQ69" t="s">
        <v>276</v>
      </c>
      <c r="BR69">
        <f t="shared" si="125"/>
        <v>1699.98</v>
      </c>
      <c r="BS69">
        <f t="shared" si="126"/>
        <v>1429.2024289103335</v>
      </c>
      <c r="BT69">
        <f t="shared" si="127"/>
        <v>0.84071720191433641</v>
      </c>
      <c r="BU69">
        <f t="shared" si="128"/>
        <v>0.19143440382867297</v>
      </c>
      <c r="BV69">
        <v>6</v>
      </c>
      <c r="BW69">
        <v>0.5</v>
      </c>
      <c r="BX69" t="s">
        <v>277</v>
      </c>
      <c r="BY69">
        <v>1531243740.5</v>
      </c>
      <c r="BZ69">
        <v>215.234451612903</v>
      </c>
      <c r="CA69">
        <v>250.03741935483899</v>
      </c>
      <c r="CB69">
        <v>27.714770967741899</v>
      </c>
      <c r="CC69">
        <v>15.235764516129001</v>
      </c>
      <c r="CD69">
        <v>399.99554838709702</v>
      </c>
      <c r="CE69">
        <v>99.446196774193595</v>
      </c>
      <c r="CF69">
        <v>0.10000722580645199</v>
      </c>
      <c r="CG69">
        <v>29.816670967741899</v>
      </c>
      <c r="CH69">
        <v>29.0092838709677</v>
      </c>
      <c r="CI69">
        <v>999.9</v>
      </c>
      <c r="CJ69">
        <v>9998.3041935483907</v>
      </c>
      <c r="CK69">
        <v>0</v>
      </c>
      <c r="CL69">
        <v>13.1178774193548</v>
      </c>
      <c r="CM69">
        <v>1699.98</v>
      </c>
      <c r="CN69">
        <v>0.97602119354838701</v>
      </c>
      <c r="CO69">
        <v>2.3978451612903202E-2</v>
      </c>
      <c r="CP69">
        <v>0</v>
      </c>
      <c r="CQ69">
        <v>830.51035483870999</v>
      </c>
      <c r="CR69">
        <v>5.0001699999999998</v>
      </c>
      <c r="CS69">
        <v>14439.5064516129</v>
      </c>
      <c r="CT69">
        <v>14900.9096774194</v>
      </c>
      <c r="CU69">
        <v>49.804064516129003</v>
      </c>
      <c r="CV69">
        <v>50.961451612903197</v>
      </c>
      <c r="CW69">
        <v>50.524000000000001</v>
      </c>
      <c r="CX69">
        <v>51.818129032258</v>
      </c>
      <c r="CY69">
        <v>51.665064516129</v>
      </c>
      <c r="CZ69">
        <v>1654.3390322580599</v>
      </c>
      <c r="DA69">
        <v>40.640967741935498</v>
      </c>
      <c r="DB69">
        <v>0</v>
      </c>
      <c r="DC69">
        <v>105</v>
      </c>
      <c r="DD69">
        <v>830.46107692307703</v>
      </c>
      <c r="DE69">
        <v>-5.5228717959582303</v>
      </c>
      <c r="DF69">
        <v>-80.099145098378401</v>
      </c>
      <c r="DG69">
        <v>14438.8807692308</v>
      </c>
      <c r="DH69">
        <v>15</v>
      </c>
      <c r="DI69">
        <v>1531243717.5</v>
      </c>
      <c r="DJ69" t="s">
        <v>548</v>
      </c>
      <c r="DK69">
        <v>83</v>
      </c>
      <c r="DL69">
        <v>1.1479999999999999</v>
      </c>
      <c r="DM69">
        <v>-0.10100000000000001</v>
      </c>
      <c r="DN69">
        <v>250</v>
      </c>
      <c r="DO69">
        <v>15</v>
      </c>
      <c r="DP69">
        <v>0.04</v>
      </c>
      <c r="DQ69">
        <v>0.01</v>
      </c>
      <c r="DR69">
        <v>21.3629417538945</v>
      </c>
      <c r="DS69">
        <v>4.9379054976479202E-2</v>
      </c>
      <c r="DT69">
        <v>9.4252420798832101E-2</v>
      </c>
      <c r="DU69">
        <v>1</v>
      </c>
      <c r="DV69">
        <v>0.75782144452401801</v>
      </c>
      <c r="DW69">
        <v>0.164436450191942</v>
      </c>
      <c r="DX69">
        <v>2.23985647473381E-2</v>
      </c>
      <c r="DY69">
        <v>1</v>
      </c>
      <c r="DZ69">
        <v>2</v>
      </c>
      <c r="EA69">
        <v>2</v>
      </c>
      <c r="EB69" t="s">
        <v>278</v>
      </c>
      <c r="EC69">
        <v>1.8895</v>
      </c>
      <c r="ED69">
        <v>1.88733</v>
      </c>
      <c r="EE69">
        <v>1.8884300000000001</v>
      </c>
      <c r="EF69">
        <v>1.8884300000000001</v>
      </c>
      <c r="EG69">
        <v>1.8916200000000001</v>
      </c>
      <c r="EH69">
        <v>1.8861399999999999</v>
      </c>
      <c r="EI69">
        <v>1.88811</v>
      </c>
      <c r="EJ69">
        <v>1.8904099999999999</v>
      </c>
      <c r="EK69" t="s">
        <v>279</v>
      </c>
      <c r="EL69" t="s">
        <v>19</v>
      </c>
      <c r="EM69" t="s">
        <v>19</v>
      </c>
      <c r="EN69" t="s">
        <v>19</v>
      </c>
      <c r="EO69" t="s">
        <v>280</v>
      </c>
      <c r="EP69" t="s">
        <v>281</v>
      </c>
      <c r="EQ69" t="s">
        <v>282</v>
      </c>
      <c r="ER69" t="s">
        <v>282</v>
      </c>
      <c r="ES69" t="s">
        <v>282</v>
      </c>
      <c r="ET69" t="s">
        <v>282</v>
      </c>
      <c r="EU69">
        <v>0</v>
      </c>
      <c r="EV69">
        <v>100</v>
      </c>
      <c r="EW69">
        <v>100</v>
      </c>
      <c r="EX69">
        <v>1.1479999999999999</v>
      </c>
      <c r="EY69">
        <v>-0.10100000000000001</v>
      </c>
      <c r="EZ69">
        <v>2</v>
      </c>
      <c r="FA69">
        <v>381.654</v>
      </c>
      <c r="FB69">
        <v>618.995</v>
      </c>
      <c r="FC69">
        <v>24.999600000000001</v>
      </c>
      <c r="FD69">
        <v>35.549799999999998</v>
      </c>
      <c r="FE69">
        <v>30.0002</v>
      </c>
      <c r="FF69">
        <v>35.5458</v>
      </c>
      <c r="FG69">
        <v>35.535400000000003</v>
      </c>
      <c r="FH69">
        <v>13.9047</v>
      </c>
      <c r="FI69">
        <v>56.171599999999998</v>
      </c>
      <c r="FJ69">
        <v>0</v>
      </c>
      <c r="FK69">
        <v>25</v>
      </c>
      <c r="FL69">
        <v>250</v>
      </c>
      <c r="FM69">
        <v>15.0372</v>
      </c>
      <c r="FN69">
        <v>100.443</v>
      </c>
      <c r="FO69">
        <v>99.300700000000006</v>
      </c>
    </row>
    <row r="70" spans="1:171" x14ac:dyDescent="0.2">
      <c r="A70">
        <v>84</v>
      </c>
      <c r="B70">
        <v>1531243854</v>
      </c>
      <c r="C70">
        <v>13277.9000000954</v>
      </c>
      <c r="D70" t="s">
        <v>549</v>
      </c>
      <c r="E70" t="s">
        <v>550</v>
      </c>
      <c r="F70" t="s">
        <v>589</v>
      </c>
      <c r="G70">
        <v>1531243846</v>
      </c>
      <c r="H70">
        <f t="shared" si="86"/>
        <v>8.7312440517074794E-3</v>
      </c>
      <c r="I70">
        <f t="shared" si="87"/>
        <v>13.756556219961388</v>
      </c>
      <c r="J70">
        <f t="shared" si="88"/>
        <v>152.389935483871</v>
      </c>
      <c r="K70">
        <f t="shared" si="89"/>
        <v>117.23956953326294</v>
      </c>
      <c r="L70">
        <f t="shared" si="90"/>
        <v>11.670576199878294</v>
      </c>
      <c r="M70">
        <f t="shared" si="91"/>
        <v>15.169608360379284</v>
      </c>
      <c r="N70">
        <f t="shared" si="92"/>
        <v>0.79217986519136274</v>
      </c>
      <c r="O70">
        <f t="shared" si="93"/>
        <v>2.2517013842033657</v>
      </c>
      <c r="P70">
        <f t="shared" si="94"/>
        <v>0.66412952191826247</v>
      </c>
      <c r="Q70">
        <f t="shared" si="95"/>
        <v>0.42485067571895035</v>
      </c>
      <c r="R70">
        <f t="shared" si="96"/>
        <v>273.60443307916023</v>
      </c>
      <c r="S70">
        <f t="shared" si="97"/>
        <v>29.01840068288822</v>
      </c>
      <c r="T70">
        <f t="shared" si="98"/>
        <v>29.041045161290299</v>
      </c>
      <c r="U70">
        <f t="shared" si="99"/>
        <v>4.0313347745855079</v>
      </c>
      <c r="V70">
        <f t="shared" si="100"/>
        <v>65.500901472286159</v>
      </c>
      <c r="W70">
        <f t="shared" si="101"/>
        <v>2.7673214136824926</v>
      </c>
      <c r="X70">
        <f t="shared" si="102"/>
        <v>4.2248600423512697</v>
      </c>
      <c r="Y70">
        <f t="shared" si="103"/>
        <v>1.2640133609030153</v>
      </c>
      <c r="Z70">
        <f t="shared" si="104"/>
        <v>-385.04786268029983</v>
      </c>
      <c r="AA70">
        <f t="shared" si="105"/>
        <v>98.691923667487586</v>
      </c>
      <c r="AB70">
        <f t="shared" si="106"/>
        <v>9.6924369028380131</v>
      </c>
      <c r="AC70">
        <f t="shared" si="107"/>
        <v>-3.0590690308139727</v>
      </c>
      <c r="AD70">
        <v>-4.1229566708418E-2</v>
      </c>
      <c r="AE70">
        <v>4.6283800538618899E-2</v>
      </c>
      <c r="AF70">
        <v>3.4582629824747002</v>
      </c>
      <c r="AG70">
        <v>0</v>
      </c>
      <c r="AH70">
        <v>0</v>
      </c>
      <c r="AI70">
        <f t="shared" si="108"/>
        <v>1</v>
      </c>
      <c r="AJ70">
        <f t="shared" si="109"/>
        <v>0</v>
      </c>
      <c r="AK70">
        <f t="shared" si="110"/>
        <v>52079.167746244886</v>
      </c>
      <c r="AL70">
        <v>0</v>
      </c>
      <c r="AM70">
        <v>0</v>
      </c>
      <c r="AN70">
        <v>0</v>
      </c>
      <c r="AO70">
        <f t="shared" si="111"/>
        <v>0</v>
      </c>
      <c r="AP70" t="e">
        <f t="shared" si="112"/>
        <v>#DIV/0!</v>
      </c>
      <c r="AQ70">
        <v>-1</v>
      </c>
      <c r="AR70" t="s">
        <v>551</v>
      </c>
      <c r="AS70">
        <v>808.26188461538402</v>
      </c>
      <c r="AT70">
        <v>1091.29</v>
      </c>
      <c r="AU70">
        <f t="shared" si="113"/>
        <v>0.25935188207040838</v>
      </c>
      <c r="AV70">
        <v>0.5</v>
      </c>
      <c r="AW70">
        <f t="shared" si="114"/>
        <v>1429.2338323674915</v>
      </c>
      <c r="AX70">
        <f t="shared" si="115"/>
        <v>13.756556219961388</v>
      </c>
      <c r="AY70">
        <f t="shared" si="116"/>
        <v>185.33724217160574</v>
      </c>
      <c r="AZ70">
        <f t="shared" si="117"/>
        <v>0.43417423416323797</v>
      </c>
      <c r="BA70">
        <f t="shared" si="118"/>
        <v>1.0324801922382084E-2</v>
      </c>
      <c r="BB70">
        <f t="shared" si="119"/>
        <v>-1</v>
      </c>
      <c r="BC70" t="s">
        <v>552</v>
      </c>
      <c r="BD70">
        <v>617.48</v>
      </c>
      <c r="BE70">
        <f t="shared" si="120"/>
        <v>473.80999999999995</v>
      </c>
      <c r="BF70">
        <f t="shared" si="121"/>
        <v>0.59734517081660576</v>
      </c>
      <c r="BG70">
        <f t="shared" si="122"/>
        <v>1.7673284964695211</v>
      </c>
      <c r="BH70">
        <f t="shared" si="123"/>
        <v>0.25935188207040838</v>
      </c>
      <c r="BI70" t="e">
        <f t="shared" si="124"/>
        <v>#DIV/0!</v>
      </c>
      <c r="BJ70" t="s">
        <v>276</v>
      </c>
      <c r="BK70" t="s">
        <v>276</v>
      </c>
      <c r="BL70" t="s">
        <v>276</v>
      </c>
      <c r="BM70" t="s">
        <v>276</v>
      </c>
      <c r="BN70" t="s">
        <v>276</v>
      </c>
      <c r="BO70" t="s">
        <v>276</v>
      </c>
      <c r="BP70" t="s">
        <v>276</v>
      </c>
      <c r="BQ70" t="s">
        <v>276</v>
      </c>
      <c r="BR70">
        <f t="shared" si="125"/>
        <v>1700.0174193548401</v>
      </c>
      <c r="BS70">
        <f t="shared" si="126"/>
        <v>1429.2338323674915</v>
      </c>
      <c r="BT70">
        <f t="shared" si="127"/>
        <v>0.84071716918635375</v>
      </c>
      <c r="BU70">
        <f t="shared" si="128"/>
        <v>0.19143433837270776</v>
      </c>
      <c r="BV70">
        <v>6</v>
      </c>
      <c r="BW70">
        <v>0.5</v>
      </c>
      <c r="BX70" t="s">
        <v>277</v>
      </c>
      <c r="BY70">
        <v>1531243846</v>
      </c>
      <c r="BZ70">
        <v>152.389935483871</v>
      </c>
      <c r="CA70">
        <v>175.021193548387</v>
      </c>
      <c r="CB70">
        <v>27.799790322580598</v>
      </c>
      <c r="CC70">
        <v>15.0666806451613</v>
      </c>
      <c r="CD70">
        <v>399.98951612903198</v>
      </c>
      <c r="CE70">
        <v>99.444690322580598</v>
      </c>
      <c r="CF70">
        <v>9.9996222580645194E-2</v>
      </c>
      <c r="CG70">
        <v>29.854035483871002</v>
      </c>
      <c r="CH70">
        <v>29.041045161290299</v>
      </c>
      <c r="CI70">
        <v>999.9</v>
      </c>
      <c r="CJ70">
        <v>9998.2316129032297</v>
      </c>
      <c r="CK70">
        <v>0</v>
      </c>
      <c r="CL70">
        <v>13.116751612903199</v>
      </c>
      <c r="CM70">
        <v>1700.0174193548401</v>
      </c>
      <c r="CN70">
        <v>0.97602351612903204</v>
      </c>
      <c r="CO70">
        <v>2.39761903225807E-2</v>
      </c>
      <c r="CP70">
        <v>0</v>
      </c>
      <c r="CQ70">
        <v>808.35554838709697</v>
      </c>
      <c r="CR70">
        <v>5.0001699999999998</v>
      </c>
      <c r="CS70">
        <v>14076.129032258101</v>
      </c>
      <c r="CT70">
        <v>14901.2387096774</v>
      </c>
      <c r="CU70">
        <v>50.003935483870997</v>
      </c>
      <c r="CV70">
        <v>51.161000000000001</v>
      </c>
      <c r="CW70">
        <v>50.7194516129032</v>
      </c>
      <c r="CX70">
        <v>51.951483870967699</v>
      </c>
      <c r="CY70">
        <v>51.834483870967702</v>
      </c>
      <c r="CZ70">
        <v>1654.37709677419</v>
      </c>
      <c r="DA70">
        <v>40.64</v>
      </c>
      <c r="DB70">
        <v>0</v>
      </c>
      <c r="DC70">
        <v>105.09999990463299</v>
      </c>
      <c r="DD70">
        <v>808.26188461538402</v>
      </c>
      <c r="DE70">
        <v>-6.9165470081272797</v>
      </c>
      <c r="DF70">
        <v>-118.864957116973</v>
      </c>
      <c r="DG70">
        <v>14074.746153846199</v>
      </c>
      <c r="DH70">
        <v>15</v>
      </c>
      <c r="DI70">
        <v>1531243823.5</v>
      </c>
      <c r="DJ70" t="s">
        <v>553</v>
      </c>
      <c r="DK70">
        <v>84</v>
      </c>
      <c r="DL70">
        <v>1.0269999999999999</v>
      </c>
      <c r="DM70">
        <v>-0.10100000000000001</v>
      </c>
      <c r="DN70">
        <v>175</v>
      </c>
      <c r="DO70">
        <v>15</v>
      </c>
      <c r="DP70">
        <v>7.0000000000000007E-2</v>
      </c>
      <c r="DQ70">
        <v>0.01</v>
      </c>
      <c r="DR70">
        <v>13.7624236239475</v>
      </c>
      <c r="DS70">
        <v>2.6439883088266499E-2</v>
      </c>
      <c r="DT70">
        <v>7.7187771398123203E-2</v>
      </c>
      <c r="DU70">
        <v>1</v>
      </c>
      <c r="DV70">
        <v>0.77679149394315705</v>
      </c>
      <c r="DW70">
        <v>0.16613752337429</v>
      </c>
      <c r="DX70">
        <v>2.28152908674671E-2</v>
      </c>
      <c r="DY70">
        <v>1</v>
      </c>
      <c r="DZ70">
        <v>2</v>
      </c>
      <c r="EA70">
        <v>2</v>
      </c>
      <c r="EB70" t="s">
        <v>278</v>
      </c>
      <c r="EC70">
        <v>1.8895</v>
      </c>
      <c r="ED70">
        <v>1.88734</v>
      </c>
      <c r="EE70">
        <v>1.8884300000000001</v>
      </c>
      <c r="EF70">
        <v>1.8884300000000001</v>
      </c>
      <c r="EG70">
        <v>1.8915999999999999</v>
      </c>
      <c r="EH70">
        <v>1.8861399999999999</v>
      </c>
      <c r="EI70">
        <v>1.88811</v>
      </c>
      <c r="EJ70">
        <v>1.8904099999999999</v>
      </c>
      <c r="EK70" t="s">
        <v>279</v>
      </c>
      <c r="EL70" t="s">
        <v>19</v>
      </c>
      <c r="EM70" t="s">
        <v>19</v>
      </c>
      <c r="EN70" t="s">
        <v>19</v>
      </c>
      <c r="EO70" t="s">
        <v>280</v>
      </c>
      <c r="EP70" t="s">
        <v>281</v>
      </c>
      <c r="EQ70" t="s">
        <v>282</v>
      </c>
      <c r="ER70" t="s">
        <v>282</v>
      </c>
      <c r="ES70" t="s">
        <v>282</v>
      </c>
      <c r="ET70" t="s">
        <v>282</v>
      </c>
      <c r="EU70">
        <v>0</v>
      </c>
      <c r="EV70">
        <v>100</v>
      </c>
      <c r="EW70">
        <v>100</v>
      </c>
      <c r="EX70">
        <v>1.0269999999999999</v>
      </c>
      <c r="EY70">
        <v>-0.10100000000000001</v>
      </c>
      <c r="EZ70">
        <v>2</v>
      </c>
      <c r="FA70">
        <v>381.74700000000001</v>
      </c>
      <c r="FB70">
        <v>618.56700000000001</v>
      </c>
      <c r="FC70">
        <v>24.9999</v>
      </c>
      <c r="FD70">
        <v>35.559600000000003</v>
      </c>
      <c r="FE70">
        <v>30.0001</v>
      </c>
      <c r="FF70">
        <v>35.555599999999998</v>
      </c>
      <c r="FG70">
        <v>35.545099999999998</v>
      </c>
      <c r="FH70">
        <v>10.649900000000001</v>
      </c>
      <c r="FI70">
        <v>56.406100000000002</v>
      </c>
      <c r="FJ70">
        <v>0</v>
      </c>
      <c r="FK70">
        <v>25</v>
      </c>
      <c r="FL70">
        <v>175</v>
      </c>
      <c r="FM70">
        <v>14.8934</v>
      </c>
      <c r="FN70">
        <v>100.44199999999999</v>
      </c>
      <c r="FO70">
        <v>99.300700000000006</v>
      </c>
    </row>
    <row r="71" spans="1:171" x14ac:dyDescent="0.2">
      <c r="A71">
        <v>85</v>
      </c>
      <c r="B71">
        <v>1531243951.5</v>
      </c>
      <c r="C71">
        <v>13375.4000000954</v>
      </c>
      <c r="D71" t="s">
        <v>554</v>
      </c>
      <c r="E71" t="s">
        <v>555</v>
      </c>
      <c r="F71" t="s">
        <v>589</v>
      </c>
      <c r="G71">
        <v>1531243943.5</v>
      </c>
      <c r="H71">
        <f t="shared" si="86"/>
        <v>8.7778994288833182E-3</v>
      </c>
      <c r="I71">
        <f t="shared" si="87"/>
        <v>5.4890820607082773</v>
      </c>
      <c r="J71">
        <f t="shared" si="88"/>
        <v>90.599351612903206</v>
      </c>
      <c r="K71">
        <f t="shared" si="89"/>
        <v>76.011485576526042</v>
      </c>
      <c r="L71">
        <f t="shared" si="90"/>
        <v>7.5663325108246156</v>
      </c>
      <c r="M71">
        <f t="shared" si="91"/>
        <v>9.0184373370547366</v>
      </c>
      <c r="N71">
        <f t="shared" si="92"/>
        <v>0.79563611681330304</v>
      </c>
      <c r="O71">
        <f t="shared" si="93"/>
        <v>2.2502501604556397</v>
      </c>
      <c r="P71">
        <f t="shared" si="94"/>
        <v>0.66649369890008248</v>
      </c>
      <c r="Q71">
        <f t="shared" si="95"/>
        <v>0.42640428911962347</v>
      </c>
      <c r="R71">
        <f t="shared" si="96"/>
        <v>273.6021046774373</v>
      </c>
      <c r="S71">
        <f t="shared" si="97"/>
        <v>29.008589575867983</v>
      </c>
      <c r="T71">
        <f t="shared" si="98"/>
        <v>29.071654838709701</v>
      </c>
      <c r="U71">
        <f t="shared" si="99"/>
        <v>4.0384785945499297</v>
      </c>
      <c r="V71">
        <f t="shared" si="100"/>
        <v>65.596438094179504</v>
      </c>
      <c r="W71">
        <f t="shared" si="101"/>
        <v>2.7723345512523414</v>
      </c>
      <c r="X71">
        <f t="shared" si="102"/>
        <v>4.2263492223037886</v>
      </c>
      <c r="Y71">
        <f t="shared" si="103"/>
        <v>1.2661440432975883</v>
      </c>
      <c r="Z71">
        <f t="shared" si="104"/>
        <v>-387.10536481375431</v>
      </c>
      <c r="AA71">
        <f t="shared" si="105"/>
        <v>95.65843524473874</v>
      </c>
      <c r="AB71">
        <f t="shared" si="106"/>
        <v>9.4022916129201182</v>
      </c>
      <c r="AC71">
        <f t="shared" si="107"/>
        <v>-8.4425332786581464</v>
      </c>
      <c r="AD71">
        <v>-4.1190482341858799E-2</v>
      </c>
      <c r="AE71">
        <v>4.6239924913177702E-2</v>
      </c>
      <c r="AF71">
        <v>3.45566797528349</v>
      </c>
      <c r="AG71">
        <v>0</v>
      </c>
      <c r="AH71">
        <v>0</v>
      </c>
      <c r="AI71">
        <f t="shared" si="108"/>
        <v>1</v>
      </c>
      <c r="AJ71">
        <f t="shared" si="109"/>
        <v>0</v>
      </c>
      <c r="AK71">
        <f t="shared" si="110"/>
        <v>52030.695584542249</v>
      </c>
      <c r="AL71">
        <v>0</v>
      </c>
      <c r="AM71">
        <v>0</v>
      </c>
      <c r="AN71">
        <v>0</v>
      </c>
      <c r="AO71">
        <f t="shared" si="111"/>
        <v>0</v>
      </c>
      <c r="AP71" t="e">
        <f t="shared" si="112"/>
        <v>#DIV/0!</v>
      </c>
      <c r="AQ71">
        <v>-1</v>
      </c>
      <c r="AR71" t="s">
        <v>556</v>
      </c>
      <c r="AS71">
        <v>805.85730769230804</v>
      </c>
      <c r="AT71">
        <v>1041.5999999999999</v>
      </c>
      <c r="AU71">
        <f t="shared" si="113"/>
        <v>0.22632746957343697</v>
      </c>
      <c r="AV71">
        <v>0.5</v>
      </c>
      <c r="AW71">
        <f t="shared" si="114"/>
        <v>1429.2240673887527</v>
      </c>
      <c r="AX71">
        <f t="shared" si="115"/>
        <v>5.4890820607082773</v>
      </c>
      <c r="AY71">
        <f t="shared" si="116"/>
        <v>161.73633331277588</v>
      </c>
      <c r="AZ71">
        <f t="shared" si="117"/>
        <v>0.39032258064516129</v>
      </c>
      <c r="BA71">
        <f t="shared" si="118"/>
        <v>4.5402832269429098E-3</v>
      </c>
      <c r="BB71">
        <f t="shared" si="119"/>
        <v>-1</v>
      </c>
      <c r="BC71" t="s">
        <v>557</v>
      </c>
      <c r="BD71">
        <v>635.04</v>
      </c>
      <c r="BE71">
        <f t="shared" si="120"/>
        <v>406.55999999999995</v>
      </c>
      <c r="BF71">
        <f t="shared" si="121"/>
        <v>0.5798472360972351</v>
      </c>
      <c r="BG71">
        <f t="shared" si="122"/>
        <v>1.6402116402116402</v>
      </c>
      <c r="BH71">
        <f t="shared" si="123"/>
        <v>0.22632746957343691</v>
      </c>
      <c r="BI71" t="e">
        <f t="shared" si="124"/>
        <v>#DIV/0!</v>
      </c>
      <c r="BJ71" t="s">
        <v>276</v>
      </c>
      <c r="BK71" t="s">
        <v>276</v>
      </c>
      <c r="BL71" t="s">
        <v>276</v>
      </c>
      <c r="BM71" t="s">
        <v>276</v>
      </c>
      <c r="BN71" t="s">
        <v>276</v>
      </c>
      <c r="BO71" t="s">
        <v>276</v>
      </c>
      <c r="BP71" t="s">
        <v>276</v>
      </c>
      <c r="BQ71" t="s">
        <v>276</v>
      </c>
      <c r="BR71">
        <f t="shared" si="125"/>
        <v>1700.0061290322601</v>
      </c>
      <c r="BS71">
        <f t="shared" si="126"/>
        <v>1429.2240673887527</v>
      </c>
      <c r="BT71">
        <f t="shared" si="127"/>
        <v>0.84071700859240317</v>
      </c>
      <c r="BU71">
        <f t="shared" si="128"/>
        <v>0.19143401718480635</v>
      </c>
      <c r="BV71">
        <v>6</v>
      </c>
      <c r="BW71">
        <v>0.5</v>
      </c>
      <c r="BX71" t="s">
        <v>277</v>
      </c>
      <c r="BY71">
        <v>1531243943.5</v>
      </c>
      <c r="BZ71">
        <v>90.599351612903206</v>
      </c>
      <c r="CA71">
        <v>100.025532258065</v>
      </c>
      <c r="CB71">
        <v>27.850912903225801</v>
      </c>
      <c r="CC71">
        <v>15.0512483870968</v>
      </c>
      <c r="CD71">
        <v>400.01487096774201</v>
      </c>
      <c r="CE71">
        <v>99.441916129032293</v>
      </c>
      <c r="CF71">
        <v>0.100047212903226</v>
      </c>
      <c r="CG71">
        <v>29.860164516129</v>
      </c>
      <c r="CH71">
        <v>29.071654838709701</v>
      </c>
      <c r="CI71">
        <v>999.9</v>
      </c>
      <c r="CJ71">
        <v>9989.0322580645206</v>
      </c>
      <c r="CK71">
        <v>0</v>
      </c>
      <c r="CL71">
        <v>12.546796774193499</v>
      </c>
      <c r="CM71">
        <v>1700.0061290322601</v>
      </c>
      <c r="CN71">
        <v>0.97603145161290294</v>
      </c>
      <c r="CO71">
        <v>2.3968777419354801E-2</v>
      </c>
      <c r="CP71">
        <v>0</v>
      </c>
      <c r="CQ71">
        <v>805.89454838709696</v>
      </c>
      <c r="CR71">
        <v>5.0001699999999998</v>
      </c>
      <c r="CS71">
        <v>13970.7096774194</v>
      </c>
      <c r="CT71">
        <v>14901.183870967699</v>
      </c>
      <c r="CU71">
        <v>49.243774193548397</v>
      </c>
      <c r="CV71">
        <v>50.386935483871</v>
      </c>
      <c r="CW71">
        <v>49.872709677419301</v>
      </c>
      <c r="CX71">
        <v>50.977580645161297</v>
      </c>
      <c r="CY71">
        <v>51.060064516129003</v>
      </c>
      <c r="CZ71">
        <v>1654.3758064516101</v>
      </c>
      <c r="DA71">
        <v>40.630645161290303</v>
      </c>
      <c r="DB71">
        <v>0</v>
      </c>
      <c r="DC71">
        <v>96.699999809265094</v>
      </c>
      <c r="DD71">
        <v>805.85730769230804</v>
      </c>
      <c r="DE71">
        <v>-6.0934017122993396</v>
      </c>
      <c r="DF71">
        <v>-238.88888890183199</v>
      </c>
      <c r="DG71">
        <v>13970.057692307701</v>
      </c>
      <c r="DH71">
        <v>15</v>
      </c>
      <c r="DI71">
        <v>1531243921.5</v>
      </c>
      <c r="DJ71" t="s">
        <v>558</v>
      </c>
      <c r="DK71">
        <v>85</v>
      </c>
      <c r="DL71">
        <v>0.93100000000000005</v>
      </c>
      <c r="DM71">
        <v>-0.104</v>
      </c>
      <c r="DN71">
        <v>100</v>
      </c>
      <c r="DO71">
        <v>15</v>
      </c>
      <c r="DP71">
        <v>0.2</v>
      </c>
      <c r="DQ71">
        <v>0.01</v>
      </c>
      <c r="DR71">
        <v>5.4765482589615697</v>
      </c>
      <c r="DS71">
        <v>0.217808142553784</v>
      </c>
      <c r="DT71">
        <v>0.15847381647379599</v>
      </c>
      <c r="DU71">
        <v>1</v>
      </c>
      <c r="DV71">
        <v>0.77364364246124695</v>
      </c>
      <c r="DW71">
        <v>0.24833328877873501</v>
      </c>
      <c r="DX71">
        <v>3.4373453041126198E-2</v>
      </c>
      <c r="DY71">
        <v>1</v>
      </c>
      <c r="DZ71">
        <v>2</v>
      </c>
      <c r="EA71">
        <v>2</v>
      </c>
      <c r="EB71" t="s">
        <v>278</v>
      </c>
      <c r="EC71">
        <v>1.8895</v>
      </c>
      <c r="ED71">
        <v>1.8873200000000001</v>
      </c>
      <c r="EE71">
        <v>1.8884300000000001</v>
      </c>
      <c r="EF71">
        <v>1.8884300000000001</v>
      </c>
      <c r="EG71">
        <v>1.89161</v>
      </c>
      <c r="EH71">
        <v>1.8861399999999999</v>
      </c>
      <c r="EI71">
        <v>1.88809</v>
      </c>
      <c r="EJ71">
        <v>1.8904099999999999</v>
      </c>
      <c r="EK71" t="s">
        <v>279</v>
      </c>
      <c r="EL71" t="s">
        <v>19</v>
      </c>
      <c r="EM71" t="s">
        <v>19</v>
      </c>
      <c r="EN71" t="s">
        <v>19</v>
      </c>
      <c r="EO71" t="s">
        <v>280</v>
      </c>
      <c r="EP71" t="s">
        <v>281</v>
      </c>
      <c r="EQ71" t="s">
        <v>282</v>
      </c>
      <c r="ER71" t="s">
        <v>282</v>
      </c>
      <c r="ES71" t="s">
        <v>282</v>
      </c>
      <c r="ET71" t="s">
        <v>282</v>
      </c>
      <c r="EU71">
        <v>0</v>
      </c>
      <c r="EV71">
        <v>100</v>
      </c>
      <c r="EW71">
        <v>100</v>
      </c>
      <c r="EX71">
        <v>0.93100000000000005</v>
      </c>
      <c r="EY71">
        <v>-0.104</v>
      </c>
      <c r="EZ71">
        <v>2</v>
      </c>
      <c r="FA71">
        <v>381.80900000000003</v>
      </c>
      <c r="FB71">
        <v>618.40800000000002</v>
      </c>
      <c r="FC71">
        <v>25.000599999999999</v>
      </c>
      <c r="FD71">
        <v>35.561</v>
      </c>
      <c r="FE71">
        <v>30.0001</v>
      </c>
      <c r="FF71">
        <v>35.562199999999997</v>
      </c>
      <c r="FG71">
        <v>35.551600000000001</v>
      </c>
      <c r="FH71">
        <v>7.3247600000000004</v>
      </c>
      <c r="FI71">
        <v>56.465299999999999</v>
      </c>
      <c r="FJ71">
        <v>0</v>
      </c>
      <c r="FK71">
        <v>25</v>
      </c>
      <c r="FL71">
        <v>100</v>
      </c>
      <c r="FM71">
        <v>14.8155</v>
      </c>
      <c r="FN71">
        <v>100.443</v>
      </c>
      <c r="FO71">
        <v>99.299599999999998</v>
      </c>
    </row>
    <row r="72" spans="1:171" x14ac:dyDescent="0.2">
      <c r="A72">
        <v>86</v>
      </c>
      <c r="B72">
        <v>1531244047.5</v>
      </c>
      <c r="C72">
        <v>13471.4000000954</v>
      </c>
      <c r="D72" t="s">
        <v>559</v>
      </c>
      <c r="E72" t="s">
        <v>560</v>
      </c>
      <c r="F72" t="s">
        <v>589</v>
      </c>
      <c r="G72">
        <v>1531244039.5</v>
      </c>
      <c r="H72">
        <f t="shared" si="86"/>
        <v>8.8528319468528759E-3</v>
      </c>
      <c r="I72">
        <f t="shared" si="87"/>
        <v>-0.37905816528926317</v>
      </c>
      <c r="J72">
        <f t="shared" si="88"/>
        <v>49.9396870967742</v>
      </c>
      <c r="K72">
        <f t="shared" si="89"/>
        <v>49.794537128972031</v>
      </c>
      <c r="L72">
        <f t="shared" si="90"/>
        <v>4.9566569714650042</v>
      </c>
      <c r="M72">
        <f t="shared" si="91"/>
        <v>4.971105516251173</v>
      </c>
      <c r="N72">
        <f t="shared" si="92"/>
        <v>0.80321195243656185</v>
      </c>
      <c r="O72">
        <f t="shared" si="93"/>
        <v>2.252503707783148</v>
      </c>
      <c r="P72">
        <f t="shared" si="94"/>
        <v>0.67192269215801692</v>
      </c>
      <c r="Q72">
        <f t="shared" si="95"/>
        <v>0.42994841036359882</v>
      </c>
      <c r="R72">
        <f t="shared" si="96"/>
        <v>273.60457921054996</v>
      </c>
      <c r="S72">
        <f t="shared" si="97"/>
        <v>28.975512920735017</v>
      </c>
      <c r="T72">
        <f t="shared" si="98"/>
        <v>29.068348387096801</v>
      </c>
      <c r="U72">
        <f t="shared" si="99"/>
        <v>4.0377063890584504</v>
      </c>
      <c r="V72">
        <f t="shared" si="100"/>
        <v>65.600454781354983</v>
      </c>
      <c r="W72">
        <f t="shared" si="101"/>
        <v>2.7710549939451772</v>
      </c>
      <c r="X72">
        <f t="shared" si="102"/>
        <v>4.2241399136348194</v>
      </c>
      <c r="Y72">
        <f t="shared" si="103"/>
        <v>1.2666513951132732</v>
      </c>
      <c r="Z72">
        <f t="shared" si="104"/>
        <v>-390.40988885621181</v>
      </c>
      <c r="AA72">
        <f t="shared" si="105"/>
        <v>95.051466288382755</v>
      </c>
      <c r="AB72">
        <f t="shared" si="106"/>
        <v>9.3327113552374481</v>
      </c>
      <c r="AC72">
        <f t="shared" si="107"/>
        <v>-12.421132002041645</v>
      </c>
      <c r="AD72">
        <v>-4.1251184689949601E-2</v>
      </c>
      <c r="AE72">
        <v>4.6308068616727302E-2</v>
      </c>
      <c r="AF72">
        <v>3.4596979449209702</v>
      </c>
      <c r="AG72">
        <v>0</v>
      </c>
      <c r="AH72">
        <v>0</v>
      </c>
      <c r="AI72">
        <f t="shared" si="108"/>
        <v>1</v>
      </c>
      <c r="AJ72">
        <f t="shared" si="109"/>
        <v>0</v>
      </c>
      <c r="AK72">
        <f t="shared" si="110"/>
        <v>52105.814382181059</v>
      </c>
      <c r="AL72">
        <v>0</v>
      </c>
      <c r="AM72">
        <v>0</v>
      </c>
      <c r="AN72">
        <v>0</v>
      </c>
      <c r="AO72">
        <f t="shared" si="111"/>
        <v>0</v>
      </c>
      <c r="AP72" t="e">
        <f t="shared" si="112"/>
        <v>#DIV/0!</v>
      </c>
      <c r="AQ72">
        <v>-1</v>
      </c>
      <c r="AR72" t="s">
        <v>561</v>
      </c>
      <c r="AS72">
        <v>811.883884615385</v>
      </c>
      <c r="AT72">
        <v>1013.95</v>
      </c>
      <c r="AU72">
        <f t="shared" si="113"/>
        <v>0.19928607464334047</v>
      </c>
      <c r="AV72">
        <v>0.5</v>
      </c>
      <c r="AW72">
        <f t="shared" si="114"/>
        <v>1429.2368321361707</v>
      </c>
      <c r="AX72">
        <f t="shared" si="115"/>
        <v>-0.37905816528926317</v>
      </c>
      <c r="AY72">
        <f t="shared" si="116"/>
        <v>142.41349900605019</v>
      </c>
      <c r="AZ72">
        <f t="shared" si="117"/>
        <v>0.37722767394841955</v>
      </c>
      <c r="BA72">
        <f t="shared" si="118"/>
        <v>4.344569218683391E-4</v>
      </c>
      <c r="BB72">
        <f t="shared" si="119"/>
        <v>-1</v>
      </c>
      <c r="BC72" t="s">
        <v>562</v>
      </c>
      <c r="BD72">
        <v>631.46</v>
      </c>
      <c r="BE72">
        <f t="shared" si="120"/>
        <v>382.49</v>
      </c>
      <c r="BF72">
        <f t="shared" si="121"/>
        <v>0.52829123737774852</v>
      </c>
      <c r="BG72">
        <f t="shared" si="122"/>
        <v>1.6057232445443892</v>
      </c>
      <c r="BH72">
        <f t="shared" si="123"/>
        <v>0.19928607464334044</v>
      </c>
      <c r="BI72" t="e">
        <f t="shared" si="124"/>
        <v>#DIV/0!</v>
      </c>
      <c r="BJ72" t="s">
        <v>276</v>
      </c>
      <c r="BK72" t="s">
        <v>276</v>
      </c>
      <c r="BL72" t="s">
        <v>276</v>
      </c>
      <c r="BM72" t="s">
        <v>276</v>
      </c>
      <c r="BN72" t="s">
        <v>276</v>
      </c>
      <c r="BO72" t="s">
        <v>276</v>
      </c>
      <c r="BP72" t="s">
        <v>276</v>
      </c>
      <c r="BQ72" t="s">
        <v>276</v>
      </c>
      <c r="BR72">
        <f t="shared" si="125"/>
        <v>1700.0212903225799</v>
      </c>
      <c r="BS72">
        <f t="shared" si="126"/>
        <v>1429.2368321361707</v>
      </c>
      <c r="BT72">
        <f t="shared" si="127"/>
        <v>0.84071701941154642</v>
      </c>
      <c r="BU72">
        <f t="shared" si="128"/>
        <v>0.19143403882309284</v>
      </c>
      <c r="BV72">
        <v>6</v>
      </c>
      <c r="BW72">
        <v>0.5</v>
      </c>
      <c r="BX72" t="s">
        <v>277</v>
      </c>
      <c r="BY72">
        <v>1531244039.5</v>
      </c>
      <c r="BZ72">
        <v>49.9396870967742</v>
      </c>
      <c r="CA72">
        <v>50.034267741935501</v>
      </c>
      <c r="CB72">
        <v>27.837996774193499</v>
      </c>
      <c r="CC72">
        <v>14.9275419354839</v>
      </c>
      <c r="CD72">
        <v>399.97290322580699</v>
      </c>
      <c r="CE72">
        <v>99.442209677419399</v>
      </c>
      <c r="CF72">
        <v>9.9974209677419407E-2</v>
      </c>
      <c r="CG72">
        <v>29.851070967741901</v>
      </c>
      <c r="CH72">
        <v>29.068348387096801</v>
      </c>
      <c r="CI72">
        <v>999.9</v>
      </c>
      <c r="CJ72">
        <v>10003.723548387101</v>
      </c>
      <c r="CK72">
        <v>0</v>
      </c>
      <c r="CL72">
        <v>12.223296774193599</v>
      </c>
      <c r="CM72">
        <v>1700.0212903225799</v>
      </c>
      <c r="CN72">
        <v>0.97602780645161302</v>
      </c>
      <c r="CO72">
        <v>2.3972548387096799E-2</v>
      </c>
      <c r="CP72">
        <v>0</v>
      </c>
      <c r="CQ72">
        <v>811.88400000000001</v>
      </c>
      <c r="CR72">
        <v>5.0001699999999998</v>
      </c>
      <c r="CS72">
        <v>14031.4</v>
      </c>
      <c r="CT72">
        <v>14901.3</v>
      </c>
      <c r="CU72">
        <v>48.715483870967702</v>
      </c>
      <c r="CV72">
        <v>49.896935483870998</v>
      </c>
      <c r="CW72">
        <v>49.334612903225803</v>
      </c>
      <c r="CX72">
        <v>50.475612903225802</v>
      </c>
      <c r="CY72">
        <v>50.556290322580601</v>
      </c>
      <c r="CZ72">
        <v>1654.3896774193499</v>
      </c>
      <c r="DA72">
        <v>40.6316129032258</v>
      </c>
      <c r="DB72">
        <v>0</v>
      </c>
      <c r="DC72">
        <v>95.5</v>
      </c>
      <c r="DD72">
        <v>811.883884615385</v>
      </c>
      <c r="DE72">
        <v>0.86594872436175496</v>
      </c>
      <c r="DF72">
        <v>-64.755555572181706</v>
      </c>
      <c r="DG72">
        <v>14030.4269230769</v>
      </c>
      <c r="DH72">
        <v>15</v>
      </c>
      <c r="DI72">
        <v>1531244018.5</v>
      </c>
      <c r="DJ72" t="s">
        <v>563</v>
      </c>
      <c r="DK72">
        <v>86</v>
      </c>
      <c r="DL72">
        <v>0.93500000000000005</v>
      </c>
      <c r="DM72">
        <v>-0.10199999999999999</v>
      </c>
      <c r="DN72">
        <v>50</v>
      </c>
      <c r="DO72">
        <v>15</v>
      </c>
      <c r="DP72">
        <v>0.24</v>
      </c>
      <c r="DQ72">
        <v>0.01</v>
      </c>
      <c r="DR72">
        <v>-0.40274141117638601</v>
      </c>
      <c r="DS72">
        <v>0.26801514450485098</v>
      </c>
      <c r="DT72">
        <v>0.107127028754767</v>
      </c>
      <c r="DU72">
        <v>1</v>
      </c>
      <c r="DV72">
        <v>0.76268317354703197</v>
      </c>
      <c r="DW72">
        <v>0.49846320301593899</v>
      </c>
      <c r="DX72">
        <v>9.2825651250627597E-2</v>
      </c>
      <c r="DY72">
        <v>1</v>
      </c>
      <c r="DZ72">
        <v>2</v>
      </c>
      <c r="EA72">
        <v>2</v>
      </c>
      <c r="EB72" t="s">
        <v>278</v>
      </c>
      <c r="EC72">
        <v>1.8895</v>
      </c>
      <c r="ED72">
        <v>1.8873200000000001</v>
      </c>
      <c r="EE72">
        <v>1.8884300000000001</v>
      </c>
      <c r="EF72">
        <v>1.8884300000000001</v>
      </c>
      <c r="EG72">
        <v>1.89161</v>
      </c>
      <c r="EH72">
        <v>1.8861300000000001</v>
      </c>
      <c r="EI72">
        <v>1.8880999999999999</v>
      </c>
      <c r="EJ72">
        <v>1.89039</v>
      </c>
      <c r="EK72" t="s">
        <v>279</v>
      </c>
      <c r="EL72" t="s">
        <v>19</v>
      </c>
      <c r="EM72" t="s">
        <v>19</v>
      </c>
      <c r="EN72" t="s">
        <v>19</v>
      </c>
      <c r="EO72" t="s">
        <v>280</v>
      </c>
      <c r="EP72" t="s">
        <v>281</v>
      </c>
      <c r="EQ72" t="s">
        <v>282</v>
      </c>
      <c r="ER72" t="s">
        <v>282</v>
      </c>
      <c r="ES72" t="s">
        <v>282</v>
      </c>
      <c r="ET72" t="s">
        <v>282</v>
      </c>
      <c r="EU72">
        <v>0</v>
      </c>
      <c r="EV72">
        <v>100</v>
      </c>
      <c r="EW72">
        <v>100</v>
      </c>
      <c r="EX72">
        <v>0.93500000000000005</v>
      </c>
      <c r="EY72">
        <v>-0.10199999999999999</v>
      </c>
      <c r="EZ72">
        <v>2</v>
      </c>
      <c r="FA72">
        <v>381.82600000000002</v>
      </c>
      <c r="FB72">
        <v>617.702</v>
      </c>
      <c r="FC72">
        <v>24.9999</v>
      </c>
      <c r="FD72">
        <v>35.576000000000001</v>
      </c>
      <c r="FE72">
        <v>30</v>
      </c>
      <c r="FF72">
        <v>35.573099999999997</v>
      </c>
      <c r="FG72">
        <v>35.561500000000002</v>
      </c>
      <c r="FH72">
        <v>5.0920500000000004</v>
      </c>
      <c r="FI72">
        <v>56.7712</v>
      </c>
      <c r="FJ72">
        <v>0</v>
      </c>
      <c r="FK72">
        <v>25</v>
      </c>
      <c r="FL72">
        <v>50</v>
      </c>
      <c r="FM72">
        <v>14.687200000000001</v>
      </c>
      <c r="FN72">
        <v>100.441</v>
      </c>
      <c r="FO72">
        <v>99.296000000000006</v>
      </c>
    </row>
    <row r="73" spans="1:171" x14ac:dyDescent="0.2">
      <c r="A73">
        <v>87</v>
      </c>
      <c r="B73">
        <v>1531244152</v>
      </c>
      <c r="C73">
        <v>13575.9000000954</v>
      </c>
      <c r="D73" t="s">
        <v>564</v>
      </c>
      <c r="E73" t="s">
        <v>565</v>
      </c>
      <c r="F73" t="s">
        <v>589</v>
      </c>
      <c r="G73">
        <v>1531244144</v>
      </c>
      <c r="H73">
        <f t="shared" si="86"/>
        <v>8.897211629514918E-3</v>
      </c>
      <c r="I73">
        <f t="shared" si="87"/>
        <v>33.943814972704082</v>
      </c>
      <c r="J73">
        <f t="shared" si="88"/>
        <v>344.53029032258098</v>
      </c>
      <c r="K73">
        <f t="shared" si="89"/>
        <v>261.59049068614297</v>
      </c>
      <c r="L73">
        <f t="shared" si="90"/>
        <v>26.039107608490898</v>
      </c>
      <c r="M73">
        <f t="shared" si="91"/>
        <v>34.295058970083289</v>
      </c>
      <c r="N73">
        <f t="shared" si="92"/>
        <v>0.82912183482349944</v>
      </c>
      <c r="O73">
        <f t="shared" si="93"/>
        <v>2.2516071004304012</v>
      </c>
      <c r="P73">
        <f t="shared" si="94"/>
        <v>0.68995850326019725</v>
      </c>
      <c r="Q73">
        <f t="shared" si="95"/>
        <v>0.44176869927531948</v>
      </c>
      <c r="R73">
        <f t="shared" si="96"/>
        <v>273.60036833635132</v>
      </c>
      <c r="S73">
        <f t="shared" si="97"/>
        <v>28.905041070063724</v>
      </c>
      <c r="T73">
        <f t="shared" si="98"/>
        <v>28.8828161290323</v>
      </c>
      <c r="U73">
        <f t="shared" si="99"/>
        <v>3.9945820139684312</v>
      </c>
      <c r="V73">
        <f t="shared" si="100"/>
        <v>65.416221371413428</v>
      </c>
      <c r="W73">
        <f t="shared" si="101"/>
        <v>2.7544816484944339</v>
      </c>
      <c r="X73">
        <f t="shared" si="102"/>
        <v>4.2107012461868196</v>
      </c>
      <c r="Y73">
        <f t="shared" si="103"/>
        <v>1.2401003654739973</v>
      </c>
      <c r="Z73">
        <f t="shared" si="104"/>
        <v>-392.36703286160787</v>
      </c>
      <c r="AA73">
        <f t="shared" si="105"/>
        <v>110.80981763637205</v>
      </c>
      <c r="AB73">
        <f t="shared" si="106"/>
        <v>10.871297675251222</v>
      </c>
      <c r="AC73">
        <f t="shared" si="107"/>
        <v>2.9144507863667428</v>
      </c>
      <c r="AD73">
        <v>-4.1227026764231303E-2</v>
      </c>
      <c r="AE73">
        <v>4.6280949228758E-2</v>
      </c>
      <c r="AF73">
        <v>3.4580943685701802</v>
      </c>
      <c r="AG73">
        <v>0</v>
      </c>
      <c r="AH73">
        <v>0</v>
      </c>
      <c r="AI73">
        <f t="shared" si="108"/>
        <v>1</v>
      </c>
      <c r="AJ73">
        <f t="shared" si="109"/>
        <v>0</v>
      </c>
      <c r="AK73">
        <f t="shared" si="110"/>
        <v>52086.059264226096</v>
      </c>
      <c r="AL73">
        <v>0</v>
      </c>
      <c r="AM73">
        <v>0</v>
      </c>
      <c r="AN73">
        <v>0</v>
      </c>
      <c r="AO73">
        <f t="shared" si="111"/>
        <v>0</v>
      </c>
      <c r="AP73" t="e">
        <f t="shared" si="112"/>
        <v>#DIV/0!</v>
      </c>
      <c r="AQ73">
        <v>-1</v>
      </c>
      <c r="AR73" t="s">
        <v>566</v>
      </c>
      <c r="AS73">
        <v>788.87776923076899</v>
      </c>
      <c r="AT73">
        <v>1113.6600000000001</v>
      </c>
      <c r="AU73">
        <f t="shared" si="113"/>
        <v>0.29163499700916895</v>
      </c>
      <c r="AV73">
        <v>0.5</v>
      </c>
      <c r="AW73">
        <f t="shared" si="114"/>
        <v>1429.2121837490474</v>
      </c>
      <c r="AX73">
        <f t="shared" si="115"/>
        <v>33.943814972704082</v>
      </c>
      <c r="AY73">
        <f t="shared" si="116"/>
        <v>208.40414546656064</v>
      </c>
      <c r="AZ73">
        <f t="shared" si="117"/>
        <v>0.49348993409119479</v>
      </c>
      <c r="BA73">
        <f t="shared" si="118"/>
        <v>2.4449704088752577E-2</v>
      </c>
      <c r="BB73">
        <f t="shared" si="119"/>
        <v>-1</v>
      </c>
      <c r="BC73" t="s">
        <v>567</v>
      </c>
      <c r="BD73">
        <v>564.08000000000004</v>
      </c>
      <c r="BE73">
        <f t="shared" si="120"/>
        <v>549.58000000000004</v>
      </c>
      <c r="BF73">
        <f t="shared" si="121"/>
        <v>0.59096442878057986</v>
      </c>
      <c r="BG73">
        <f t="shared" si="122"/>
        <v>1.9742944263225075</v>
      </c>
      <c r="BH73">
        <f t="shared" si="123"/>
        <v>0.29163499700916895</v>
      </c>
      <c r="BI73" t="e">
        <f t="shared" si="124"/>
        <v>#DIV/0!</v>
      </c>
      <c r="BJ73" t="s">
        <v>276</v>
      </c>
      <c r="BK73" t="s">
        <v>276</v>
      </c>
      <c r="BL73" t="s">
        <v>276</v>
      </c>
      <c r="BM73" t="s">
        <v>276</v>
      </c>
      <c r="BN73" t="s">
        <v>276</v>
      </c>
      <c r="BO73" t="s">
        <v>276</v>
      </c>
      <c r="BP73" t="s">
        <v>276</v>
      </c>
      <c r="BQ73" t="s">
        <v>276</v>
      </c>
      <c r="BR73">
        <f t="shared" si="125"/>
        <v>1699.9916129032299</v>
      </c>
      <c r="BS73">
        <f t="shared" si="126"/>
        <v>1429.2121837490474</v>
      </c>
      <c r="BT73">
        <f t="shared" si="127"/>
        <v>0.84071719701502068</v>
      </c>
      <c r="BU73">
        <f t="shared" si="128"/>
        <v>0.19143439403004159</v>
      </c>
      <c r="BV73">
        <v>6</v>
      </c>
      <c r="BW73">
        <v>0.5</v>
      </c>
      <c r="BX73" t="s">
        <v>277</v>
      </c>
      <c r="BY73">
        <v>1531244144</v>
      </c>
      <c r="BZ73">
        <v>344.53029032258098</v>
      </c>
      <c r="CA73">
        <v>400.041870967742</v>
      </c>
      <c r="CB73">
        <v>27.6716935483871</v>
      </c>
      <c r="CC73">
        <v>14.695687096774201</v>
      </c>
      <c r="CD73">
        <v>400.01570967741901</v>
      </c>
      <c r="CE73">
        <v>99.441441935483894</v>
      </c>
      <c r="CF73">
        <v>0.100049577419355</v>
      </c>
      <c r="CG73">
        <v>29.7956677419355</v>
      </c>
      <c r="CH73">
        <v>28.8828161290323</v>
      </c>
      <c r="CI73">
        <v>999.9</v>
      </c>
      <c r="CJ73">
        <v>9997.9422580645205</v>
      </c>
      <c r="CK73">
        <v>0</v>
      </c>
      <c r="CL73">
        <v>13.433548387096801</v>
      </c>
      <c r="CM73">
        <v>1699.9916129032299</v>
      </c>
      <c r="CN73">
        <v>0.97602261290322601</v>
      </c>
      <c r="CO73">
        <v>2.3977245161290298E-2</v>
      </c>
      <c r="CP73">
        <v>0</v>
      </c>
      <c r="CQ73">
        <v>788.81851612903199</v>
      </c>
      <c r="CR73">
        <v>5.0001699999999998</v>
      </c>
      <c r="CS73">
        <v>13680.2193548387</v>
      </c>
      <c r="CT73">
        <v>14901.016129032299</v>
      </c>
      <c r="CU73">
        <v>48.199258064516101</v>
      </c>
      <c r="CV73">
        <v>49.4533870967742</v>
      </c>
      <c r="CW73">
        <v>48.814129032258002</v>
      </c>
      <c r="CX73">
        <v>50.060129032257997</v>
      </c>
      <c r="CY73">
        <v>50.0783870967742</v>
      </c>
      <c r="CZ73">
        <v>1654.35064516129</v>
      </c>
      <c r="DA73">
        <v>40.640967741935498</v>
      </c>
      <c r="DB73">
        <v>0</v>
      </c>
      <c r="DC73">
        <v>103.89999985694899</v>
      </c>
      <c r="DD73">
        <v>788.87776923076899</v>
      </c>
      <c r="DE73">
        <v>10.0503931687471</v>
      </c>
      <c r="DF73">
        <v>121.818803454462</v>
      </c>
      <c r="DG73">
        <v>13681.307692307701</v>
      </c>
      <c r="DH73">
        <v>15</v>
      </c>
      <c r="DI73">
        <v>1531244121</v>
      </c>
      <c r="DJ73" t="s">
        <v>568</v>
      </c>
      <c r="DK73">
        <v>87</v>
      </c>
      <c r="DL73">
        <v>1.2669999999999999</v>
      </c>
      <c r="DM73">
        <v>-0.10100000000000001</v>
      </c>
      <c r="DN73">
        <v>400</v>
      </c>
      <c r="DO73">
        <v>15</v>
      </c>
      <c r="DP73">
        <v>0.03</v>
      </c>
      <c r="DQ73">
        <v>0.01</v>
      </c>
      <c r="DR73">
        <v>33.973001993547598</v>
      </c>
      <c r="DS73">
        <v>-0.28554475758330999</v>
      </c>
      <c r="DT73">
        <v>9.2882536769824997E-2</v>
      </c>
      <c r="DU73">
        <v>1</v>
      </c>
      <c r="DV73">
        <v>0.81777391293450596</v>
      </c>
      <c r="DW73">
        <v>0.13226524482937099</v>
      </c>
      <c r="DX73">
        <v>1.8180603381063001E-2</v>
      </c>
      <c r="DY73">
        <v>1</v>
      </c>
      <c r="DZ73">
        <v>2</v>
      </c>
      <c r="EA73">
        <v>2</v>
      </c>
      <c r="EB73" t="s">
        <v>278</v>
      </c>
      <c r="EC73">
        <v>1.8895</v>
      </c>
      <c r="ED73">
        <v>1.88733</v>
      </c>
      <c r="EE73">
        <v>1.8884300000000001</v>
      </c>
      <c r="EF73">
        <v>1.8884300000000001</v>
      </c>
      <c r="EG73">
        <v>1.8916200000000001</v>
      </c>
      <c r="EH73">
        <v>1.8861399999999999</v>
      </c>
      <c r="EI73">
        <v>1.88811</v>
      </c>
      <c r="EJ73">
        <v>1.8904000000000001</v>
      </c>
      <c r="EK73" t="s">
        <v>279</v>
      </c>
      <c r="EL73" t="s">
        <v>19</v>
      </c>
      <c r="EM73" t="s">
        <v>19</v>
      </c>
      <c r="EN73" t="s">
        <v>19</v>
      </c>
      <c r="EO73" t="s">
        <v>280</v>
      </c>
      <c r="EP73" t="s">
        <v>281</v>
      </c>
      <c r="EQ73" t="s">
        <v>282</v>
      </c>
      <c r="ER73" t="s">
        <v>282</v>
      </c>
      <c r="ES73" t="s">
        <v>282</v>
      </c>
      <c r="ET73" t="s">
        <v>282</v>
      </c>
      <c r="EU73">
        <v>0</v>
      </c>
      <c r="EV73">
        <v>100</v>
      </c>
      <c r="EW73">
        <v>100</v>
      </c>
      <c r="EX73">
        <v>1.2669999999999999</v>
      </c>
      <c r="EY73">
        <v>-0.10100000000000001</v>
      </c>
      <c r="EZ73">
        <v>2</v>
      </c>
      <c r="FA73">
        <v>381.98099999999999</v>
      </c>
      <c r="FB73">
        <v>618.27099999999996</v>
      </c>
      <c r="FC73">
        <v>25.000299999999999</v>
      </c>
      <c r="FD73">
        <v>35.582599999999999</v>
      </c>
      <c r="FE73">
        <v>30</v>
      </c>
      <c r="FF73">
        <v>35.581800000000001</v>
      </c>
      <c r="FG73">
        <v>35.571199999999997</v>
      </c>
      <c r="FH73">
        <v>20.150600000000001</v>
      </c>
      <c r="FI73">
        <v>57.197099999999999</v>
      </c>
      <c r="FJ73">
        <v>0</v>
      </c>
      <c r="FK73">
        <v>25</v>
      </c>
      <c r="FL73">
        <v>400</v>
      </c>
      <c r="FM73">
        <v>14.573600000000001</v>
      </c>
      <c r="FN73">
        <v>100.441</v>
      </c>
      <c r="FO73">
        <v>99.296400000000006</v>
      </c>
    </row>
    <row r="74" spans="1:171" x14ac:dyDescent="0.2">
      <c r="A74">
        <v>88</v>
      </c>
      <c r="B74">
        <v>1531244259</v>
      </c>
      <c r="C74">
        <v>13682.9000000954</v>
      </c>
      <c r="D74" t="s">
        <v>569</v>
      </c>
      <c r="E74" t="s">
        <v>570</v>
      </c>
      <c r="F74" t="s">
        <v>589</v>
      </c>
      <c r="G74">
        <v>1531244251</v>
      </c>
      <c r="H74">
        <f t="shared" si="86"/>
        <v>8.9591869330678947E-3</v>
      </c>
      <c r="I74">
        <f t="shared" si="87"/>
        <v>40.686961565535285</v>
      </c>
      <c r="J74">
        <f t="shared" si="88"/>
        <v>531.89293548387104</v>
      </c>
      <c r="K74">
        <f t="shared" si="89"/>
        <v>432.08586637566538</v>
      </c>
      <c r="L74">
        <f t="shared" si="90"/>
        <v>43.009103331091602</v>
      </c>
      <c r="M74">
        <f t="shared" si="91"/>
        <v>52.943731798471561</v>
      </c>
      <c r="N74">
        <f t="shared" si="92"/>
        <v>0.84939496943098947</v>
      </c>
      <c r="O74">
        <f t="shared" si="93"/>
        <v>2.250253715686136</v>
      </c>
      <c r="P74">
        <f t="shared" si="94"/>
        <v>0.70390436417547664</v>
      </c>
      <c r="Q74">
        <f t="shared" si="95"/>
        <v>0.45092191475365484</v>
      </c>
      <c r="R74">
        <f t="shared" si="96"/>
        <v>273.60272923081703</v>
      </c>
      <c r="S74">
        <f t="shared" si="97"/>
        <v>28.84200784996376</v>
      </c>
      <c r="T74">
        <f t="shared" si="98"/>
        <v>28.798590322580601</v>
      </c>
      <c r="U74">
        <f t="shared" si="99"/>
        <v>3.9751378311487526</v>
      </c>
      <c r="V74">
        <f t="shared" si="100"/>
        <v>65.492500034545571</v>
      </c>
      <c r="W74">
        <f t="shared" si="101"/>
        <v>2.7510341215128373</v>
      </c>
      <c r="X74">
        <f t="shared" si="102"/>
        <v>4.2005330687662541</v>
      </c>
      <c r="Y74">
        <f t="shared" si="103"/>
        <v>1.2241037096359153</v>
      </c>
      <c r="Z74">
        <f t="shared" si="104"/>
        <v>-395.10014374829416</v>
      </c>
      <c r="AA74">
        <f t="shared" si="105"/>
        <v>115.86312559093318</v>
      </c>
      <c r="AB74">
        <f t="shared" si="106"/>
        <v>11.366782541031613</v>
      </c>
      <c r="AC74">
        <f t="shared" si="107"/>
        <v>5.7324936144876801</v>
      </c>
      <c r="AD74">
        <v>-4.1190578063481802E-2</v>
      </c>
      <c r="AE74">
        <v>4.6240032369085103E-2</v>
      </c>
      <c r="AF74">
        <v>3.45567433175697</v>
      </c>
      <c r="AG74">
        <v>0</v>
      </c>
      <c r="AH74">
        <v>0</v>
      </c>
      <c r="AI74">
        <f t="shared" si="108"/>
        <v>1</v>
      </c>
      <c r="AJ74">
        <f t="shared" si="109"/>
        <v>0</v>
      </c>
      <c r="AK74">
        <f t="shared" si="110"/>
        <v>52049.041872621092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571</v>
      </c>
      <c r="AS74">
        <v>796.77107692307698</v>
      </c>
      <c r="AT74">
        <v>1110.42</v>
      </c>
      <c r="AU74">
        <f t="shared" si="113"/>
        <v>0.28245972071551584</v>
      </c>
      <c r="AV74">
        <v>0.5</v>
      </c>
      <c r="AW74">
        <f t="shared" si="114"/>
        <v>1429.2222095554682</v>
      </c>
      <c r="AX74">
        <f t="shared" si="115"/>
        <v>40.686961565535285</v>
      </c>
      <c r="AY74">
        <f t="shared" si="116"/>
        <v>201.848853075725</v>
      </c>
      <c r="AZ74">
        <f t="shared" si="117"/>
        <v>0.50083752093802347</v>
      </c>
      <c r="BA74">
        <f t="shared" si="118"/>
        <v>2.9167585898697449E-2</v>
      </c>
      <c r="BB74">
        <f t="shared" si="119"/>
        <v>-1</v>
      </c>
      <c r="BC74" t="s">
        <v>572</v>
      </c>
      <c r="BD74">
        <v>554.28</v>
      </c>
      <c r="BE74">
        <f t="shared" si="120"/>
        <v>556.1400000000001</v>
      </c>
      <c r="BF74">
        <f t="shared" si="121"/>
        <v>0.56397476009084591</v>
      </c>
      <c r="BG74">
        <f t="shared" si="122"/>
        <v>2.0033557046979866</v>
      </c>
      <c r="BH74">
        <f t="shared" si="123"/>
        <v>0.28245972071551584</v>
      </c>
      <c r="BI74" t="e">
        <f t="shared" si="124"/>
        <v>#DIV/0!</v>
      </c>
      <c r="BJ74" t="s">
        <v>276</v>
      </c>
      <c r="BK74" t="s">
        <v>276</v>
      </c>
      <c r="BL74" t="s">
        <v>276</v>
      </c>
      <c r="BM74" t="s">
        <v>276</v>
      </c>
      <c r="BN74" t="s">
        <v>276</v>
      </c>
      <c r="BO74" t="s">
        <v>276</v>
      </c>
      <c r="BP74" t="s">
        <v>276</v>
      </c>
      <c r="BQ74" t="s">
        <v>276</v>
      </c>
      <c r="BR74">
        <f t="shared" si="125"/>
        <v>1700.00322580645</v>
      </c>
      <c r="BS74">
        <f t="shared" si="126"/>
        <v>1429.2222095554682</v>
      </c>
      <c r="BT74">
        <f t="shared" si="127"/>
        <v>0.840717351508243</v>
      </c>
      <c r="BU74">
        <f t="shared" si="128"/>
        <v>0.19143470301648602</v>
      </c>
      <c r="BV74">
        <v>6</v>
      </c>
      <c r="BW74">
        <v>0.5</v>
      </c>
      <c r="BX74" t="s">
        <v>277</v>
      </c>
      <c r="BY74">
        <v>1531244251</v>
      </c>
      <c r="BZ74">
        <v>531.89293548387104</v>
      </c>
      <c r="CA74">
        <v>600.07551612903205</v>
      </c>
      <c r="CB74">
        <v>27.6379387096774</v>
      </c>
      <c r="CC74">
        <v>14.569783870967701</v>
      </c>
      <c r="CD74">
        <v>399.97567741935501</v>
      </c>
      <c r="CE74">
        <v>99.438341935483905</v>
      </c>
      <c r="CF74">
        <v>9.9982916129032304E-2</v>
      </c>
      <c r="CG74">
        <v>29.753645161290301</v>
      </c>
      <c r="CH74">
        <v>28.798590322580601</v>
      </c>
      <c r="CI74">
        <v>999.9</v>
      </c>
      <c r="CJ74">
        <v>9989.4145161290307</v>
      </c>
      <c r="CK74">
        <v>0</v>
      </c>
      <c r="CL74">
        <v>12.244506451612899</v>
      </c>
      <c r="CM74">
        <v>1700.00322580645</v>
      </c>
      <c r="CN74">
        <v>0.97601906451612896</v>
      </c>
      <c r="CO74">
        <v>2.39805838709677E-2</v>
      </c>
      <c r="CP74">
        <v>0</v>
      </c>
      <c r="CQ74">
        <v>796.80106451612903</v>
      </c>
      <c r="CR74">
        <v>5.0001699999999998</v>
      </c>
      <c r="CS74">
        <v>13772.3580645161</v>
      </c>
      <c r="CT74">
        <v>14901.109677419399</v>
      </c>
      <c r="CU74">
        <v>47.8445161290323</v>
      </c>
      <c r="CV74">
        <v>49.112677419354803</v>
      </c>
      <c r="CW74">
        <v>48.412999999999997</v>
      </c>
      <c r="CX74">
        <v>49.745741935483899</v>
      </c>
      <c r="CY74">
        <v>49.7315161290323</v>
      </c>
      <c r="CZ74">
        <v>1654.3532258064499</v>
      </c>
      <c r="DA74">
        <v>40.65</v>
      </c>
      <c r="DB74">
        <v>0</v>
      </c>
      <c r="DC74">
        <v>106.09999990463299</v>
      </c>
      <c r="DD74">
        <v>796.77107692307698</v>
      </c>
      <c r="DE74">
        <v>-6.0432136619810102</v>
      </c>
      <c r="DF74">
        <v>-66.707692576014196</v>
      </c>
      <c r="DG74">
        <v>13771.8615384615</v>
      </c>
      <c r="DH74">
        <v>15</v>
      </c>
      <c r="DI74">
        <v>1531244229</v>
      </c>
      <c r="DJ74" t="s">
        <v>573</v>
      </c>
      <c r="DK74">
        <v>88</v>
      </c>
      <c r="DL74">
        <v>1.21</v>
      </c>
      <c r="DM74">
        <v>-0.1</v>
      </c>
      <c r="DN74">
        <v>600</v>
      </c>
      <c r="DO74">
        <v>15</v>
      </c>
      <c r="DP74">
        <v>0.03</v>
      </c>
      <c r="DQ74">
        <v>0.01</v>
      </c>
      <c r="DR74">
        <v>40.702719940051097</v>
      </c>
      <c r="DS74">
        <v>0.105610198090825</v>
      </c>
      <c r="DT74">
        <v>0.50640957538116105</v>
      </c>
      <c r="DU74">
        <v>1</v>
      </c>
      <c r="DV74">
        <v>0.83091889567913202</v>
      </c>
      <c r="DW74">
        <v>0.21933904870045901</v>
      </c>
      <c r="DX74">
        <v>3.32218756554662E-2</v>
      </c>
      <c r="DY74">
        <v>1</v>
      </c>
      <c r="DZ74">
        <v>2</v>
      </c>
      <c r="EA74">
        <v>2</v>
      </c>
      <c r="EB74" t="s">
        <v>278</v>
      </c>
      <c r="EC74">
        <v>1.8895</v>
      </c>
      <c r="ED74">
        <v>1.8872899999999999</v>
      </c>
      <c r="EE74">
        <v>1.8884300000000001</v>
      </c>
      <c r="EF74">
        <v>1.8884300000000001</v>
      </c>
      <c r="EG74">
        <v>1.8915999999999999</v>
      </c>
      <c r="EH74">
        <v>1.88612</v>
      </c>
      <c r="EI74">
        <v>1.88808</v>
      </c>
      <c r="EJ74">
        <v>1.89039</v>
      </c>
      <c r="EK74" t="s">
        <v>279</v>
      </c>
      <c r="EL74" t="s">
        <v>19</v>
      </c>
      <c r="EM74" t="s">
        <v>19</v>
      </c>
      <c r="EN74" t="s">
        <v>19</v>
      </c>
      <c r="EO74" t="s">
        <v>280</v>
      </c>
      <c r="EP74" t="s">
        <v>281</v>
      </c>
      <c r="EQ74" t="s">
        <v>282</v>
      </c>
      <c r="ER74" t="s">
        <v>282</v>
      </c>
      <c r="ES74" t="s">
        <v>282</v>
      </c>
      <c r="ET74" t="s">
        <v>282</v>
      </c>
      <c r="EU74">
        <v>0</v>
      </c>
      <c r="EV74">
        <v>100</v>
      </c>
      <c r="EW74">
        <v>100</v>
      </c>
      <c r="EX74">
        <v>1.21</v>
      </c>
      <c r="EY74">
        <v>-0.1</v>
      </c>
      <c r="EZ74">
        <v>2</v>
      </c>
      <c r="FA74">
        <v>381.78</v>
      </c>
      <c r="FB74">
        <v>618.33199999999999</v>
      </c>
      <c r="FC74">
        <v>25.000499999999999</v>
      </c>
      <c r="FD74">
        <v>35.5959</v>
      </c>
      <c r="FE74">
        <v>30.000399999999999</v>
      </c>
      <c r="FF74">
        <v>35.594900000000003</v>
      </c>
      <c r="FG74">
        <v>35.584299999999999</v>
      </c>
      <c r="FH74">
        <v>27.990300000000001</v>
      </c>
      <c r="FI74">
        <v>57.775700000000001</v>
      </c>
      <c r="FJ74">
        <v>0</v>
      </c>
      <c r="FK74">
        <v>25</v>
      </c>
      <c r="FL74">
        <v>600</v>
      </c>
      <c r="FM74">
        <v>14.399699999999999</v>
      </c>
      <c r="FN74">
        <v>100.43600000000001</v>
      </c>
      <c r="FO74">
        <v>99.292599999999993</v>
      </c>
    </row>
    <row r="75" spans="1:171" x14ac:dyDescent="0.2">
      <c r="A75">
        <v>89</v>
      </c>
      <c r="B75">
        <v>1531244357</v>
      </c>
      <c r="C75">
        <v>13780.9000000954</v>
      </c>
      <c r="D75" t="s">
        <v>574</v>
      </c>
      <c r="E75" t="s">
        <v>575</v>
      </c>
      <c r="F75" t="s">
        <v>589</v>
      </c>
      <c r="G75">
        <v>1531244349</v>
      </c>
      <c r="H75">
        <f t="shared" si="86"/>
        <v>8.9694685220882645E-3</v>
      </c>
      <c r="I75">
        <f t="shared" si="87"/>
        <v>41.109455639518714</v>
      </c>
      <c r="J75">
        <f t="shared" si="88"/>
        <v>728.56729032258102</v>
      </c>
      <c r="K75">
        <f t="shared" si="89"/>
        <v>624.46759643806365</v>
      </c>
      <c r="L75">
        <f t="shared" si="90"/>
        <v>62.158510612573366</v>
      </c>
      <c r="M75">
        <f t="shared" si="91"/>
        <v>72.520428451056745</v>
      </c>
      <c r="N75">
        <f t="shared" si="92"/>
        <v>0.85415517996509671</v>
      </c>
      <c r="O75">
        <f t="shared" si="93"/>
        <v>2.2543796472349826</v>
      </c>
      <c r="P75">
        <f t="shared" si="94"/>
        <v>0.70739886822794906</v>
      </c>
      <c r="Q75">
        <f t="shared" si="95"/>
        <v>0.45319496909278467</v>
      </c>
      <c r="R75">
        <f t="shared" si="96"/>
        <v>273.59976131009552</v>
      </c>
      <c r="S75">
        <f t="shared" si="97"/>
        <v>28.797086191964972</v>
      </c>
      <c r="T75">
        <f t="shared" si="98"/>
        <v>28.758996774193498</v>
      </c>
      <c r="U75">
        <f t="shared" si="99"/>
        <v>3.9660259084388079</v>
      </c>
      <c r="V75">
        <f t="shared" si="100"/>
        <v>65.546132531649761</v>
      </c>
      <c r="W75">
        <f t="shared" si="101"/>
        <v>2.7464836707413594</v>
      </c>
      <c r="X75">
        <f t="shared" si="102"/>
        <v>4.1901536592035935</v>
      </c>
      <c r="Y75">
        <f t="shared" si="103"/>
        <v>1.2195422376974485</v>
      </c>
      <c r="Z75">
        <f t="shared" si="104"/>
        <v>-395.55356182409247</v>
      </c>
      <c r="AA75">
        <f t="shared" si="105"/>
        <v>115.66311985982244</v>
      </c>
      <c r="AB75">
        <f t="shared" si="106"/>
        <v>11.321752475613952</v>
      </c>
      <c r="AC75">
        <f t="shared" si="107"/>
        <v>5.0310718214394399</v>
      </c>
      <c r="AD75">
        <v>-4.13017576839722E-2</v>
      </c>
      <c r="AE75">
        <v>4.6364841232955298E-2</v>
      </c>
      <c r="AF75">
        <v>3.4630538764602501</v>
      </c>
      <c r="AG75">
        <v>0</v>
      </c>
      <c r="AH75">
        <v>0</v>
      </c>
      <c r="AI75">
        <f t="shared" si="108"/>
        <v>1</v>
      </c>
      <c r="AJ75">
        <f t="shared" si="109"/>
        <v>0</v>
      </c>
      <c r="AK75">
        <f t="shared" si="110"/>
        <v>52191.182527551842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576</v>
      </c>
      <c r="AS75">
        <v>797.39049999999997</v>
      </c>
      <c r="AT75">
        <v>1078.71</v>
      </c>
      <c r="AU75">
        <f t="shared" si="113"/>
        <v>0.26079252069601655</v>
      </c>
      <c r="AV75">
        <v>0.5</v>
      </c>
      <c r="AW75">
        <f t="shared" si="114"/>
        <v>1429.2065031038526</v>
      </c>
      <c r="AX75">
        <f t="shared" si="115"/>
        <v>41.109455639518714</v>
      </c>
      <c r="AY75">
        <f t="shared" si="116"/>
        <v>186.36318326979645</v>
      </c>
      <c r="AZ75">
        <f t="shared" si="117"/>
        <v>0.49076211400654485</v>
      </c>
      <c r="BA75">
        <f t="shared" si="118"/>
        <v>2.9463520875442625E-2</v>
      </c>
      <c r="BB75">
        <f t="shared" si="119"/>
        <v>-1</v>
      </c>
      <c r="BC75" t="s">
        <v>577</v>
      </c>
      <c r="BD75">
        <v>549.32000000000005</v>
      </c>
      <c r="BE75">
        <f t="shared" si="120"/>
        <v>529.39</v>
      </c>
      <c r="BF75">
        <f t="shared" si="121"/>
        <v>0.53140312435066783</v>
      </c>
      <c r="BG75">
        <f t="shared" si="122"/>
        <v>1.9637187795820286</v>
      </c>
      <c r="BH75">
        <f t="shared" si="123"/>
        <v>0.26079252069601661</v>
      </c>
      <c r="BI75" t="e">
        <f t="shared" si="124"/>
        <v>#DIV/0!</v>
      </c>
      <c r="BJ75" t="s">
        <v>276</v>
      </c>
      <c r="BK75" t="s">
        <v>276</v>
      </c>
      <c r="BL75" t="s">
        <v>276</v>
      </c>
      <c r="BM75" t="s">
        <v>276</v>
      </c>
      <c r="BN75" t="s">
        <v>276</v>
      </c>
      <c r="BO75" t="s">
        <v>276</v>
      </c>
      <c r="BP75" t="s">
        <v>276</v>
      </c>
      <c r="BQ75" t="s">
        <v>276</v>
      </c>
      <c r="BR75">
        <f t="shared" si="125"/>
        <v>1699.98451612903</v>
      </c>
      <c r="BS75">
        <f t="shared" si="126"/>
        <v>1429.2065031038526</v>
      </c>
      <c r="BT75">
        <f t="shared" si="127"/>
        <v>0.84071736509591521</v>
      </c>
      <c r="BU75">
        <f t="shared" si="128"/>
        <v>0.19143473019183044</v>
      </c>
      <c r="BV75">
        <v>6</v>
      </c>
      <c r="BW75">
        <v>0.5</v>
      </c>
      <c r="BX75" t="s">
        <v>277</v>
      </c>
      <c r="BY75">
        <v>1531244349</v>
      </c>
      <c r="BZ75">
        <v>728.56729032258102</v>
      </c>
      <c r="CA75">
        <v>800.034290322581</v>
      </c>
      <c r="CB75">
        <v>27.592199999999998</v>
      </c>
      <c r="CC75">
        <v>14.509132258064501</v>
      </c>
      <c r="CD75">
        <v>399.997064516129</v>
      </c>
      <c r="CE75">
        <v>99.438400000000001</v>
      </c>
      <c r="CF75">
        <v>0.10000834516128999</v>
      </c>
      <c r="CG75">
        <v>29.7106580645161</v>
      </c>
      <c r="CH75">
        <v>28.758996774193498</v>
      </c>
      <c r="CI75">
        <v>999.9</v>
      </c>
      <c r="CJ75">
        <v>10016.3716129032</v>
      </c>
      <c r="CK75">
        <v>0</v>
      </c>
      <c r="CL75">
        <v>11.619829032258099</v>
      </c>
      <c r="CM75">
        <v>1699.98451612903</v>
      </c>
      <c r="CN75">
        <v>0.97601570967741902</v>
      </c>
      <c r="CO75">
        <v>2.39840548387097E-2</v>
      </c>
      <c r="CP75">
        <v>0</v>
      </c>
      <c r="CQ75">
        <v>797.49906451612901</v>
      </c>
      <c r="CR75">
        <v>5.0001699999999998</v>
      </c>
      <c r="CS75">
        <v>13754.3516129032</v>
      </c>
      <c r="CT75">
        <v>14900.919354838699</v>
      </c>
      <c r="CU75">
        <v>47.518000000000001</v>
      </c>
      <c r="CV75">
        <v>48.842483870967698</v>
      </c>
      <c r="CW75">
        <v>48.108677419354798</v>
      </c>
      <c r="CX75">
        <v>49.4796774193548</v>
      </c>
      <c r="CY75">
        <v>49.463354838709698</v>
      </c>
      <c r="CZ75">
        <v>1654.33419354839</v>
      </c>
      <c r="DA75">
        <v>40.650322580645202</v>
      </c>
      <c r="DB75">
        <v>0</v>
      </c>
      <c r="DC75">
        <v>97.200000047683702</v>
      </c>
      <c r="DD75">
        <v>797.39049999999997</v>
      </c>
      <c r="DE75">
        <v>-11.4647863397807</v>
      </c>
      <c r="DF75">
        <v>-198.61538477502</v>
      </c>
      <c r="DG75">
        <v>13752.8884615385</v>
      </c>
      <c r="DH75">
        <v>15</v>
      </c>
      <c r="DI75">
        <v>1531244327</v>
      </c>
      <c r="DJ75" t="s">
        <v>578</v>
      </c>
      <c r="DK75">
        <v>89</v>
      </c>
      <c r="DL75">
        <v>1.339</v>
      </c>
      <c r="DM75">
        <v>-0.104</v>
      </c>
      <c r="DN75">
        <v>800</v>
      </c>
      <c r="DO75">
        <v>14</v>
      </c>
      <c r="DP75">
        <v>0.03</v>
      </c>
      <c r="DQ75">
        <v>0.01</v>
      </c>
      <c r="DR75">
        <v>41.169536534714098</v>
      </c>
      <c r="DS75">
        <v>-0.18841996152616899</v>
      </c>
      <c r="DT75">
        <v>0.51056893540284298</v>
      </c>
      <c r="DU75">
        <v>1</v>
      </c>
      <c r="DV75">
        <v>0.83222616440099495</v>
      </c>
      <c r="DW75">
        <v>0.24788711304272501</v>
      </c>
      <c r="DX75">
        <v>3.5422500142001899E-2</v>
      </c>
      <c r="DY75">
        <v>1</v>
      </c>
      <c r="DZ75">
        <v>2</v>
      </c>
      <c r="EA75">
        <v>2</v>
      </c>
      <c r="EB75" t="s">
        <v>278</v>
      </c>
      <c r="EC75">
        <v>1.8895</v>
      </c>
      <c r="ED75">
        <v>1.8873200000000001</v>
      </c>
      <c r="EE75">
        <v>1.8884300000000001</v>
      </c>
      <c r="EF75">
        <v>1.8884300000000001</v>
      </c>
      <c r="EG75">
        <v>1.89158</v>
      </c>
      <c r="EH75">
        <v>1.88612</v>
      </c>
      <c r="EI75">
        <v>1.88812</v>
      </c>
      <c r="EJ75">
        <v>1.89039</v>
      </c>
      <c r="EK75" t="s">
        <v>279</v>
      </c>
      <c r="EL75" t="s">
        <v>19</v>
      </c>
      <c r="EM75" t="s">
        <v>19</v>
      </c>
      <c r="EN75" t="s">
        <v>19</v>
      </c>
      <c r="EO75" t="s">
        <v>280</v>
      </c>
      <c r="EP75" t="s">
        <v>281</v>
      </c>
      <c r="EQ75" t="s">
        <v>282</v>
      </c>
      <c r="ER75" t="s">
        <v>282</v>
      </c>
      <c r="ES75" t="s">
        <v>282</v>
      </c>
      <c r="ET75" t="s">
        <v>282</v>
      </c>
      <c r="EU75">
        <v>0</v>
      </c>
      <c r="EV75">
        <v>100</v>
      </c>
      <c r="EW75">
        <v>100</v>
      </c>
      <c r="EX75">
        <v>1.339</v>
      </c>
      <c r="EY75">
        <v>-0.104</v>
      </c>
      <c r="EZ75">
        <v>2</v>
      </c>
      <c r="FA75">
        <v>381.88499999999999</v>
      </c>
      <c r="FB75">
        <v>618.69399999999996</v>
      </c>
      <c r="FC75">
        <v>24.999400000000001</v>
      </c>
      <c r="FD75">
        <v>35.622</v>
      </c>
      <c r="FE75">
        <v>30.0002</v>
      </c>
      <c r="FF75">
        <v>35.614600000000003</v>
      </c>
      <c r="FG75">
        <v>35.603900000000003</v>
      </c>
      <c r="FH75">
        <v>35.426699999999997</v>
      </c>
      <c r="FI75">
        <v>57.941400000000002</v>
      </c>
      <c r="FJ75">
        <v>0</v>
      </c>
      <c r="FK75">
        <v>25</v>
      </c>
      <c r="FL75">
        <v>800</v>
      </c>
      <c r="FM75">
        <v>14.3445</v>
      </c>
      <c r="FN75">
        <v>100.431</v>
      </c>
      <c r="FO75">
        <v>99.289500000000004</v>
      </c>
    </row>
    <row r="76" spans="1:171" x14ac:dyDescent="0.2">
      <c r="A76">
        <v>90</v>
      </c>
      <c r="B76">
        <v>1531244452.5</v>
      </c>
      <c r="C76">
        <v>13876.4000000954</v>
      </c>
      <c r="D76" t="s">
        <v>579</v>
      </c>
      <c r="E76" t="s">
        <v>580</v>
      </c>
      <c r="F76" t="s">
        <v>589</v>
      </c>
      <c r="G76">
        <v>1531244444.5</v>
      </c>
      <c r="H76">
        <f t="shared" si="86"/>
        <v>8.9198515359703492E-3</v>
      </c>
      <c r="I76">
        <f t="shared" si="87"/>
        <v>40.971152302577089</v>
      </c>
      <c r="J76">
        <f t="shared" si="88"/>
        <v>926.21522580645205</v>
      </c>
      <c r="K76">
        <f t="shared" si="89"/>
        <v>818.05214337311702</v>
      </c>
      <c r="L76">
        <f t="shared" si="90"/>
        <v>81.425771474730453</v>
      </c>
      <c r="M76">
        <f t="shared" si="91"/>
        <v>92.191909677001675</v>
      </c>
      <c r="N76">
        <f t="shared" si="92"/>
        <v>0.84883756848521408</v>
      </c>
      <c r="O76">
        <f t="shared" si="93"/>
        <v>2.2516791387370843</v>
      </c>
      <c r="P76">
        <f t="shared" si="94"/>
        <v>0.70359583271147852</v>
      </c>
      <c r="Q76">
        <f t="shared" si="95"/>
        <v>0.45071251846657961</v>
      </c>
      <c r="R76">
        <f t="shared" si="96"/>
        <v>273.59776620763131</v>
      </c>
      <c r="S76">
        <f t="shared" si="97"/>
        <v>28.779789273211328</v>
      </c>
      <c r="T76">
        <f t="shared" si="98"/>
        <v>28.721135483870999</v>
      </c>
      <c r="U76">
        <f t="shared" si="99"/>
        <v>3.9573296840754364</v>
      </c>
      <c r="V76">
        <f t="shared" si="100"/>
        <v>65.464212968800481</v>
      </c>
      <c r="W76">
        <f t="shared" si="101"/>
        <v>2.7378972467237164</v>
      </c>
      <c r="X76">
        <f t="shared" si="102"/>
        <v>4.1822808563032261</v>
      </c>
      <c r="Y76">
        <f t="shared" si="103"/>
        <v>1.21943243735172</v>
      </c>
      <c r="Z76">
        <f t="shared" si="104"/>
        <v>-393.36545273629241</v>
      </c>
      <c r="AA76">
        <f t="shared" si="105"/>
        <v>116.15502562562799</v>
      </c>
      <c r="AB76">
        <f t="shared" si="106"/>
        <v>11.379555350961954</v>
      </c>
      <c r="AC76">
        <f t="shared" si="107"/>
        <v>7.76689444792882</v>
      </c>
      <c r="AD76">
        <v>-4.1228967421181997E-2</v>
      </c>
      <c r="AE76">
        <v>4.6283127786195997E-2</v>
      </c>
      <c r="AF76">
        <v>3.4582231991824601</v>
      </c>
      <c r="AG76">
        <v>0</v>
      </c>
      <c r="AH76">
        <v>0</v>
      </c>
      <c r="AI76">
        <f t="shared" si="108"/>
        <v>1</v>
      </c>
      <c r="AJ76">
        <f t="shared" si="109"/>
        <v>0</v>
      </c>
      <c r="AK76">
        <f t="shared" si="110"/>
        <v>52108.548869140519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581</v>
      </c>
      <c r="AS76">
        <v>795.26034615384594</v>
      </c>
      <c r="AT76">
        <v>1054.79</v>
      </c>
      <c r="AU76">
        <f t="shared" si="113"/>
        <v>0.2460486484003015</v>
      </c>
      <c r="AV76">
        <v>0.5</v>
      </c>
      <c r="AW76">
        <f t="shared" si="114"/>
        <v>1429.1995943518052</v>
      </c>
      <c r="AX76">
        <f t="shared" si="115"/>
        <v>40.971152302577089</v>
      </c>
      <c r="AY76">
        <f t="shared" si="116"/>
        <v>175.82631424226042</v>
      </c>
      <c r="AZ76">
        <f t="shared" si="117"/>
        <v>0.48078764493406273</v>
      </c>
      <c r="BA76">
        <f t="shared" si="118"/>
        <v>2.9366893517495402E-2</v>
      </c>
      <c r="BB76">
        <f t="shared" si="119"/>
        <v>-1</v>
      </c>
      <c r="BC76" t="s">
        <v>582</v>
      </c>
      <c r="BD76">
        <v>547.66</v>
      </c>
      <c r="BE76">
        <f t="shared" si="120"/>
        <v>507.13</v>
      </c>
      <c r="BF76">
        <f t="shared" si="121"/>
        <v>0.51176158745519695</v>
      </c>
      <c r="BG76">
        <f t="shared" si="122"/>
        <v>1.9259942299967134</v>
      </c>
      <c r="BH76">
        <f t="shared" si="123"/>
        <v>0.2460486484003015</v>
      </c>
      <c r="BI76" t="e">
        <f t="shared" si="124"/>
        <v>#DIV/0!</v>
      </c>
      <c r="BJ76" t="s">
        <v>276</v>
      </c>
      <c r="BK76" t="s">
        <v>276</v>
      </c>
      <c r="BL76" t="s">
        <v>276</v>
      </c>
      <c r="BM76" t="s">
        <v>276</v>
      </c>
      <c r="BN76" t="s">
        <v>276</v>
      </c>
      <c r="BO76" t="s">
        <v>276</v>
      </c>
      <c r="BP76" t="s">
        <v>276</v>
      </c>
      <c r="BQ76" t="s">
        <v>276</v>
      </c>
      <c r="BR76">
        <f t="shared" si="125"/>
        <v>1699.97677419355</v>
      </c>
      <c r="BS76">
        <f t="shared" si="126"/>
        <v>1429.1995943518052</v>
      </c>
      <c r="BT76">
        <f t="shared" si="127"/>
        <v>0.84071712981478908</v>
      </c>
      <c r="BU76">
        <f t="shared" si="128"/>
        <v>0.19143425962957819</v>
      </c>
      <c r="BV76">
        <v>6</v>
      </c>
      <c r="BW76">
        <v>0.5</v>
      </c>
      <c r="BX76" t="s">
        <v>277</v>
      </c>
      <c r="BY76">
        <v>1531244444.5</v>
      </c>
      <c r="BZ76">
        <v>926.21522580645205</v>
      </c>
      <c r="CA76">
        <v>1000.06216129032</v>
      </c>
      <c r="CB76">
        <v>27.506558064516099</v>
      </c>
      <c r="CC76">
        <v>14.4952258064516</v>
      </c>
      <c r="CD76">
        <v>400.01270967741902</v>
      </c>
      <c r="CE76">
        <v>99.436141935483903</v>
      </c>
      <c r="CF76">
        <v>0.10002105161290301</v>
      </c>
      <c r="CG76">
        <v>29.677990322580602</v>
      </c>
      <c r="CH76">
        <v>28.721135483870999</v>
      </c>
      <c r="CI76">
        <v>999.9</v>
      </c>
      <c r="CJ76">
        <v>9998.9458064516093</v>
      </c>
      <c r="CK76">
        <v>0</v>
      </c>
      <c r="CL76">
        <v>13.1754741935484</v>
      </c>
      <c r="CM76">
        <v>1699.97677419355</v>
      </c>
      <c r="CN76">
        <v>0.97602477419354805</v>
      </c>
      <c r="CO76">
        <v>2.3975054838709701E-2</v>
      </c>
      <c r="CP76">
        <v>0</v>
      </c>
      <c r="CQ76">
        <v>795.28419354838695</v>
      </c>
      <c r="CR76">
        <v>5.0001699999999998</v>
      </c>
      <c r="CS76">
        <v>13741.7870967742</v>
      </c>
      <c r="CT76">
        <v>14900.896774193599</v>
      </c>
      <c r="CU76">
        <v>47.314161290322602</v>
      </c>
      <c r="CV76">
        <v>48.639000000000003</v>
      </c>
      <c r="CW76">
        <v>47.884935483870997</v>
      </c>
      <c r="CX76">
        <v>49.283999999999999</v>
      </c>
      <c r="CY76">
        <v>49.255935483870999</v>
      </c>
      <c r="CZ76">
        <v>1654.33870967742</v>
      </c>
      <c r="DA76">
        <v>40.636774193548398</v>
      </c>
      <c r="DB76">
        <v>0</v>
      </c>
      <c r="DC76">
        <v>94.700000047683702</v>
      </c>
      <c r="DD76">
        <v>795.26034615384594</v>
      </c>
      <c r="DE76">
        <v>-11.3036239278235</v>
      </c>
      <c r="DF76">
        <v>-165.99658128757801</v>
      </c>
      <c r="DG76">
        <v>13740.4538461538</v>
      </c>
      <c r="DH76">
        <v>15</v>
      </c>
      <c r="DI76">
        <v>1531244423</v>
      </c>
      <c r="DJ76" t="s">
        <v>583</v>
      </c>
      <c r="DK76">
        <v>90</v>
      </c>
      <c r="DL76">
        <v>1.2370000000000001</v>
      </c>
      <c r="DM76">
        <v>-0.104</v>
      </c>
      <c r="DN76">
        <v>1000</v>
      </c>
      <c r="DO76">
        <v>14</v>
      </c>
      <c r="DP76">
        <v>0.02</v>
      </c>
      <c r="DQ76">
        <v>0.01</v>
      </c>
      <c r="DR76">
        <v>40.983526371832902</v>
      </c>
      <c r="DS76">
        <v>0.434275936615235</v>
      </c>
      <c r="DT76">
        <v>0.74325559333714197</v>
      </c>
      <c r="DU76">
        <v>1</v>
      </c>
      <c r="DV76">
        <v>0.82756159197086898</v>
      </c>
      <c r="DW76">
        <v>0.252841704996075</v>
      </c>
      <c r="DX76">
        <v>3.9759666287192803E-2</v>
      </c>
      <c r="DY76">
        <v>1</v>
      </c>
      <c r="DZ76">
        <v>2</v>
      </c>
      <c r="EA76">
        <v>2</v>
      </c>
      <c r="EB76" t="s">
        <v>278</v>
      </c>
      <c r="EC76">
        <v>1.8895</v>
      </c>
      <c r="ED76">
        <v>1.8873</v>
      </c>
      <c r="EE76">
        <v>1.8884300000000001</v>
      </c>
      <c r="EF76">
        <v>1.8884300000000001</v>
      </c>
      <c r="EG76">
        <v>1.89157</v>
      </c>
      <c r="EH76">
        <v>1.88609</v>
      </c>
      <c r="EI76">
        <v>1.88808</v>
      </c>
      <c r="EJ76">
        <v>1.8903399999999999</v>
      </c>
      <c r="EK76" t="s">
        <v>279</v>
      </c>
      <c r="EL76" t="s">
        <v>19</v>
      </c>
      <c r="EM76" t="s">
        <v>19</v>
      </c>
      <c r="EN76" t="s">
        <v>19</v>
      </c>
      <c r="EO76" t="s">
        <v>280</v>
      </c>
      <c r="EP76" t="s">
        <v>281</v>
      </c>
      <c r="EQ76" t="s">
        <v>282</v>
      </c>
      <c r="ER76" t="s">
        <v>282</v>
      </c>
      <c r="ES76" t="s">
        <v>282</v>
      </c>
      <c r="ET76" t="s">
        <v>282</v>
      </c>
      <c r="EU76">
        <v>0</v>
      </c>
      <c r="EV76">
        <v>100</v>
      </c>
      <c r="EW76">
        <v>100</v>
      </c>
      <c r="EX76">
        <v>1.2370000000000001</v>
      </c>
      <c r="EY76">
        <v>-0.104</v>
      </c>
      <c r="EZ76">
        <v>2</v>
      </c>
      <c r="FA76">
        <v>381.91199999999998</v>
      </c>
      <c r="FB76">
        <v>618.827</v>
      </c>
      <c r="FC76">
        <v>24.999700000000001</v>
      </c>
      <c r="FD76">
        <v>35.6479</v>
      </c>
      <c r="FE76">
        <v>30.0001</v>
      </c>
      <c r="FF76">
        <v>35.637500000000003</v>
      </c>
      <c r="FG76">
        <v>35.626800000000003</v>
      </c>
      <c r="FH76">
        <v>42.508200000000002</v>
      </c>
      <c r="FI76">
        <v>58.144500000000001</v>
      </c>
      <c r="FJ76">
        <v>0</v>
      </c>
      <c r="FK76">
        <v>25</v>
      </c>
      <c r="FL76">
        <v>1000</v>
      </c>
      <c r="FM76">
        <v>14.352499999999999</v>
      </c>
      <c r="FN76">
        <v>100.425</v>
      </c>
      <c r="FO76">
        <v>99.281000000000006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2018-07-10T14:28:10Z</dcterms:created>
  <dcterms:modified xsi:type="dcterms:W3CDTF">2022-12-06T12:23:28Z</dcterms:modified>
</cp:coreProperties>
</file>