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D72ECF8B-3B95-4465-9786-A81958C88A0A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X76" i="1"/>
  <c r="W76" i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I75" i="1" s="1"/>
  <c r="AX75" i="1" s="1"/>
  <c r="X75" i="1"/>
  <c r="W75" i="1"/>
  <c r="V75" i="1" s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P74" i="1"/>
  <c r="AO74" i="1"/>
  <c r="AK74" i="1"/>
  <c r="AI74" i="1" s="1"/>
  <c r="X74" i="1"/>
  <c r="W74" i="1"/>
  <c r="V74" i="1" s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AJ72" i="1" s="1"/>
  <c r="X72" i="1"/>
  <c r="W72" i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/>
  <c r="X71" i="1"/>
  <c r="W71" i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M69" i="1" s="1"/>
  <c r="X69" i="1"/>
  <c r="W69" i="1"/>
  <c r="O69" i="1"/>
  <c r="I69" i="1"/>
  <c r="AX69" i="1" s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J67" i="1" s="1"/>
  <c r="X67" i="1"/>
  <c r="W67" i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V66" i="1" s="1"/>
  <c r="W66" i="1"/>
  <c r="O66" i="1"/>
  <c r="BU65" i="1"/>
  <c r="BT65" i="1"/>
  <c r="BR65" i="1"/>
  <c r="BS65" i="1" s="1"/>
  <c r="AW65" i="1" s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AJ65" i="1" s="1"/>
  <c r="X65" i="1"/>
  <c r="W65" i="1"/>
  <c r="O65" i="1"/>
  <c r="H65" i="1"/>
  <c r="Z65" i="1" s="1"/>
  <c r="BU64" i="1"/>
  <c r="BT64" i="1"/>
  <c r="BR64" i="1"/>
  <c r="BI64" i="1"/>
  <c r="BH64" i="1"/>
  <c r="BG64" i="1"/>
  <c r="BF64" i="1"/>
  <c r="BE64" i="1"/>
  <c r="AZ64" i="1" s="1"/>
  <c r="BB64" i="1"/>
  <c r="AU64" i="1"/>
  <c r="AP64" i="1"/>
  <c r="AO64" i="1"/>
  <c r="AK64" i="1"/>
  <c r="AI64" i="1" s="1"/>
  <c r="X64" i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I63" i="1" s="1"/>
  <c r="AX63" i="1" s="1"/>
  <c r="X63" i="1"/>
  <c r="W63" i="1"/>
  <c r="O63" i="1"/>
  <c r="BU62" i="1"/>
  <c r="BT62" i="1"/>
  <c r="BS62" i="1" s="1"/>
  <c r="BR62" i="1"/>
  <c r="BI62" i="1"/>
  <c r="BH62" i="1"/>
  <c r="BG62" i="1"/>
  <c r="BF62" i="1"/>
  <c r="BE62" i="1"/>
  <c r="AZ62" i="1" s="1"/>
  <c r="BB62" i="1"/>
  <c r="AW62" i="1"/>
  <c r="AU62" i="1"/>
  <c r="AP62" i="1"/>
  <c r="AO62" i="1"/>
  <c r="AK62" i="1"/>
  <c r="AI62" i="1" s="1"/>
  <c r="J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I61" i="1" s="1"/>
  <c r="AX61" i="1" s="1"/>
  <c r="X61" i="1"/>
  <c r="W61" i="1"/>
  <c r="V61" i="1" s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AJ60" i="1" s="1"/>
  <c r="X60" i="1"/>
  <c r="W60" i="1"/>
  <c r="O60" i="1"/>
  <c r="J60" i="1"/>
  <c r="H60" i="1"/>
  <c r="Z60" i="1" s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J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AJ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H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P54" i="1"/>
  <c r="AO54" i="1"/>
  <c r="AK54" i="1"/>
  <c r="AI54" i="1" s="1"/>
  <c r="X54" i="1"/>
  <c r="W54" i="1"/>
  <c r="O54" i="1"/>
  <c r="BU53" i="1"/>
  <c r="BT53" i="1"/>
  <c r="BR53" i="1"/>
  <c r="BS53" i="1" s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AJ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I52" i="1" s="1"/>
  <c r="AX52" i="1" s="1"/>
  <c r="X52" i="1"/>
  <c r="V52" i="1" s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P51" i="1"/>
  <c r="AO51" i="1"/>
  <c r="AK51" i="1"/>
  <c r="AI51" i="1" s="1"/>
  <c r="I51" i="1" s="1"/>
  <c r="AX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AJ50" i="1" s="1"/>
  <c r="X50" i="1"/>
  <c r="W50" i="1"/>
  <c r="V50" i="1" s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AJ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X48" i="1"/>
  <c r="W48" i="1"/>
  <c r="O48" i="1"/>
  <c r="BU47" i="1"/>
  <c r="BT47" i="1"/>
  <c r="BS47" i="1" s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I46" i="1" s="1"/>
  <c r="AX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X45" i="1"/>
  <c r="W45" i="1"/>
  <c r="V45" i="1" s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M44" i="1" s="1"/>
  <c r="X44" i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I43" i="1" s="1"/>
  <c r="AX43" i="1" s="1"/>
  <c r="X43" i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M42" i="1" s="1"/>
  <c r="X42" i="1"/>
  <c r="W42" i="1"/>
  <c r="O42" i="1"/>
  <c r="H42" i="1"/>
  <c r="Z42" i="1" s="1"/>
  <c r="BU41" i="1"/>
  <c r="BT41" i="1"/>
  <c r="BR41" i="1"/>
  <c r="BS41" i="1" s="1"/>
  <c r="AW41" i="1" s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J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X39" i="1"/>
  <c r="W39" i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V38" i="1" s="1"/>
  <c r="O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I37" i="1" s="1"/>
  <c r="AX37" i="1" s="1"/>
  <c r="X37" i="1"/>
  <c r="W37" i="1"/>
  <c r="O37" i="1"/>
  <c r="BU36" i="1"/>
  <c r="BT36" i="1"/>
  <c r="BR36" i="1"/>
  <c r="BI36" i="1"/>
  <c r="BH36" i="1"/>
  <c r="BG36" i="1"/>
  <c r="BF36" i="1"/>
  <c r="BE36" i="1"/>
  <c r="BB36" i="1"/>
  <c r="AZ36" i="1"/>
  <c r="AU36" i="1"/>
  <c r="AO36" i="1"/>
  <c r="AP36" i="1" s="1"/>
  <c r="AK36" i="1"/>
  <c r="AI36" i="1" s="1"/>
  <c r="X36" i="1"/>
  <c r="W36" i="1"/>
  <c r="V36" i="1" s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I35" i="1" s="1"/>
  <c r="AX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U33" i="1"/>
  <c r="BT33" i="1"/>
  <c r="BR33" i="1"/>
  <c r="BI33" i="1"/>
  <c r="BH33" i="1"/>
  <c r="BG33" i="1"/>
  <c r="BF33" i="1"/>
  <c r="BE33" i="1"/>
  <c r="BB33" i="1"/>
  <c r="AZ33" i="1"/>
  <c r="AU33" i="1"/>
  <c r="AO33" i="1"/>
  <c r="AP33" i="1" s="1"/>
  <c r="AK33" i="1"/>
  <c r="AI33" i="1" s="1"/>
  <c r="J33" i="1" s="1"/>
  <c r="X33" i="1"/>
  <c r="W33" i="1"/>
  <c r="O33" i="1"/>
  <c r="BU32" i="1"/>
  <c r="BT32" i="1"/>
  <c r="BR32" i="1"/>
  <c r="BI32" i="1"/>
  <c r="BH32" i="1"/>
  <c r="BG32" i="1"/>
  <c r="BF32" i="1"/>
  <c r="BE32" i="1"/>
  <c r="BB32" i="1"/>
  <c r="AZ32" i="1"/>
  <c r="AU32" i="1"/>
  <c r="AO32" i="1"/>
  <c r="AP32" i="1" s="1"/>
  <c r="AK32" i="1"/>
  <c r="AI32" i="1" s="1"/>
  <c r="M32" i="1" s="1"/>
  <c r="X32" i="1"/>
  <c r="W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V31" i="1" s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H29" i="1" s="1"/>
  <c r="X29" i="1"/>
  <c r="W29" i="1"/>
  <c r="O29" i="1"/>
  <c r="BU28" i="1"/>
  <c r="BT28" i="1"/>
  <c r="BR28" i="1"/>
  <c r="BS28" i="1" s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H28" i="1" s="1"/>
  <c r="X28" i="1"/>
  <c r="W28" i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V26" i="1" s="1"/>
  <c r="O26" i="1"/>
  <c r="BU25" i="1"/>
  <c r="BT25" i="1"/>
  <c r="BS25" i="1" s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M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H20" i="1" s="1"/>
  <c r="Z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J19" i="1" s="1"/>
  <c r="X19" i="1"/>
  <c r="V19" i="1" s="1"/>
  <c r="W19" i="1"/>
  <c r="O19" i="1"/>
  <c r="BU18" i="1"/>
  <c r="BT18" i="1"/>
  <c r="BR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AJ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O17" i="1"/>
  <c r="H68" i="1" l="1"/>
  <c r="Z68" i="1" s="1"/>
  <c r="AJ68" i="1"/>
  <c r="BS21" i="1"/>
  <c r="AW21" i="1" s="1"/>
  <c r="BS30" i="1"/>
  <c r="BS57" i="1"/>
  <c r="AW57" i="1" s="1"/>
  <c r="BS19" i="1"/>
  <c r="R19" i="1" s="1"/>
  <c r="BS20" i="1"/>
  <c r="AW20" i="1" s="1"/>
  <c r="AY20" i="1" s="1"/>
  <c r="BS37" i="1"/>
  <c r="R37" i="1" s="1"/>
  <c r="V76" i="1"/>
  <c r="BS51" i="1"/>
  <c r="AW51" i="1" s="1"/>
  <c r="BS54" i="1"/>
  <c r="V58" i="1"/>
  <c r="V64" i="1"/>
  <c r="V70" i="1"/>
  <c r="H49" i="1"/>
  <c r="Z49" i="1" s="1"/>
  <c r="V63" i="1"/>
  <c r="I17" i="1"/>
  <c r="AX17" i="1" s="1"/>
  <c r="V21" i="1"/>
  <c r="BS24" i="1"/>
  <c r="R24" i="1" s="1"/>
  <c r="BS43" i="1"/>
  <c r="R43" i="1" s="1"/>
  <c r="J49" i="1"/>
  <c r="M53" i="1"/>
  <c r="BS72" i="1"/>
  <c r="AW72" i="1" s="1"/>
  <c r="AY72" i="1" s="1"/>
  <c r="BS23" i="1"/>
  <c r="AW23" i="1" s="1"/>
  <c r="AY23" i="1" s="1"/>
  <c r="V48" i="1"/>
  <c r="BS59" i="1"/>
  <c r="AW59" i="1" s="1"/>
  <c r="AY59" i="1" s="1"/>
  <c r="BS66" i="1"/>
  <c r="AW66" i="1" s="1"/>
  <c r="BS68" i="1"/>
  <c r="AW68" i="1" s="1"/>
  <c r="AY68" i="1" s="1"/>
  <c r="AY21" i="1"/>
  <c r="J26" i="1"/>
  <c r="M26" i="1"/>
  <c r="H48" i="1"/>
  <c r="I48" i="1"/>
  <c r="AX48" i="1" s="1"/>
  <c r="H22" i="1"/>
  <c r="Z22" i="1" s="1"/>
  <c r="M22" i="1"/>
  <c r="I22" i="1"/>
  <c r="AX22" i="1" s="1"/>
  <c r="I29" i="1"/>
  <c r="AX29" i="1" s="1"/>
  <c r="H32" i="1"/>
  <c r="AJ42" i="1"/>
  <c r="V43" i="1"/>
  <c r="R51" i="1"/>
  <c r="BS52" i="1"/>
  <c r="AW52" i="1" s="1"/>
  <c r="BS55" i="1"/>
  <c r="BS58" i="1"/>
  <c r="R58" i="1" s="1"/>
  <c r="J68" i="1"/>
  <c r="BS70" i="1"/>
  <c r="AW70" i="1" s="1"/>
  <c r="V18" i="1"/>
  <c r="J32" i="1"/>
  <c r="BS60" i="1"/>
  <c r="AW60" i="1" s="1"/>
  <c r="AY60" i="1" s="1"/>
  <c r="V29" i="1"/>
  <c r="BS38" i="1"/>
  <c r="R38" i="1" s="1"/>
  <c r="BS39" i="1"/>
  <c r="AW39" i="1" s="1"/>
  <c r="AY39" i="1" s="1"/>
  <c r="V51" i="1"/>
  <c r="I57" i="1"/>
  <c r="AX57" i="1" s="1"/>
  <c r="V67" i="1"/>
  <c r="V22" i="1"/>
  <c r="V35" i="1"/>
  <c r="BS49" i="1"/>
  <c r="BA51" i="1"/>
  <c r="BS61" i="1"/>
  <c r="V71" i="1"/>
  <c r="H72" i="1"/>
  <c r="Z72" i="1" s="1"/>
  <c r="V34" i="1"/>
  <c r="V56" i="1"/>
  <c r="BS63" i="1"/>
  <c r="AW63" i="1" s="1"/>
  <c r="AY63" i="1" s="1"/>
  <c r="V69" i="1"/>
  <c r="R28" i="1"/>
  <c r="V25" i="1"/>
  <c r="BS26" i="1"/>
  <c r="AW26" i="1" s="1"/>
  <c r="AW28" i="1"/>
  <c r="AY28" i="1" s="1"/>
  <c r="BS29" i="1"/>
  <c r="AW29" i="1" s="1"/>
  <c r="V39" i="1"/>
  <c r="M50" i="1"/>
  <c r="AY66" i="1"/>
  <c r="H34" i="1"/>
  <c r="Z34" i="1" s="1"/>
  <c r="M34" i="1"/>
  <c r="J34" i="1"/>
  <c r="I34" i="1"/>
  <c r="AX34" i="1" s="1"/>
  <c r="I39" i="1"/>
  <c r="AX39" i="1" s="1"/>
  <c r="J39" i="1"/>
  <c r="M39" i="1"/>
  <c r="M41" i="1"/>
  <c r="I41" i="1"/>
  <c r="AX41" i="1" s="1"/>
  <c r="H41" i="1"/>
  <c r="Z41" i="1" s="1"/>
  <c r="R29" i="1"/>
  <c r="S29" i="1" s="1"/>
  <c r="T29" i="1" s="1"/>
  <c r="P29" i="1" s="1"/>
  <c r="N29" i="1" s="1"/>
  <c r="Q29" i="1" s="1"/>
  <c r="J56" i="1"/>
  <c r="M56" i="1"/>
  <c r="I56" i="1"/>
  <c r="AX56" i="1" s="1"/>
  <c r="M27" i="1"/>
  <c r="I27" i="1"/>
  <c r="AX27" i="1" s="1"/>
  <c r="H27" i="1"/>
  <c r="Z27" i="1" s="1"/>
  <c r="AJ27" i="1"/>
  <c r="AJ66" i="1"/>
  <c r="J66" i="1"/>
  <c r="I66" i="1"/>
  <c r="AX66" i="1" s="1"/>
  <c r="BA66" i="1" s="1"/>
  <c r="H66" i="1"/>
  <c r="M47" i="1"/>
  <c r="H47" i="1"/>
  <c r="Z47" i="1" s="1"/>
  <c r="H74" i="1"/>
  <c r="Z74" i="1" s="1"/>
  <c r="J74" i="1"/>
  <c r="M74" i="1"/>
  <c r="I74" i="1"/>
  <c r="AX74" i="1" s="1"/>
  <c r="J30" i="1"/>
  <c r="M30" i="1"/>
  <c r="I30" i="1"/>
  <c r="AX30" i="1" s="1"/>
  <c r="BS18" i="1"/>
  <c r="AW18" i="1" s="1"/>
  <c r="AY18" i="1" s="1"/>
  <c r="BS22" i="1"/>
  <c r="AW22" i="1" s="1"/>
  <c r="V30" i="1"/>
  <c r="BS31" i="1"/>
  <c r="AW31" i="1" s="1"/>
  <c r="AY31" i="1" s="1"/>
  <c r="BS45" i="1"/>
  <c r="M48" i="1"/>
  <c r="V49" i="1"/>
  <c r="BS50" i="1"/>
  <c r="R50" i="1" s="1"/>
  <c r="H57" i="1"/>
  <c r="Z57" i="1" s="1"/>
  <c r="BS64" i="1"/>
  <c r="R64" i="1" s="1"/>
  <c r="R65" i="1"/>
  <c r="S65" i="1" s="1"/>
  <c r="T65" i="1" s="1"/>
  <c r="AA65" i="1" s="1"/>
  <c r="BS71" i="1"/>
  <c r="AW71" i="1" s="1"/>
  <c r="AY71" i="1" s="1"/>
  <c r="BS75" i="1"/>
  <c r="AW43" i="1"/>
  <c r="BA43" i="1" s="1"/>
  <c r="J29" i="1"/>
  <c r="BS32" i="1"/>
  <c r="AW32" i="1" s="1"/>
  <c r="AY32" i="1" s="1"/>
  <c r="AJ33" i="1"/>
  <c r="BS36" i="1"/>
  <c r="R36" i="1" s="1"/>
  <c r="AJ40" i="1"/>
  <c r="BS46" i="1"/>
  <c r="BS48" i="1"/>
  <c r="V59" i="1"/>
  <c r="H69" i="1"/>
  <c r="Z69" i="1" s="1"/>
  <c r="R71" i="1"/>
  <c r="V73" i="1"/>
  <c r="AY41" i="1"/>
  <c r="BS27" i="1"/>
  <c r="AW27" i="1" s="1"/>
  <c r="AY27" i="1" s="1"/>
  <c r="BS34" i="1"/>
  <c r="AJ35" i="1"/>
  <c r="H40" i="1"/>
  <c r="Z40" i="1" s="1"/>
  <c r="I44" i="1"/>
  <c r="AX44" i="1" s="1"/>
  <c r="J51" i="1"/>
  <c r="V60" i="1"/>
  <c r="AJ61" i="1"/>
  <c r="I62" i="1"/>
  <c r="AX62" i="1" s="1"/>
  <c r="BA62" i="1" s="1"/>
  <c r="AY62" i="1"/>
  <c r="I65" i="1"/>
  <c r="AX65" i="1" s="1"/>
  <c r="BA65" i="1" s="1"/>
  <c r="BS69" i="1"/>
  <c r="AW69" i="1" s="1"/>
  <c r="AY69" i="1" s="1"/>
  <c r="J72" i="1"/>
  <c r="BS76" i="1"/>
  <c r="V17" i="1"/>
  <c r="AW19" i="1"/>
  <c r="AY19" i="1" s="1"/>
  <c r="J22" i="1"/>
  <c r="V24" i="1"/>
  <c r="I26" i="1"/>
  <c r="AX26" i="1" s="1"/>
  <c r="BA26" i="1" s="1"/>
  <c r="V27" i="1"/>
  <c r="M33" i="1"/>
  <c r="BS33" i="1"/>
  <c r="R33" i="1" s="1"/>
  <c r="H37" i="1"/>
  <c r="Z37" i="1" s="1"/>
  <c r="BS44" i="1"/>
  <c r="AW44" i="1" s="1"/>
  <c r="AY44" i="1" s="1"/>
  <c r="V53" i="1"/>
  <c r="BS56" i="1"/>
  <c r="R62" i="1"/>
  <c r="J61" i="1"/>
  <c r="R66" i="1"/>
  <c r="AY70" i="1"/>
  <c r="R41" i="1"/>
  <c r="BS17" i="1"/>
  <c r="AW17" i="1" s="1"/>
  <c r="AY17" i="1" s="1"/>
  <c r="AY26" i="1"/>
  <c r="V28" i="1"/>
  <c r="V33" i="1"/>
  <c r="BS35" i="1"/>
  <c r="AW35" i="1" s="1"/>
  <c r="AY35" i="1" s="1"/>
  <c r="V37" i="1"/>
  <c r="BS42" i="1"/>
  <c r="V44" i="1"/>
  <c r="V47" i="1"/>
  <c r="J48" i="1"/>
  <c r="V54" i="1"/>
  <c r="M59" i="1"/>
  <c r="R59" i="1"/>
  <c r="M61" i="1"/>
  <c r="V62" i="1"/>
  <c r="V65" i="1"/>
  <c r="V68" i="1"/>
  <c r="R70" i="1"/>
  <c r="BS73" i="1"/>
  <c r="BS74" i="1"/>
  <c r="AW74" i="1" s="1"/>
  <c r="AY74" i="1" s="1"/>
  <c r="AJ20" i="1"/>
  <c r="M20" i="1"/>
  <c r="J20" i="1"/>
  <c r="I20" i="1"/>
  <c r="AX20" i="1" s="1"/>
  <c r="R25" i="1"/>
  <c r="AW25" i="1"/>
  <c r="AY25" i="1" s="1"/>
  <c r="M18" i="1"/>
  <c r="I18" i="1"/>
  <c r="AX18" i="1" s="1"/>
  <c r="J18" i="1"/>
  <c r="H18" i="1"/>
  <c r="Z28" i="1"/>
  <c r="M23" i="1"/>
  <c r="J23" i="1"/>
  <c r="I23" i="1"/>
  <c r="AX23" i="1" s="1"/>
  <c r="H23" i="1"/>
  <c r="AJ23" i="1"/>
  <c r="J25" i="1"/>
  <c r="I25" i="1"/>
  <c r="AX25" i="1" s="1"/>
  <c r="H25" i="1"/>
  <c r="M25" i="1"/>
  <c r="AJ25" i="1"/>
  <c r="J21" i="1"/>
  <c r="I21" i="1"/>
  <c r="AX21" i="1" s="1"/>
  <c r="BA21" i="1" s="1"/>
  <c r="H21" i="1"/>
  <c r="AJ21" i="1"/>
  <c r="J38" i="1"/>
  <c r="I38" i="1"/>
  <c r="AX38" i="1" s="1"/>
  <c r="AJ38" i="1"/>
  <c r="M38" i="1"/>
  <c r="H38" i="1"/>
  <c r="BA17" i="1"/>
  <c r="Z29" i="1"/>
  <c r="AW30" i="1"/>
  <c r="AY30" i="1" s="1"/>
  <c r="R30" i="1"/>
  <c r="H17" i="1"/>
  <c r="AJ17" i="1"/>
  <c r="M17" i="1"/>
  <c r="V20" i="1"/>
  <c r="J24" i="1"/>
  <c r="I24" i="1"/>
  <c r="AX24" i="1" s="1"/>
  <c r="H24" i="1"/>
  <c r="AJ24" i="1"/>
  <c r="M24" i="1"/>
  <c r="AW24" i="1"/>
  <c r="AY24" i="1" s="1"/>
  <c r="I31" i="1"/>
  <c r="AX31" i="1" s="1"/>
  <c r="BA31" i="1" s="1"/>
  <c r="H31" i="1"/>
  <c r="AJ31" i="1"/>
  <c r="M35" i="1"/>
  <c r="J35" i="1"/>
  <c r="H35" i="1"/>
  <c r="AW36" i="1"/>
  <c r="AY36" i="1" s="1"/>
  <c r="J54" i="1"/>
  <c r="I54" i="1"/>
  <c r="AX54" i="1" s="1"/>
  <c r="H54" i="1"/>
  <c r="AJ54" i="1"/>
  <c r="AW53" i="1"/>
  <c r="AY53" i="1" s="1"/>
  <c r="R53" i="1"/>
  <c r="AJ70" i="1"/>
  <c r="J70" i="1"/>
  <c r="I70" i="1"/>
  <c r="AX70" i="1" s="1"/>
  <c r="BA70" i="1" s="1"/>
  <c r="M70" i="1"/>
  <c r="H70" i="1"/>
  <c r="M19" i="1"/>
  <c r="J27" i="1"/>
  <c r="S28" i="1"/>
  <c r="T28" i="1" s="1"/>
  <c r="AA28" i="1" s="1"/>
  <c r="M31" i="1"/>
  <c r="I32" i="1"/>
  <c r="AX32" i="1" s="1"/>
  <c r="V32" i="1"/>
  <c r="V40" i="1"/>
  <c r="BS40" i="1"/>
  <c r="V41" i="1"/>
  <c r="V42" i="1"/>
  <c r="AW47" i="1"/>
  <c r="AY47" i="1" s="1"/>
  <c r="R47" i="1"/>
  <c r="J28" i="1"/>
  <c r="I28" i="1"/>
  <c r="AX28" i="1" s="1"/>
  <c r="BA28" i="1" s="1"/>
  <c r="J36" i="1"/>
  <c r="I36" i="1"/>
  <c r="AX36" i="1" s="1"/>
  <c r="H36" i="1"/>
  <c r="AJ36" i="1"/>
  <c r="M36" i="1"/>
  <c r="AJ19" i="1"/>
  <c r="AJ28" i="1"/>
  <c r="S36" i="1"/>
  <c r="T36" i="1" s="1"/>
  <c r="AJ43" i="1"/>
  <c r="H43" i="1"/>
  <c r="S43" i="1" s="1"/>
  <c r="T43" i="1" s="1"/>
  <c r="AA43" i="1" s="1"/>
  <c r="M54" i="1"/>
  <c r="H19" i="1"/>
  <c r="R21" i="1"/>
  <c r="AJ22" i="1"/>
  <c r="AJ30" i="1"/>
  <c r="R31" i="1"/>
  <c r="Z32" i="1"/>
  <c r="J43" i="1"/>
  <c r="R44" i="1"/>
  <c r="I19" i="1"/>
  <c r="AX19" i="1" s="1"/>
  <c r="BA19" i="1" s="1"/>
  <c r="M28" i="1"/>
  <c r="AW38" i="1"/>
  <c r="AY38" i="1" s="1"/>
  <c r="M40" i="1"/>
  <c r="I40" i="1"/>
  <c r="AX40" i="1" s="1"/>
  <c r="BA41" i="1"/>
  <c r="M43" i="1"/>
  <c r="Z66" i="1"/>
  <c r="H26" i="1"/>
  <c r="AJ26" i="1"/>
  <c r="AJ29" i="1"/>
  <c r="M29" i="1"/>
  <c r="H30" i="1"/>
  <c r="J31" i="1"/>
  <c r="AJ32" i="1"/>
  <c r="AJ37" i="1"/>
  <c r="M37" i="1"/>
  <c r="J37" i="1"/>
  <c r="AW46" i="1"/>
  <c r="BA46" i="1" s="1"/>
  <c r="R46" i="1"/>
  <c r="AW49" i="1"/>
  <c r="AY49" i="1" s="1"/>
  <c r="R49" i="1"/>
  <c r="Z55" i="1"/>
  <c r="AJ46" i="1"/>
  <c r="M46" i="1"/>
  <c r="J46" i="1"/>
  <c r="M49" i="1"/>
  <c r="I49" i="1"/>
  <c r="AX49" i="1" s="1"/>
  <c r="AY51" i="1"/>
  <c r="J44" i="1"/>
  <c r="H44" i="1"/>
  <c r="J47" i="1"/>
  <c r="I47" i="1"/>
  <c r="AX47" i="1" s="1"/>
  <c r="BA47" i="1" s="1"/>
  <c r="AJ47" i="1"/>
  <c r="AW55" i="1"/>
  <c r="AY55" i="1" s="1"/>
  <c r="R55" i="1"/>
  <c r="J58" i="1"/>
  <c r="I58" i="1"/>
  <c r="AX58" i="1" s="1"/>
  <c r="AJ58" i="1"/>
  <c r="M58" i="1"/>
  <c r="H33" i="1"/>
  <c r="AJ44" i="1"/>
  <c r="AY46" i="1"/>
  <c r="J50" i="1"/>
  <c r="I50" i="1"/>
  <c r="AX50" i="1" s="1"/>
  <c r="H50" i="1"/>
  <c r="V55" i="1"/>
  <c r="H58" i="1"/>
  <c r="M63" i="1"/>
  <c r="J63" i="1"/>
  <c r="H63" i="1"/>
  <c r="AJ63" i="1"/>
  <c r="I33" i="1"/>
  <c r="AX33" i="1" s="1"/>
  <c r="AJ39" i="1"/>
  <c r="J41" i="1"/>
  <c r="AJ41" i="1"/>
  <c r="M52" i="1"/>
  <c r="J52" i="1"/>
  <c r="H52" i="1"/>
  <c r="AW54" i="1"/>
  <c r="AY54" i="1" s="1"/>
  <c r="R54" i="1"/>
  <c r="AJ34" i="1"/>
  <c r="H39" i="1"/>
  <c r="J42" i="1"/>
  <c r="I42" i="1"/>
  <c r="AX42" i="1" s="1"/>
  <c r="V46" i="1"/>
  <c r="AJ52" i="1"/>
  <c r="AW64" i="1"/>
  <c r="AY64" i="1" s="1"/>
  <c r="J45" i="1"/>
  <c r="I45" i="1"/>
  <c r="AX45" i="1" s="1"/>
  <c r="H45" i="1"/>
  <c r="AJ45" i="1"/>
  <c r="M45" i="1"/>
  <c r="H46" i="1"/>
  <c r="Z48" i="1"/>
  <c r="H51" i="1"/>
  <c r="S51" i="1" s="1"/>
  <c r="T51" i="1" s="1"/>
  <c r="AJ51" i="1"/>
  <c r="M51" i="1"/>
  <c r="I53" i="1"/>
  <c r="AX53" i="1" s="1"/>
  <c r="BA53" i="1" s="1"/>
  <c r="J53" i="1"/>
  <c r="H53" i="1"/>
  <c r="AJ55" i="1"/>
  <c r="M55" i="1"/>
  <c r="J55" i="1"/>
  <c r="I55" i="1"/>
  <c r="AX55" i="1" s="1"/>
  <c r="S66" i="1"/>
  <c r="T66" i="1" s="1"/>
  <c r="AA66" i="1" s="1"/>
  <c r="P65" i="1"/>
  <c r="N65" i="1" s="1"/>
  <c r="Q65" i="1" s="1"/>
  <c r="J73" i="1"/>
  <c r="I73" i="1"/>
  <c r="AX73" i="1" s="1"/>
  <c r="H73" i="1"/>
  <c r="AJ73" i="1"/>
  <c r="M73" i="1"/>
  <c r="AW75" i="1"/>
  <c r="AY75" i="1" s="1"/>
  <c r="R75" i="1"/>
  <c r="M57" i="1"/>
  <c r="J57" i="1"/>
  <c r="U65" i="1"/>
  <c r="Y65" i="1" s="1"/>
  <c r="AB65" i="1"/>
  <c r="AC65" i="1" s="1"/>
  <c r="H67" i="1"/>
  <c r="I67" i="1"/>
  <c r="AX67" i="1" s="1"/>
  <c r="M67" i="1"/>
  <c r="AJ48" i="1"/>
  <c r="M60" i="1"/>
  <c r="I60" i="1"/>
  <c r="AX60" i="1" s="1"/>
  <c r="H62" i="1"/>
  <c r="AJ62" i="1"/>
  <c r="M62" i="1"/>
  <c r="AJ67" i="1"/>
  <c r="I71" i="1"/>
  <c r="AX71" i="1" s="1"/>
  <c r="BA71" i="1" s="1"/>
  <c r="H71" i="1"/>
  <c r="M71" i="1"/>
  <c r="J71" i="1"/>
  <c r="I59" i="1"/>
  <c r="AX59" i="1" s="1"/>
  <c r="BA59" i="1" s="1"/>
  <c r="H59" i="1"/>
  <c r="AJ59" i="1"/>
  <c r="J64" i="1"/>
  <c r="I64" i="1"/>
  <c r="AX64" i="1" s="1"/>
  <c r="H64" i="1"/>
  <c r="AJ64" i="1"/>
  <c r="M64" i="1"/>
  <c r="AJ71" i="1"/>
  <c r="H56" i="1"/>
  <c r="AJ56" i="1"/>
  <c r="V57" i="1"/>
  <c r="AW58" i="1"/>
  <c r="AY58" i="1" s="1"/>
  <c r="R69" i="1"/>
  <c r="J65" i="1"/>
  <c r="AY65" i="1"/>
  <c r="I68" i="1"/>
  <c r="AX68" i="1" s="1"/>
  <c r="M68" i="1"/>
  <c r="V72" i="1"/>
  <c r="H61" i="1"/>
  <c r="M75" i="1"/>
  <c r="J75" i="1"/>
  <c r="H75" i="1"/>
  <c r="M65" i="1"/>
  <c r="M66" i="1"/>
  <c r="AJ75" i="1"/>
  <c r="M72" i="1"/>
  <c r="I72" i="1"/>
  <c r="AX72" i="1" s="1"/>
  <c r="BS67" i="1"/>
  <c r="AJ69" i="1"/>
  <c r="J69" i="1"/>
  <c r="J76" i="1"/>
  <c r="I76" i="1"/>
  <c r="AX76" i="1" s="1"/>
  <c r="H76" i="1"/>
  <c r="AJ76" i="1"/>
  <c r="M76" i="1"/>
  <c r="AJ74" i="1"/>
  <c r="BA57" i="1" l="1"/>
  <c r="AY57" i="1"/>
  <c r="BA72" i="1"/>
  <c r="K65" i="1"/>
  <c r="L65" i="1" s="1"/>
  <c r="AW37" i="1"/>
  <c r="AY37" i="1" s="1"/>
  <c r="S62" i="1"/>
  <c r="T62" i="1" s="1"/>
  <c r="AA62" i="1" s="1"/>
  <c r="BA58" i="1"/>
  <c r="R63" i="1"/>
  <c r="S63" i="1" s="1"/>
  <c r="T63" i="1" s="1"/>
  <c r="P63" i="1" s="1"/>
  <c r="N63" i="1" s="1"/>
  <c r="Q63" i="1" s="1"/>
  <c r="K63" i="1" s="1"/>
  <c r="L63" i="1" s="1"/>
  <c r="S70" i="1"/>
  <c r="T70" i="1" s="1"/>
  <c r="R68" i="1"/>
  <c r="S68" i="1" s="1"/>
  <c r="T68" i="1" s="1"/>
  <c r="AB68" i="1" s="1"/>
  <c r="R72" i="1"/>
  <c r="S72" i="1" s="1"/>
  <c r="T72" i="1" s="1"/>
  <c r="AA72" i="1" s="1"/>
  <c r="BA23" i="1"/>
  <c r="R20" i="1"/>
  <c r="S20" i="1" s="1"/>
  <c r="T20" i="1" s="1"/>
  <c r="K29" i="1"/>
  <c r="L29" i="1" s="1"/>
  <c r="S59" i="1"/>
  <c r="T59" i="1" s="1"/>
  <c r="U59" i="1" s="1"/>
  <c r="Y59" i="1" s="1"/>
  <c r="R35" i="1"/>
  <c r="R57" i="1"/>
  <c r="R27" i="1"/>
  <c r="R23" i="1"/>
  <c r="BA39" i="1"/>
  <c r="R39" i="1"/>
  <c r="S39" i="1" s="1"/>
  <c r="T39" i="1" s="1"/>
  <c r="P39" i="1" s="1"/>
  <c r="N39" i="1" s="1"/>
  <c r="Q39" i="1" s="1"/>
  <c r="K39" i="1" s="1"/>
  <c r="L39" i="1" s="1"/>
  <c r="BA22" i="1"/>
  <c r="BA29" i="1"/>
  <c r="AY29" i="1"/>
  <c r="R18" i="1"/>
  <c r="R17" i="1"/>
  <c r="P72" i="1"/>
  <c r="N72" i="1" s="1"/>
  <c r="Q72" i="1" s="1"/>
  <c r="K72" i="1" s="1"/>
  <c r="L72" i="1" s="1"/>
  <c r="BA74" i="1"/>
  <c r="S17" i="1"/>
  <c r="T17" i="1" s="1"/>
  <c r="AA17" i="1" s="1"/>
  <c r="BA30" i="1"/>
  <c r="BA68" i="1"/>
  <c r="BA60" i="1"/>
  <c r="R26" i="1"/>
  <c r="S26" i="1" s="1"/>
  <c r="T26" i="1" s="1"/>
  <c r="R61" i="1"/>
  <c r="S61" i="1" s="1"/>
  <c r="T61" i="1" s="1"/>
  <c r="AW61" i="1"/>
  <c r="BA25" i="1"/>
  <c r="R52" i="1"/>
  <c r="S41" i="1"/>
  <c r="T41" i="1" s="1"/>
  <c r="P41" i="1" s="1"/>
  <c r="N41" i="1" s="1"/>
  <c r="Q41" i="1" s="1"/>
  <c r="K41" i="1" s="1"/>
  <c r="L41" i="1" s="1"/>
  <c r="R60" i="1"/>
  <c r="S60" i="1" s="1"/>
  <c r="T60" i="1" s="1"/>
  <c r="U60" i="1" s="1"/>
  <c r="Y60" i="1" s="1"/>
  <c r="R74" i="1"/>
  <c r="AY22" i="1"/>
  <c r="AW50" i="1"/>
  <c r="AY50" i="1" s="1"/>
  <c r="BA42" i="1"/>
  <c r="BA32" i="1"/>
  <c r="AW34" i="1"/>
  <c r="AY34" i="1" s="1"/>
  <c r="R34" i="1"/>
  <c r="S34" i="1" s="1"/>
  <c r="T34" i="1" s="1"/>
  <c r="P34" i="1" s="1"/>
  <c r="N34" i="1" s="1"/>
  <c r="Q34" i="1" s="1"/>
  <c r="K34" i="1" s="1"/>
  <c r="L34" i="1" s="1"/>
  <c r="R45" i="1"/>
  <c r="AW45" i="1"/>
  <c r="AY45" i="1" s="1"/>
  <c r="R73" i="1"/>
  <c r="S73" i="1" s="1"/>
  <c r="T73" i="1" s="1"/>
  <c r="AA73" i="1" s="1"/>
  <c r="AW73" i="1"/>
  <c r="AY73" i="1" s="1"/>
  <c r="BA49" i="1"/>
  <c r="R22" i="1"/>
  <c r="S22" i="1" s="1"/>
  <c r="T22" i="1" s="1"/>
  <c r="R32" i="1"/>
  <c r="S32" i="1" s="1"/>
  <c r="T32" i="1" s="1"/>
  <c r="AY43" i="1"/>
  <c r="AW33" i="1"/>
  <c r="AY33" i="1" s="1"/>
  <c r="BA18" i="1"/>
  <c r="AW48" i="1"/>
  <c r="R48" i="1"/>
  <c r="S48" i="1" s="1"/>
  <c r="T48" i="1" s="1"/>
  <c r="BA63" i="1"/>
  <c r="AW56" i="1"/>
  <c r="AY56" i="1" s="1"/>
  <c r="R56" i="1"/>
  <c r="S56" i="1" s="1"/>
  <c r="T56" i="1" s="1"/>
  <c r="R76" i="1"/>
  <c r="AW76" i="1"/>
  <c r="AY76" i="1" s="1"/>
  <c r="R42" i="1"/>
  <c r="S42" i="1" s="1"/>
  <c r="T42" i="1" s="1"/>
  <c r="AA42" i="1" s="1"/>
  <c r="AW42" i="1"/>
  <c r="AY42" i="1" s="1"/>
  <c r="AB70" i="1"/>
  <c r="AA70" i="1"/>
  <c r="U70" i="1"/>
  <c r="Y70" i="1" s="1"/>
  <c r="Z36" i="1"/>
  <c r="P36" i="1"/>
  <c r="N36" i="1" s="1"/>
  <c r="Q36" i="1" s="1"/>
  <c r="K36" i="1" s="1"/>
  <c r="L36" i="1" s="1"/>
  <c r="S47" i="1"/>
  <c r="T47" i="1" s="1"/>
  <c r="Z18" i="1"/>
  <c r="AW67" i="1"/>
  <c r="AY67" i="1" s="1"/>
  <c r="R67" i="1"/>
  <c r="S69" i="1"/>
  <c r="T69" i="1" s="1"/>
  <c r="Z56" i="1"/>
  <c r="S75" i="1"/>
  <c r="T75" i="1" s="1"/>
  <c r="P75" i="1" s="1"/>
  <c r="N75" i="1" s="1"/>
  <c r="Q75" i="1" s="1"/>
  <c r="K75" i="1" s="1"/>
  <c r="L75" i="1" s="1"/>
  <c r="U62" i="1"/>
  <c r="Y62" i="1" s="1"/>
  <c r="AB62" i="1"/>
  <c r="S54" i="1"/>
  <c r="T54" i="1" s="1"/>
  <c r="P54" i="1" s="1"/>
  <c r="N54" i="1" s="1"/>
  <c r="Q54" i="1" s="1"/>
  <c r="K54" i="1" s="1"/>
  <c r="L54" i="1" s="1"/>
  <c r="Z58" i="1"/>
  <c r="AY52" i="1"/>
  <c r="BA52" i="1"/>
  <c r="S49" i="1"/>
  <c r="T49" i="1" s="1"/>
  <c r="BA36" i="1"/>
  <c r="Z54" i="1"/>
  <c r="BA38" i="1"/>
  <c r="Z25" i="1"/>
  <c r="U68" i="1"/>
  <c r="Y68" i="1" s="1"/>
  <c r="P68" i="1"/>
  <c r="N68" i="1" s="1"/>
  <c r="Q68" i="1" s="1"/>
  <c r="K68" i="1" s="1"/>
  <c r="L68" i="1" s="1"/>
  <c r="AA68" i="1"/>
  <c r="Z71" i="1"/>
  <c r="S71" i="1"/>
  <c r="T71" i="1" s="1"/>
  <c r="S21" i="1"/>
  <c r="T21" i="1" s="1"/>
  <c r="P21" i="1" s="1"/>
  <c r="N21" i="1" s="1"/>
  <c r="Q21" i="1" s="1"/>
  <c r="K21" i="1" s="1"/>
  <c r="L21" i="1" s="1"/>
  <c r="BA54" i="1"/>
  <c r="Z23" i="1"/>
  <c r="S25" i="1"/>
  <c r="T25" i="1" s="1"/>
  <c r="Z30" i="1"/>
  <c r="S44" i="1"/>
  <c r="T44" i="1" s="1"/>
  <c r="P44" i="1" s="1"/>
  <c r="N44" i="1" s="1"/>
  <c r="Q44" i="1" s="1"/>
  <c r="K44" i="1" s="1"/>
  <c r="L44" i="1" s="1"/>
  <c r="S50" i="1"/>
  <c r="T50" i="1" s="1"/>
  <c r="Z75" i="1"/>
  <c r="AB59" i="1"/>
  <c r="AA59" i="1"/>
  <c r="BA69" i="1"/>
  <c r="Z76" i="1"/>
  <c r="S76" i="1"/>
  <c r="T76" i="1" s="1"/>
  <c r="BA75" i="1"/>
  <c r="Z59" i="1"/>
  <c r="P62" i="1"/>
  <c r="N62" i="1" s="1"/>
  <c r="Q62" i="1" s="1"/>
  <c r="K62" i="1" s="1"/>
  <c r="L62" i="1" s="1"/>
  <c r="Z62" i="1"/>
  <c r="Z46" i="1"/>
  <c r="Z52" i="1"/>
  <c r="Z50" i="1"/>
  <c r="S46" i="1"/>
  <c r="T46" i="1" s="1"/>
  <c r="P46" i="1" s="1"/>
  <c r="N46" i="1" s="1"/>
  <c r="Q46" i="1" s="1"/>
  <c r="K46" i="1" s="1"/>
  <c r="L46" i="1" s="1"/>
  <c r="Z26" i="1"/>
  <c r="S35" i="1"/>
  <c r="T35" i="1" s="1"/>
  <c r="P35" i="1" s="1"/>
  <c r="N35" i="1" s="1"/>
  <c r="Q35" i="1" s="1"/>
  <c r="K35" i="1" s="1"/>
  <c r="L35" i="1" s="1"/>
  <c r="Z19" i="1"/>
  <c r="S19" i="1"/>
  <c r="T19" i="1" s="1"/>
  <c r="P19" i="1" s="1"/>
  <c r="N19" i="1" s="1"/>
  <c r="Q19" i="1" s="1"/>
  <c r="K19" i="1" s="1"/>
  <c r="L19" i="1" s="1"/>
  <c r="BA44" i="1"/>
  <c r="S57" i="1"/>
  <c r="T57" i="1" s="1"/>
  <c r="U28" i="1"/>
  <c r="Y28" i="1" s="1"/>
  <c r="AB28" i="1"/>
  <c r="AC28" i="1" s="1"/>
  <c r="BA35" i="1"/>
  <c r="Z24" i="1"/>
  <c r="S30" i="1"/>
  <c r="T30" i="1" s="1"/>
  <c r="S24" i="1"/>
  <c r="T24" i="1" s="1"/>
  <c r="BA20" i="1"/>
  <c r="U36" i="1"/>
  <c r="Y36" i="1" s="1"/>
  <c r="AB36" i="1"/>
  <c r="AA36" i="1"/>
  <c r="Z53" i="1"/>
  <c r="U73" i="1"/>
  <c r="Y73" i="1" s="1"/>
  <c r="Z39" i="1"/>
  <c r="Z33" i="1"/>
  <c r="AW40" i="1"/>
  <c r="AY40" i="1" s="1"/>
  <c r="R40" i="1"/>
  <c r="S33" i="1"/>
  <c r="T33" i="1" s="1"/>
  <c r="BA24" i="1"/>
  <c r="Z17" i="1"/>
  <c r="S31" i="1"/>
  <c r="T31" i="1" s="1"/>
  <c r="S23" i="1"/>
  <c r="T23" i="1" s="1"/>
  <c r="P23" i="1" s="1"/>
  <c r="N23" i="1" s="1"/>
  <c r="Q23" i="1" s="1"/>
  <c r="K23" i="1" s="1"/>
  <c r="L23" i="1" s="1"/>
  <c r="S52" i="1"/>
  <c r="T52" i="1" s="1"/>
  <c r="P52" i="1" s="1"/>
  <c r="N52" i="1" s="1"/>
  <c r="Q52" i="1" s="1"/>
  <c r="K52" i="1" s="1"/>
  <c r="L52" i="1" s="1"/>
  <c r="Z35" i="1"/>
  <c r="BA27" i="1"/>
  <c r="S58" i="1"/>
  <c r="T58" i="1" s="1"/>
  <c r="P58" i="1" s="1"/>
  <c r="N58" i="1" s="1"/>
  <c r="Q58" i="1" s="1"/>
  <c r="K58" i="1" s="1"/>
  <c r="L58" i="1" s="1"/>
  <c r="Z64" i="1"/>
  <c r="Z73" i="1"/>
  <c r="P73" i="1"/>
  <c r="N73" i="1" s="1"/>
  <c r="Q73" i="1" s="1"/>
  <c r="K73" i="1" s="1"/>
  <c r="L73" i="1" s="1"/>
  <c r="U66" i="1"/>
  <c r="Y66" i="1" s="1"/>
  <c r="AB66" i="1"/>
  <c r="AC66" i="1" s="1"/>
  <c r="S64" i="1"/>
  <c r="T64" i="1" s="1"/>
  <c r="P64" i="1" s="1"/>
  <c r="N64" i="1" s="1"/>
  <c r="Q64" i="1" s="1"/>
  <c r="K64" i="1" s="1"/>
  <c r="L64" i="1" s="1"/>
  <c r="P66" i="1"/>
  <c r="N66" i="1" s="1"/>
  <c r="Q66" i="1" s="1"/>
  <c r="K66" i="1" s="1"/>
  <c r="L66" i="1" s="1"/>
  <c r="Z43" i="1"/>
  <c r="P43" i="1"/>
  <c r="N43" i="1" s="1"/>
  <c r="Q43" i="1" s="1"/>
  <c r="K43" i="1" s="1"/>
  <c r="L43" i="1" s="1"/>
  <c r="S53" i="1"/>
  <c r="T53" i="1" s="1"/>
  <c r="AA41" i="1"/>
  <c r="S18" i="1"/>
  <c r="T18" i="1" s="1"/>
  <c r="P18" i="1" s="1"/>
  <c r="N18" i="1" s="1"/>
  <c r="Q18" i="1" s="1"/>
  <c r="K18" i="1" s="1"/>
  <c r="L18" i="1" s="1"/>
  <c r="S37" i="1"/>
  <c r="T37" i="1" s="1"/>
  <c r="U51" i="1"/>
  <c r="Y51" i="1" s="1"/>
  <c r="AA51" i="1"/>
  <c r="AB51" i="1"/>
  <c r="S27" i="1"/>
  <c r="T27" i="1" s="1"/>
  <c r="P51" i="1"/>
  <c r="N51" i="1" s="1"/>
  <c r="Q51" i="1" s="1"/>
  <c r="K51" i="1" s="1"/>
  <c r="L51" i="1" s="1"/>
  <c r="Z51" i="1"/>
  <c r="Z70" i="1"/>
  <c r="P70" i="1"/>
  <c r="N70" i="1" s="1"/>
  <c r="Q70" i="1" s="1"/>
  <c r="K70" i="1" s="1"/>
  <c r="L70" i="1" s="1"/>
  <c r="Z61" i="1"/>
  <c r="S74" i="1"/>
  <c r="T74" i="1" s="1"/>
  <c r="BA64" i="1"/>
  <c r="Z67" i="1"/>
  <c r="BA55" i="1"/>
  <c r="Z45" i="1"/>
  <c r="S45" i="1"/>
  <c r="T45" i="1" s="1"/>
  <c r="P45" i="1" s="1"/>
  <c r="N45" i="1" s="1"/>
  <c r="Q45" i="1" s="1"/>
  <c r="K45" i="1" s="1"/>
  <c r="L45" i="1" s="1"/>
  <c r="U72" i="1"/>
  <c r="Y72" i="1" s="1"/>
  <c r="AB72" i="1"/>
  <c r="AC72" i="1" s="1"/>
  <c r="Z63" i="1"/>
  <c r="S55" i="1"/>
  <c r="T55" i="1" s="1"/>
  <c r="Z44" i="1"/>
  <c r="AB43" i="1"/>
  <c r="U43" i="1"/>
  <c r="Y43" i="1" s="1"/>
  <c r="S38" i="1"/>
  <c r="T38" i="1" s="1"/>
  <c r="U42" i="1"/>
  <c r="Y42" i="1" s="1"/>
  <c r="AB42" i="1"/>
  <c r="AC42" i="1" s="1"/>
  <c r="P31" i="1"/>
  <c r="N31" i="1" s="1"/>
  <c r="Q31" i="1" s="1"/>
  <c r="K31" i="1" s="1"/>
  <c r="L31" i="1" s="1"/>
  <c r="Z31" i="1"/>
  <c r="Z38" i="1"/>
  <c r="Z21" i="1"/>
  <c r="P28" i="1"/>
  <c r="N28" i="1" s="1"/>
  <c r="Q28" i="1" s="1"/>
  <c r="K28" i="1" s="1"/>
  <c r="L28" i="1" s="1"/>
  <c r="U29" i="1"/>
  <c r="Y29" i="1" s="1"/>
  <c r="AB29" i="1"/>
  <c r="AA29" i="1"/>
  <c r="AA61" i="1" l="1"/>
  <c r="P61" i="1"/>
  <c r="N61" i="1" s="1"/>
  <c r="Q61" i="1" s="1"/>
  <c r="K61" i="1" s="1"/>
  <c r="L61" i="1" s="1"/>
  <c r="AB61" i="1"/>
  <c r="U61" i="1"/>
  <c r="Y61" i="1" s="1"/>
  <c r="AB26" i="1"/>
  <c r="U26" i="1"/>
  <c r="Y26" i="1" s="1"/>
  <c r="AA26" i="1"/>
  <c r="AC26" i="1" s="1"/>
  <c r="P26" i="1"/>
  <c r="N26" i="1" s="1"/>
  <c r="Q26" i="1" s="1"/>
  <c r="K26" i="1" s="1"/>
  <c r="L26" i="1" s="1"/>
  <c r="AB60" i="1"/>
  <c r="P59" i="1"/>
  <c r="N59" i="1" s="1"/>
  <c r="Q59" i="1" s="1"/>
  <c r="K59" i="1" s="1"/>
  <c r="L59" i="1" s="1"/>
  <c r="AA34" i="1"/>
  <c r="AC43" i="1"/>
  <c r="U17" i="1"/>
  <c r="Y17" i="1" s="1"/>
  <c r="BA37" i="1"/>
  <c r="BA67" i="1"/>
  <c r="AB34" i="1"/>
  <c r="U34" i="1"/>
  <c r="Y34" i="1" s="1"/>
  <c r="P17" i="1"/>
  <c r="N17" i="1" s="1"/>
  <c r="Q17" i="1" s="1"/>
  <c r="K17" i="1" s="1"/>
  <c r="L17" i="1" s="1"/>
  <c r="AB73" i="1"/>
  <c r="AB17" i="1"/>
  <c r="P42" i="1"/>
  <c r="N42" i="1" s="1"/>
  <c r="Q42" i="1" s="1"/>
  <c r="K42" i="1" s="1"/>
  <c r="L42" i="1" s="1"/>
  <c r="AB41" i="1"/>
  <c r="AC41" i="1" s="1"/>
  <c r="AC68" i="1"/>
  <c r="BA61" i="1"/>
  <c r="AY61" i="1"/>
  <c r="U41" i="1"/>
  <c r="Y41" i="1" s="1"/>
  <c r="BA34" i="1"/>
  <c r="BA50" i="1"/>
  <c r="P60" i="1"/>
  <c r="N60" i="1" s="1"/>
  <c r="Q60" i="1" s="1"/>
  <c r="K60" i="1" s="1"/>
  <c r="L60" i="1" s="1"/>
  <c r="AA60" i="1"/>
  <c r="AC60" i="1" s="1"/>
  <c r="AA48" i="1"/>
  <c r="AB48" i="1"/>
  <c r="P48" i="1"/>
  <c r="N48" i="1" s="1"/>
  <c r="Q48" i="1" s="1"/>
  <c r="K48" i="1" s="1"/>
  <c r="L48" i="1" s="1"/>
  <c r="U48" i="1"/>
  <c r="Y48" i="1" s="1"/>
  <c r="BA73" i="1"/>
  <c r="AY48" i="1"/>
  <c r="BA48" i="1"/>
  <c r="BA56" i="1"/>
  <c r="BA33" i="1"/>
  <c r="BA45" i="1"/>
  <c r="BA76" i="1"/>
  <c r="AB69" i="1"/>
  <c r="AA69" i="1"/>
  <c r="U69" i="1"/>
  <c r="Y69" i="1" s="1"/>
  <c r="P69" i="1"/>
  <c r="N69" i="1" s="1"/>
  <c r="Q69" i="1" s="1"/>
  <c r="K69" i="1" s="1"/>
  <c r="L69" i="1" s="1"/>
  <c r="U53" i="1"/>
  <c r="Y53" i="1" s="1"/>
  <c r="AB53" i="1"/>
  <c r="AA53" i="1"/>
  <c r="AC51" i="1"/>
  <c r="AB31" i="1"/>
  <c r="AA31" i="1"/>
  <c r="U31" i="1"/>
  <c r="Y31" i="1" s="1"/>
  <c r="BA40" i="1"/>
  <c r="P53" i="1"/>
  <c r="N53" i="1" s="1"/>
  <c r="Q53" i="1" s="1"/>
  <c r="K53" i="1" s="1"/>
  <c r="L53" i="1" s="1"/>
  <c r="AC36" i="1"/>
  <c r="U35" i="1"/>
  <c r="Y35" i="1" s="1"/>
  <c r="AB35" i="1"/>
  <c r="AA35" i="1"/>
  <c r="U75" i="1"/>
  <c r="Y75" i="1" s="1"/>
  <c r="AB75" i="1"/>
  <c r="AA75" i="1"/>
  <c r="U27" i="1"/>
  <c r="Y27" i="1" s="1"/>
  <c r="AB27" i="1"/>
  <c r="AA27" i="1"/>
  <c r="P27" i="1"/>
  <c r="N27" i="1" s="1"/>
  <c r="Q27" i="1" s="1"/>
  <c r="K27" i="1" s="1"/>
  <c r="L27" i="1" s="1"/>
  <c r="U76" i="1"/>
  <c r="Y76" i="1" s="1"/>
  <c r="AB76" i="1"/>
  <c r="AA76" i="1"/>
  <c r="U37" i="1"/>
  <c r="Y37" i="1" s="1"/>
  <c r="AB37" i="1"/>
  <c r="AA37" i="1"/>
  <c r="P37" i="1"/>
  <c r="N37" i="1" s="1"/>
  <c r="Q37" i="1" s="1"/>
  <c r="K37" i="1" s="1"/>
  <c r="L37" i="1" s="1"/>
  <c r="U50" i="1"/>
  <c r="Y50" i="1" s="1"/>
  <c r="AB50" i="1"/>
  <c r="AA50" i="1"/>
  <c r="AC61" i="1"/>
  <c r="U56" i="1"/>
  <c r="Y56" i="1" s="1"/>
  <c r="AB56" i="1"/>
  <c r="AA56" i="1"/>
  <c r="AB44" i="1"/>
  <c r="U44" i="1"/>
  <c r="Y44" i="1" s="1"/>
  <c r="AA44" i="1"/>
  <c r="AB54" i="1"/>
  <c r="AA54" i="1"/>
  <c r="U54" i="1"/>
  <c r="Y54" i="1" s="1"/>
  <c r="AB38" i="1"/>
  <c r="U38" i="1"/>
  <c r="Y38" i="1" s="1"/>
  <c r="AA38" i="1"/>
  <c r="AB30" i="1"/>
  <c r="AC30" i="1" s="1"/>
  <c r="U30" i="1"/>
  <c r="Y30" i="1" s="1"/>
  <c r="AA30" i="1"/>
  <c r="U57" i="1"/>
  <c r="Y57" i="1" s="1"/>
  <c r="AB57" i="1"/>
  <c r="AA57" i="1"/>
  <c r="P57" i="1"/>
  <c r="N57" i="1" s="1"/>
  <c r="Q57" i="1" s="1"/>
  <c r="K57" i="1" s="1"/>
  <c r="L57" i="1" s="1"/>
  <c r="P30" i="1"/>
  <c r="N30" i="1" s="1"/>
  <c r="Q30" i="1" s="1"/>
  <c r="K30" i="1" s="1"/>
  <c r="L30" i="1" s="1"/>
  <c r="AB71" i="1"/>
  <c r="U71" i="1"/>
  <c r="Y71" i="1" s="1"/>
  <c r="AA71" i="1"/>
  <c r="U55" i="1"/>
  <c r="Y55" i="1" s="1"/>
  <c r="AB55" i="1"/>
  <c r="AA55" i="1"/>
  <c r="P55" i="1"/>
  <c r="N55" i="1" s="1"/>
  <c r="Q55" i="1" s="1"/>
  <c r="K55" i="1" s="1"/>
  <c r="L55" i="1" s="1"/>
  <c r="U64" i="1"/>
  <c r="Y64" i="1" s="1"/>
  <c r="AB64" i="1"/>
  <c r="AA64" i="1"/>
  <c r="U23" i="1"/>
  <c r="Y23" i="1" s="1"/>
  <c r="AB23" i="1"/>
  <c r="AA23" i="1"/>
  <c r="U52" i="1"/>
  <c r="Y52" i="1" s="1"/>
  <c r="AB52" i="1"/>
  <c r="AA52" i="1"/>
  <c r="P76" i="1"/>
  <c r="N76" i="1" s="1"/>
  <c r="Q76" i="1" s="1"/>
  <c r="K76" i="1" s="1"/>
  <c r="L76" i="1" s="1"/>
  <c r="AB25" i="1"/>
  <c r="U25" i="1"/>
  <c r="Y25" i="1" s="1"/>
  <c r="AA25" i="1"/>
  <c r="AC29" i="1"/>
  <c r="AA58" i="1"/>
  <c r="AB58" i="1"/>
  <c r="U58" i="1"/>
  <c r="Y58" i="1" s="1"/>
  <c r="U63" i="1"/>
  <c r="Y63" i="1" s="1"/>
  <c r="AB63" i="1"/>
  <c r="AA63" i="1"/>
  <c r="U33" i="1"/>
  <c r="Y33" i="1" s="1"/>
  <c r="AB33" i="1"/>
  <c r="AA33" i="1"/>
  <c r="P25" i="1"/>
  <c r="N25" i="1" s="1"/>
  <c r="Q25" i="1" s="1"/>
  <c r="K25" i="1" s="1"/>
  <c r="L25" i="1" s="1"/>
  <c r="U49" i="1"/>
  <c r="Y49" i="1" s="1"/>
  <c r="AB49" i="1"/>
  <c r="AC49" i="1" s="1"/>
  <c r="P49" i="1"/>
  <c r="N49" i="1" s="1"/>
  <c r="Q49" i="1" s="1"/>
  <c r="K49" i="1" s="1"/>
  <c r="L49" i="1" s="1"/>
  <c r="AA49" i="1"/>
  <c r="AB39" i="1"/>
  <c r="U39" i="1"/>
  <c r="Y39" i="1" s="1"/>
  <c r="AA39" i="1"/>
  <c r="U74" i="1"/>
  <c r="Y74" i="1" s="1"/>
  <c r="AB74" i="1"/>
  <c r="AA74" i="1"/>
  <c r="P74" i="1"/>
  <c r="N74" i="1" s="1"/>
  <c r="Q74" i="1" s="1"/>
  <c r="K74" i="1" s="1"/>
  <c r="L74" i="1" s="1"/>
  <c r="U18" i="1"/>
  <c r="Y18" i="1" s="1"/>
  <c r="AB18" i="1"/>
  <c r="AA18" i="1"/>
  <c r="S40" i="1"/>
  <c r="T40" i="1" s="1"/>
  <c r="P33" i="1"/>
  <c r="N33" i="1" s="1"/>
  <c r="Q33" i="1" s="1"/>
  <c r="K33" i="1" s="1"/>
  <c r="L33" i="1" s="1"/>
  <c r="U46" i="1"/>
  <c r="Y46" i="1" s="1"/>
  <c r="AB46" i="1"/>
  <c r="AA46" i="1"/>
  <c r="AB21" i="1"/>
  <c r="AA21" i="1"/>
  <c r="U21" i="1"/>
  <c r="Y21" i="1" s="1"/>
  <c r="P71" i="1"/>
  <c r="N71" i="1" s="1"/>
  <c r="Q71" i="1" s="1"/>
  <c r="K71" i="1" s="1"/>
  <c r="L71" i="1" s="1"/>
  <c r="AC62" i="1"/>
  <c r="S67" i="1"/>
  <c r="T67" i="1" s="1"/>
  <c r="AB47" i="1"/>
  <c r="U47" i="1"/>
  <c r="Y47" i="1" s="1"/>
  <c r="P47" i="1"/>
  <c r="N47" i="1" s="1"/>
  <c r="Q47" i="1" s="1"/>
  <c r="K47" i="1" s="1"/>
  <c r="L47" i="1" s="1"/>
  <c r="AA47" i="1"/>
  <c r="AC70" i="1"/>
  <c r="AB24" i="1"/>
  <c r="U24" i="1"/>
  <c r="Y24" i="1" s="1"/>
  <c r="AA24" i="1"/>
  <c r="U20" i="1"/>
  <c r="Y20" i="1" s="1"/>
  <c r="AB20" i="1"/>
  <c r="AA20" i="1"/>
  <c r="P20" i="1"/>
  <c r="N20" i="1" s="1"/>
  <c r="Q20" i="1" s="1"/>
  <c r="K20" i="1" s="1"/>
  <c r="L20" i="1" s="1"/>
  <c r="P50" i="1"/>
  <c r="N50" i="1" s="1"/>
  <c r="Q50" i="1" s="1"/>
  <c r="K50" i="1" s="1"/>
  <c r="L50" i="1" s="1"/>
  <c r="P38" i="1"/>
  <c r="N38" i="1" s="1"/>
  <c r="Q38" i="1" s="1"/>
  <c r="K38" i="1" s="1"/>
  <c r="L38" i="1" s="1"/>
  <c r="AC34" i="1"/>
  <c r="U45" i="1"/>
  <c r="Y45" i="1" s="1"/>
  <c r="AB45" i="1"/>
  <c r="AA45" i="1"/>
  <c r="U32" i="1"/>
  <c r="Y32" i="1" s="1"/>
  <c r="AB32" i="1"/>
  <c r="AA32" i="1"/>
  <c r="P32" i="1"/>
  <c r="N32" i="1" s="1"/>
  <c r="Q32" i="1" s="1"/>
  <c r="K32" i="1" s="1"/>
  <c r="L32" i="1" s="1"/>
  <c r="AC73" i="1"/>
  <c r="P24" i="1"/>
  <c r="N24" i="1" s="1"/>
  <c r="Q24" i="1" s="1"/>
  <c r="K24" i="1" s="1"/>
  <c r="L24" i="1" s="1"/>
  <c r="U19" i="1"/>
  <c r="Y19" i="1" s="1"/>
  <c r="AA19" i="1"/>
  <c r="AB19" i="1"/>
  <c r="AC59" i="1"/>
  <c r="AC17" i="1"/>
  <c r="U22" i="1"/>
  <c r="Y22" i="1" s="1"/>
  <c r="AB22" i="1"/>
  <c r="AA22" i="1"/>
  <c r="P22" i="1"/>
  <c r="N22" i="1" s="1"/>
  <c r="Q22" i="1" s="1"/>
  <c r="K22" i="1" s="1"/>
  <c r="L22" i="1" s="1"/>
  <c r="P56" i="1"/>
  <c r="N56" i="1" s="1"/>
  <c r="Q56" i="1" s="1"/>
  <c r="K56" i="1" s="1"/>
  <c r="L56" i="1" s="1"/>
  <c r="AC56" i="1" l="1"/>
  <c r="AC37" i="1"/>
  <c r="AC32" i="1"/>
  <c r="AC76" i="1"/>
  <c r="AC45" i="1"/>
  <c r="AC48" i="1"/>
  <c r="AC23" i="1"/>
  <c r="AC47" i="1"/>
  <c r="AC22" i="1"/>
  <c r="AC58" i="1"/>
  <c r="AC25" i="1"/>
  <c r="AC69" i="1"/>
  <c r="AC24" i="1"/>
  <c r="AC18" i="1"/>
  <c r="AC75" i="1"/>
  <c r="AC31" i="1"/>
  <c r="AC55" i="1"/>
  <c r="AB67" i="1"/>
  <c r="AA67" i="1"/>
  <c r="U67" i="1"/>
  <c r="Y67" i="1" s="1"/>
  <c r="P67" i="1"/>
  <c r="N67" i="1" s="1"/>
  <c r="Q67" i="1" s="1"/>
  <c r="K67" i="1" s="1"/>
  <c r="L67" i="1" s="1"/>
  <c r="AC53" i="1"/>
  <c r="AC33" i="1"/>
  <c r="AC20" i="1"/>
  <c r="AC74" i="1"/>
  <c r="AC52" i="1"/>
  <c r="AC57" i="1"/>
  <c r="AC44" i="1"/>
  <c r="AC27" i="1"/>
  <c r="AC63" i="1"/>
  <c r="AC64" i="1"/>
  <c r="AC71" i="1"/>
  <c r="AC19" i="1"/>
  <c r="U40" i="1"/>
  <c r="Y40" i="1" s="1"/>
  <c r="AB40" i="1"/>
  <c r="P40" i="1"/>
  <c r="N40" i="1" s="1"/>
  <c r="Q40" i="1" s="1"/>
  <c r="K40" i="1" s="1"/>
  <c r="L40" i="1" s="1"/>
  <c r="AA40" i="1"/>
  <c r="AC39" i="1"/>
  <c r="AC50" i="1"/>
  <c r="AC35" i="1"/>
  <c r="AC38" i="1"/>
  <c r="AC21" i="1"/>
  <c r="AC46" i="1"/>
  <c r="AC54" i="1"/>
  <c r="AC67" i="1" l="1"/>
  <c r="AC40" i="1"/>
</calcChain>
</file>

<file path=xl/sharedStrings.xml><?xml version="1.0" encoding="utf-8"?>
<sst xmlns="http://schemas.openxmlformats.org/spreadsheetml/2006/main" count="1617" uniqueCount="587">
  <si>
    <t>File opened</t>
  </si>
  <si>
    <t>2018-07-31 08:36:11</t>
  </si>
  <si>
    <t>Console s/n</t>
  </si>
  <si>
    <t>68C-901313</t>
  </si>
  <si>
    <t>Console ver</t>
  </si>
  <si>
    <t>Bluestem v.1.3.4</t>
  </si>
  <si>
    <t>Scripts ver</t>
  </si>
  <si>
    <t>2018.05  1.3.4, Mar 2018</t>
  </si>
  <si>
    <t>Head s/n</t>
  </si>
  <si>
    <t>68H-581313</t>
  </si>
  <si>
    <t>Head ver</t>
  </si>
  <si>
    <t>1.3.0</t>
  </si>
  <si>
    <t>Head cal</t>
  </si>
  <si>
    <t>{"h2oaspan1": "1.00548", "tazero": "-0.0215359", "h2oaspan2b": "0.0677669", "co2bzero": "1.03995", "flowazero": "0.23603", "h2obspan1": "1.00206", "co2aspan2b": "0.174314", "flowmeterzero": "1.02164", "co2aspanconc2": "0", "flowbzero": "0.36069", "h2obspan2": "0", "co2bspan1": "0.988984", "h2oaspanconc1": "12.19", "ssb_ref": "35764", "co2aspanconc1": "993.2", "co2azero": "1.07031", "co2aspan1": "0.98889", "h2obspan2b": "0.0681451", "co2bspan2": "0", "chamberpressurezero": "2.55346", "h2oaspanconc2": "0", "oxygen": "21", "co2aspan2a": "0.176273", "h2obspanconc2": "0", "co2aspan2": "0", "tbzero": "0.0348835", "co2bspan2a": "0.177741", "h2oaspan2a": "0.0673976", "co2bspanconc1": "993.2", "h2oazero": "1.04584", "h2obspan2a": "0.0680048", "co2bspan2b": "0.175783", "h2obzero": "1.06211", "h2oaspan2": "0", "h2obspanconc1": "12.19", "ssa_ref": "39170", "co2bspanconc2": "0"}</t>
  </si>
  <si>
    <t>Chamber type</t>
  </si>
  <si>
    <t>6800-01A</t>
  </si>
  <si>
    <t>Chamber s/n</t>
  </si>
  <si>
    <t>MPF-651260</t>
  </si>
  <si>
    <t>Chamber rev</t>
  </si>
  <si>
    <t>0</t>
  </si>
  <si>
    <t>Chamber cal</t>
  </si>
  <si>
    <t>Fluorometer</t>
  </si>
  <si>
    <t>Flr. Version</t>
  </si>
  <si>
    <t>08:36:11</t>
  </si>
  <si>
    <t>Stability Definition:	A (GasEx): Slp&lt;1 Std&lt;0.05	gsw (GasEx): Slp&lt;1 Std&lt;5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</si>
  <si>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</si>
  <si>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</si>
  <si>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</si>
  <si>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</si>
  <si>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</si>
  <si>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</si>
  <si>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</si>
  <si>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</si>
  <si>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</si>
  <si>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</si>
  <si>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</si>
  <si>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</si>
  <si>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</si>
  <si>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</si>
  <si>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</si>
  <si>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</si>
  <si>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</si>
  <si>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</si>
  <si>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</si>
  <si>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</si>
  <si>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</si>
  <si>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</si>
  <si>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</si>
  <si>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</si>
  <si>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</si>
  <si>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</si>
  <si>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</si>
  <si>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</si>
  <si>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</si>
  <si>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</si>
  <si>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</si>
  <si>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</si>
  <si>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</si>
  <si>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</si>
  <si>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</si>
  <si>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</si>
  <si>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</si>
  <si>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</si>
  <si>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</si>
  <si>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</si>
  <si>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</si>
  <si>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</si>
  <si>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</si>
  <si>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</si>
  <si>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</si>
  <si>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3.06364 81.213 382.712 627.879 875.307 1073.58 1261.82 1413.15</t>
  </si>
  <si>
    <t>Fs_true</t>
  </si>
  <si>
    <t>-0.308411 101.558 401.754 601.175 800.442 1001.41 1200.79 1401.59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</si>
  <si>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</si>
  <si>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</si>
  <si>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</si>
  <si>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</si>
  <si>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</si>
  <si>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</si>
  <si>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</si>
  <si>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</si>
  <si>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</si>
  <si>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</si>
  <si>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</si>
  <si>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</si>
  <si>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</si>
  <si>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</si>
  <si>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</si>
  <si>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</si>
  <si>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</si>
  <si>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</si>
  <si>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</si>
  <si>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</si>
  <si>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</si>
  <si>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</si>
  <si>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</si>
  <si>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</si>
  <si>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</si>
  <si>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</si>
  <si>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</si>
  <si>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</si>
  <si>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</si>
  <si>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</si>
  <si>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</si>
  <si>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</si>
  <si>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</si>
  <si>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</si>
  <si>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</si>
  <si>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</si>
  <si>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</si>
  <si>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</si>
  <si>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</si>
  <si>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</si>
  <si>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</si>
  <si>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</si>
  <si>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</si>
  <si>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</si>
  <si>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</si>
  <si>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</si>
  <si>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</si>
  <si>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</si>
  <si>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</si>
  <si>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</si>
  <si>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</si>
  <si>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</si>
  <si>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</si>
  <si>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</si>
  <si>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</si>
  <si>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</si>
  <si>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</si>
  <si>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</si>
  <si>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</si>
  <si>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</si>
  <si>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</si>
  <si>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</si>
  <si>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</si>
  <si>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</si>
  <si>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</si>
  <si>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</si>
  <si>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</si>
  <si>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</si>
  <si>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</si>
  <si>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</si>
  <si>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</si>
  <si>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</si>
  <si>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</si>
  <si>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</si>
  <si>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</si>
  <si>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</si>
  <si>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</si>
  <si>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</si>
  <si>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</si>
  <si>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</si>
  <si>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</si>
  <si>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</si>
  <si>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</si>
  <si>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</si>
  <si>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</si>
  <si>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</si>
  <si>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</si>
  <si>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</si>
  <si>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</si>
  <si>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</si>
  <si>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</si>
  <si>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</si>
  <si>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</si>
  <si>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</si>
  <si>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</si>
  <si>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</si>
  <si>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</si>
  <si>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</si>
  <si>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</si>
  <si>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</si>
  <si>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</si>
  <si>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</si>
  <si>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</si>
  <si>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</si>
  <si>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</si>
  <si>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</si>
  <si>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</si>
  <si>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</si>
  <si>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</si>
  <si>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</si>
  <si>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</si>
  <si>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</si>
  <si>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</si>
  <si>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</si>
  <si>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</si>
  <si>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</si>
  <si>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</si>
  <si>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</si>
  <si>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</si>
  <si>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</si>
  <si>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</si>
  <si>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</si>
  <si>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</si>
  <si>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</si>
  <si>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</si>
  <si>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</si>
  <si>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</si>
  <si>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</si>
  <si>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</si>
  <si>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</si>
  <si>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</si>
  <si>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</si>
  <si>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</si>
  <si>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</si>
  <si>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</si>
  <si>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</si>
  <si>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</si>
  <si>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</si>
  <si>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</si>
  <si>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</si>
  <si>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</si>
  <si>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</si>
  <si>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</si>
  <si>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</si>
  <si>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</si>
  <si>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</si>
  <si>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</si>
  <si>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</si>
  <si>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</si>
  <si>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</si>
  <si>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</si>
  <si>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</si>
  <si>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</si>
  <si>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</si>
  <si>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</si>
  <si>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</si>
  <si>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</si>
  <si>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</si>
  <si>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</si>
  <si>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</si>
  <si>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</si>
  <si>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</si>
  <si>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</si>
  <si>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</si>
  <si>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</si>
  <si>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</si>
  <si>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</si>
  <si>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</si>
  <si>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</si>
  <si>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</si>
  <si>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</si>
  <si>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</si>
  <si>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</si>
  <si>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</si>
  <si>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</si>
  <si>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</si>
  <si>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</si>
  <si>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</si>
  <si>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</si>
  <si>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</si>
  <si>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</si>
  <si>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</si>
  <si>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</si>
  <si>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</si>
  <si>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</si>
  <si>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</si>
  <si>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</si>
  <si>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</si>
  <si>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</si>
  <si>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</si>
  <si>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</si>
  <si>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</si>
  <si>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</si>
  <si>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</si>
  <si>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</si>
  <si>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</si>
  <si>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</si>
  <si>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</si>
  <si>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</si>
  <si>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</si>
  <si>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</si>
  <si>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</si>
  <si>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</si>
  <si>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</si>
  <si>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</si>
  <si>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0: Broadleaf</t>
  </si>
  <si>
    <t>2/2</t>
  </si>
  <si>
    <t>5</t>
  </si>
  <si>
    <t>11111111</t>
  </si>
  <si>
    <t>oooooooo</t>
  </si>
  <si>
    <t>off</t>
  </si>
  <si>
    <t>1/2</t>
  </si>
  <si>
    <t>20180731 09:47:29</t>
  </si>
  <si>
    <t>09:47:29</t>
  </si>
  <si>
    <t>18311-1</t>
  </si>
  <si>
    <t>MPF-249-20180731-09_47_31</t>
  </si>
  <si>
    <t>DARK-250-20180731-09_47_39</t>
  </si>
  <si>
    <t>09:47:02</t>
  </si>
  <si>
    <t>20180731 09:49:08</t>
  </si>
  <si>
    <t>09:49:08</t>
  </si>
  <si>
    <t>MPF-251-20180731-09_49_10</t>
  </si>
  <si>
    <t>DARK-252-20180731-09_49_18</t>
  </si>
  <si>
    <t>09:48:44</t>
  </si>
  <si>
    <t>20180731 09:50:12</t>
  </si>
  <si>
    <t>09:50:12</t>
  </si>
  <si>
    <t>MPF-253-20180731-09_50_14</t>
  </si>
  <si>
    <t>DARK-254-20180731-09_50_22</t>
  </si>
  <si>
    <t>20180731 09:51:54</t>
  </si>
  <si>
    <t>09:51:54</t>
  </si>
  <si>
    <t>MPF-255-20180731-09_51_56</t>
  </si>
  <si>
    <t>DARK-256-20180731-09_52_04</t>
  </si>
  <si>
    <t>09:51:30</t>
  </si>
  <si>
    <t>20180731 09:53:31</t>
  </si>
  <si>
    <t>09:53:31</t>
  </si>
  <si>
    <t>MPF-257-20180731-09_53_33</t>
  </si>
  <si>
    <t>DARK-258-20180731-09_53_41</t>
  </si>
  <si>
    <t>09:53:08</t>
  </si>
  <si>
    <t>20180731 09:54:59</t>
  </si>
  <si>
    <t>09:54:59</t>
  </si>
  <si>
    <t>MPF-259-20180731-09_55_01</t>
  </si>
  <si>
    <t>DARK-260-20180731-09_55_09</t>
  </si>
  <si>
    <t>09:54:54</t>
  </si>
  <si>
    <t>20180731 09:56:45</t>
  </si>
  <si>
    <t>09:56:45</t>
  </si>
  <si>
    <t>MPF-261-20180731-09_56_47</t>
  </si>
  <si>
    <t>DARK-262-20180731-09_56_55</t>
  </si>
  <si>
    <t>09:56:18</t>
  </si>
  <si>
    <t>20180731 09:58:46</t>
  </si>
  <si>
    <t>09:58:46</t>
  </si>
  <si>
    <t>MPF-263-20180731-09_58_48</t>
  </si>
  <si>
    <t>DARK-264-20180731-09_58_56</t>
  </si>
  <si>
    <t>09:58:12</t>
  </si>
  <si>
    <t>20180731 10:00:37</t>
  </si>
  <si>
    <t>10:00:37</t>
  </si>
  <si>
    <t>MPF-265-20180731-10_00_39</t>
  </si>
  <si>
    <t>DARK-266-20180731-10_00_47</t>
  </si>
  <si>
    <t>10:00:00</t>
  </si>
  <si>
    <t>20180731 10:02:34</t>
  </si>
  <si>
    <t>10:02:34</t>
  </si>
  <si>
    <t>MPF-267-20180731-10_02_36</t>
  </si>
  <si>
    <t>DARK-268-20180731-10_02_44</t>
  </si>
  <si>
    <t>10:01:54</t>
  </si>
  <si>
    <t>20180731 10:13:16</t>
  </si>
  <si>
    <t>10:13:16</t>
  </si>
  <si>
    <t>18422-1</t>
  </si>
  <si>
    <t>MPF-269-20180731-10_13_17</t>
  </si>
  <si>
    <t>DARK-270-20180731-10_13_25</t>
  </si>
  <si>
    <t>10:12:43</t>
  </si>
  <si>
    <t>20180731 10:15:00</t>
  </si>
  <si>
    <t>10:15:00</t>
  </si>
  <si>
    <t>MPF-271-20180731-10_15_01</t>
  </si>
  <si>
    <t>DARK-272-20180731-10_15_09</t>
  </si>
  <si>
    <t>10:14:36</t>
  </si>
  <si>
    <t>20180731 10:16:09</t>
  </si>
  <si>
    <t>10:16:09</t>
  </si>
  <si>
    <t>MPF-273-20180731-10_16_11</t>
  </si>
  <si>
    <t>DARK-274-20180731-10_16_19</t>
  </si>
  <si>
    <t>20180731 10:18:00</t>
  </si>
  <si>
    <t>10:18:00</t>
  </si>
  <si>
    <t>MPF-275-20180731-10_18_01</t>
  </si>
  <si>
    <t>DARK-276-20180731-10_18_09</t>
  </si>
  <si>
    <t>10:17:36</t>
  </si>
  <si>
    <t>20180731 10:19:37</t>
  </si>
  <si>
    <t>10:19:37</t>
  </si>
  <si>
    <t>MPF-277-20180731-10_19_39</t>
  </si>
  <si>
    <t>DARK-278-20180731-10_19_47</t>
  </si>
  <si>
    <t>10:19:13</t>
  </si>
  <si>
    <t>20180731 10:21:11</t>
  </si>
  <si>
    <t>10:21:11</t>
  </si>
  <si>
    <t>MPF-279-20180731-10_21_12</t>
  </si>
  <si>
    <t>DARK-280-20180731-10_21_20</t>
  </si>
  <si>
    <t>10:20:48</t>
  </si>
  <si>
    <t>20180731 10:23:10</t>
  </si>
  <si>
    <t>10:23:10</t>
  </si>
  <si>
    <t>MPF-281-20180731-10_23_11</t>
  </si>
  <si>
    <t>DARK-282-20180731-10_23_19</t>
  </si>
  <si>
    <t>10:22:26</t>
  </si>
  <si>
    <t>20180731 10:24:57</t>
  </si>
  <si>
    <t>10:24:57</t>
  </si>
  <si>
    <t>MPF-283-20180731-10_24_58</t>
  </si>
  <si>
    <t>DARK-284-20180731-10_25_06</t>
  </si>
  <si>
    <t>10:24:28</t>
  </si>
  <si>
    <t>20180731 10:26:38</t>
  </si>
  <si>
    <t>10:26:38</t>
  </si>
  <si>
    <t>MPF-285-20180731-10_26_40</t>
  </si>
  <si>
    <t>DARK-286-20180731-10_26_48</t>
  </si>
  <si>
    <t>10:26:08</t>
  </si>
  <si>
    <t>20180731 10:28:37</t>
  </si>
  <si>
    <t>10:28:37</t>
  </si>
  <si>
    <t>MPF-287-20180731-10_28_38</t>
  </si>
  <si>
    <t>DARK-288-20180731-10_28_46</t>
  </si>
  <si>
    <t>10:27:53</t>
  </si>
  <si>
    <t>20180731 10:37:19</t>
  </si>
  <si>
    <t>10:37:19</t>
  </si>
  <si>
    <t>18422-2</t>
  </si>
  <si>
    <t>MPF-289-20180731-10_37_21</t>
  </si>
  <si>
    <t>DARK-290-20180731-10_37_29</t>
  </si>
  <si>
    <t>10:36:46</t>
  </si>
  <si>
    <t>20180731 10:39:13</t>
  </si>
  <si>
    <t>10:39:13</t>
  </si>
  <si>
    <t>MPF-291-20180731-10_39_14</t>
  </si>
  <si>
    <t>DARK-292-20180731-10_39_22</t>
  </si>
  <si>
    <t>10:38:39</t>
  </si>
  <si>
    <t>20180731 10:40:18</t>
  </si>
  <si>
    <t>10:40:18</t>
  </si>
  <si>
    <t>MPF-293-20180731-10_40_19</t>
  </si>
  <si>
    <t>DARK-294-20180731-10_40_27</t>
  </si>
  <si>
    <t>20180731 10:42:09</t>
  </si>
  <si>
    <t>10:42:09</t>
  </si>
  <si>
    <t>MPF-295-20180731-10_42_10</t>
  </si>
  <si>
    <t>DARK-296-20180731-10_42_18</t>
  </si>
  <si>
    <t>10:41:34</t>
  </si>
  <si>
    <t>20180731 10:43:55</t>
  </si>
  <si>
    <t>10:43:55</t>
  </si>
  <si>
    <t>MPF-297-20180731-10_43_57</t>
  </si>
  <si>
    <t>DARK-298-20180731-10_44_05</t>
  </si>
  <si>
    <t>10:43:21</t>
  </si>
  <si>
    <t>20180731 10:45:50</t>
  </si>
  <si>
    <t>10:45:50</t>
  </si>
  <si>
    <t>MPF-299-20180731-10_45_52</t>
  </si>
  <si>
    <t>DARK-300-20180731-10_46_00</t>
  </si>
  <si>
    <t>10:45:14</t>
  </si>
  <si>
    <t>20180731 10:47:50</t>
  </si>
  <si>
    <t>10:47:50</t>
  </si>
  <si>
    <t>MPF-301-20180731-10_47_51</t>
  </si>
  <si>
    <t>DARK-302-20180731-10_47_59</t>
  </si>
  <si>
    <t>10:47:12</t>
  </si>
  <si>
    <t>20180731 10:49:50</t>
  </si>
  <si>
    <t>10:49:50</t>
  </si>
  <si>
    <t>MPF-303-20180731-10_49_52</t>
  </si>
  <si>
    <t>DARK-304-20180731-10_50_00</t>
  </si>
  <si>
    <t>10:49:06</t>
  </si>
  <si>
    <t>20180731 10:51:51</t>
  </si>
  <si>
    <t>10:51:51</t>
  </si>
  <si>
    <t>MPF-305-20180731-10_51_52</t>
  </si>
  <si>
    <t>DARK-306-20180731-10_52_00</t>
  </si>
  <si>
    <t>10:50:59</t>
  </si>
  <si>
    <t>20180731 10:53:51</t>
  </si>
  <si>
    <t>10:53:51</t>
  </si>
  <si>
    <t>MPF-307-20180731-10_53_53</t>
  </si>
  <si>
    <t>DARK-308-20180731-10_54_01</t>
  </si>
  <si>
    <t>10:53:01</t>
  </si>
  <si>
    <t>10:59:12</t>
  </si>
  <si>
    <t>Stability Definition:	A (GasEx): Slp&lt;1 Std&lt;0.05	gsw (GasEx): Slp&lt;1 Std&lt;0.05</t>
  </si>
  <si>
    <t>20180731 11:02:02</t>
  </si>
  <si>
    <t>11:02:02</t>
  </si>
  <si>
    <t>18432-2</t>
  </si>
  <si>
    <t>MPF-309-20180731-11_02_04</t>
  </si>
  <si>
    <t>DARK-310-20180731-11_02_12</t>
  </si>
  <si>
    <t>11:01:32</t>
  </si>
  <si>
    <t>20180731 11:03:47</t>
  </si>
  <si>
    <t>11:03:47</t>
  </si>
  <si>
    <t>MPF-311-20180731-11_03_49</t>
  </si>
  <si>
    <t>DARK-312-20180731-11_03_57</t>
  </si>
  <si>
    <t>11:03:15</t>
  </si>
  <si>
    <t>20180731 11:04:54</t>
  </si>
  <si>
    <t>11:04:54</t>
  </si>
  <si>
    <t>MPF-313-20180731-11_04_56</t>
  </si>
  <si>
    <t>DARK-314-20180731-11_05_04</t>
  </si>
  <si>
    <t>20180731 11:06:46</t>
  </si>
  <si>
    <t>11:06:46</t>
  </si>
  <si>
    <t>MPF-315-20180731-11_06_48</t>
  </si>
  <si>
    <t>DARK-316-20180731-11_06_56</t>
  </si>
  <si>
    <t>11:06:10</t>
  </si>
  <si>
    <t>20180731 11:08:30</t>
  </si>
  <si>
    <t>11:08:30</t>
  </si>
  <si>
    <t>MPF-317-20180731-11_08_32</t>
  </si>
  <si>
    <t>DARK-318-20180731-11_08_40</t>
  </si>
  <si>
    <t>11:08:05</t>
  </si>
  <si>
    <t>20180731 11:10:23</t>
  </si>
  <si>
    <t>11:10:23</t>
  </si>
  <si>
    <t>MPF-319-20180731-11_10_24</t>
  </si>
  <si>
    <t>DARK-320-20180731-11_10_32</t>
  </si>
  <si>
    <t>11:09:48</t>
  </si>
  <si>
    <t>20180731 11:12:22</t>
  </si>
  <si>
    <t>11:12:22</t>
  </si>
  <si>
    <t>MPF-321-20180731-11_12_23</t>
  </si>
  <si>
    <t>DARK-322-20180731-11_12_31</t>
  </si>
  <si>
    <t>11:11:40</t>
  </si>
  <si>
    <t>20180731 11:14:09</t>
  </si>
  <si>
    <t>11:14:09</t>
  </si>
  <si>
    <t>MPF-323-20180731-11_14_10</t>
  </si>
  <si>
    <t>DARK-324-20180731-11_14_18</t>
  </si>
  <si>
    <t>11:13:36</t>
  </si>
  <si>
    <t>20180731 11:16:04</t>
  </si>
  <si>
    <t>11:16:04</t>
  </si>
  <si>
    <t>MPF-325-20180731-11_16_05</t>
  </si>
  <si>
    <t>DARK-326-20180731-11_16_13</t>
  </si>
  <si>
    <t>11:15:25</t>
  </si>
  <si>
    <t>20180731 11:18:04</t>
  </si>
  <si>
    <t>11:18:04</t>
  </si>
  <si>
    <t>MPF-327-20180731-11_18_06</t>
  </si>
  <si>
    <t>DARK-328-20180731-11_18_14</t>
  </si>
  <si>
    <t>11:17:23</t>
  </si>
  <si>
    <t>20180731 11:26:06</t>
  </si>
  <si>
    <t>11:26:06</t>
  </si>
  <si>
    <t>18332-1</t>
  </si>
  <si>
    <t>MPF-329-20180731-11_26_07</t>
  </si>
  <si>
    <t>DARK-330-20180731-11_26_15</t>
  </si>
  <si>
    <t>11:25:37</t>
  </si>
  <si>
    <t>20180731 11:27:47</t>
  </si>
  <si>
    <t>11:27:47</t>
  </si>
  <si>
    <t>MPF-331-20180731-11_27_48</t>
  </si>
  <si>
    <t>DARK-332-20180731-11_27_56</t>
  </si>
  <si>
    <t>11:27:19</t>
  </si>
  <si>
    <t>20180731 11:28:50</t>
  </si>
  <si>
    <t>11:28:50</t>
  </si>
  <si>
    <t>MPF-333-20180731-11_28_52</t>
  </si>
  <si>
    <t>DARK-334-20180731-11_29_00</t>
  </si>
  <si>
    <t>20180731 11:30:30</t>
  </si>
  <si>
    <t>11:30:30</t>
  </si>
  <si>
    <t>MPF-335-20180731-11_30_32</t>
  </si>
  <si>
    <t>DARK-336-20180731-11_30_40</t>
  </si>
  <si>
    <t>11:30:02</t>
  </si>
  <si>
    <t>20180731 11:32:18</t>
  </si>
  <si>
    <t>11:32:18</t>
  </si>
  <si>
    <t>MPF-337-20180731-11_32_19</t>
  </si>
  <si>
    <t>DARK-338-20180731-11_32_27</t>
  </si>
  <si>
    <t>11:31:48</t>
  </si>
  <si>
    <t>20180731 11:33:56</t>
  </si>
  <si>
    <t>11:33:56</t>
  </si>
  <si>
    <t>MPF-339-20180731-11_33_58</t>
  </si>
  <si>
    <t>DARK-340-20180731-11_34_06</t>
  </si>
  <si>
    <t>11:33:32</t>
  </si>
  <si>
    <t>20180731 11:35:44</t>
  </si>
  <si>
    <t>11:35:44</t>
  </si>
  <si>
    <t>MPF-341-20180731-11_35_45</t>
  </si>
  <si>
    <t>DARK-342-20180731-11_35_53</t>
  </si>
  <si>
    <t>11:35:16</t>
  </si>
  <si>
    <t>20180731 11:37:27</t>
  </si>
  <si>
    <t>11:37:27</t>
  </si>
  <si>
    <t>MPF-343-20180731-11_37_28</t>
  </si>
  <si>
    <t>DARK-344-20180731-11_37_36</t>
  </si>
  <si>
    <t>11:36:55</t>
  </si>
  <si>
    <t>20180731 11:39:12</t>
  </si>
  <si>
    <t>11:39:12</t>
  </si>
  <si>
    <t>MPF-345-20180731-11_39_13</t>
  </si>
  <si>
    <t>DARK-346-20180731-11_39_21</t>
  </si>
  <si>
    <t>11:38:44</t>
  </si>
  <si>
    <t>20180731 11:41:10</t>
  </si>
  <si>
    <t>11:41:10</t>
  </si>
  <si>
    <t>MPF-347-20180731-11_41_11</t>
  </si>
  <si>
    <t>DARK-348-20180731-11_41_19</t>
  </si>
  <si>
    <t>11:40:29</t>
  </si>
  <si>
    <t>20180731 11:47:48</t>
  </si>
  <si>
    <t>11:47:48</t>
  </si>
  <si>
    <t>18321-2</t>
  </si>
  <si>
    <t>MPF-349-20180731-11_47_49</t>
  </si>
  <si>
    <t>DARK-350-20180731-11_47_57</t>
  </si>
  <si>
    <t>11:47:01</t>
  </si>
  <si>
    <t>20180731 11:49:40</t>
  </si>
  <si>
    <t>11:49:40</t>
  </si>
  <si>
    <t>MPF-351-20180731-11_49_41</t>
  </si>
  <si>
    <t>DARK-352-20180731-11_49_50</t>
  </si>
  <si>
    <t>11:49:09</t>
  </si>
  <si>
    <t>20180731 11:50:45</t>
  </si>
  <si>
    <t>11:50:45</t>
  </si>
  <si>
    <t>MPF-353-20180731-11_50_46</t>
  </si>
  <si>
    <t>DARK-354-20180731-11_50_55</t>
  </si>
  <si>
    <t>20180731 11:52:28</t>
  </si>
  <si>
    <t>11:52:28</t>
  </si>
  <si>
    <t>MPF-355-20180731-11_52_30</t>
  </si>
  <si>
    <t>DARK-356-20180731-11_52_38</t>
  </si>
  <si>
    <t>11:52:04</t>
  </si>
  <si>
    <t>20180731 11:54:09</t>
  </si>
  <si>
    <t>11:54:09</t>
  </si>
  <si>
    <t>MPF-357-20180731-11_54_11</t>
  </si>
  <si>
    <t>DARK-358-20180731-11_54_19</t>
  </si>
  <si>
    <t>11:53:46</t>
  </si>
  <si>
    <t>20180731 11:56:06</t>
  </si>
  <si>
    <t>11:56:06</t>
  </si>
  <si>
    <t>MPF-359-20180731-11_56_08</t>
  </si>
  <si>
    <t>DARK-360-20180731-11_56_16</t>
  </si>
  <si>
    <t>11:55:30</t>
  </si>
  <si>
    <t>20180731 11:58:07</t>
  </si>
  <si>
    <t>11:58:07</t>
  </si>
  <si>
    <t>MPF-361-20180731-11_58_09</t>
  </si>
  <si>
    <t>DARK-362-20180731-11_58_17</t>
  </si>
  <si>
    <t>11:57:26</t>
  </si>
  <si>
    <t>20180731 12:00:07</t>
  </si>
  <si>
    <t>12:00:07</t>
  </si>
  <si>
    <t>MPF-363-20180731-12_00_09</t>
  </si>
  <si>
    <t>DARK-364-20180731-12_00_17</t>
  </si>
  <si>
    <t>11:59:21</t>
  </si>
  <si>
    <t>20180731 12:01:43</t>
  </si>
  <si>
    <t>12:01:43</t>
  </si>
  <si>
    <t>MPF-365-20180731-12_01_45</t>
  </si>
  <si>
    <t>DARK-366-20180731-12_01_53</t>
  </si>
  <si>
    <t>12:01:17</t>
  </si>
  <si>
    <t>20180731 12:03:30</t>
  </si>
  <si>
    <t>12:03:30</t>
  </si>
  <si>
    <t>MPF-367-20180731-12_03_32</t>
  </si>
  <si>
    <t>DARK-368-20180731-12_03_40</t>
  </si>
  <si>
    <t>12:02:56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</si>
</sst>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76"/>
  <sheetViews>
    <sheetView tabSelected="1" topLeftCell="A13" workbookViewId="0">
      <selection activeCell="A14" sqref="A14:XFD76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31</v>
      </c>
    </row>
    <row r="4" spans="1:171" x14ac:dyDescent="0.2">
      <c r="A4" t="s">
        <v>32</v>
      </c>
      <c r="B4" t="s">
        <v>33</v>
      </c>
    </row>
    <row r="5" spans="1:171" x14ac:dyDescent="0.2">
      <c r="B5">
        <v>2</v>
      </c>
    </row>
    <row r="6" spans="1:171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1" x14ac:dyDescent="0.2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71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</row>
    <row r="15" spans="1:171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106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119</v>
      </c>
      <c r="AG15" t="s">
        <v>77</v>
      </c>
      <c r="AH15" t="s">
        <v>120</v>
      </c>
      <c r="AI15" t="s">
        <v>121</v>
      </c>
      <c r="AJ15" t="s">
        <v>122</v>
      </c>
      <c r="AK15" t="s">
        <v>123</v>
      </c>
      <c r="AL15" t="s">
        <v>124</v>
      </c>
      <c r="AM15" t="s">
        <v>125</v>
      </c>
      <c r="AN15" t="s">
        <v>126</v>
      </c>
      <c r="AO15" t="s">
        <v>127</v>
      </c>
      <c r="AP15" t="s">
        <v>128</v>
      </c>
      <c r="AQ15" t="s">
        <v>129</v>
      </c>
      <c r="AR15" t="s">
        <v>130</v>
      </c>
      <c r="AS15" t="s">
        <v>131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154</v>
      </c>
      <c r="BQ15" t="s">
        <v>155</v>
      </c>
      <c r="BR15" t="s">
        <v>156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94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89</v>
      </c>
      <c r="DJ15" t="s">
        <v>92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  <c r="ED15" t="s">
        <v>217</v>
      </c>
      <c r="EE15" t="s">
        <v>218</v>
      </c>
      <c r="EF15" t="s">
        <v>219</v>
      </c>
      <c r="EG15" t="s">
        <v>220</v>
      </c>
      <c r="EH15" t="s">
        <v>221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</row>
    <row r="16" spans="1:171" x14ac:dyDescent="0.2">
      <c r="B16" t="s">
        <v>255</v>
      </c>
      <c r="C16" t="s">
        <v>255</v>
      </c>
      <c r="G16" t="s">
        <v>255</v>
      </c>
      <c r="H16" t="s">
        <v>256</v>
      </c>
      <c r="I16" t="s">
        <v>257</v>
      </c>
      <c r="J16" t="s">
        <v>258</v>
      </c>
      <c r="K16" t="s">
        <v>258</v>
      </c>
      <c r="L16" t="s">
        <v>168</v>
      </c>
      <c r="M16" t="s">
        <v>168</v>
      </c>
      <c r="N16" t="s">
        <v>256</v>
      </c>
      <c r="O16" t="s">
        <v>256</v>
      </c>
      <c r="P16" t="s">
        <v>256</v>
      </c>
      <c r="Q16" t="s">
        <v>256</v>
      </c>
      <c r="R16" t="s">
        <v>259</v>
      </c>
      <c r="S16" t="s">
        <v>260</v>
      </c>
      <c r="T16" t="s">
        <v>260</v>
      </c>
      <c r="U16" t="s">
        <v>261</v>
      </c>
      <c r="V16" t="s">
        <v>262</v>
      </c>
      <c r="W16" t="s">
        <v>261</v>
      </c>
      <c r="X16" t="s">
        <v>261</v>
      </c>
      <c r="Y16" t="s">
        <v>261</v>
      </c>
      <c r="Z16" t="s">
        <v>259</v>
      </c>
      <c r="AA16" t="s">
        <v>259</v>
      </c>
      <c r="AB16" t="s">
        <v>259</v>
      </c>
      <c r="AC16" t="s">
        <v>259</v>
      </c>
      <c r="AG16" t="s">
        <v>263</v>
      </c>
      <c r="AH16" t="s">
        <v>262</v>
      </c>
      <c r="AJ16" t="s">
        <v>262</v>
      </c>
      <c r="AK16" t="s">
        <v>263</v>
      </c>
      <c r="AQ16" t="s">
        <v>257</v>
      </c>
      <c r="AW16" t="s">
        <v>257</v>
      </c>
      <c r="AX16" t="s">
        <v>257</v>
      </c>
      <c r="AY16" t="s">
        <v>257</v>
      </c>
      <c r="BA16" t="s">
        <v>264</v>
      </c>
      <c r="BK16" t="s">
        <v>265</v>
      </c>
      <c r="BL16" t="s">
        <v>265</v>
      </c>
      <c r="BM16" t="s">
        <v>265</v>
      </c>
      <c r="BN16" t="s">
        <v>257</v>
      </c>
      <c r="BP16" t="s">
        <v>266</v>
      </c>
      <c r="BR16" t="s">
        <v>257</v>
      </c>
      <c r="BS16" t="s">
        <v>257</v>
      </c>
      <c r="BU16" t="s">
        <v>267</v>
      </c>
      <c r="BV16" t="s">
        <v>268</v>
      </c>
      <c r="BY16" t="s">
        <v>255</v>
      </c>
      <c r="BZ16" t="s">
        <v>258</v>
      </c>
      <c r="CA16" t="s">
        <v>258</v>
      </c>
      <c r="CB16" t="s">
        <v>269</v>
      </c>
      <c r="CC16" t="s">
        <v>269</v>
      </c>
      <c r="CD16" t="s">
        <v>263</v>
      </c>
      <c r="CE16" t="s">
        <v>261</v>
      </c>
      <c r="CF16" t="s">
        <v>261</v>
      </c>
      <c r="CG16" t="s">
        <v>260</v>
      </c>
      <c r="CH16" t="s">
        <v>260</v>
      </c>
      <c r="CI16" t="s">
        <v>260</v>
      </c>
      <c r="CJ16" t="s">
        <v>270</v>
      </c>
      <c r="CK16" t="s">
        <v>257</v>
      </c>
      <c r="CL16" t="s">
        <v>257</v>
      </c>
      <c r="CM16" t="s">
        <v>257</v>
      </c>
      <c r="CR16" t="s">
        <v>257</v>
      </c>
      <c r="CU16" t="s">
        <v>260</v>
      </c>
      <c r="CV16" t="s">
        <v>260</v>
      </c>
      <c r="CW16" t="s">
        <v>260</v>
      </c>
      <c r="CX16" t="s">
        <v>260</v>
      </c>
      <c r="CY16" t="s">
        <v>260</v>
      </c>
      <c r="CZ16" t="s">
        <v>257</v>
      </c>
      <c r="DA16" t="s">
        <v>257</v>
      </c>
      <c r="DB16" t="s">
        <v>257</v>
      </c>
      <c r="DC16" t="s">
        <v>255</v>
      </c>
      <c r="DE16" t="s">
        <v>271</v>
      </c>
      <c r="DF16" t="s">
        <v>271</v>
      </c>
      <c r="DH16" t="s">
        <v>255</v>
      </c>
      <c r="DI16" t="s">
        <v>272</v>
      </c>
      <c r="DL16" t="s">
        <v>273</v>
      </c>
      <c r="DM16" t="s">
        <v>274</v>
      </c>
      <c r="DN16" t="s">
        <v>273</v>
      </c>
      <c r="DO16" t="s">
        <v>274</v>
      </c>
      <c r="DP16" t="s">
        <v>262</v>
      </c>
      <c r="DQ16" t="s">
        <v>262</v>
      </c>
      <c r="DR16" t="s">
        <v>257</v>
      </c>
      <c r="DS16" t="s">
        <v>275</v>
      </c>
      <c r="DT16" t="s">
        <v>257</v>
      </c>
      <c r="DV16" t="s">
        <v>256</v>
      </c>
      <c r="DW16" t="s">
        <v>276</v>
      </c>
      <c r="DX16" t="s">
        <v>256</v>
      </c>
      <c r="EC16" t="s">
        <v>277</v>
      </c>
      <c r="ED16" t="s">
        <v>277</v>
      </c>
      <c r="EE16" t="s">
        <v>277</v>
      </c>
      <c r="EF16" t="s">
        <v>277</v>
      </c>
      <c r="EG16" t="s">
        <v>277</v>
      </c>
      <c r="EH16" t="s">
        <v>277</v>
      </c>
      <c r="EI16" t="s">
        <v>277</v>
      </c>
      <c r="EJ16" t="s">
        <v>277</v>
      </c>
      <c r="EK16" t="s">
        <v>277</v>
      </c>
      <c r="EL16" t="s">
        <v>277</v>
      </c>
      <c r="EM16" t="s">
        <v>277</v>
      </c>
      <c r="EN16" t="s">
        <v>277</v>
      </c>
      <c r="EU16" t="s">
        <v>277</v>
      </c>
      <c r="EV16" t="s">
        <v>262</v>
      </c>
      <c r="EW16" t="s">
        <v>262</v>
      </c>
      <c r="EX16" t="s">
        <v>273</v>
      </c>
      <c r="EY16" t="s">
        <v>274</v>
      </c>
      <c r="FA16" t="s">
        <v>263</v>
      </c>
      <c r="FB16" t="s">
        <v>263</v>
      </c>
      <c r="FC16" t="s">
        <v>260</v>
      </c>
      <c r="FD16" t="s">
        <v>260</v>
      </c>
      <c r="FE16" t="s">
        <v>260</v>
      </c>
      <c r="FF16" t="s">
        <v>260</v>
      </c>
      <c r="FG16" t="s">
        <v>260</v>
      </c>
      <c r="FH16" t="s">
        <v>262</v>
      </c>
      <c r="FI16" t="s">
        <v>262</v>
      </c>
      <c r="FJ16" t="s">
        <v>262</v>
      </c>
      <c r="FK16" t="s">
        <v>260</v>
      </c>
      <c r="FL16" t="s">
        <v>258</v>
      </c>
      <c r="FM16" t="s">
        <v>269</v>
      </c>
      <c r="FN16" t="s">
        <v>262</v>
      </c>
      <c r="FO16" t="s">
        <v>262</v>
      </c>
    </row>
    <row r="17" spans="1:171" x14ac:dyDescent="0.2">
      <c r="A17">
        <v>21</v>
      </c>
      <c r="B17">
        <v>1533048449.8</v>
      </c>
      <c r="C17">
        <v>3183</v>
      </c>
      <c r="D17" t="s">
        <v>285</v>
      </c>
      <c r="E17" t="s">
        <v>286</v>
      </c>
      <c r="F17" t="s">
        <v>287</v>
      </c>
      <c r="G17">
        <v>1533048441.8</v>
      </c>
      <c r="H17">
        <f t="shared" ref="H17:H28" si="0">CD17*AI17*(CB17-CC17)/(100*BV17*(1000-AI17*CB17))</f>
        <v>6.4617264746908761E-3</v>
      </c>
      <c r="I17">
        <f t="shared" ref="I17:I28" si="1">CD17*AI17*(CA17-BZ17*(1000-AI17*CC17)/(1000-AI17*CB17))/(100*BV17)</f>
        <v>29.159224746544048</v>
      </c>
      <c r="J17">
        <f t="shared" ref="J17:J28" si="2">BZ17 - IF(AI17&gt;1, I17*BV17*100/(AK17*CJ17), 0)</f>
        <v>352.92700000000002</v>
      </c>
      <c r="K17">
        <f t="shared" ref="K17:K28" si="3">((Q17-H17/2)*J17-I17)/(Q17+H17/2)</f>
        <v>252.52329686630281</v>
      </c>
      <c r="L17">
        <f t="shared" ref="L17:L28" si="4">K17*(CE17+CF17)/1000</f>
        <v>25.019808572752751</v>
      </c>
      <c r="M17">
        <f t="shared" ref="M17:M28" si="5">(BZ17 - IF(AI17&gt;1, I17*BV17*100/(AK17*CJ17), 0))*(CE17+CF17)/1000</f>
        <v>34.967728085820923</v>
      </c>
      <c r="N17">
        <f t="shared" ref="N17:N28" si="6">2/((1/P17-1/O17)+SIGN(P17)*SQRT((1/P17-1/O17)*(1/P17-1/O17) + 4*BW17/((BW17+1)*(BW17+1))*(2*1/P17*1/O17-1/O17*1/O17)))</f>
        <v>0.55351101791002499</v>
      </c>
      <c r="O17">
        <f t="shared" ref="O17:O28" si="7">AF17+AE17*BV17+AD17*BV17*BV17</f>
        <v>2.2445481756507348</v>
      </c>
      <c r="P17">
        <f t="shared" ref="P17:P28" si="8">H17*(1000-(1000*0.61365*EXP(17.502*T17/(240.97+T17))/(CE17+CF17)+CB17)/2)/(1000*0.61365*EXP(17.502*T17/(240.97+T17))/(CE17+CF17)-CB17)</f>
        <v>0.48739659047647726</v>
      </c>
      <c r="Q17">
        <f t="shared" ref="Q17:Q28" si="9">1/((BW17+1)/(N17/1.6)+1/(O17/1.37)) + BW17/((BW17+1)/(N17/1.6) + BW17/(O17/1.37))</f>
        <v>0.30990243269509887</v>
      </c>
      <c r="R17">
        <f t="shared" ref="R17:R28" si="10">(BS17*BU17)</f>
        <v>280.85849684527568</v>
      </c>
      <c r="S17">
        <f t="shared" ref="S17:S28" si="11">(CG17+(R17+2*0.95*0.0000000567*(((CG17+$B$7)+273)^4-(CG17+273)^4)-44100*H17)/(1.84*29.3*O17+8*0.95*0.0000000567*(CG17+273)^3))</f>
        <v>27.702859865378176</v>
      </c>
      <c r="T17">
        <f t="shared" ref="T17:T28" si="12">($C$7*CH17+$D$7*CI17+$E$7*S17)</f>
        <v>27.615670967741899</v>
      </c>
      <c r="U17">
        <f t="shared" ref="U17:U28" si="13">0.61365*EXP(17.502*T17/(240.97+T17))</f>
        <v>3.710642498645532</v>
      </c>
      <c r="V17">
        <f t="shared" ref="V17:V28" si="14">(W17/X17*100)</f>
        <v>65.2468094652221</v>
      </c>
      <c r="W17">
        <f t="shared" ref="W17:W28" si="15">CB17*(CE17+CF17)/1000</f>
        <v>2.4378436241843189</v>
      </c>
      <c r="X17">
        <f t="shared" ref="X17:X28" si="16">0.61365*EXP(17.502*CG17/(240.97+CG17))</f>
        <v>3.7363415072176673</v>
      </c>
      <c r="Y17">
        <f t="shared" ref="Y17:Y28" si="17">(U17-CB17*(CE17+CF17)/1000)</f>
        <v>1.2727988744612131</v>
      </c>
      <c r="Z17">
        <f t="shared" ref="Z17:Z28" si="18">(-H17*44100)</f>
        <v>-284.96213753386763</v>
      </c>
      <c r="AA17">
        <f t="shared" ref="AA17:AA28" si="19">2*29.3*O17*0.92*(CG17-T17)</f>
        <v>14.291835092413388</v>
      </c>
      <c r="AB17">
        <f t="shared" ref="AB17:AB28" si="20">2*0.95*0.0000000567*(((CG17+$B$7)+273)^4-(T17+273)^4)</f>
        <v>1.3834423095904504</v>
      </c>
      <c r="AC17">
        <f t="shared" ref="AC17:AC28" si="21">R17+AB17+Z17+AA17</f>
        <v>11.5716367134119</v>
      </c>
      <c r="AD17">
        <v>-4.10371367797778E-2</v>
      </c>
      <c r="AE17">
        <v>4.6067781085932603E-2</v>
      </c>
      <c r="AF17">
        <v>3.4454784132071401</v>
      </c>
      <c r="AG17">
        <v>0</v>
      </c>
      <c r="AH17">
        <v>0</v>
      </c>
      <c r="AI17">
        <f t="shared" ref="AI17:AI28" si="22">IF(AG17*$H$13&gt;=AK17,1,(AK17/(AK17-AG17*$H$13)))</f>
        <v>1</v>
      </c>
      <c r="AJ17">
        <f t="shared" ref="AJ17:AJ28" si="23">(AI17-1)*100</f>
        <v>0</v>
      </c>
      <c r="AK17">
        <f t="shared" ref="AK17:AK28" si="24">MAX(0,($B$13+$C$13*CJ17)/(1+$D$13*CJ17)*CE17/(CG17+273)*$E$13)</f>
        <v>52201.529883234427</v>
      </c>
      <c r="AL17">
        <v>0</v>
      </c>
      <c r="AM17">
        <v>0</v>
      </c>
      <c r="AN17">
        <v>0</v>
      </c>
      <c r="AO17">
        <f t="shared" ref="AO17:AO28" si="25">AN17-AM17</f>
        <v>0</v>
      </c>
      <c r="AP17" t="e">
        <f t="shared" ref="AP17:AP28" si="26">AO17/AN17</f>
        <v>#DIV/0!</v>
      </c>
      <c r="AQ17">
        <v>-1</v>
      </c>
      <c r="AR17" t="s">
        <v>288</v>
      </c>
      <c r="AS17">
        <v>797.14629411764702</v>
      </c>
      <c r="AT17">
        <v>1254.47</v>
      </c>
      <c r="AU17">
        <f t="shared" ref="AU17:AU28" si="27">1-AS17/AT17</f>
        <v>0.36455531489980075</v>
      </c>
      <c r="AV17">
        <v>0.5</v>
      </c>
      <c r="AW17">
        <f t="shared" ref="AW17:AW28" si="28">BS17</f>
        <v>1433.0777146980515</v>
      </c>
      <c r="AX17">
        <f t="shared" ref="AX17:AX28" si="29">I17</f>
        <v>29.159224746544048</v>
      </c>
      <c r="AY17">
        <f t="shared" ref="AY17:AY28" si="30">AU17*AV17*AW17</f>
        <v>261.21804877881749</v>
      </c>
      <c r="AZ17">
        <f t="shared" ref="AZ17:AZ28" si="31">BE17/AT17</f>
        <v>0.55023236904828332</v>
      </c>
      <c r="BA17">
        <f t="shared" ref="BA17:BA28" si="32">(AX17-AQ17)/AW17</f>
        <v>2.1045072739058382E-2</v>
      </c>
      <c r="BB17">
        <f t="shared" ref="BB17:BB28" si="33">(AN17-AT17)/AT17</f>
        <v>-1</v>
      </c>
      <c r="BC17" t="s">
        <v>289</v>
      </c>
      <c r="BD17">
        <v>564.22</v>
      </c>
      <c r="BE17">
        <f t="shared" ref="BE17:BE28" si="34">AT17-BD17</f>
        <v>690.25</v>
      </c>
      <c r="BF17">
        <f t="shared" ref="BF17:BF28" si="35">(AT17-AS17)/(AT17-BD17)</f>
        <v>0.66254792594328582</v>
      </c>
      <c r="BG17">
        <f t="shared" ref="BG17:BG28" si="36">(AN17-AT17)/(AN17-BD17)</f>
        <v>2.2233703165431922</v>
      </c>
      <c r="BH17">
        <f t="shared" ref="BH17:BH28" si="37">(AT17-AS17)/(AT17-AM17)</f>
        <v>0.3645553148998007</v>
      </c>
      <c r="BI17" t="e">
        <f t="shared" ref="BI17:BI28" si="38">(AN17-AT17)/(AN17-AM17)</f>
        <v>#DIV/0!</v>
      </c>
      <c r="BJ17">
        <v>249</v>
      </c>
      <c r="BK17">
        <v>300</v>
      </c>
      <c r="BL17">
        <v>300</v>
      </c>
      <c r="BM17">
        <v>300</v>
      </c>
      <c r="BN17">
        <v>10283.1</v>
      </c>
      <c r="BO17">
        <v>1152.67</v>
      </c>
      <c r="BP17">
        <v>-7.12709E-3</v>
      </c>
      <c r="BQ17">
        <v>5.5101300000000002</v>
      </c>
      <c r="BR17">
        <f t="shared" ref="BR17:BR28" si="39">$B$11*CK17+$C$11*CL17+$F$11*CM17</f>
        <v>1699.99096774194</v>
      </c>
      <c r="BS17">
        <f t="shared" ref="BS17:BS28" si="40">BR17*BT17</f>
        <v>1433.0777146980515</v>
      </c>
      <c r="BT17">
        <f t="shared" ref="BT17:BT28" si="41">($B$11*$D$9+$C$11*$D$9+$F$11*((CZ17+CR17)/MAX(CZ17+CR17+DA17, 0.1)*$I$9+DA17/MAX(CZ17+CR17+DA17, 0.1)*$J$9))/($B$11+$C$11+$F$11)</f>
        <v>0.84299136989038037</v>
      </c>
      <c r="BU17">
        <f t="shared" ref="BU17:BU28" si="42">($B$11*$K$9+$C$11*$K$9+$F$11*((CZ17+CR17)/MAX(CZ17+CR17+DA17, 0.1)*$P$9+DA17/MAX(CZ17+CR17+DA17, 0.1)*$Q$9))/($B$11+$C$11+$F$11)</f>
        <v>0.19598273978076086</v>
      </c>
      <c r="BV17">
        <v>6</v>
      </c>
      <c r="BW17">
        <v>0.5</v>
      </c>
      <c r="BX17" t="s">
        <v>278</v>
      </c>
      <c r="BY17">
        <v>1533048441.8</v>
      </c>
      <c r="BZ17">
        <v>352.92700000000002</v>
      </c>
      <c r="CA17">
        <v>400.08622580645198</v>
      </c>
      <c r="CB17">
        <v>24.604996774193499</v>
      </c>
      <c r="CC17">
        <v>15.1509709677419</v>
      </c>
      <c r="CD17">
        <v>400.00329032258099</v>
      </c>
      <c r="CE17">
        <v>98.979209677419306</v>
      </c>
      <c r="CF17">
        <v>9.9999580645161304E-2</v>
      </c>
      <c r="CG17">
        <v>27.733777419354801</v>
      </c>
      <c r="CH17">
        <v>27.615670967741899</v>
      </c>
      <c r="CI17">
        <v>999.9</v>
      </c>
      <c r="CJ17">
        <v>9998.3674193548395</v>
      </c>
      <c r="CK17">
        <v>0</v>
      </c>
      <c r="CL17">
        <v>16.0462225806452</v>
      </c>
      <c r="CM17">
        <v>1699.99096774194</v>
      </c>
      <c r="CN17">
        <v>0.89999200000000001</v>
      </c>
      <c r="CO17">
        <v>0.100008</v>
      </c>
      <c r="CP17">
        <v>0</v>
      </c>
      <c r="CQ17">
        <v>797.08390322580601</v>
      </c>
      <c r="CR17">
        <v>4.9993999999999996</v>
      </c>
      <c r="CS17">
        <v>11252.490322580599</v>
      </c>
      <c r="CT17">
        <v>13806.896774193599</v>
      </c>
      <c r="CU17">
        <v>44.311999999999998</v>
      </c>
      <c r="CV17">
        <v>45.061999999999998</v>
      </c>
      <c r="CW17">
        <v>45.061999999999998</v>
      </c>
      <c r="CX17">
        <v>45.375</v>
      </c>
      <c r="CY17">
        <v>46.25</v>
      </c>
      <c r="CZ17">
        <v>1525.48096774194</v>
      </c>
      <c r="DA17">
        <v>169.51</v>
      </c>
      <c r="DB17">
        <v>0</v>
      </c>
      <c r="DC17">
        <v>712.09999990463302</v>
      </c>
      <c r="DD17">
        <v>797.14629411764702</v>
      </c>
      <c r="DE17">
        <v>0.25661764241715501</v>
      </c>
      <c r="DF17">
        <v>21.544117620968802</v>
      </c>
      <c r="DG17">
        <v>11253.6647058824</v>
      </c>
      <c r="DH17">
        <v>10</v>
      </c>
      <c r="DI17">
        <v>1533048422.3</v>
      </c>
      <c r="DJ17" t="s">
        <v>290</v>
      </c>
      <c r="DK17">
        <v>19</v>
      </c>
      <c r="DL17">
        <v>-4.5330000000000004</v>
      </c>
      <c r="DM17">
        <v>0.46899999999999997</v>
      </c>
      <c r="DN17">
        <v>400</v>
      </c>
      <c r="DO17">
        <v>15</v>
      </c>
      <c r="DP17">
        <v>0.02</v>
      </c>
      <c r="DQ17">
        <v>0.01</v>
      </c>
      <c r="DR17">
        <v>29.163589201833901</v>
      </c>
      <c r="DS17">
        <v>-0.33342097979153501</v>
      </c>
      <c r="DT17">
        <v>3.4522335864424401E-2</v>
      </c>
      <c r="DU17">
        <v>1</v>
      </c>
      <c r="DV17">
        <v>0.55268802306230003</v>
      </c>
      <c r="DW17">
        <v>7.4274266759555799E-2</v>
      </c>
      <c r="DX17">
        <v>6.3081538846172201E-3</v>
      </c>
      <c r="DY17">
        <v>1</v>
      </c>
      <c r="DZ17">
        <v>2</v>
      </c>
      <c r="EA17">
        <v>2</v>
      </c>
      <c r="EB17" t="s">
        <v>279</v>
      </c>
      <c r="EC17">
        <v>1.88541</v>
      </c>
      <c r="ED17">
        <v>1.8774299999999999</v>
      </c>
      <c r="EE17">
        <v>1.87662</v>
      </c>
      <c r="EF17">
        <v>1.87764</v>
      </c>
      <c r="EG17">
        <v>1.88232</v>
      </c>
      <c r="EH17">
        <v>1.88141</v>
      </c>
      <c r="EI17">
        <v>1.87609</v>
      </c>
      <c r="EJ17">
        <v>1.8757600000000001</v>
      </c>
      <c r="EK17" t="s">
        <v>280</v>
      </c>
      <c r="EL17" t="s">
        <v>19</v>
      </c>
      <c r="EM17" t="s">
        <v>19</v>
      </c>
      <c r="EN17" t="s">
        <v>19</v>
      </c>
      <c r="EO17" t="s">
        <v>281</v>
      </c>
      <c r="EP17" t="s">
        <v>282</v>
      </c>
      <c r="EQ17" t="s">
        <v>283</v>
      </c>
      <c r="ER17" t="s">
        <v>283</v>
      </c>
      <c r="ES17" t="s">
        <v>283</v>
      </c>
      <c r="ET17" t="s">
        <v>283</v>
      </c>
      <c r="EU17">
        <v>0</v>
      </c>
      <c r="EV17">
        <v>100</v>
      </c>
      <c r="EW17">
        <v>100</v>
      </c>
      <c r="EX17">
        <v>-4.5330000000000004</v>
      </c>
      <c r="EY17">
        <v>0.46899999999999997</v>
      </c>
      <c r="EZ17">
        <v>2</v>
      </c>
      <c r="FA17">
        <v>387.25700000000001</v>
      </c>
      <c r="FB17">
        <v>653.29700000000003</v>
      </c>
      <c r="FC17">
        <v>25.000299999999999</v>
      </c>
      <c r="FD17">
        <v>26.67</v>
      </c>
      <c r="FE17">
        <v>30.000299999999999</v>
      </c>
      <c r="FF17">
        <v>26.6067</v>
      </c>
      <c r="FG17">
        <v>26.563600000000001</v>
      </c>
      <c r="FH17">
        <v>19.939</v>
      </c>
      <c r="FI17">
        <v>29.326499999999999</v>
      </c>
      <c r="FJ17">
        <v>0</v>
      </c>
      <c r="FK17">
        <v>25</v>
      </c>
      <c r="FL17">
        <v>400</v>
      </c>
      <c r="FM17">
        <v>15.0092</v>
      </c>
      <c r="FN17">
        <v>101.44</v>
      </c>
      <c r="FO17">
        <v>102.907</v>
      </c>
    </row>
    <row r="18" spans="1:171" x14ac:dyDescent="0.2">
      <c r="A18">
        <v>22</v>
      </c>
      <c r="B18">
        <v>1533048548.8</v>
      </c>
      <c r="C18">
        <v>3282</v>
      </c>
      <c r="D18" t="s">
        <v>291</v>
      </c>
      <c r="E18" t="s">
        <v>292</v>
      </c>
      <c r="F18" t="s">
        <v>287</v>
      </c>
      <c r="G18">
        <v>1533048540.8</v>
      </c>
      <c r="H18">
        <f t="shared" si="0"/>
        <v>6.4049489793122543E-3</v>
      </c>
      <c r="I18">
        <f t="shared" si="1"/>
        <v>21.778181533207142</v>
      </c>
      <c r="J18">
        <f t="shared" si="2"/>
        <v>264.85964516129002</v>
      </c>
      <c r="K18">
        <f t="shared" si="3"/>
        <v>189.39162634380259</v>
      </c>
      <c r="L18">
        <f t="shared" si="4"/>
        <v>18.76508873273934</v>
      </c>
      <c r="M18">
        <f t="shared" si="5"/>
        <v>26.242526341429766</v>
      </c>
      <c r="N18">
        <f t="shared" si="6"/>
        <v>0.54941893079837201</v>
      </c>
      <c r="O18">
        <f t="shared" si="7"/>
        <v>2.244866029550753</v>
      </c>
      <c r="P18">
        <f t="shared" si="8"/>
        <v>0.48422512121260636</v>
      </c>
      <c r="Q18">
        <f t="shared" si="9"/>
        <v>0.30785106070271628</v>
      </c>
      <c r="R18">
        <f t="shared" si="10"/>
        <v>280.86190870751267</v>
      </c>
      <c r="S18">
        <f t="shared" si="11"/>
        <v>27.746148887303899</v>
      </c>
      <c r="T18">
        <f t="shared" si="12"/>
        <v>27.655738709677401</v>
      </c>
      <c r="U18">
        <f t="shared" si="13"/>
        <v>3.7193435727688824</v>
      </c>
      <c r="V18">
        <f t="shared" si="14"/>
        <v>65.467529164833977</v>
      </c>
      <c r="W18">
        <f t="shared" si="15"/>
        <v>2.4495784786842103</v>
      </c>
      <c r="X18">
        <f t="shared" si="16"/>
        <v>3.7416693587391516</v>
      </c>
      <c r="Y18">
        <f t="shared" si="17"/>
        <v>1.2697650940846721</v>
      </c>
      <c r="Z18">
        <f t="shared" si="18"/>
        <v>-282.4582499876704</v>
      </c>
      <c r="AA18">
        <f t="shared" si="19"/>
        <v>12.397276703439582</v>
      </c>
      <c r="AB18">
        <f t="shared" si="20"/>
        <v>1.2002660224774921</v>
      </c>
      <c r="AC18">
        <f t="shared" si="21"/>
        <v>12.00120144575933</v>
      </c>
      <c r="AD18">
        <v>-4.1045675721755798E-2</v>
      </c>
      <c r="AE18">
        <v>4.6077366796355303E-2</v>
      </c>
      <c r="AF18">
        <v>3.4460461547558299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52207.748908933165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293</v>
      </c>
      <c r="AS18">
        <v>767.85747058823495</v>
      </c>
      <c r="AT18">
        <v>1165.9100000000001</v>
      </c>
      <c r="AU18">
        <f t="shared" si="27"/>
        <v>0.34140931067729507</v>
      </c>
      <c r="AV18">
        <v>0.5</v>
      </c>
      <c r="AW18">
        <f t="shared" si="28"/>
        <v>1433.0973114721496</v>
      </c>
      <c r="AX18">
        <f t="shared" si="29"/>
        <v>21.778181533207142</v>
      </c>
      <c r="AY18">
        <f t="shared" si="30"/>
        <v>244.63638262159571</v>
      </c>
      <c r="AZ18">
        <f t="shared" si="31"/>
        <v>0.52394267138972994</v>
      </c>
      <c r="BA18">
        <f t="shared" si="32"/>
        <v>1.5894371827275461E-2</v>
      </c>
      <c r="BB18">
        <f t="shared" si="33"/>
        <v>-1</v>
      </c>
      <c r="BC18" t="s">
        <v>294</v>
      </c>
      <c r="BD18">
        <v>555.04</v>
      </c>
      <c r="BE18">
        <f t="shared" si="34"/>
        <v>610.87000000000012</v>
      </c>
      <c r="BF18">
        <f t="shared" si="35"/>
        <v>0.65161577653472103</v>
      </c>
      <c r="BG18">
        <f t="shared" si="36"/>
        <v>2.1005873450562125</v>
      </c>
      <c r="BH18">
        <f t="shared" si="37"/>
        <v>0.34140931067729507</v>
      </c>
      <c r="BI18" t="e">
        <f t="shared" si="38"/>
        <v>#DIV/0!</v>
      </c>
      <c r="BJ18">
        <v>251</v>
      </c>
      <c r="BK18">
        <v>300</v>
      </c>
      <c r="BL18">
        <v>300</v>
      </c>
      <c r="BM18">
        <v>300</v>
      </c>
      <c r="BN18">
        <v>10282.200000000001</v>
      </c>
      <c r="BO18">
        <v>1078.9100000000001</v>
      </c>
      <c r="BP18">
        <v>-7.1261099999999997E-3</v>
      </c>
      <c r="BQ18">
        <v>5.7944300000000002</v>
      </c>
      <c r="BR18">
        <f t="shared" si="39"/>
        <v>1700.01451612903</v>
      </c>
      <c r="BS18">
        <f t="shared" si="40"/>
        <v>1433.0973114721496</v>
      </c>
      <c r="BT18">
        <f t="shared" si="41"/>
        <v>0.84299122029577922</v>
      </c>
      <c r="BU18">
        <f t="shared" si="42"/>
        <v>0.19598244059155842</v>
      </c>
      <c r="BV18">
        <v>6</v>
      </c>
      <c r="BW18">
        <v>0.5</v>
      </c>
      <c r="BX18" t="s">
        <v>278</v>
      </c>
      <c r="BY18">
        <v>1533048540.8</v>
      </c>
      <c r="BZ18">
        <v>264.85964516129002</v>
      </c>
      <c r="CA18">
        <v>300.07161290322603</v>
      </c>
      <c r="CB18">
        <v>24.723019354838701</v>
      </c>
      <c r="CC18">
        <v>15.3531</v>
      </c>
      <c r="CD18">
        <v>399.999129032258</v>
      </c>
      <c r="CE18">
        <v>98.980887096774197</v>
      </c>
      <c r="CF18">
        <v>9.9991477419354893E-2</v>
      </c>
      <c r="CG18">
        <v>27.758174193548399</v>
      </c>
      <c r="CH18">
        <v>27.655738709677401</v>
      </c>
      <c r="CI18">
        <v>999.9</v>
      </c>
      <c r="CJ18">
        <v>10000.2783870968</v>
      </c>
      <c r="CK18">
        <v>0</v>
      </c>
      <c r="CL18">
        <v>16.148419354838701</v>
      </c>
      <c r="CM18">
        <v>1700.01451612903</v>
      </c>
      <c r="CN18">
        <v>0.89999874193548401</v>
      </c>
      <c r="CO18">
        <v>0.1000014</v>
      </c>
      <c r="CP18">
        <v>0</v>
      </c>
      <c r="CQ18">
        <v>767.91677419354801</v>
      </c>
      <c r="CR18">
        <v>4.9993999999999996</v>
      </c>
      <c r="CS18">
        <v>10766.4096774194</v>
      </c>
      <c r="CT18">
        <v>13807.0967741935</v>
      </c>
      <c r="CU18">
        <v>44.436999999999998</v>
      </c>
      <c r="CV18">
        <v>45.125</v>
      </c>
      <c r="CW18">
        <v>45.186999999999998</v>
      </c>
      <c r="CX18">
        <v>45.451225806451603</v>
      </c>
      <c r="CY18">
        <v>46.370935483871001</v>
      </c>
      <c r="CZ18">
        <v>1525.5106451612901</v>
      </c>
      <c r="DA18">
        <v>169.50387096774199</v>
      </c>
      <c r="DB18">
        <v>0</v>
      </c>
      <c r="DC18">
        <v>98.299999952316298</v>
      </c>
      <c r="DD18">
        <v>767.85747058823495</v>
      </c>
      <c r="DE18">
        <v>-0.64362750472084596</v>
      </c>
      <c r="DF18">
        <v>-8.6029409827178291</v>
      </c>
      <c r="DG18">
        <v>10765.3352941176</v>
      </c>
      <c r="DH18">
        <v>10</v>
      </c>
      <c r="DI18">
        <v>1533048524.8</v>
      </c>
      <c r="DJ18" t="s">
        <v>295</v>
      </c>
      <c r="DK18">
        <v>20</v>
      </c>
      <c r="DL18">
        <v>-4.1150000000000002</v>
      </c>
      <c r="DM18">
        <v>0.47599999999999998</v>
      </c>
      <c r="DN18">
        <v>300</v>
      </c>
      <c r="DO18">
        <v>15</v>
      </c>
      <c r="DP18">
        <v>0.04</v>
      </c>
      <c r="DQ18">
        <v>0.01</v>
      </c>
      <c r="DR18">
        <v>21.7802342819238</v>
      </c>
      <c r="DS18">
        <v>-0.38579026070820099</v>
      </c>
      <c r="DT18">
        <v>4.0507316217927899E-2</v>
      </c>
      <c r="DU18">
        <v>1</v>
      </c>
      <c r="DV18">
        <v>0.54787664637445599</v>
      </c>
      <c r="DW18">
        <v>0.199299203448697</v>
      </c>
      <c r="DX18">
        <v>1.6305470406421399E-2</v>
      </c>
      <c r="DY18">
        <v>1</v>
      </c>
      <c r="DZ18">
        <v>2</v>
      </c>
      <c r="EA18">
        <v>2</v>
      </c>
      <c r="EB18" t="s">
        <v>279</v>
      </c>
      <c r="EC18">
        <v>1.88541</v>
      </c>
      <c r="ED18">
        <v>1.8774200000000001</v>
      </c>
      <c r="EE18">
        <v>1.87666</v>
      </c>
      <c r="EF18">
        <v>1.8776299999999999</v>
      </c>
      <c r="EG18">
        <v>1.88232</v>
      </c>
      <c r="EH18">
        <v>1.8814</v>
      </c>
      <c r="EI18">
        <v>1.8760699999999999</v>
      </c>
      <c r="EJ18">
        <v>1.8757699999999999</v>
      </c>
      <c r="EK18" t="s">
        <v>280</v>
      </c>
      <c r="EL18" t="s">
        <v>19</v>
      </c>
      <c r="EM18" t="s">
        <v>19</v>
      </c>
      <c r="EN18" t="s">
        <v>19</v>
      </c>
      <c r="EO18" t="s">
        <v>281</v>
      </c>
      <c r="EP18" t="s">
        <v>282</v>
      </c>
      <c r="EQ18" t="s">
        <v>283</v>
      </c>
      <c r="ER18" t="s">
        <v>283</v>
      </c>
      <c r="ES18" t="s">
        <v>283</v>
      </c>
      <c r="ET18" t="s">
        <v>283</v>
      </c>
      <c r="EU18">
        <v>0</v>
      </c>
      <c r="EV18">
        <v>100</v>
      </c>
      <c r="EW18">
        <v>100</v>
      </c>
      <c r="EX18">
        <v>-4.1150000000000002</v>
      </c>
      <c r="EY18">
        <v>0.47599999999999998</v>
      </c>
      <c r="EZ18">
        <v>2</v>
      </c>
      <c r="FA18">
        <v>387.26799999999997</v>
      </c>
      <c r="FB18">
        <v>652.74199999999996</v>
      </c>
      <c r="FC18">
        <v>24.9999</v>
      </c>
      <c r="FD18">
        <v>26.720199999999998</v>
      </c>
      <c r="FE18">
        <v>30.000399999999999</v>
      </c>
      <c r="FF18">
        <v>26.6675</v>
      </c>
      <c r="FG18">
        <v>26.622499999999999</v>
      </c>
      <c r="FH18">
        <v>15.8643</v>
      </c>
      <c r="FI18">
        <v>28.964400000000001</v>
      </c>
      <c r="FJ18">
        <v>0</v>
      </c>
      <c r="FK18">
        <v>25</v>
      </c>
      <c r="FL18">
        <v>300</v>
      </c>
      <c r="FM18">
        <v>15.071</v>
      </c>
      <c r="FN18">
        <v>101.43300000000001</v>
      </c>
      <c r="FO18">
        <v>102.90300000000001</v>
      </c>
    </row>
    <row r="19" spans="1:171" x14ac:dyDescent="0.2">
      <c r="A19">
        <v>23</v>
      </c>
      <c r="B19">
        <v>1533048612.8</v>
      </c>
      <c r="C19">
        <v>3346</v>
      </c>
      <c r="D19" t="s">
        <v>296</v>
      </c>
      <c r="E19" t="s">
        <v>297</v>
      </c>
      <c r="F19" t="s">
        <v>287</v>
      </c>
      <c r="G19">
        <v>1533048604.8</v>
      </c>
      <c r="H19">
        <f t="shared" si="0"/>
        <v>6.5323904373460013E-3</v>
      </c>
      <c r="I19">
        <f t="shared" si="1"/>
        <v>17.826793792393687</v>
      </c>
      <c r="J19">
        <f t="shared" si="2"/>
        <v>221.102709677419</v>
      </c>
      <c r="K19">
        <f t="shared" si="3"/>
        <v>159.89180161340113</v>
      </c>
      <c r="L19">
        <f t="shared" si="4"/>
        <v>15.842343071957826</v>
      </c>
      <c r="M19">
        <f t="shared" si="5"/>
        <v>21.907220667376482</v>
      </c>
      <c r="N19">
        <f t="shared" si="6"/>
        <v>0.55682698487853222</v>
      </c>
      <c r="O19">
        <f t="shared" si="7"/>
        <v>2.2444958153114509</v>
      </c>
      <c r="P19">
        <f t="shared" si="8"/>
        <v>0.48996768057772466</v>
      </c>
      <c r="Q19">
        <f t="shared" si="9"/>
        <v>0.311565321389558</v>
      </c>
      <c r="R19">
        <f t="shared" si="10"/>
        <v>280.86035481257397</v>
      </c>
      <c r="S19">
        <f t="shared" si="11"/>
        <v>27.722167114196257</v>
      </c>
      <c r="T19">
        <f t="shared" si="12"/>
        <v>27.660577419354802</v>
      </c>
      <c r="U19">
        <f t="shared" si="13"/>
        <v>3.7203955464204879</v>
      </c>
      <c r="V19">
        <f t="shared" si="14"/>
        <v>65.154406997915288</v>
      </c>
      <c r="W19">
        <f t="shared" si="15"/>
        <v>2.4404797316909757</v>
      </c>
      <c r="X19">
        <f t="shared" si="16"/>
        <v>3.7456863536016254</v>
      </c>
      <c r="Y19">
        <f t="shared" si="17"/>
        <v>1.2799158147295122</v>
      </c>
      <c r="Z19">
        <f t="shared" si="18"/>
        <v>-288.07841828695865</v>
      </c>
      <c r="AA19">
        <f t="shared" si="19"/>
        <v>14.033096917946853</v>
      </c>
      <c r="AB19">
        <f t="shared" si="20"/>
        <v>1.359022541889964</v>
      </c>
      <c r="AC19">
        <f t="shared" si="21"/>
        <v>8.1740559854521173</v>
      </c>
      <c r="AD19">
        <v>-4.1035730256894998E-2</v>
      </c>
      <c r="AE19">
        <v>4.6066202140778501E-2</v>
      </c>
      <c r="AF19">
        <v>3.4453848917149998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52192.443621750252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298</v>
      </c>
      <c r="AS19">
        <v>757.95617647058805</v>
      </c>
      <c r="AT19">
        <v>1117.99</v>
      </c>
      <c r="AU19">
        <f t="shared" si="27"/>
        <v>0.32203671189314031</v>
      </c>
      <c r="AV19">
        <v>0.5</v>
      </c>
      <c r="AW19">
        <f t="shared" si="28"/>
        <v>1433.0889337499882</v>
      </c>
      <c r="AX19">
        <f t="shared" si="29"/>
        <v>17.826793792393687</v>
      </c>
      <c r="AY19">
        <f t="shared" si="30"/>
        <v>230.75362403764629</v>
      </c>
      <c r="AZ19">
        <f t="shared" si="31"/>
        <v>0.50622098587643904</v>
      </c>
      <c r="BA19">
        <f t="shared" si="32"/>
        <v>1.3137212456961268E-2</v>
      </c>
      <c r="BB19">
        <f t="shared" si="33"/>
        <v>-1</v>
      </c>
      <c r="BC19" t="s">
        <v>299</v>
      </c>
      <c r="BD19">
        <v>552.04</v>
      </c>
      <c r="BE19">
        <f t="shared" si="34"/>
        <v>565.95000000000005</v>
      </c>
      <c r="BF19">
        <f t="shared" si="35"/>
        <v>0.63615835944767551</v>
      </c>
      <c r="BG19">
        <f t="shared" si="36"/>
        <v>2.0251974494601841</v>
      </c>
      <c r="BH19">
        <f t="shared" si="37"/>
        <v>0.32203671189314031</v>
      </c>
      <c r="BI19" t="e">
        <f t="shared" si="38"/>
        <v>#DIV/0!</v>
      </c>
      <c r="BJ19">
        <v>253</v>
      </c>
      <c r="BK19">
        <v>300</v>
      </c>
      <c r="BL19">
        <v>300</v>
      </c>
      <c r="BM19">
        <v>300</v>
      </c>
      <c r="BN19">
        <v>10281.799999999999</v>
      </c>
      <c r="BO19">
        <v>1041.3900000000001</v>
      </c>
      <c r="BP19">
        <v>-7.1257200000000003E-3</v>
      </c>
      <c r="BQ19">
        <v>5.8978299999999999</v>
      </c>
      <c r="BR19">
        <f t="shared" si="39"/>
        <v>1700.00451612903</v>
      </c>
      <c r="BS19">
        <f t="shared" si="40"/>
        <v>1433.0889337499882</v>
      </c>
      <c r="BT19">
        <f t="shared" si="41"/>
        <v>0.84299125099572214</v>
      </c>
      <c r="BU19">
        <f t="shared" si="42"/>
        <v>0.1959825019914444</v>
      </c>
      <c r="BV19">
        <v>6</v>
      </c>
      <c r="BW19">
        <v>0.5</v>
      </c>
      <c r="BX19" t="s">
        <v>278</v>
      </c>
      <c r="BY19">
        <v>1533048604.8</v>
      </c>
      <c r="BZ19">
        <v>221.102709677419</v>
      </c>
      <c r="CA19">
        <v>250.008580645161</v>
      </c>
      <c r="CB19">
        <v>24.630996774193498</v>
      </c>
      <c r="CC19">
        <v>15.0740290322581</v>
      </c>
      <c r="CD19">
        <v>400.01125806451603</v>
      </c>
      <c r="CE19">
        <v>98.981661290322606</v>
      </c>
      <c r="CF19">
        <v>9.9985874193548402E-2</v>
      </c>
      <c r="CG19">
        <v>27.776548387096799</v>
      </c>
      <c r="CH19">
        <v>27.660577419354802</v>
      </c>
      <c r="CI19">
        <v>999.9</v>
      </c>
      <c r="CJ19">
        <v>9997.7770967741908</v>
      </c>
      <c r="CK19">
        <v>0</v>
      </c>
      <c r="CL19">
        <v>16.195599999999999</v>
      </c>
      <c r="CM19">
        <v>1700.00451612903</v>
      </c>
      <c r="CN19">
        <v>0.89999935483870996</v>
      </c>
      <c r="CO19">
        <v>0.1000008</v>
      </c>
      <c r="CP19">
        <v>0</v>
      </c>
      <c r="CQ19">
        <v>758.512258064516</v>
      </c>
      <c r="CR19">
        <v>4.9993999999999996</v>
      </c>
      <c r="CS19">
        <v>10613.419354838699</v>
      </c>
      <c r="CT19">
        <v>13807.035483871001</v>
      </c>
      <c r="CU19">
        <v>44.503999999999998</v>
      </c>
      <c r="CV19">
        <v>45.186999999999998</v>
      </c>
      <c r="CW19">
        <v>45.283999999999999</v>
      </c>
      <c r="CX19">
        <v>45.526000000000003</v>
      </c>
      <c r="CY19">
        <v>46.436999999999998</v>
      </c>
      <c r="CZ19">
        <v>1525.5019354838701</v>
      </c>
      <c r="DA19">
        <v>169.50483870967699</v>
      </c>
      <c r="DB19">
        <v>0</v>
      </c>
      <c r="DC19">
        <v>63.599999904632597</v>
      </c>
      <c r="DD19">
        <v>757.95617647058805</v>
      </c>
      <c r="DE19">
        <v>-9.5987745107528699</v>
      </c>
      <c r="DF19">
        <v>-187.57352951384101</v>
      </c>
      <c r="DG19">
        <v>10604.1058823529</v>
      </c>
      <c r="DH19">
        <v>10</v>
      </c>
      <c r="DI19">
        <v>1533048524.8</v>
      </c>
      <c r="DJ19" t="s">
        <v>295</v>
      </c>
      <c r="DK19">
        <v>20</v>
      </c>
      <c r="DL19">
        <v>-4.1150000000000002</v>
      </c>
      <c r="DM19">
        <v>0.47599999999999998</v>
      </c>
      <c r="DN19">
        <v>300</v>
      </c>
      <c r="DO19">
        <v>15</v>
      </c>
      <c r="DP19">
        <v>0.04</v>
      </c>
      <c r="DQ19">
        <v>0.01</v>
      </c>
      <c r="DR19">
        <v>17.822677624386099</v>
      </c>
      <c r="DS19">
        <v>0.512633812695657</v>
      </c>
      <c r="DT19">
        <v>4.2846758345928299E-2</v>
      </c>
      <c r="DU19">
        <v>1</v>
      </c>
      <c r="DV19">
        <v>0.55662696619230401</v>
      </c>
      <c r="DW19">
        <v>2.5122372387079501E-2</v>
      </c>
      <c r="DX19">
        <v>1.91393253542863E-3</v>
      </c>
      <c r="DY19">
        <v>1</v>
      </c>
      <c r="DZ19">
        <v>2</v>
      </c>
      <c r="EA19">
        <v>2</v>
      </c>
      <c r="EB19" t="s">
        <v>279</v>
      </c>
      <c r="EC19">
        <v>1.8854</v>
      </c>
      <c r="ED19">
        <v>1.8774200000000001</v>
      </c>
      <c r="EE19">
        <v>1.8766499999999999</v>
      </c>
      <c r="EF19">
        <v>1.87768</v>
      </c>
      <c r="EG19">
        <v>1.88232</v>
      </c>
      <c r="EH19">
        <v>1.88141</v>
      </c>
      <c r="EI19">
        <v>1.8760699999999999</v>
      </c>
      <c r="EJ19">
        <v>1.8757699999999999</v>
      </c>
      <c r="EK19" t="s">
        <v>280</v>
      </c>
      <c r="EL19" t="s">
        <v>19</v>
      </c>
      <c r="EM19" t="s">
        <v>19</v>
      </c>
      <c r="EN19" t="s">
        <v>19</v>
      </c>
      <c r="EO19" t="s">
        <v>281</v>
      </c>
      <c r="EP19" t="s">
        <v>282</v>
      </c>
      <c r="EQ19" t="s">
        <v>283</v>
      </c>
      <c r="ER19" t="s">
        <v>283</v>
      </c>
      <c r="ES19" t="s">
        <v>283</v>
      </c>
      <c r="ET19" t="s">
        <v>283</v>
      </c>
      <c r="EU19">
        <v>0</v>
      </c>
      <c r="EV19">
        <v>100</v>
      </c>
      <c r="EW19">
        <v>100</v>
      </c>
      <c r="EX19">
        <v>-4.1150000000000002</v>
      </c>
      <c r="EY19">
        <v>0.47599999999999998</v>
      </c>
      <c r="EZ19">
        <v>2</v>
      </c>
      <c r="FA19">
        <v>387.82900000000001</v>
      </c>
      <c r="FB19">
        <v>652.65</v>
      </c>
      <c r="FC19">
        <v>25.0002</v>
      </c>
      <c r="FD19">
        <v>26.7563</v>
      </c>
      <c r="FE19">
        <v>30.000399999999999</v>
      </c>
      <c r="FF19">
        <v>26.6951</v>
      </c>
      <c r="FG19">
        <v>26.661799999999999</v>
      </c>
      <c r="FH19">
        <v>13.7613</v>
      </c>
      <c r="FI19">
        <v>29.654900000000001</v>
      </c>
      <c r="FJ19">
        <v>0</v>
      </c>
      <c r="FK19">
        <v>25</v>
      </c>
      <c r="FL19">
        <v>250</v>
      </c>
      <c r="FM19">
        <v>14.955399999999999</v>
      </c>
      <c r="FN19">
        <v>101.429</v>
      </c>
      <c r="FO19">
        <v>102.895</v>
      </c>
    </row>
    <row r="20" spans="1:171" x14ac:dyDescent="0.2">
      <c r="A20">
        <v>24</v>
      </c>
      <c r="B20">
        <v>1533048714.8</v>
      </c>
      <c r="C20">
        <v>3448</v>
      </c>
      <c r="D20" t="s">
        <v>300</v>
      </c>
      <c r="E20" t="s">
        <v>301</v>
      </c>
      <c r="F20" t="s">
        <v>287</v>
      </c>
      <c r="G20">
        <v>1533048706.80323</v>
      </c>
      <c r="H20">
        <f t="shared" si="0"/>
        <v>6.5465474961183615E-3</v>
      </c>
      <c r="I20">
        <f t="shared" si="1"/>
        <v>11.473401905768092</v>
      </c>
      <c r="J20">
        <f t="shared" si="2"/>
        <v>156.31077419354801</v>
      </c>
      <c r="K20">
        <f t="shared" si="3"/>
        <v>117.0034142692388</v>
      </c>
      <c r="L20">
        <f t="shared" si="4"/>
        <v>11.593370528912869</v>
      </c>
      <c r="M20">
        <f t="shared" si="5"/>
        <v>15.488169590649871</v>
      </c>
      <c r="N20">
        <f t="shared" si="6"/>
        <v>0.56298707395921443</v>
      </c>
      <c r="O20">
        <f t="shared" si="7"/>
        <v>2.2444188053487411</v>
      </c>
      <c r="P20">
        <f t="shared" si="8"/>
        <v>0.49473489554288269</v>
      </c>
      <c r="Q20">
        <f t="shared" si="9"/>
        <v>0.31464931981317212</v>
      </c>
      <c r="R20">
        <f t="shared" si="10"/>
        <v>280.85779076655234</v>
      </c>
      <c r="S20">
        <f t="shared" si="11"/>
        <v>27.739082077044838</v>
      </c>
      <c r="T20">
        <f t="shared" si="12"/>
        <v>27.689445161290301</v>
      </c>
      <c r="U20">
        <f t="shared" si="13"/>
        <v>3.7266770180020048</v>
      </c>
      <c r="V20">
        <f t="shared" si="14"/>
        <v>65.497702329102879</v>
      </c>
      <c r="W20">
        <f t="shared" si="15"/>
        <v>2.4564401504249336</v>
      </c>
      <c r="X20">
        <f t="shared" si="16"/>
        <v>3.7504218668346367</v>
      </c>
      <c r="Y20">
        <f t="shared" si="17"/>
        <v>1.2702368675770712</v>
      </c>
      <c r="Z20">
        <f t="shared" si="18"/>
        <v>-288.70274457881976</v>
      </c>
      <c r="AA20">
        <f t="shared" si="19"/>
        <v>13.157894531070552</v>
      </c>
      <c r="AB20">
        <f t="shared" si="20"/>
        <v>1.2746291390462012</v>
      </c>
      <c r="AC20">
        <f t="shared" si="21"/>
        <v>6.587569857849358</v>
      </c>
      <c r="AD20">
        <v>-4.1033661640208698E-2</v>
      </c>
      <c r="AE20">
        <v>4.6063879937327301E-2</v>
      </c>
      <c r="AF20">
        <v>3.44524734477229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52186.25347250441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302</v>
      </c>
      <c r="AS20">
        <v>743.8</v>
      </c>
      <c r="AT20">
        <v>1046.97</v>
      </c>
      <c r="AU20">
        <f t="shared" si="27"/>
        <v>0.2895689465791762</v>
      </c>
      <c r="AV20">
        <v>0.5</v>
      </c>
      <c r="AW20">
        <f t="shared" si="28"/>
        <v>1433.0775831307692</v>
      </c>
      <c r="AX20">
        <f t="shared" si="29"/>
        <v>11.473401905768092</v>
      </c>
      <c r="AY20">
        <f t="shared" si="30"/>
        <v>207.48738305670432</v>
      </c>
      <c r="AZ20">
        <f t="shared" si="31"/>
        <v>0.47312721472439517</v>
      </c>
      <c r="BA20">
        <f t="shared" si="32"/>
        <v>8.7039264674827355E-3</v>
      </c>
      <c r="BB20">
        <f t="shared" si="33"/>
        <v>-1</v>
      </c>
      <c r="BC20" t="s">
        <v>303</v>
      </c>
      <c r="BD20">
        <v>551.62</v>
      </c>
      <c r="BE20">
        <f t="shared" si="34"/>
        <v>495.35</v>
      </c>
      <c r="BF20">
        <f t="shared" si="35"/>
        <v>0.61203189663874036</v>
      </c>
      <c r="BG20">
        <f t="shared" si="36"/>
        <v>1.8979913708712519</v>
      </c>
      <c r="BH20">
        <f t="shared" si="37"/>
        <v>0.28956894657917615</v>
      </c>
      <c r="BI20" t="e">
        <f t="shared" si="38"/>
        <v>#DIV/0!</v>
      </c>
      <c r="BJ20">
        <v>255</v>
      </c>
      <c r="BK20">
        <v>300</v>
      </c>
      <c r="BL20">
        <v>300</v>
      </c>
      <c r="BM20">
        <v>300</v>
      </c>
      <c r="BN20">
        <v>10281.1</v>
      </c>
      <c r="BO20">
        <v>987.51199999999994</v>
      </c>
      <c r="BP20">
        <v>-7.1250899999999997E-3</v>
      </c>
      <c r="BQ20">
        <v>7.2948599999999999</v>
      </c>
      <c r="BR20">
        <f t="shared" si="39"/>
        <v>1699.99129032258</v>
      </c>
      <c r="BS20">
        <f t="shared" si="40"/>
        <v>1433.0775831307692</v>
      </c>
      <c r="BT20">
        <f t="shared" si="41"/>
        <v>0.84299113253623614</v>
      </c>
      <c r="BU20">
        <f t="shared" si="42"/>
        <v>0.19598226507247229</v>
      </c>
      <c r="BV20">
        <v>6</v>
      </c>
      <c r="BW20">
        <v>0.5</v>
      </c>
      <c r="BX20" t="s">
        <v>278</v>
      </c>
      <c r="BY20">
        <v>1533048706.80323</v>
      </c>
      <c r="BZ20">
        <v>156.31077419354801</v>
      </c>
      <c r="CA20">
        <v>175.05529032258099</v>
      </c>
      <c r="CB20">
        <v>24.791054838709702</v>
      </c>
      <c r="CC20">
        <v>15.214948387096801</v>
      </c>
      <c r="CD20">
        <v>400.01132258064501</v>
      </c>
      <c r="CE20">
        <v>98.985748387096805</v>
      </c>
      <c r="CF20">
        <v>9.9997112903225799E-2</v>
      </c>
      <c r="CG20">
        <v>27.7981870967742</v>
      </c>
      <c r="CH20">
        <v>27.689445161290301</v>
      </c>
      <c r="CI20">
        <v>999.9</v>
      </c>
      <c r="CJ20">
        <v>9996.8603225806492</v>
      </c>
      <c r="CK20">
        <v>0</v>
      </c>
      <c r="CL20">
        <v>16.0446225806452</v>
      </c>
      <c r="CM20">
        <v>1699.99129032258</v>
      </c>
      <c r="CN20">
        <v>0.90000329032258097</v>
      </c>
      <c r="CO20">
        <v>9.9996967741935505E-2</v>
      </c>
      <c r="CP20">
        <v>0</v>
      </c>
      <c r="CQ20">
        <v>744.11400000000003</v>
      </c>
      <c r="CR20">
        <v>4.9993999999999996</v>
      </c>
      <c r="CS20">
        <v>10382.7870967742</v>
      </c>
      <c r="CT20">
        <v>13806.941935483899</v>
      </c>
      <c r="CU20">
        <v>44.625</v>
      </c>
      <c r="CV20">
        <v>45.27</v>
      </c>
      <c r="CW20">
        <v>45.378999999999998</v>
      </c>
      <c r="CX20">
        <v>45.625</v>
      </c>
      <c r="CY20">
        <v>46.558</v>
      </c>
      <c r="CZ20">
        <v>1525.4993548387099</v>
      </c>
      <c r="DA20">
        <v>169.49709677419401</v>
      </c>
      <c r="DB20">
        <v>0</v>
      </c>
      <c r="DC20">
        <v>101.40000009536701</v>
      </c>
      <c r="DD20">
        <v>743.8</v>
      </c>
      <c r="DE20">
        <v>-4.4796568095620302</v>
      </c>
      <c r="DF20">
        <v>-174.80392132723799</v>
      </c>
      <c r="DG20">
        <v>10375.870588235301</v>
      </c>
      <c r="DH20">
        <v>10</v>
      </c>
      <c r="DI20">
        <v>1533048690.3</v>
      </c>
      <c r="DJ20" t="s">
        <v>304</v>
      </c>
      <c r="DK20">
        <v>21</v>
      </c>
      <c r="DL20">
        <v>-3.8889999999999998</v>
      </c>
      <c r="DM20">
        <v>0.47</v>
      </c>
      <c r="DN20">
        <v>175</v>
      </c>
      <c r="DO20">
        <v>15</v>
      </c>
      <c r="DP20">
        <v>0.06</v>
      </c>
      <c r="DQ20">
        <v>0.01</v>
      </c>
      <c r="DR20">
        <v>11.4746077562398</v>
      </c>
      <c r="DS20">
        <v>-0.52747860614606701</v>
      </c>
      <c r="DT20">
        <v>4.7117850616497502E-2</v>
      </c>
      <c r="DU20">
        <v>1</v>
      </c>
      <c r="DV20">
        <v>0.56144051446368604</v>
      </c>
      <c r="DW20">
        <v>0.16594434573360001</v>
      </c>
      <c r="DX20">
        <v>1.42751558972496E-2</v>
      </c>
      <c r="DY20">
        <v>1</v>
      </c>
      <c r="DZ20">
        <v>2</v>
      </c>
      <c r="EA20">
        <v>2</v>
      </c>
      <c r="EB20" t="s">
        <v>279</v>
      </c>
      <c r="EC20">
        <v>1.8854</v>
      </c>
      <c r="ED20">
        <v>1.8774299999999999</v>
      </c>
      <c r="EE20">
        <v>1.8766499999999999</v>
      </c>
      <c r="EF20">
        <v>1.87767</v>
      </c>
      <c r="EG20">
        <v>1.88232</v>
      </c>
      <c r="EH20">
        <v>1.88141</v>
      </c>
      <c r="EI20">
        <v>1.8761000000000001</v>
      </c>
      <c r="EJ20">
        <v>1.8757600000000001</v>
      </c>
      <c r="EK20" t="s">
        <v>280</v>
      </c>
      <c r="EL20" t="s">
        <v>19</v>
      </c>
      <c r="EM20" t="s">
        <v>19</v>
      </c>
      <c r="EN20" t="s">
        <v>19</v>
      </c>
      <c r="EO20" t="s">
        <v>281</v>
      </c>
      <c r="EP20" t="s">
        <v>282</v>
      </c>
      <c r="EQ20" t="s">
        <v>283</v>
      </c>
      <c r="ER20" t="s">
        <v>283</v>
      </c>
      <c r="ES20" t="s">
        <v>283</v>
      </c>
      <c r="ET20" t="s">
        <v>283</v>
      </c>
      <c r="EU20">
        <v>0</v>
      </c>
      <c r="EV20">
        <v>100</v>
      </c>
      <c r="EW20">
        <v>100</v>
      </c>
      <c r="EX20">
        <v>-3.8889999999999998</v>
      </c>
      <c r="EY20">
        <v>0.47</v>
      </c>
      <c r="EZ20">
        <v>2</v>
      </c>
      <c r="FA20">
        <v>387.68200000000002</v>
      </c>
      <c r="FB20">
        <v>651.255</v>
      </c>
      <c r="FC20">
        <v>25.000399999999999</v>
      </c>
      <c r="FD20">
        <v>26.820900000000002</v>
      </c>
      <c r="FE20">
        <v>30.000299999999999</v>
      </c>
      <c r="FF20">
        <v>26.7715</v>
      </c>
      <c r="FG20">
        <v>26.7272</v>
      </c>
      <c r="FH20">
        <v>10.53</v>
      </c>
      <c r="FI20">
        <v>30.284199999999998</v>
      </c>
      <c r="FJ20">
        <v>0</v>
      </c>
      <c r="FK20">
        <v>25</v>
      </c>
      <c r="FL20">
        <v>175</v>
      </c>
      <c r="FM20">
        <v>14.944100000000001</v>
      </c>
      <c r="FN20">
        <v>101.419</v>
      </c>
      <c r="FO20">
        <v>102.883</v>
      </c>
    </row>
    <row r="21" spans="1:171" x14ac:dyDescent="0.2">
      <c r="A21">
        <v>25</v>
      </c>
      <c r="B21">
        <v>1533048811.8</v>
      </c>
      <c r="C21">
        <v>3545</v>
      </c>
      <c r="D21" t="s">
        <v>305</v>
      </c>
      <c r="E21" t="s">
        <v>306</v>
      </c>
      <c r="F21" t="s">
        <v>287</v>
      </c>
      <c r="G21">
        <v>1533048803.8</v>
      </c>
      <c r="H21">
        <f t="shared" si="0"/>
        <v>6.613998360414668E-3</v>
      </c>
      <c r="I21">
        <f t="shared" si="1"/>
        <v>4.8078927737790282</v>
      </c>
      <c r="J21">
        <f t="shared" si="2"/>
        <v>91.925190322580605</v>
      </c>
      <c r="K21">
        <f t="shared" si="3"/>
        <v>75.119173298650153</v>
      </c>
      <c r="L21">
        <f t="shared" si="4"/>
        <v>7.443655655044048</v>
      </c>
      <c r="M21">
        <f t="shared" si="5"/>
        <v>9.1089855324322802</v>
      </c>
      <c r="N21">
        <f t="shared" si="6"/>
        <v>0.5715781640492863</v>
      </c>
      <c r="O21">
        <f t="shared" si="7"/>
        <v>2.2451815970164728</v>
      </c>
      <c r="P21">
        <f t="shared" si="8"/>
        <v>0.50138625327166308</v>
      </c>
      <c r="Q21">
        <f t="shared" si="9"/>
        <v>0.31895173851722469</v>
      </c>
      <c r="R21">
        <f t="shared" si="10"/>
        <v>280.86051178862732</v>
      </c>
      <c r="S21">
        <f t="shared" si="11"/>
        <v>27.738570060431798</v>
      </c>
      <c r="T21">
        <f t="shared" si="12"/>
        <v>27.7156129032258</v>
      </c>
      <c r="U21">
        <f t="shared" si="13"/>
        <v>3.7323789780077115</v>
      </c>
      <c r="V21">
        <f t="shared" si="14"/>
        <v>65.671633375400674</v>
      </c>
      <c r="W21">
        <f t="shared" si="15"/>
        <v>2.4661072663306385</v>
      </c>
      <c r="X21">
        <f t="shared" si="16"/>
        <v>3.7552092731325222</v>
      </c>
      <c r="Y21">
        <f t="shared" si="17"/>
        <v>1.266271711677073</v>
      </c>
      <c r="Z21">
        <f t="shared" si="18"/>
        <v>-291.67732769428687</v>
      </c>
      <c r="AA21">
        <f t="shared" si="19"/>
        <v>12.639932509428856</v>
      </c>
      <c r="AB21">
        <f t="shared" si="20"/>
        <v>1.2243303949694968</v>
      </c>
      <c r="AC21">
        <f t="shared" si="21"/>
        <v>3.0474469987388169</v>
      </c>
      <c r="AD21">
        <v>-4.1054154314747203E-2</v>
      </c>
      <c r="AE21">
        <v>4.6086884759753699E-2</v>
      </c>
      <c r="AF21">
        <v>3.4466098437888499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52207.578145931097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307</v>
      </c>
      <c r="AS21">
        <v>746.08823529411802</v>
      </c>
      <c r="AT21">
        <v>999.33500000000004</v>
      </c>
      <c r="AU21">
        <f t="shared" si="27"/>
        <v>0.25341528587098616</v>
      </c>
      <c r="AV21">
        <v>0.5</v>
      </c>
      <c r="AW21">
        <f t="shared" si="28"/>
        <v>1433.0919405330433</v>
      </c>
      <c r="AX21">
        <f t="shared" si="29"/>
        <v>4.8078927737790282</v>
      </c>
      <c r="AY21">
        <f t="shared" si="30"/>
        <v>181.58370189479373</v>
      </c>
      <c r="AZ21">
        <f t="shared" si="31"/>
        <v>0.44367004057698367</v>
      </c>
      <c r="BA21">
        <f t="shared" si="32"/>
        <v>4.0527007441118982E-3</v>
      </c>
      <c r="BB21">
        <f t="shared" si="33"/>
        <v>-1</v>
      </c>
      <c r="BC21" t="s">
        <v>308</v>
      </c>
      <c r="BD21">
        <v>555.96</v>
      </c>
      <c r="BE21">
        <f t="shared" si="34"/>
        <v>443.375</v>
      </c>
      <c r="BF21">
        <f t="shared" si="35"/>
        <v>0.5711796215525955</v>
      </c>
      <c r="BG21">
        <f t="shared" si="36"/>
        <v>1.7974944240592847</v>
      </c>
      <c r="BH21">
        <f t="shared" si="37"/>
        <v>0.25341528587098622</v>
      </c>
      <c r="BI21" t="e">
        <f t="shared" si="38"/>
        <v>#DIV/0!</v>
      </c>
      <c r="BJ21">
        <v>257</v>
      </c>
      <c r="BK21">
        <v>300</v>
      </c>
      <c r="BL21">
        <v>300</v>
      </c>
      <c r="BM21">
        <v>300</v>
      </c>
      <c r="BN21">
        <v>10280.9</v>
      </c>
      <c r="BO21">
        <v>952.53599999999994</v>
      </c>
      <c r="BP21">
        <v>-7.1247200000000002E-3</v>
      </c>
      <c r="BQ21">
        <v>6.5150800000000002</v>
      </c>
      <c r="BR21">
        <f t="shared" si="39"/>
        <v>1700.0083870967701</v>
      </c>
      <c r="BS21">
        <f t="shared" si="40"/>
        <v>1433.0919405330433</v>
      </c>
      <c r="BT21">
        <f t="shared" si="41"/>
        <v>0.84299110016771162</v>
      </c>
      <c r="BU21">
        <f t="shared" si="42"/>
        <v>0.19598220033542324</v>
      </c>
      <c r="BV21">
        <v>6</v>
      </c>
      <c r="BW21">
        <v>0.5</v>
      </c>
      <c r="BX21" t="s">
        <v>278</v>
      </c>
      <c r="BY21">
        <v>1533048803.8</v>
      </c>
      <c r="BZ21">
        <v>91.925190322580605</v>
      </c>
      <c r="CA21">
        <v>100.048825806452</v>
      </c>
      <c r="CB21">
        <v>24.8872258064516</v>
      </c>
      <c r="CC21">
        <v>15.213364516128999</v>
      </c>
      <c r="CD21">
        <v>400.00951612903202</v>
      </c>
      <c r="CE21">
        <v>98.991309677419395</v>
      </c>
      <c r="CF21">
        <v>9.9978580645161297E-2</v>
      </c>
      <c r="CG21">
        <v>27.820038709677402</v>
      </c>
      <c r="CH21">
        <v>27.7156129032258</v>
      </c>
      <c r="CI21">
        <v>999.9</v>
      </c>
      <c r="CJ21">
        <v>10001.290967741899</v>
      </c>
      <c r="CK21">
        <v>0</v>
      </c>
      <c r="CL21">
        <v>16.138570967741899</v>
      </c>
      <c r="CM21">
        <v>1700.0083870967701</v>
      </c>
      <c r="CN21">
        <v>0.90000445161290299</v>
      </c>
      <c r="CO21">
        <v>9.9995809677419403E-2</v>
      </c>
      <c r="CP21">
        <v>0</v>
      </c>
      <c r="CQ21">
        <v>746.24564516128999</v>
      </c>
      <c r="CR21">
        <v>4.9993999999999996</v>
      </c>
      <c r="CS21">
        <v>10418.1387096774</v>
      </c>
      <c r="CT21">
        <v>13807.0774193548</v>
      </c>
      <c r="CU21">
        <v>44.686999999999998</v>
      </c>
      <c r="CV21">
        <v>45.375</v>
      </c>
      <c r="CW21">
        <v>45.491870967741903</v>
      </c>
      <c r="CX21">
        <v>45.686999999999998</v>
      </c>
      <c r="CY21">
        <v>46.620935483871001</v>
      </c>
      <c r="CZ21">
        <v>1525.5148387096799</v>
      </c>
      <c r="DA21">
        <v>169.49677419354799</v>
      </c>
      <c r="DB21">
        <v>0</v>
      </c>
      <c r="DC21">
        <v>96.5</v>
      </c>
      <c r="DD21">
        <v>746.08823529411802</v>
      </c>
      <c r="DE21">
        <v>-0.63063721142720996</v>
      </c>
      <c r="DF21">
        <v>-63.333333327532401</v>
      </c>
      <c r="DG21">
        <v>10414.7176470588</v>
      </c>
      <c r="DH21">
        <v>10</v>
      </c>
      <c r="DI21">
        <v>1533048788.3</v>
      </c>
      <c r="DJ21" t="s">
        <v>309</v>
      </c>
      <c r="DK21">
        <v>22</v>
      </c>
      <c r="DL21">
        <v>-3.8250000000000002</v>
      </c>
      <c r="DM21">
        <v>0.46800000000000003</v>
      </c>
      <c r="DN21">
        <v>100</v>
      </c>
      <c r="DO21">
        <v>15</v>
      </c>
      <c r="DP21">
        <v>0.19</v>
      </c>
      <c r="DQ21">
        <v>0.01</v>
      </c>
      <c r="DR21">
        <v>4.8047045230320897</v>
      </c>
      <c r="DS21">
        <v>-4.0274456203105102E-2</v>
      </c>
      <c r="DT21">
        <v>4.3839777050490199E-2</v>
      </c>
      <c r="DU21">
        <v>1</v>
      </c>
      <c r="DV21">
        <v>0.56971310815742904</v>
      </c>
      <c r="DW21">
        <v>0.22476512953071301</v>
      </c>
      <c r="DX21">
        <v>1.8782664949747299E-2</v>
      </c>
      <c r="DY21">
        <v>1</v>
      </c>
      <c r="DZ21">
        <v>2</v>
      </c>
      <c r="EA21">
        <v>2</v>
      </c>
      <c r="EB21" t="s">
        <v>279</v>
      </c>
      <c r="EC21">
        <v>1.88541</v>
      </c>
      <c r="ED21">
        <v>1.87744</v>
      </c>
      <c r="EE21">
        <v>1.87659</v>
      </c>
      <c r="EF21">
        <v>1.87764</v>
      </c>
      <c r="EG21">
        <v>1.88232</v>
      </c>
      <c r="EH21">
        <v>1.88141</v>
      </c>
      <c r="EI21">
        <v>1.87609</v>
      </c>
      <c r="EJ21">
        <v>1.87578</v>
      </c>
      <c r="EK21" t="s">
        <v>280</v>
      </c>
      <c r="EL21" t="s">
        <v>19</v>
      </c>
      <c r="EM21" t="s">
        <v>19</v>
      </c>
      <c r="EN21" t="s">
        <v>19</v>
      </c>
      <c r="EO21" t="s">
        <v>281</v>
      </c>
      <c r="EP21" t="s">
        <v>282</v>
      </c>
      <c r="EQ21" t="s">
        <v>283</v>
      </c>
      <c r="ER21" t="s">
        <v>283</v>
      </c>
      <c r="ES21" t="s">
        <v>283</v>
      </c>
      <c r="ET21" t="s">
        <v>283</v>
      </c>
      <c r="EU21">
        <v>0</v>
      </c>
      <c r="EV21">
        <v>100</v>
      </c>
      <c r="EW21">
        <v>100</v>
      </c>
      <c r="EX21">
        <v>-3.8250000000000002</v>
      </c>
      <c r="EY21">
        <v>0.46800000000000003</v>
      </c>
      <c r="EZ21">
        <v>2</v>
      </c>
      <c r="FA21">
        <v>387.82</v>
      </c>
      <c r="FB21">
        <v>650.37699999999995</v>
      </c>
      <c r="FC21">
        <v>25</v>
      </c>
      <c r="FD21">
        <v>26.8765</v>
      </c>
      <c r="FE21">
        <v>30.000299999999999</v>
      </c>
      <c r="FF21">
        <v>26.828700000000001</v>
      </c>
      <c r="FG21">
        <v>26.784800000000001</v>
      </c>
      <c r="FH21">
        <v>7.22126</v>
      </c>
      <c r="FI21">
        <v>30.700700000000001</v>
      </c>
      <c r="FJ21">
        <v>0</v>
      </c>
      <c r="FK21">
        <v>25</v>
      </c>
      <c r="FL21">
        <v>100</v>
      </c>
      <c r="FM21">
        <v>14.8497</v>
      </c>
      <c r="FN21">
        <v>101.411</v>
      </c>
      <c r="FO21">
        <v>102.876</v>
      </c>
    </row>
    <row r="22" spans="1:171" x14ac:dyDescent="0.2">
      <c r="A22">
        <v>26</v>
      </c>
      <c r="B22">
        <v>1533048899.8</v>
      </c>
      <c r="C22">
        <v>3633</v>
      </c>
      <c r="D22" t="s">
        <v>310</v>
      </c>
      <c r="E22" t="s">
        <v>311</v>
      </c>
      <c r="F22" t="s">
        <v>287</v>
      </c>
      <c r="G22">
        <v>1533048866.0129001</v>
      </c>
      <c r="H22">
        <f t="shared" si="0"/>
        <v>5.2969587440394976E-3</v>
      </c>
      <c r="I22">
        <f t="shared" si="1"/>
        <v>-0.32437182590814773</v>
      </c>
      <c r="J22">
        <f t="shared" si="2"/>
        <v>50.030703225806398</v>
      </c>
      <c r="K22">
        <f t="shared" si="3"/>
        <v>50.300310914845646</v>
      </c>
      <c r="L22">
        <f t="shared" si="4"/>
        <v>4.9844009612898077</v>
      </c>
      <c r="M22">
        <f t="shared" si="5"/>
        <v>4.9576847680898624</v>
      </c>
      <c r="N22">
        <f t="shared" si="6"/>
        <v>0.37557683568023209</v>
      </c>
      <c r="O22">
        <f t="shared" si="7"/>
        <v>2.2449917334213225</v>
      </c>
      <c r="P22">
        <f t="shared" si="8"/>
        <v>0.34384078798041284</v>
      </c>
      <c r="Q22">
        <f t="shared" si="9"/>
        <v>0.2175279376927225</v>
      </c>
      <c r="R22">
        <f t="shared" si="10"/>
        <v>280.85912611078669</v>
      </c>
      <c r="S22">
        <f t="shared" si="11"/>
        <v>28.189226563945688</v>
      </c>
      <c r="T22">
        <f t="shared" si="12"/>
        <v>27.692203225806399</v>
      </c>
      <c r="U22">
        <f t="shared" si="13"/>
        <v>3.7272776426393284</v>
      </c>
      <c r="V22">
        <f t="shared" si="14"/>
        <v>59.783940213823627</v>
      </c>
      <c r="W22">
        <f t="shared" si="15"/>
        <v>2.2467416861105942</v>
      </c>
      <c r="X22">
        <f t="shared" si="16"/>
        <v>3.7581023901651238</v>
      </c>
      <c r="Y22">
        <f t="shared" si="17"/>
        <v>1.4805359565287342</v>
      </c>
      <c r="Z22">
        <f t="shared" si="18"/>
        <v>-233.59588061214185</v>
      </c>
      <c r="AA22">
        <f t="shared" si="19"/>
        <v>17.069025032939447</v>
      </c>
      <c r="AB22">
        <f t="shared" si="20"/>
        <v>1.6533972175001703</v>
      </c>
      <c r="AC22">
        <f t="shared" si="21"/>
        <v>65.98566774908447</v>
      </c>
      <c r="AD22">
        <v>-4.1049052975669797E-2</v>
      </c>
      <c r="AE22">
        <v>4.6081158059737497E-2</v>
      </c>
      <c r="AF22">
        <v>3.4462706921870101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52199.111043075638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312</v>
      </c>
      <c r="AS22">
        <v>752.50194117647095</v>
      </c>
      <c r="AT22">
        <v>971.61</v>
      </c>
      <c r="AU22">
        <f t="shared" si="27"/>
        <v>0.22551029613067908</v>
      </c>
      <c r="AV22">
        <v>0.5</v>
      </c>
      <c r="AW22">
        <f t="shared" si="28"/>
        <v>1433.0858447238772</v>
      </c>
      <c r="AX22">
        <f t="shared" si="29"/>
        <v>-0.32437182590814773</v>
      </c>
      <c r="AY22">
        <f t="shared" si="30"/>
        <v>161.58780661218296</v>
      </c>
      <c r="AZ22">
        <f t="shared" si="31"/>
        <v>0.42896841325223078</v>
      </c>
      <c r="BA22">
        <f t="shared" si="32"/>
        <v>4.7144989714278441E-4</v>
      </c>
      <c r="BB22">
        <f t="shared" si="33"/>
        <v>-1</v>
      </c>
      <c r="BC22" t="s">
        <v>313</v>
      </c>
      <c r="BD22">
        <v>554.82000000000005</v>
      </c>
      <c r="BE22">
        <f t="shared" si="34"/>
        <v>416.78999999999996</v>
      </c>
      <c r="BF22">
        <f t="shared" si="35"/>
        <v>0.52570373287153982</v>
      </c>
      <c r="BG22">
        <f t="shared" si="36"/>
        <v>1.7512166107926894</v>
      </c>
      <c r="BH22">
        <f t="shared" si="37"/>
        <v>0.22551029613067905</v>
      </c>
      <c r="BI22" t="e">
        <f t="shared" si="38"/>
        <v>#DIV/0!</v>
      </c>
      <c r="BJ22">
        <v>259</v>
      </c>
      <c r="BK22">
        <v>300</v>
      </c>
      <c r="BL22">
        <v>300</v>
      </c>
      <c r="BM22">
        <v>300</v>
      </c>
      <c r="BN22">
        <v>10280.700000000001</v>
      </c>
      <c r="BO22">
        <v>930.81200000000001</v>
      </c>
      <c r="BP22">
        <v>-7.12446E-3</v>
      </c>
      <c r="BQ22">
        <v>3.9450699999999999</v>
      </c>
      <c r="BR22">
        <f t="shared" si="39"/>
        <v>1700.00129032258</v>
      </c>
      <c r="BS22">
        <f t="shared" si="40"/>
        <v>1433.0858447238772</v>
      </c>
      <c r="BT22">
        <f t="shared" si="41"/>
        <v>0.84299103352559523</v>
      </c>
      <c r="BU22">
        <f t="shared" si="42"/>
        <v>0.19598206705119037</v>
      </c>
      <c r="BV22">
        <v>6</v>
      </c>
      <c r="BW22">
        <v>0.5</v>
      </c>
      <c r="BX22" t="s">
        <v>278</v>
      </c>
      <c r="BY22">
        <v>1533048866.0129001</v>
      </c>
      <c r="BZ22">
        <v>50.030703225806398</v>
      </c>
      <c r="CA22">
        <v>49.941683870967701</v>
      </c>
      <c r="CB22">
        <v>22.673096774193599</v>
      </c>
      <c r="CC22">
        <v>14.909770967741901</v>
      </c>
      <c r="CD22">
        <v>400.10122580645202</v>
      </c>
      <c r="CE22">
        <v>98.993364516129006</v>
      </c>
      <c r="CF22">
        <v>9.9481445161290302E-2</v>
      </c>
      <c r="CG22">
        <v>27.833232258064498</v>
      </c>
      <c r="CH22">
        <v>27.692203225806399</v>
      </c>
      <c r="CI22">
        <v>999.9</v>
      </c>
      <c r="CJ22">
        <v>9999.84064516129</v>
      </c>
      <c r="CK22">
        <v>0</v>
      </c>
      <c r="CL22">
        <v>16.134677419354801</v>
      </c>
      <c r="CM22">
        <v>1700.00129032258</v>
      </c>
      <c r="CN22">
        <v>0.90000616129032296</v>
      </c>
      <c r="CO22">
        <v>9.9994116129032307E-2</v>
      </c>
      <c r="CP22">
        <v>0</v>
      </c>
      <c r="CQ22">
        <v>753.58216129032303</v>
      </c>
      <c r="CR22">
        <v>4.9993999999999996</v>
      </c>
      <c r="CS22">
        <v>10539.535483871001</v>
      </c>
      <c r="CT22">
        <v>13807.038709677399</v>
      </c>
      <c r="CU22">
        <v>44.75</v>
      </c>
      <c r="CV22">
        <v>45.420999999999999</v>
      </c>
      <c r="CW22">
        <v>45.521999999999998</v>
      </c>
      <c r="CX22">
        <v>45.7093548387097</v>
      </c>
      <c r="CY22">
        <v>46.633000000000003</v>
      </c>
      <c r="CZ22">
        <v>1525.51193548387</v>
      </c>
      <c r="DA22">
        <v>169.49225806451599</v>
      </c>
      <c r="DB22">
        <v>0</v>
      </c>
      <c r="DC22">
        <v>87.5</v>
      </c>
      <c r="DD22">
        <v>752.50194117647095</v>
      </c>
      <c r="DE22">
        <v>-0.36323528309592001</v>
      </c>
      <c r="DF22">
        <v>10.3431371852487</v>
      </c>
      <c r="DG22">
        <v>10521.641176470601</v>
      </c>
      <c r="DH22">
        <v>10</v>
      </c>
      <c r="DI22">
        <v>1533048894.3</v>
      </c>
      <c r="DJ22" t="s">
        <v>314</v>
      </c>
      <c r="DK22">
        <v>23</v>
      </c>
      <c r="DL22">
        <v>-3.6240000000000001</v>
      </c>
      <c r="DM22">
        <v>0.46800000000000003</v>
      </c>
      <c r="DN22">
        <v>50</v>
      </c>
      <c r="DO22">
        <v>15</v>
      </c>
      <c r="DP22">
        <v>0.32</v>
      </c>
      <c r="DQ22">
        <v>0.01</v>
      </c>
      <c r="DR22">
        <v>-2.2469680510410098E-2</v>
      </c>
      <c r="DS22">
        <v>-0.39909955039370398</v>
      </c>
      <c r="DT22">
        <v>3.7972715466826998E-2</v>
      </c>
      <c r="DU22">
        <v>1</v>
      </c>
      <c r="DV22">
        <v>4.8985950193888697E-2</v>
      </c>
      <c r="DW22">
        <v>0.95536429998781702</v>
      </c>
      <c r="DX22">
        <v>0.109309168109697</v>
      </c>
      <c r="DY22">
        <v>1</v>
      </c>
      <c r="DZ22">
        <v>2</v>
      </c>
      <c r="EA22">
        <v>2</v>
      </c>
      <c r="EB22" t="s">
        <v>279</v>
      </c>
      <c r="EC22">
        <v>1.8854500000000001</v>
      </c>
      <c r="ED22">
        <v>1.8774500000000001</v>
      </c>
      <c r="EE22">
        <v>1.87666</v>
      </c>
      <c r="EF22">
        <v>1.87768</v>
      </c>
      <c r="EG22">
        <v>1.8823399999999999</v>
      </c>
      <c r="EH22">
        <v>1.88141</v>
      </c>
      <c r="EI22">
        <v>1.87615</v>
      </c>
      <c r="EJ22">
        <v>1.8757999999999999</v>
      </c>
      <c r="EK22" t="s">
        <v>280</v>
      </c>
      <c r="EL22" t="s">
        <v>19</v>
      </c>
      <c r="EM22" t="s">
        <v>19</v>
      </c>
      <c r="EN22" t="s">
        <v>19</v>
      </c>
      <c r="EO22" t="s">
        <v>281</v>
      </c>
      <c r="EP22" t="s">
        <v>282</v>
      </c>
      <c r="EQ22" t="s">
        <v>283</v>
      </c>
      <c r="ER22" t="s">
        <v>283</v>
      </c>
      <c r="ES22" t="s">
        <v>283</v>
      </c>
      <c r="ET22" t="s">
        <v>283</v>
      </c>
      <c r="EU22">
        <v>0</v>
      </c>
      <c r="EV22">
        <v>100</v>
      </c>
      <c r="EW22">
        <v>100</v>
      </c>
      <c r="EX22">
        <v>-3.6240000000000001</v>
      </c>
      <c r="EY22">
        <v>0.46800000000000003</v>
      </c>
      <c r="EZ22">
        <v>2</v>
      </c>
      <c r="FA22">
        <v>385.38799999999998</v>
      </c>
      <c r="FB22">
        <v>648.57500000000005</v>
      </c>
      <c r="FC22">
        <v>25.0001</v>
      </c>
      <c r="FD22">
        <v>26.9209</v>
      </c>
      <c r="FE22">
        <v>30.0001</v>
      </c>
      <c r="FF22">
        <v>26.9072</v>
      </c>
      <c r="FG22">
        <v>26.8447</v>
      </c>
      <c r="FH22">
        <v>5.0446799999999996</v>
      </c>
      <c r="FI22">
        <v>28.769400000000001</v>
      </c>
      <c r="FJ22">
        <v>0</v>
      </c>
      <c r="FK22">
        <v>25</v>
      </c>
      <c r="FL22">
        <v>50</v>
      </c>
      <c r="FM22">
        <v>15.105</v>
      </c>
      <c r="FN22">
        <v>101.411</v>
      </c>
      <c r="FO22">
        <v>102.869</v>
      </c>
    </row>
    <row r="23" spans="1:171" x14ac:dyDescent="0.2">
      <c r="A23">
        <v>27</v>
      </c>
      <c r="B23">
        <v>1533049005.9000001</v>
      </c>
      <c r="C23">
        <v>3739.1000001430498</v>
      </c>
      <c r="D23" t="s">
        <v>315</v>
      </c>
      <c r="E23" t="s">
        <v>316</v>
      </c>
      <c r="F23" t="s">
        <v>287</v>
      </c>
      <c r="G23">
        <v>1533048997.83548</v>
      </c>
      <c r="H23">
        <f t="shared" si="0"/>
        <v>6.855372563819245E-3</v>
      </c>
      <c r="I23">
        <f t="shared" si="1"/>
        <v>29.404946786310731</v>
      </c>
      <c r="J23">
        <f t="shared" si="2"/>
        <v>352.36132258064498</v>
      </c>
      <c r="K23">
        <f t="shared" si="3"/>
        <v>258.94318677920199</v>
      </c>
      <c r="L23">
        <f t="shared" si="4"/>
        <v>25.660870278858344</v>
      </c>
      <c r="M23">
        <f t="shared" si="5"/>
        <v>34.918463399227484</v>
      </c>
      <c r="N23">
        <f t="shared" si="6"/>
        <v>0.60837979627309424</v>
      </c>
      <c r="O23">
        <f t="shared" si="7"/>
        <v>2.2461160954840049</v>
      </c>
      <c r="P23">
        <f t="shared" si="8"/>
        <v>0.52955078458913585</v>
      </c>
      <c r="Q23">
        <f t="shared" si="9"/>
        <v>0.33719691146551889</v>
      </c>
      <c r="R23">
        <f t="shared" si="10"/>
        <v>280.85773916118916</v>
      </c>
      <c r="S23">
        <f t="shared" si="11"/>
        <v>27.679132170308673</v>
      </c>
      <c r="T23">
        <f t="shared" si="12"/>
        <v>27.621980645161301</v>
      </c>
      <c r="U23">
        <f t="shared" si="13"/>
        <v>3.7120115229241928</v>
      </c>
      <c r="V23">
        <f t="shared" si="14"/>
        <v>65.672719314993842</v>
      </c>
      <c r="W23">
        <f t="shared" si="15"/>
        <v>2.4691282055518573</v>
      </c>
      <c r="X23">
        <f t="shared" si="16"/>
        <v>3.759747169458425</v>
      </c>
      <c r="Y23">
        <f t="shared" si="17"/>
        <v>1.2428833173723355</v>
      </c>
      <c r="Z23">
        <f t="shared" si="18"/>
        <v>-302.32193006442873</v>
      </c>
      <c r="AA23">
        <f t="shared" si="19"/>
        <v>26.488813332406917</v>
      </c>
      <c r="AB23">
        <f t="shared" si="20"/>
        <v>2.5637619677606223</v>
      </c>
      <c r="AC23">
        <f t="shared" si="21"/>
        <v>7.5883843969279745</v>
      </c>
      <c r="AD23">
        <v>-4.1079268485592298E-2</v>
      </c>
      <c r="AE23">
        <v>4.6115077616649597E-2</v>
      </c>
      <c r="AF23">
        <v>3.4482792952654302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52234.768829708075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317</v>
      </c>
      <c r="AS23">
        <v>746.78964705882299</v>
      </c>
      <c r="AT23">
        <v>1153.22</v>
      </c>
      <c r="AU23">
        <f t="shared" si="27"/>
        <v>0.35243089171292297</v>
      </c>
      <c r="AV23">
        <v>0.5</v>
      </c>
      <c r="AW23">
        <f t="shared" si="28"/>
        <v>1433.0809663106563</v>
      </c>
      <c r="AX23">
        <f t="shared" si="29"/>
        <v>29.404946786310731</v>
      </c>
      <c r="AY23">
        <f t="shared" si="30"/>
        <v>252.53100142684096</v>
      </c>
      <c r="AZ23">
        <f t="shared" si="31"/>
        <v>0.52746223617349675</v>
      </c>
      <c r="BA23">
        <f t="shared" si="32"/>
        <v>2.1216489159426664E-2</v>
      </c>
      <c r="BB23">
        <f t="shared" si="33"/>
        <v>-1</v>
      </c>
      <c r="BC23" t="s">
        <v>318</v>
      </c>
      <c r="BD23">
        <v>544.94000000000005</v>
      </c>
      <c r="BE23">
        <f t="shared" si="34"/>
        <v>608.28</v>
      </c>
      <c r="BF23">
        <f t="shared" si="35"/>
        <v>0.66816326846382756</v>
      </c>
      <c r="BG23">
        <f t="shared" si="36"/>
        <v>2.1162329797775898</v>
      </c>
      <c r="BH23">
        <f t="shared" si="37"/>
        <v>0.35243089171292297</v>
      </c>
      <c r="BI23" t="e">
        <f t="shared" si="38"/>
        <v>#DIV/0!</v>
      </c>
      <c r="BJ23">
        <v>261</v>
      </c>
      <c r="BK23">
        <v>300</v>
      </c>
      <c r="BL23">
        <v>300</v>
      </c>
      <c r="BM23">
        <v>300</v>
      </c>
      <c r="BN23">
        <v>10281</v>
      </c>
      <c r="BO23">
        <v>1056.56</v>
      </c>
      <c r="BP23">
        <v>-7.1253000000000002E-3</v>
      </c>
      <c r="BQ23">
        <v>7.3844000000000003</v>
      </c>
      <c r="BR23">
        <f t="shared" si="39"/>
        <v>1699.99580645161</v>
      </c>
      <c r="BS23">
        <f t="shared" si="40"/>
        <v>1433.0809663106563</v>
      </c>
      <c r="BT23">
        <f t="shared" si="41"/>
        <v>0.84299088319630433</v>
      </c>
      <c r="BU23">
        <f t="shared" si="42"/>
        <v>0.19598176639260881</v>
      </c>
      <c r="BV23">
        <v>6</v>
      </c>
      <c r="BW23">
        <v>0.5</v>
      </c>
      <c r="BX23" t="s">
        <v>278</v>
      </c>
      <c r="BY23">
        <v>1533048997.83548</v>
      </c>
      <c r="BZ23">
        <v>352.36132258064498</v>
      </c>
      <c r="CA23">
        <v>400.09154838709702</v>
      </c>
      <c r="CB23">
        <v>24.9159096774194</v>
      </c>
      <c r="CC23">
        <v>14.8891774193548</v>
      </c>
      <c r="CD23">
        <v>400.00458064516101</v>
      </c>
      <c r="CE23">
        <v>98.998483870967803</v>
      </c>
      <c r="CF23">
        <v>9.9973199999999998E-2</v>
      </c>
      <c r="CG23">
        <v>27.8407290322581</v>
      </c>
      <c r="CH23">
        <v>27.621980645161301</v>
      </c>
      <c r="CI23">
        <v>999.9</v>
      </c>
      <c r="CJ23">
        <v>10006.683870967699</v>
      </c>
      <c r="CK23">
        <v>0</v>
      </c>
      <c r="CL23">
        <v>16.082000000000001</v>
      </c>
      <c r="CM23">
        <v>1699.99580645161</v>
      </c>
      <c r="CN23">
        <v>0.90000919354838704</v>
      </c>
      <c r="CO23">
        <v>9.99911225806452E-2</v>
      </c>
      <c r="CP23">
        <v>0</v>
      </c>
      <c r="CQ23">
        <v>746.59161290322595</v>
      </c>
      <c r="CR23">
        <v>4.9993999999999996</v>
      </c>
      <c r="CS23">
        <v>10442.3064516129</v>
      </c>
      <c r="CT23">
        <v>13807.0193548387</v>
      </c>
      <c r="CU23">
        <v>44.811999999999998</v>
      </c>
      <c r="CV23">
        <v>45.543999999999997</v>
      </c>
      <c r="CW23">
        <v>45.620935483871001</v>
      </c>
      <c r="CX23">
        <v>45.811999999999998</v>
      </c>
      <c r="CY23">
        <v>46.686999999999998</v>
      </c>
      <c r="CZ23">
        <v>1525.5129032258101</v>
      </c>
      <c r="DA23">
        <v>169.48290322580601</v>
      </c>
      <c r="DB23">
        <v>0</v>
      </c>
      <c r="DC23">
        <v>105.5</v>
      </c>
      <c r="DD23">
        <v>746.78964705882299</v>
      </c>
      <c r="DE23">
        <v>4.3789215416554796</v>
      </c>
      <c r="DF23">
        <v>50.490196111294203</v>
      </c>
      <c r="DG23">
        <v>10444.6117647059</v>
      </c>
      <c r="DH23">
        <v>10</v>
      </c>
      <c r="DI23">
        <v>1533048978.3</v>
      </c>
      <c r="DJ23" t="s">
        <v>319</v>
      </c>
      <c r="DK23">
        <v>24</v>
      </c>
      <c r="DL23">
        <v>-4.5010000000000003</v>
      </c>
      <c r="DM23">
        <v>0.46700000000000003</v>
      </c>
      <c r="DN23">
        <v>400</v>
      </c>
      <c r="DO23">
        <v>15</v>
      </c>
      <c r="DP23">
        <v>0.02</v>
      </c>
      <c r="DQ23">
        <v>0.01</v>
      </c>
      <c r="DR23">
        <v>29.408157455086901</v>
      </c>
      <c r="DS23">
        <v>-0.26193866066155702</v>
      </c>
      <c r="DT23">
        <v>3.4651612569204397E-2</v>
      </c>
      <c r="DU23">
        <v>1</v>
      </c>
      <c r="DV23">
        <v>0.60790548890450402</v>
      </c>
      <c r="DW23">
        <v>4.1509524079127898E-2</v>
      </c>
      <c r="DX23">
        <v>3.82566560511483E-3</v>
      </c>
      <c r="DY23">
        <v>1</v>
      </c>
      <c r="DZ23">
        <v>2</v>
      </c>
      <c r="EA23">
        <v>2</v>
      </c>
      <c r="EB23" t="s">
        <v>279</v>
      </c>
      <c r="EC23">
        <v>1.8854</v>
      </c>
      <c r="ED23">
        <v>1.8774</v>
      </c>
      <c r="EE23">
        <v>1.87659</v>
      </c>
      <c r="EF23">
        <v>1.8776900000000001</v>
      </c>
      <c r="EG23">
        <v>1.8823399999999999</v>
      </c>
      <c r="EH23">
        <v>1.8814</v>
      </c>
      <c r="EI23">
        <v>1.8761000000000001</v>
      </c>
      <c r="EJ23">
        <v>1.8757600000000001</v>
      </c>
      <c r="EK23" t="s">
        <v>280</v>
      </c>
      <c r="EL23" t="s">
        <v>19</v>
      </c>
      <c r="EM23" t="s">
        <v>19</v>
      </c>
      <c r="EN23" t="s">
        <v>19</v>
      </c>
      <c r="EO23" t="s">
        <v>281</v>
      </c>
      <c r="EP23" t="s">
        <v>282</v>
      </c>
      <c r="EQ23" t="s">
        <v>283</v>
      </c>
      <c r="ER23" t="s">
        <v>283</v>
      </c>
      <c r="ES23" t="s">
        <v>283</v>
      </c>
      <c r="ET23" t="s">
        <v>283</v>
      </c>
      <c r="EU23">
        <v>0</v>
      </c>
      <c r="EV23">
        <v>100</v>
      </c>
      <c r="EW23">
        <v>100</v>
      </c>
      <c r="EX23">
        <v>-4.5010000000000003</v>
      </c>
      <c r="EY23">
        <v>0.46700000000000003</v>
      </c>
      <c r="EZ23">
        <v>2</v>
      </c>
      <c r="FA23">
        <v>388.25700000000001</v>
      </c>
      <c r="FB23">
        <v>649.80200000000002</v>
      </c>
      <c r="FC23">
        <v>25</v>
      </c>
      <c r="FD23">
        <v>26.9739</v>
      </c>
      <c r="FE23">
        <v>30.0001</v>
      </c>
      <c r="FF23">
        <v>26.930700000000002</v>
      </c>
      <c r="FG23">
        <v>26.889600000000002</v>
      </c>
      <c r="FH23">
        <v>19.943000000000001</v>
      </c>
      <c r="FI23">
        <v>32.600200000000001</v>
      </c>
      <c r="FJ23">
        <v>0</v>
      </c>
      <c r="FK23">
        <v>25</v>
      </c>
      <c r="FL23">
        <v>400</v>
      </c>
      <c r="FM23">
        <v>14.6587</v>
      </c>
      <c r="FN23">
        <v>101.401</v>
      </c>
      <c r="FO23">
        <v>102.863</v>
      </c>
    </row>
    <row r="24" spans="1:171" x14ac:dyDescent="0.2">
      <c r="A24">
        <v>28</v>
      </c>
      <c r="B24">
        <v>1533049126.8</v>
      </c>
      <c r="C24">
        <v>3860</v>
      </c>
      <c r="D24" t="s">
        <v>320</v>
      </c>
      <c r="E24" t="s">
        <v>321</v>
      </c>
      <c r="F24" t="s">
        <v>287</v>
      </c>
      <c r="G24">
        <v>1533049118.8483901</v>
      </c>
      <c r="H24">
        <f t="shared" si="0"/>
        <v>6.9982637868609135E-3</v>
      </c>
      <c r="I24">
        <f t="shared" si="1"/>
        <v>37.598632414343186</v>
      </c>
      <c r="J24">
        <f t="shared" si="2"/>
        <v>538.04058064516096</v>
      </c>
      <c r="K24">
        <f t="shared" si="3"/>
        <v>419.91097629649579</v>
      </c>
      <c r="L24">
        <f t="shared" si="4"/>
        <v>41.613892950130335</v>
      </c>
      <c r="M24">
        <f t="shared" si="5"/>
        <v>53.320737941330492</v>
      </c>
      <c r="N24">
        <f t="shared" si="6"/>
        <v>0.62770912896088238</v>
      </c>
      <c r="O24">
        <f t="shared" si="7"/>
        <v>2.2452191534110408</v>
      </c>
      <c r="P24">
        <f t="shared" si="8"/>
        <v>0.5441291052078413</v>
      </c>
      <c r="Q24">
        <f t="shared" si="9"/>
        <v>0.34665849839580737</v>
      </c>
      <c r="R24">
        <f t="shared" si="10"/>
        <v>280.85818425152547</v>
      </c>
      <c r="S24">
        <f t="shared" si="11"/>
        <v>27.632714417878837</v>
      </c>
      <c r="T24">
        <f t="shared" si="12"/>
        <v>27.561393548387102</v>
      </c>
      <c r="U24">
        <f t="shared" si="13"/>
        <v>3.6988839955468924</v>
      </c>
      <c r="V24">
        <f t="shared" si="14"/>
        <v>65.530218203697473</v>
      </c>
      <c r="W24">
        <f t="shared" si="15"/>
        <v>2.4639282441617296</v>
      </c>
      <c r="X24">
        <f t="shared" si="16"/>
        <v>3.7599878524785768</v>
      </c>
      <c r="Y24">
        <f t="shared" si="17"/>
        <v>1.2349557513851628</v>
      </c>
      <c r="Z24">
        <f t="shared" si="18"/>
        <v>-308.62343300056631</v>
      </c>
      <c r="AA24">
        <f t="shared" si="19"/>
        <v>33.944713755019123</v>
      </c>
      <c r="AB24">
        <f t="shared" si="20"/>
        <v>3.285730758580518</v>
      </c>
      <c r="AC24">
        <f t="shared" si="21"/>
        <v>9.4651957645588283</v>
      </c>
      <c r="AD24">
        <v>-4.1055163442504899E-2</v>
      </c>
      <c r="AE24">
        <v>4.6088017594066201E-2</v>
      </c>
      <c r="AF24">
        <v>3.4466769317768202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52205.252799995171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322</v>
      </c>
      <c r="AS24">
        <v>747.86252941176497</v>
      </c>
      <c r="AT24">
        <v>1161.2</v>
      </c>
      <c r="AU24">
        <f t="shared" si="27"/>
        <v>0.35595717412007843</v>
      </c>
      <c r="AV24">
        <v>0.5</v>
      </c>
      <c r="AW24">
        <f t="shared" si="28"/>
        <v>1433.0833953429112</v>
      </c>
      <c r="AX24">
        <f t="shared" si="29"/>
        <v>37.598632414343186</v>
      </c>
      <c r="AY24">
        <f t="shared" si="30"/>
        <v>255.05815784233494</v>
      </c>
      <c r="AZ24">
        <f t="shared" si="31"/>
        <v>0.53436100585601098</v>
      </c>
      <c r="BA24">
        <f t="shared" si="32"/>
        <v>2.6933975049726413E-2</v>
      </c>
      <c r="BB24">
        <f t="shared" si="33"/>
        <v>-1</v>
      </c>
      <c r="BC24" t="s">
        <v>323</v>
      </c>
      <c r="BD24">
        <v>540.70000000000005</v>
      </c>
      <c r="BE24">
        <f t="shared" si="34"/>
        <v>620.5</v>
      </c>
      <c r="BF24">
        <f t="shared" si="35"/>
        <v>0.66613613309949249</v>
      </c>
      <c r="BG24">
        <f t="shared" si="36"/>
        <v>2.1475864619937117</v>
      </c>
      <c r="BH24">
        <f t="shared" si="37"/>
        <v>0.35595717412007843</v>
      </c>
      <c r="BI24" t="e">
        <f t="shared" si="38"/>
        <v>#DIV/0!</v>
      </c>
      <c r="BJ24">
        <v>263</v>
      </c>
      <c r="BK24">
        <v>300</v>
      </c>
      <c r="BL24">
        <v>300</v>
      </c>
      <c r="BM24">
        <v>300</v>
      </c>
      <c r="BN24">
        <v>10281.1</v>
      </c>
      <c r="BO24">
        <v>1066.8399999999999</v>
      </c>
      <c r="BP24">
        <v>-7.1253999999999996E-3</v>
      </c>
      <c r="BQ24">
        <v>7.9185800000000004</v>
      </c>
      <c r="BR24">
        <f t="shared" si="39"/>
        <v>1699.99870967742</v>
      </c>
      <c r="BS24">
        <f t="shared" si="40"/>
        <v>1433.0833953429112</v>
      </c>
      <c r="BT24">
        <f t="shared" si="41"/>
        <v>0.84299087239592263</v>
      </c>
      <c r="BU24">
        <f t="shared" si="42"/>
        <v>0.19598174479184524</v>
      </c>
      <c r="BV24">
        <v>6</v>
      </c>
      <c r="BW24">
        <v>0.5</v>
      </c>
      <c r="BX24" t="s">
        <v>278</v>
      </c>
      <c r="BY24">
        <v>1533049118.8483901</v>
      </c>
      <c r="BZ24">
        <v>538.04058064516096</v>
      </c>
      <c r="CA24">
        <v>600.08706451612898</v>
      </c>
      <c r="CB24">
        <v>24.862622580645201</v>
      </c>
      <c r="CC24">
        <v>14.626135483871</v>
      </c>
      <c r="CD24">
        <v>399.99670967741901</v>
      </c>
      <c r="CE24">
        <v>99.001735483871002</v>
      </c>
      <c r="CF24">
        <v>9.9967732258064504E-2</v>
      </c>
      <c r="CG24">
        <v>27.841825806451599</v>
      </c>
      <c r="CH24">
        <v>27.561393548387102</v>
      </c>
      <c r="CI24">
        <v>999.9</v>
      </c>
      <c r="CJ24">
        <v>10000.483548387099</v>
      </c>
      <c r="CK24">
        <v>0</v>
      </c>
      <c r="CL24">
        <v>15.800816129032301</v>
      </c>
      <c r="CM24">
        <v>1699.99870967742</v>
      </c>
      <c r="CN24">
        <v>0.90000919354838704</v>
      </c>
      <c r="CO24">
        <v>9.9991145161290304E-2</v>
      </c>
      <c r="CP24">
        <v>0</v>
      </c>
      <c r="CQ24">
        <v>748.03203225806396</v>
      </c>
      <c r="CR24">
        <v>4.9993999999999996</v>
      </c>
      <c r="CS24">
        <v>10481.9096774194</v>
      </c>
      <c r="CT24">
        <v>13807.0419354839</v>
      </c>
      <c r="CU24">
        <v>44.820129032258002</v>
      </c>
      <c r="CV24">
        <v>45.578258064516099</v>
      </c>
      <c r="CW24">
        <v>45.633000000000003</v>
      </c>
      <c r="CX24">
        <v>45.875</v>
      </c>
      <c r="CY24">
        <v>46.75</v>
      </c>
      <c r="CZ24">
        <v>1525.5161290322601</v>
      </c>
      <c r="DA24">
        <v>169.48258064516099</v>
      </c>
      <c r="DB24">
        <v>0</v>
      </c>
      <c r="DC24">
        <v>120.5</v>
      </c>
      <c r="DD24">
        <v>747.86252941176497</v>
      </c>
      <c r="DE24">
        <v>-1.94828429294385</v>
      </c>
      <c r="DF24">
        <v>-9.3872547782212603</v>
      </c>
      <c r="DG24">
        <v>10480.629411764699</v>
      </c>
      <c r="DH24">
        <v>10</v>
      </c>
      <c r="DI24">
        <v>1533049092.8</v>
      </c>
      <c r="DJ24" t="s">
        <v>324</v>
      </c>
      <c r="DK24">
        <v>25</v>
      </c>
      <c r="DL24">
        <v>-5.883</v>
      </c>
      <c r="DM24">
        <v>0.46</v>
      </c>
      <c r="DN24">
        <v>600</v>
      </c>
      <c r="DO24">
        <v>15</v>
      </c>
      <c r="DP24">
        <v>0.01</v>
      </c>
      <c r="DQ24">
        <v>0.01</v>
      </c>
      <c r="DR24">
        <v>37.605168000913501</v>
      </c>
      <c r="DS24">
        <v>-0.74811208479492297</v>
      </c>
      <c r="DT24">
        <v>5.7017705751747201E-2</v>
      </c>
      <c r="DU24">
        <v>0</v>
      </c>
      <c r="DV24">
        <v>0.62749418956841296</v>
      </c>
      <c r="DW24">
        <v>1.2096295652940601E-2</v>
      </c>
      <c r="DX24">
        <v>1.1746207372635401E-3</v>
      </c>
      <c r="DY24">
        <v>1</v>
      </c>
      <c r="DZ24">
        <v>1</v>
      </c>
      <c r="EA24">
        <v>2</v>
      </c>
      <c r="EB24" t="s">
        <v>284</v>
      </c>
      <c r="EC24">
        <v>1.8854200000000001</v>
      </c>
      <c r="ED24">
        <v>1.87744</v>
      </c>
      <c r="EE24">
        <v>1.8766499999999999</v>
      </c>
      <c r="EF24">
        <v>1.87765</v>
      </c>
      <c r="EG24">
        <v>1.8823399999999999</v>
      </c>
      <c r="EH24">
        <v>1.88141</v>
      </c>
      <c r="EI24">
        <v>1.8761099999999999</v>
      </c>
      <c r="EJ24">
        <v>1.8757699999999999</v>
      </c>
      <c r="EK24" t="s">
        <v>280</v>
      </c>
      <c r="EL24" t="s">
        <v>19</v>
      </c>
      <c r="EM24" t="s">
        <v>19</v>
      </c>
      <c r="EN24" t="s">
        <v>19</v>
      </c>
      <c r="EO24" t="s">
        <v>281</v>
      </c>
      <c r="EP24" t="s">
        <v>282</v>
      </c>
      <c r="EQ24" t="s">
        <v>283</v>
      </c>
      <c r="ER24" t="s">
        <v>283</v>
      </c>
      <c r="ES24" t="s">
        <v>283</v>
      </c>
      <c r="ET24" t="s">
        <v>283</v>
      </c>
      <c r="EU24">
        <v>0</v>
      </c>
      <c r="EV24">
        <v>100</v>
      </c>
      <c r="EW24">
        <v>100</v>
      </c>
      <c r="EX24">
        <v>-5.883</v>
      </c>
      <c r="EY24">
        <v>0.46</v>
      </c>
      <c r="EZ24">
        <v>2</v>
      </c>
      <c r="FA24">
        <v>388.54</v>
      </c>
      <c r="FB24">
        <v>649.404</v>
      </c>
      <c r="FC24">
        <v>25.0001</v>
      </c>
      <c r="FD24">
        <v>27.020600000000002</v>
      </c>
      <c r="FE24">
        <v>30.0002</v>
      </c>
      <c r="FF24">
        <v>26.980799999999999</v>
      </c>
      <c r="FG24">
        <v>26.941800000000001</v>
      </c>
      <c r="FH24">
        <v>27.636600000000001</v>
      </c>
      <c r="FI24">
        <v>33.8172</v>
      </c>
      <c r="FJ24">
        <v>0</v>
      </c>
      <c r="FK24">
        <v>25</v>
      </c>
      <c r="FL24">
        <v>600</v>
      </c>
      <c r="FM24">
        <v>14.467599999999999</v>
      </c>
      <c r="FN24">
        <v>101.399</v>
      </c>
      <c r="FO24">
        <v>102.85599999999999</v>
      </c>
    </row>
    <row r="25" spans="1:171" x14ac:dyDescent="0.2">
      <c r="A25">
        <v>29</v>
      </c>
      <c r="B25">
        <v>1533049237.9000001</v>
      </c>
      <c r="C25">
        <v>3971.1000001430498</v>
      </c>
      <c r="D25" t="s">
        <v>325</v>
      </c>
      <c r="E25" t="s">
        <v>326</v>
      </c>
      <c r="F25" t="s">
        <v>287</v>
      </c>
      <c r="G25">
        <v>1533049229.9000001</v>
      </c>
      <c r="H25">
        <f t="shared" si="0"/>
        <v>7.0586439268146743E-3</v>
      </c>
      <c r="I25">
        <f t="shared" si="1"/>
        <v>39.063096293760829</v>
      </c>
      <c r="J25">
        <f t="shared" si="2"/>
        <v>733.69458064516095</v>
      </c>
      <c r="K25">
        <f t="shared" si="3"/>
        <v>608.61793729900762</v>
      </c>
      <c r="L25">
        <f t="shared" si="4"/>
        <v>60.316180885443238</v>
      </c>
      <c r="M25">
        <f t="shared" si="5"/>
        <v>72.711716708936876</v>
      </c>
      <c r="N25">
        <f t="shared" si="6"/>
        <v>0.63495178838067934</v>
      </c>
      <c r="O25">
        <f t="shared" si="7"/>
        <v>2.2450784210569066</v>
      </c>
      <c r="P25">
        <f t="shared" si="8"/>
        <v>0.54956696976745578</v>
      </c>
      <c r="Q25">
        <f t="shared" si="9"/>
        <v>0.35018967709165683</v>
      </c>
      <c r="R25">
        <f t="shared" si="10"/>
        <v>280.85850185397658</v>
      </c>
      <c r="S25">
        <f t="shared" si="11"/>
        <v>27.619889525198047</v>
      </c>
      <c r="T25">
        <f t="shared" si="12"/>
        <v>27.543467741935501</v>
      </c>
      <c r="U25">
        <f t="shared" si="13"/>
        <v>3.6950077500614538</v>
      </c>
      <c r="V25">
        <f t="shared" si="14"/>
        <v>65.44221810099387</v>
      </c>
      <c r="W25">
        <f t="shared" si="15"/>
        <v>2.4616592264792292</v>
      </c>
      <c r="X25">
        <f t="shared" si="16"/>
        <v>3.7615766975995024</v>
      </c>
      <c r="Y25">
        <f t="shared" si="17"/>
        <v>1.2333485235822246</v>
      </c>
      <c r="Z25">
        <f t="shared" si="18"/>
        <v>-311.28619717252712</v>
      </c>
      <c r="AA25">
        <f t="shared" si="19"/>
        <v>36.988415249817848</v>
      </c>
      <c r="AB25">
        <f t="shared" si="20"/>
        <v>3.5803842242487276</v>
      </c>
      <c r="AC25">
        <f t="shared" si="21"/>
        <v>10.141104155516047</v>
      </c>
      <c r="AD25">
        <v>-4.1051382089319702E-2</v>
      </c>
      <c r="AE25">
        <v>4.6083772693851E-2</v>
      </c>
      <c r="AF25">
        <v>3.4464255401093098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52199.424060048404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327</v>
      </c>
      <c r="AS25">
        <v>743.25523529411805</v>
      </c>
      <c r="AT25">
        <v>1120.55</v>
      </c>
      <c r="AU25">
        <f t="shared" si="27"/>
        <v>0.33670497943499345</v>
      </c>
      <c r="AV25">
        <v>0.5</v>
      </c>
      <c r="AW25">
        <f t="shared" si="28"/>
        <v>1433.0857566332063</v>
      </c>
      <c r="AX25">
        <f t="shared" si="29"/>
        <v>39.063096293760829</v>
      </c>
      <c r="AY25">
        <f t="shared" si="30"/>
        <v>241.26355510788287</v>
      </c>
      <c r="AZ25">
        <f t="shared" si="31"/>
        <v>0.51984293427334793</v>
      </c>
      <c r="BA25">
        <f t="shared" si="32"/>
        <v>2.7955826166245857E-2</v>
      </c>
      <c r="BB25">
        <f t="shared" si="33"/>
        <v>-1</v>
      </c>
      <c r="BC25" t="s">
        <v>328</v>
      </c>
      <c r="BD25">
        <v>538.04</v>
      </c>
      <c r="BE25">
        <f t="shared" si="34"/>
        <v>582.51</v>
      </c>
      <c r="BF25">
        <f t="shared" si="35"/>
        <v>0.64770521485619459</v>
      </c>
      <c r="BG25">
        <f t="shared" si="36"/>
        <v>2.0826518474462867</v>
      </c>
      <c r="BH25">
        <f t="shared" si="37"/>
        <v>0.33670497943499345</v>
      </c>
      <c r="BI25" t="e">
        <f t="shared" si="38"/>
        <v>#DIV/0!</v>
      </c>
      <c r="BJ25">
        <v>265</v>
      </c>
      <c r="BK25">
        <v>300</v>
      </c>
      <c r="BL25">
        <v>300</v>
      </c>
      <c r="BM25">
        <v>300</v>
      </c>
      <c r="BN25">
        <v>10280.9</v>
      </c>
      <c r="BO25">
        <v>1037.04</v>
      </c>
      <c r="BP25">
        <v>-7.1252399999999997E-3</v>
      </c>
      <c r="BQ25">
        <v>7.4788800000000002</v>
      </c>
      <c r="BR25">
        <f t="shared" si="39"/>
        <v>1700.0016129032299</v>
      </c>
      <c r="BS25">
        <f t="shared" si="40"/>
        <v>1433.0857566332063</v>
      </c>
      <c r="BT25">
        <f t="shared" si="41"/>
        <v>0.84299082174740414</v>
      </c>
      <c r="BU25">
        <f t="shared" si="42"/>
        <v>0.19598164349480823</v>
      </c>
      <c r="BV25">
        <v>6</v>
      </c>
      <c r="BW25">
        <v>0.5</v>
      </c>
      <c r="BX25" t="s">
        <v>278</v>
      </c>
      <c r="BY25">
        <v>1533049229.9000001</v>
      </c>
      <c r="BZ25">
        <v>733.69458064516095</v>
      </c>
      <c r="CA25">
        <v>800.05854838709695</v>
      </c>
      <c r="CB25">
        <v>24.8392709677419</v>
      </c>
      <c r="CC25">
        <v>14.5141483870968</v>
      </c>
      <c r="CD25">
        <v>399.99403225806498</v>
      </c>
      <c r="CE25">
        <v>99.003548387096799</v>
      </c>
      <c r="CF25">
        <v>9.9973196774193598E-2</v>
      </c>
      <c r="CG25">
        <v>27.849064516129001</v>
      </c>
      <c r="CH25">
        <v>27.543467741935501</v>
      </c>
      <c r="CI25">
        <v>999.9</v>
      </c>
      <c r="CJ25">
        <v>9999.3793548387093</v>
      </c>
      <c r="CK25">
        <v>0</v>
      </c>
      <c r="CL25">
        <v>16.1907</v>
      </c>
      <c r="CM25">
        <v>1700.0016129032299</v>
      </c>
      <c r="CN25">
        <v>0.90001100000000001</v>
      </c>
      <c r="CO25">
        <v>9.9989400000000006E-2</v>
      </c>
      <c r="CP25">
        <v>0</v>
      </c>
      <c r="CQ25">
        <v>743.60348387096701</v>
      </c>
      <c r="CR25">
        <v>4.9993999999999996</v>
      </c>
      <c r="CS25">
        <v>10419.164516129</v>
      </c>
      <c r="CT25">
        <v>13807.0483870968</v>
      </c>
      <c r="CU25">
        <v>44.875</v>
      </c>
      <c r="CV25">
        <v>45.628999999999998</v>
      </c>
      <c r="CW25">
        <v>45.686999999999998</v>
      </c>
      <c r="CX25">
        <v>45.878999999999998</v>
      </c>
      <c r="CY25">
        <v>46.77</v>
      </c>
      <c r="CZ25">
        <v>1525.5216129032301</v>
      </c>
      <c r="DA25">
        <v>169.48</v>
      </c>
      <c r="DB25">
        <v>0</v>
      </c>
      <c r="DC25">
        <v>110.299999952316</v>
      </c>
      <c r="DD25">
        <v>743.25523529411805</v>
      </c>
      <c r="DE25">
        <v>-6.2098039339406901</v>
      </c>
      <c r="DF25">
        <v>-107.524510164432</v>
      </c>
      <c r="DG25">
        <v>10412.976470588201</v>
      </c>
      <c r="DH25">
        <v>10</v>
      </c>
      <c r="DI25">
        <v>1533049200.4000001</v>
      </c>
      <c r="DJ25" t="s">
        <v>329</v>
      </c>
      <c r="DK25">
        <v>26</v>
      </c>
      <c r="DL25">
        <v>-6.8070000000000004</v>
      </c>
      <c r="DM25">
        <v>0.45300000000000001</v>
      </c>
      <c r="DN25">
        <v>800</v>
      </c>
      <c r="DO25">
        <v>14</v>
      </c>
      <c r="DP25">
        <v>0.02</v>
      </c>
      <c r="DQ25">
        <v>0.01</v>
      </c>
      <c r="DR25">
        <v>39.067718441553403</v>
      </c>
      <c r="DS25">
        <v>-0.50672283063202395</v>
      </c>
      <c r="DT25">
        <v>4.2468447953071697E-2</v>
      </c>
      <c r="DU25">
        <v>1</v>
      </c>
      <c r="DV25">
        <v>0.63498375761235704</v>
      </c>
      <c r="DW25">
        <v>-3.1829317860253298E-3</v>
      </c>
      <c r="DX25">
        <v>7.4232823717893903E-4</v>
      </c>
      <c r="DY25">
        <v>1</v>
      </c>
      <c r="DZ25">
        <v>2</v>
      </c>
      <c r="EA25">
        <v>2</v>
      </c>
      <c r="EB25" t="s">
        <v>279</v>
      </c>
      <c r="EC25">
        <v>1.88544</v>
      </c>
      <c r="ED25">
        <v>1.8774200000000001</v>
      </c>
      <c r="EE25">
        <v>1.8766499999999999</v>
      </c>
      <c r="EF25">
        <v>1.8776600000000001</v>
      </c>
      <c r="EG25">
        <v>1.88232</v>
      </c>
      <c r="EH25">
        <v>1.88141</v>
      </c>
      <c r="EI25">
        <v>1.8761000000000001</v>
      </c>
      <c r="EJ25">
        <v>1.8757600000000001</v>
      </c>
      <c r="EK25" t="s">
        <v>280</v>
      </c>
      <c r="EL25" t="s">
        <v>19</v>
      </c>
      <c r="EM25" t="s">
        <v>19</v>
      </c>
      <c r="EN25" t="s">
        <v>19</v>
      </c>
      <c r="EO25" t="s">
        <v>281</v>
      </c>
      <c r="EP25" t="s">
        <v>282</v>
      </c>
      <c r="EQ25" t="s">
        <v>283</v>
      </c>
      <c r="ER25" t="s">
        <v>283</v>
      </c>
      <c r="ES25" t="s">
        <v>283</v>
      </c>
      <c r="ET25" t="s">
        <v>283</v>
      </c>
      <c r="EU25">
        <v>0</v>
      </c>
      <c r="EV25">
        <v>100</v>
      </c>
      <c r="EW25">
        <v>100</v>
      </c>
      <c r="EX25">
        <v>-6.8070000000000004</v>
      </c>
      <c r="EY25">
        <v>0.45300000000000001</v>
      </c>
      <c r="EZ25">
        <v>2</v>
      </c>
      <c r="FA25">
        <v>388.59500000000003</v>
      </c>
      <c r="FB25">
        <v>649.35900000000004</v>
      </c>
      <c r="FC25">
        <v>24.9999</v>
      </c>
      <c r="FD25">
        <v>27.061900000000001</v>
      </c>
      <c r="FE25">
        <v>30.0001</v>
      </c>
      <c r="FF25">
        <v>27.0243</v>
      </c>
      <c r="FG25">
        <v>26.9892</v>
      </c>
      <c r="FH25">
        <v>34.907699999999998</v>
      </c>
      <c r="FI25">
        <v>34.432200000000002</v>
      </c>
      <c r="FJ25">
        <v>0</v>
      </c>
      <c r="FK25">
        <v>25</v>
      </c>
      <c r="FL25">
        <v>800</v>
      </c>
      <c r="FM25">
        <v>14.3977</v>
      </c>
      <c r="FN25">
        <v>101.393</v>
      </c>
      <c r="FO25">
        <v>102.851</v>
      </c>
    </row>
    <row r="26" spans="1:171" x14ac:dyDescent="0.2">
      <c r="A26">
        <v>30</v>
      </c>
      <c r="B26">
        <v>1533049354.4000001</v>
      </c>
      <c r="C26">
        <v>4087.6000001430498</v>
      </c>
      <c r="D26" t="s">
        <v>330</v>
      </c>
      <c r="E26" t="s">
        <v>331</v>
      </c>
      <c r="F26" t="s">
        <v>287</v>
      </c>
      <c r="G26">
        <v>1533049346.4000001</v>
      </c>
      <c r="H26">
        <f t="shared" si="0"/>
        <v>7.0489951943363601E-3</v>
      </c>
      <c r="I26">
        <f t="shared" si="1"/>
        <v>38.75940989736948</v>
      </c>
      <c r="J26">
        <f t="shared" si="2"/>
        <v>932.04587096774196</v>
      </c>
      <c r="K26">
        <f t="shared" si="3"/>
        <v>803.01164506744533</v>
      </c>
      <c r="L26">
        <f t="shared" si="4"/>
        <v>79.583247757030321</v>
      </c>
      <c r="M26">
        <f t="shared" si="5"/>
        <v>92.371309838119359</v>
      </c>
      <c r="N26">
        <f t="shared" si="6"/>
        <v>0.62997633507030271</v>
      </c>
      <c r="O26">
        <f t="shared" si="7"/>
        <v>2.2456257088837903</v>
      </c>
      <c r="P26">
        <f t="shared" si="8"/>
        <v>0.54584761109529789</v>
      </c>
      <c r="Q26">
        <f t="shared" si="9"/>
        <v>0.34777296977205263</v>
      </c>
      <c r="R26">
        <f t="shared" si="10"/>
        <v>280.85783895781827</v>
      </c>
      <c r="S26">
        <f t="shared" si="11"/>
        <v>27.638555555650488</v>
      </c>
      <c r="T26">
        <f t="shared" si="12"/>
        <v>27.5586967741935</v>
      </c>
      <c r="U26">
        <f t="shared" si="13"/>
        <v>3.6983006230742586</v>
      </c>
      <c r="V26">
        <f t="shared" si="14"/>
        <v>65.291845643017993</v>
      </c>
      <c r="W26">
        <f t="shared" si="15"/>
        <v>2.458212963118406</v>
      </c>
      <c r="X26">
        <f t="shared" si="16"/>
        <v>3.7649616715671379</v>
      </c>
      <c r="Y26">
        <f t="shared" si="17"/>
        <v>1.2400876599558526</v>
      </c>
      <c r="Z26">
        <f t="shared" si="18"/>
        <v>-310.86068807023349</v>
      </c>
      <c r="AA26">
        <f t="shared" si="19"/>
        <v>37.019692553608692</v>
      </c>
      <c r="AB26">
        <f t="shared" si="20"/>
        <v>3.5830861015250979</v>
      </c>
      <c r="AC26">
        <f t="shared" si="21"/>
        <v>10.599929542718584</v>
      </c>
      <c r="AD26">
        <v>-4.1066088423288301E-2</v>
      </c>
      <c r="AE26">
        <v>4.6100281842076499E-2</v>
      </c>
      <c r="AF26">
        <v>3.4474032010697102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52214.736741032422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332</v>
      </c>
      <c r="AS26">
        <v>737.33799999999997</v>
      </c>
      <c r="AT26">
        <v>1092.72</v>
      </c>
      <c r="AU26">
        <f t="shared" si="27"/>
        <v>0.32522695658540157</v>
      </c>
      <c r="AV26">
        <v>0.5</v>
      </c>
      <c r="AW26">
        <f t="shared" si="28"/>
        <v>1433.0817501816168</v>
      </c>
      <c r="AX26">
        <f t="shared" si="29"/>
        <v>38.75940989736948</v>
      </c>
      <c r="AY26">
        <f t="shared" si="30"/>
        <v>233.03840807482399</v>
      </c>
      <c r="AZ26">
        <f t="shared" si="31"/>
        <v>0.51039607584742663</v>
      </c>
      <c r="BA26">
        <f t="shared" si="32"/>
        <v>2.774399289665834E-2</v>
      </c>
      <c r="BB26">
        <f t="shared" si="33"/>
        <v>-1</v>
      </c>
      <c r="BC26" t="s">
        <v>333</v>
      </c>
      <c r="BD26">
        <v>535</v>
      </c>
      <c r="BE26">
        <f t="shared" si="34"/>
        <v>557.72</v>
      </c>
      <c r="BF26">
        <f t="shared" si="35"/>
        <v>0.6372050491285951</v>
      </c>
      <c r="BG26">
        <f t="shared" si="36"/>
        <v>2.0424672897196263</v>
      </c>
      <c r="BH26">
        <f t="shared" si="37"/>
        <v>0.32522695658540163</v>
      </c>
      <c r="BI26" t="e">
        <f t="shared" si="38"/>
        <v>#DIV/0!</v>
      </c>
      <c r="BJ26">
        <v>267</v>
      </c>
      <c r="BK26">
        <v>300</v>
      </c>
      <c r="BL26">
        <v>300</v>
      </c>
      <c r="BM26">
        <v>300</v>
      </c>
      <c r="BN26">
        <v>10280.799999999999</v>
      </c>
      <c r="BO26">
        <v>1010.38</v>
      </c>
      <c r="BP26">
        <v>-7.12489E-3</v>
      </c>
      <c r="BQ26">
        <v>8.0031700000000008</v>
      </c>
      <c r="BR26">
        <f t="shared" si="39"/>
        <v>1699.99677419355</v>
      </c>
      <c r="BS26">
        <f t="shared" si="40"/>
        <v>1433.0817501816168</v>
      </c>
      <c r="BT26">
        <f t="shared" si="41"/>
        <v>0.84299086441587323</v>
      </c>
      <c r="BU26">
        <f t="shared" si="42"/>
        <v>0.19598172883174647</v>
      </c>
      <c r="BV26">
        <v>6</v>
      </c>
      <c r="BW26">
        <v>0.5</v>
      </c>
      <c r="BX26" t="s">
        <v>278</v>
      </c>
      <c r="BY26">
        <v>1533049346.4000001</v>
      </c>
      <c r="BZ26">
        <v>932.04587096774196</v>
      </c>
      <c r="CA26">
        <v>1000.03977419355</v>
      </c>
      <c r="CB26">
        <v>24.803883870967699</v>
      </c>
      <c r="CC26">
        <v>14.492683870967699</v>
      </c>
      <c r="CD26">
        <v>400.00112903225801</v>
      </c>
      <c r="CE26">
        <v>99.005987096774206</v>
      </c>
      <c r="CF26">
        <v>9.9982593548387094E-2</v>
      </c>
      <c r="CG26">
        <v>27.864477419354799</v>
      </c>
      <c r="CH26">
        <v>27.5586967741935</v>
      </c>
      <c r="CI26">
        <v>999.9</v>
      </c>
      <c r="CJ26">
        <v>10002.7151612903</v>
      </c>
      <c r="CK26">
        <v>0</v>
      </c>
      <c r="CL26">
        <v>16.158403225806399</v>
      </c>
      <c r="CM26">
        <v>1699.99677419355</v>
      </c>
      <c r="CN26">
        <v>0.90000980645161299</v>
      </c>
      <c r="CO26">
        <v>9.9990548387096798E-2</v>
      </c>
      <c r="CP26">
        <v>0</v>
      </c>
      <c r="CQ26">
        <v>737.663064516129</v>
      </c>
      <c r="CR26">
        <v>4.9993999999999996</v>
      </c>
      <c r="CS26">
        <v>10322.664516129</v>
      </c>
      <c r="CT26">
        <v>13807.032258064501</v>
      </c>
      <c r="CU26">
        <v>44.923000000000002</v>
      </c>
      <c r="CV26">
        <v>45.686999999999998</v>
      </c>
      <c r="CW26">
        <v>45.75</v>
      </c>
      <c r="CX26">
        <v>45.936999999999998</v>
      </c>
      <c r="CY26">
        <v>46.811999999999998</v>
      </c>
      <c r="CZ26">
        <v>1525.5148387096799</v>
      </c>
      <c r="DA26">
        <v>169.48193548387101</v>
      </c>
      <c r="DB26">
        <v>0</v>
      </c>
      <c r="DC26">
        <v>115.700000047684</v>
      </c>
      <c r="DD26">
        <v>737.33799999999997</v>
      </c>
      <c r="DE26">
        <v>-5.6509803700649597</v>
      </c>
      <c r="DF26">
        <v>-102.083333140419</v>
      </c>
      <c r="DG26">
        <v>10317.2294117647</v>
      </c>
      <c r="DH26">
        <v>10</v>
      </c>
      <c r="DI26">
        <v>1533049314.4000001</v>
      </c>
      <c r="DJ26" t="s">
        <v>334</v>
      </c>
      <c r="DK26">
        <v>27</v>
      </c>
      <c r="DL26">
        <v>-7.6529999999999996</v>
      </c>
      <c r="DM26">
        <v>0.45</v>
      </c>
      <c r="DN26">
        <v>1000</v>
      </c>
      <c r="DO26">
        <v>14</v>
      </c>
      <c r="DP26">
        <v>0.03</v>
      </c>
      <c r="DQ26">
        <v>0.01</v>
      </c>
      <c r="DR26">
        <v>38.761865209948603</v>
      </c>
      <c r="DS26">
        <v>-8.71182783379396E-2</v>
      </c>
      <c r="DT26">
        <v>4.2833853959730002E-2</v>
      </c>
      <c r="DU26">
        <v>1</v>
      </c>
      <c r="DV26">
        <v>0.62998151615926201</v>
      </c>
      <c r="DW26">
        <v>-2.1808175060685198E-3</v>
      </c>
      <c r="DX26">
        <v>7.6247979201250304E-4</v>
      </c>
      <c r="DY26">
        <v>1</v>
      </c>
      <c r="DZ26">
        <v>2</v>
      </c>
      <c r="EA26">
        <v>2</v>
      </c>
      <c r="EB26" t="s">
        <v>279</v>
      </c>
      <c r="EC26">
        <v>1.88541</v>
      </c>
      <c r="ED26">
        <v>1.8774200000000001</v>
      </c>
      <c r="EE26">
        <v>1.8766499999999999</v>
      </c>
      <c r="EF26">
        <v>1.87761</v>
      </c>
      <c r="EG26">
        <v>1.88232</v>
      </c>
      <c r="EH26">
        <v>1.88141</v>
      </c>
      <c r="EI26">
        <v>1.8761099999999999</v>
      </c>
      <c r="EJ26">
        <v>1.8757600000000001</v>
      </c>
      <c r="EK26" t="s">
        <v>280</v>
      </c>
      <c r="EL26" t="s">
        <v>19</v>
      </c>
      <c r="EM26" t="s">
        <v>19</v>
      </c>
      <c r="EN26" t="s">
        <v>19</v>
      </c>
      <c r="EO26" t="s">
        <v>281</v>
      </c>
      <c r="EP26" t="s">
        <v>282</v>
      </c>
      <c r="EQ26" t="s">
        <v>283</v>
      </c>
      <c r="ER26" t="s">
        <v>283</v>
      </c>
      <c r="ES26" t="s">
        <v>283</v>
      </c>
      <c r="ET26" t="s">
        <v>283</v>
      </c>
      <c r="EU26">
        <v>0</v>
      </c>
      <c r="EV26">
        <v>100</v>
      </c>
      <c r="EW26">
        <v>100</v>
      </c>
      <c r="EX26">
        <v>-7.6529999999999996</v>
      </c>
      <c r="EY26">
        <v>0.45</v>
      </c>
      <c r="EZ26">
        <v>2</v>
      </c>
      <c r="FA26">
        <v>388.72800000000001</v>
      </c>
      <c r="FB26">
        <v>649.41899999999998</v>
      </c>
      <c r="FC26">
        <v>24.9999</v>
      </c>
      <c r="FD26">
        <v>27.107700000000001</v>
      </c>
      <c r="FE26">
        <v>30.0002</v>
      </c>
      <c r="FF26">
        <v>27.072399999999998</v>
      </c>
      <c r="FG26">
        <v>27.036200000000001</v>
      </c>
      <c r="FH26">
        <v>41.858899999999998</v>
      </c>
      <c r="FI26">
        <v>34.865299999999998</v>
      </c>
      <c r="FJ26">
        <v>0</v>
      </c>
      <c r="FK26">
        <v>25</v>
      </c>
      <c r="FL26">
        <v>1000</v>
      </c>
      <c r="FM26">
        <v>14.4041</v>
      </c>
      <c r="FN26">
        <v>101.386</v>
      </c>
      <c r="FO26">
        <v>102.843</v>
      </c>
    </row>
    <row r="27" spans="1:171" x14ac:dyDescent="0.2">
      <c r="A27">
        <v>31</v>
      </c>
      <c r="B27">
        <v>1533049996</v>
      </c>
      <c r="C27">
        <v>4729.2000000476801</v>
      </c>
      <c r="D27" t="s">
        <v>335</v>
      </c>
      <c r="E27" t="s">
        <v>336</v>
      </c>
      <c r="F27" t="s">
        <v>337</v>
      </c>
      <c r="G27">
        <v>1533049987.9419401</v>
      </c>
      <c r="H27">
        <f t="shared" si="0"/>
        <v>8.566989063336217E-3</v>
      </c>
      <c r="I27">
        <f t="shared" si="1"/>
        <v>23.90368012115994</v>
      </c>
      <c r="J27">
        <f t="shared" si="2"/>
        <v>359.57548387096801</v>
      </c>
      <c r="K27">
        <f t="shared" si="3"/>
        <v>303.87305728864192</v>
      </c>
      <c r="L27">
        <f t="shared" si="4"/>
        <v>30.11382296212204</v>
      </c>
      <c r="M27">
        <f t="shared" si="5"/>
        <v>35.633933983572135</v>
      </c>
      <c r="N27">
        <f t="shared" si="6"/>
        <v>0.91522105480176474</v>
      </c>
      <c r="O27">
        <f t="shared" si="7"/>
        <v>2.2450252890086126</v>
      </c>
      <c r="P27">
        <f t="shared" si="8"/>
        <v>0.74833660447502859</v>
      </c>
      <c r="Q27">
        <f t="shared" si="9"/>
        <v>0.48015068571081665</v>
      </c>
      <c r="R27">
        <f t="shared" si="10"/>
        <v>280.85836697632789</v>
      </c>
      <c r="S27">
        <f t="shared" si="11"/>
        <v>27.126619956275221</v>
      </c>
      <c r="T27">
        <f t="shared" si="12"/>
        <v>26.787322580645199</v>
      </c>
      <c r="U27">
        <f t="shared" si="13"/>
        <v>3.5346951476501141</v>
      </c>
      <c r="V27">
        <f t="shared" si="14"/>
        <v>64.68727339475987</v>
      </c>
      <c r="W27">
        <f t="shared" si="15"/>
        <v>2.4343610522563899</v>
      </c>
      <c r="X27">
        <f t="shared" si="16"/>
        <v>3.7632766454700972</v>
      </c>
      <c r="Y27">
        <f t="shared" si="17"/>
        <v>1.1003340953937242</v>
      </c>
      <c r="Z27">
        <f t="shared" si="18"/>
        <v>-377.80421769312716</v>
      </c>
      <c r="AA27">
        <f t="shared" si="19"/>
        <v>129.44370055789014</v>
      </c>
      <c r="AB27">
        <f t="shared" si="20"/>
        <v>12.483431706176333</v>
      </c>
      <c r="AC27">
        <f t="shared" si="21"/>
        <v>44.981281547267173</v>
      </c>
      <c r="AD27">
        <v>-4.1049954533830903E-2</v>
      </c>
      <c r="AE27">
        <v>4.6082170137754203E-2</v>
      </c>
      <c r="AF27">
        <v>3.4463306314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52196.263707891369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338</v>
      </c>
      <c r="AS27">
        <v>923.91417647058802</v>
      </c>
      <c r="AT27">
        <v>1246.3900000000001</v>
      </c>
      <c r="AU27">
        <f t="shared" si="27"/>
        <v>0.25872786489735322</v>
      </c>
      <c r="AV27">
        <v>0.5</v>
      </c>
      <c r="AW27">
        <f t="shared" si="28"/>
        <v>1433.0800818346104</v>
      </c>
      <c r="AX27">
        <f t="shared" si="29"/>
        <v>23.90368012115994</v>
      </c>
      <c r="AY27">
        <f t="shared" si="30"/>
        <v>185.38887489999649</v>
      </c>
      <c r="AZ27">
        <f t="shared" si="31"/>
        <v>0.50044528598592741</v>
      </c>
      <c r="BA27">
        <f t="shared" si="32"/>
        <v>1.7377730970399487E-2</v>
      </c>
      <c r="BB27">
        <f t="shared" si="33"/>
        <v>-1</v>
      </c>
      <c r="BC27" t="s">
        <v>339</v>
      </c>
      <c r="BD27">
        <v>622.64</v>
      </c>
      <c r="BE27">
        <f t="shared" si="34"/>
        <v>623.75000000000011</v>
      </c>
      <c r="BF27">
        <f t="shared" si="35"/>
        <v>0.51699530826358642</v>
      </c>
      <c r="BG27">
        <f t="shared" si="36"/>
        <v>2.0017827315945009</v>
      </c>
      <c r="BH27">
        <f t="shared" si="37"/>
        <v>0.25872786489735322</v>
      </c>
      <c r="BI27" t="e">
        <f t="shared" si="38"/>
        <v>#DIV/0!</v>
      </c>
      <c r="BJ27">
        <v>269</v>
      </c>
      <c r="BK27">
        <v>300</v>
      </c>
      <c r="BL27">
        <v>300</v>
      </c>
      <c r="BM27">
        <v>300</v>
      </c>
      <c r="BN27">
        <v>10298.4</v>
      </c>
      <c r="BO27">
        <v>1174.19</v>
      </c>
      <c r="BP27">
        <v>-7.1370499999999998E-3</v>
      </c>
      <c r="BQ27">
        <v>4.47729</v>
      </c>
      <c r="BR27">
        <f t="shared" si="39"/>
        <v>1699.9941935483901</v>
      </c>
      <c r="BS27">
        <f t="shared" si="40"/>
        <v>1433.0800818346104</v>
      </c>
      <c r="BT27">
        <f t="shared" si="41"/>
        <v>0.84299116271882601</v>
      </c>
      <c r="BU27">
        <f t="shared" si="42"/>
        <v>0.19598232543765221</v>
      </c>
      <c r="BV27">
        <v>6</v>
      </c>
      <c r="BW27">
        <v>0.5</v>
      </c>
      <c r="BX27" t="s">
        <v>278</v>
      </c>
      <c r="BY27">
        <v>1533049987.9419401</v>
      </c>
      <c r="BZ27">
        <v>359.57548387096801</v>
      </c>
      <c r="CA27">
        <v>400.05087096774201</v>
      </c>
      <c r="CB27">
        <v>24.564690322580599</v>
      </c>
      <c r="CC27">
        <v>12.0301387096774</v>
      </c>
      <c r="CD27">
        <v>400.00841935483902</v>
      </c>
      <c r="CE27">
        <v>99.000016129032304</v>
      </c>
      <c r="CF27">
        <v>9.9993693548387094E-2</v>
      </c>
      <c r="CG27">
        <v>27.856806451612901</v>
      </c>
      <c r="CH27">
        <v>26.787322580645199</v>
      </c>
      <c r="CI27">
        <v>999.9</v>
      </c>
      <c r="CJ27">
        <v>9999.3883870967693</v>
      </c>
      <c r="CK27">
        <v>0</v>
      </c>
      <c r="CL27">
        <v>16.8102612903226</v>
      </c>
      <c r="CM27">
        <v>1699.9941935483901</v>
      </c>
      <c r="CN27">
        <v>0.90000232258064505</v>
      </c>
      <c r="CO27">
        <v>9.9998000000000004E-2</v>
      </c>
      <c r="CP27">
        <v>0</v>
      </c>
      <c r="CQ27">
        <v>924.815838709677</v>
      </c>
      <c r="CR27">
        <v>4.9993999999999996</v>
      </c>
      <c r="CS27">
        <v>13611.441935483899</v>
      </c>
      <c r="CT27">
        <v>13806.9483870968</v>
      </c>
      <c r="CU27">
        <v>45.164999999999999</v>
      </c>
      <c r="CV27">
        <v>45.936999999999998</v>
      </c>
      <c r="CW27">
        <v>45.975612903225802</v>
      </c>
      <c r="CX27">
        <v>46.186999999999998</v>
      </c>
      <c r="CY27">
        <v>47.045999999999999</v>
      </c>
      <c r="CZ27">
        <v>1525.4996774193501</v>
      </c>
      <c r="DA27">
        <v>169.49903225806401</v>
      </c>
      <c r="DB27">
        <v>0</v>
      </c>
      <c r="DC27">
        <v>641.20000004768394</v>
      </c>
      <c r="DD27">
        <v>923.91417647058802</v>
      </c>
      <c r="DE27">
        <v>-16.1642156790539</v>
      </c>
      <c r="DF27">
        <v>-244.87745063525301</v>
      </c>
      <c r="DG27">
        <v>13595.8411764706</v>
      </c>
      <c r="DH27">
        <v>10</v>
      </c>
      <c r="DI27">
        <v>1533049963</v>
      </c>
      <c r="DJ27" t="s">
        <v>340</v>
      </c>
      <c r="DK27">
        <v>28</v>
      </c>
      <c r="DL27">
        <v>-4.7539999999999996</v>
      </c>
      <c r="DM27">
        <v>0.36599999999999999</v>
      </c>
      <c r="DN27">
        <v>400</v>
      </c>
      <c r="DO27">
        <v>11</v>
      </c>
      <c r="DP27">
        <v>0.05</v>
      </c>
      <c r="DQ27">
        <v>0.01</v>
      </c>
      <c r="DR27">
        <v>23.9036861680617</v>
      </c>
      <c r="DS27">
        <v>2.7458915225378999</v>
      </c>
      <c r="DT27">
        <v>0.20533581129693601</v>
      </c>
      <c r="DU27">
        <v>0</v>
      </c>
      <c r="DV27">
        <v>0.91522662577138003</v>
      </c>
      <c r="DW27">
        <v>-2.6843217480347001E-2</v>
      </c>
      <c r="DX27">
        <v>2.4767189199268202E-3</v>
      </c>
      <c r="DY27">
        <v>1</v>
      </c>
      <c r="DZ27">
        <v>1</v>
      </c>
      <c r="EA27">
        <v>2</v>
      </c>
      <c r="EB27" t="s">
        <v>284</v>
      </c>
      <c r="EC27">
        <v>1.8854200000000001</v>
      </c>
      <c r="ED27">
        <v>1.87744</v>
      </c>
      <c r="EE27">
        <v>1.8766499999999999</v>
      </c>
      <c r="EF27">
        <v>1.8776600000000001</v>
      </c>
      <c r="EG27">
        <v>1.88232</v>
      </c>
      <c r="EH27">
        <v>1.88141</v>
      </c>
      <c r="EI27">
        <v>1.87612</v>
      </c>
      <c r="EJ27">
        <v>1.8757600000000001</v>
      </c>
      <c r="EK27" t="s">
        <v>280</v>
      </c>
      <c r="EL27" t="s">
        <v>19</v>
      </c>
      <c r="EM27" t="s">
        <v>19</v>
      </c>
      <c r="EN27" t="s">
        <v>19</v>
      </c>
      <c r="EO27" t="s">
        <v>281</v>
      </c>
      <c r="EP27" t="s">
        <v>282</v>
      </c>
      <c r="EQ27" t="s">
        <v>283</v>
      </c>
      <c r="ER27" t="s">
        <v>283</v>
      </c>
      <c r="ES27" t="s">
        <v>283</v>
      </c>
      <c r="ET27" t="s">
        <v>283</v>
      </c>
      <c r="EU27">
        <v>0</v>
      </c>
      <c r="EV27">
        <v>100</v>
      </c>
      <c r="EW27">
        <v>100</v>
      </c>
      <c r="EX27">
        <v>-4.7539999999999996</v>
      </c>
      <c r="EY27">
        <v>0.36599999999999999</v>
      </c>
      <c r="EZ27">
        <v>2</v>
      </c>
      <c r="FA27">
        <v>389.95100000000002</v>
      </c>
      <c r="FB27">
        <v>640.74900000000002</v>
      </c>
      <c r="FC27">
        <v>25</v>
      </c>
      <c r="FD27">
        <v>27.320499999999999</v>
      </c>
      <c r="FE27">
        <v>30.0002</v>
      </c>
      <c r="FF27">
        <v>27.289100000000001</v>
      </c>
      <c r="FG27">
        <v>27.2531</v>
      </c>
      <c r="FH27">
        <v>19.873999999999999</v>
      </c>
      <c r="FI27">
        <v>46.781700000000001</v>
      </c>
      <c r="FJ27">
        <v>0</v>
      </c>
      <c r="FK27">
        <v>25</v>
      </c>
      <c r="FL27">
        <v>400</v>
      </c>
      <c r="FM27">
        <v>12.035600000000001</v>
      </c>
      <c r="FN27">
        <v>101.358</v>
      </c>
      <c r="FO27">
        <v>102.809</v>
      </c>
    </row>
    <row r="28" spans="1:171" x14ac:dyDescent="0.2">
      <c r="A28">
        <v>32</v>
      </c>
      <c r="B28">
        <v>1533050100</v>
      </c>
      <c r="C28">
        <v>4833.2000000476801</v>
      </c>
      <c r="D28" t="s">
        <v>341</v>
      </c>
      <c r="E28" t="s">
        <v>342</v>
      </c>
      <c r="F28" t="s">
        <v>337</v>
      </c>
      <c r="G28">
        <v>1533050092</v>
      </c>
      <c r="H28">
        <f t="shared" si="0"/>
        <v>8.0798087106515731E-3</v>
      </c>
      <c r="I28">
        <f t="shared" si="1"/>
        <v>19.831083368743688</v>
      </c>
      <c r="J28">
        <f t="shared" si="2"/>
        <v>267.09477419354801</v>
      </c>
      <c r="K28">
        <f t="shared" si="3"/>
        <v>217.79455245636265</v>
      </c>
      <c r="L28">
        <f t="shared" si="4"/>
        <v>21.583414149376484</v>
      </c>
      <c r="M28">
        <f t="shared" si="5"/>
        <v>26.46906023835734</v>
      </c>
      <c r="N28">
        <f t="shared" si="6"/>
        <v>0.83002643169316104</v>
      </c>
      <c r="O28">
        <f t="shared" si="7"/>
        <v>2.2448357972256758</v>
      </c>
      <c r="P28">
        <f t="shared" si="8"/>
        <v>0.69024088917936854</v>
      </c>
      <c r="Q28">
        <f t="shared" si="9"/>
        <v>0.44198563624090714</v>
      </c>
      <c r="R28">
        <f t="shared" si="10"/>
        <v>280.85534133555058</v>
      </c>
      <c r="S28">
        <f t="shared" si="11"/>
        <v>27.315442095479728</v>
      </c>
      <c r="T28">
        <f t="shared" si="12"/>
        <v>26.9587516129032</v>
      </c>
      <c r="U28">
        <f t="shared" si="13"/>
        <v>3.5704979124032166</v>
      </c>
      <c r="V28">
        <f t="shared" si="14"/>
        <v>64.885221250853789</v>
      </c>
      <c r="W28">
        <f t="shared" si="15"/>
        <v>2.4456683717273964</v>
      </c>
      <c r="X28">
        <f t="shared" si="16"/>
        <v>3.7692225202903433</v>
      </c>
      <c r="Y28">
        <f t="shared" si="17"/>
        <v>1.1248295406758202</v>
      </c>
      <c r="Z28">
        <f t="shared" si="18"/>
        <v>-356.31956413973438</v>
      </c>
      <c r="AA28">
        <f t="shared" si="19"/>
        <v>111.96009199229184</v>
      </c>
      <c r="AB28">
        <f t="shared" si="20"/>
        <v>10.808939749684731</v>
      </c>
      <c r="AC28">
        <f t="shared" si="21"/>
        <v>47.304808937792757</v>
      </c>
      <c r="AD28">
        <v>-4.1044863502913899E-2</v>
      </c>
      <c r="AE28">
        <v>4.6076455009551001E-2</v>
      </c>
      <c r="AF28">
        <v>3.44599215327327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52185.359089221696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343</v>
      </c>
      <c r="AS28">
        <v>901.15552941176497</v>
      </c>
      <c r="AT28">
        <v>1226.49</v>
      </c>
      <c r="AU28">
        <f t="shared" si="27"/>
        <v>0.26525652111980935</v>
      </c>
      <c r="AV28">
        <v>0.5</v>
      </c>
      <c r="AW28">
        <f t="shared" si="28"/>
        <v>1433.0662934133081</v>
      </c>
      <c r="AX28">
        <f t="shared" si="29"/>
        <v>19.831083368743688</v>
      </c>
      <c r="AY28">
        <f t="shared" si="30"/>
        <v>190.06508976243703</v>
      </c>
      <c r="AZ28">
        <f t="shared" si="31"/>
        <v>0.48968193788779363</v>
      </c>
      <c r="BA28">
        <f t="shared" si="32"/>
        <v>1.4536022139720951E-2</v>
      </c>
      <c r="BB28">
        <f t="shared" si="33"/>
        <v>-1</v>
      </c>
      <c r="BC28" t="s">
        <v>344</v>
      </c>
      <c r="BD28">
        <v>625.9</v>
      </c>
      <c r="BE28">
        <f t="shared" si="34"/>
        <v>600.59</v>
      </c>
      <c r="BF28">
        <f t="shared" si="35"/>
        <v>0.54169145438358113</v>
      </c>
      <c r="BG28">
        <f t="shared" si="36"/>
        <v>1.959562230388241</v>
      </c>
      <c r="BH28">
        <f t="shared" si="37"/>
        <v>0.26525652111980941</v>
      </c>
      <c r="BI28" t="e">
        <f t="shared" si="38"/>
        <v>#DIV/0!</v>
      </c>
      <c r="BJ28">
        <v>271</v>
      </c>
      <c r="BK28">
        <v>300</v>
      </c>
      <c r="BL28">
        <v>300</v>
      </c>
      <c r="BM28">
        <v>300</v>
      </c>
      <c r="BN28">
        <v>10298.200000000001</v>
      </c>
      <c r="BO28">
        <v>1153.53</v>
      </c>
      <c r="BP28">
        <v>-7.13687E-3</v>
      </c>
      <c r="BQ28">
        <v>4.0948500000000001</v>
      </c>
      <c r="BR28">
        <f t="shared" si="39"/>
        <v>1699.97806451613</v>
      </c>
      <c r="BS28">
        <f t="shared" si="40"/>
        <v>1433.0662934133081</v>
      </c>
      <c r="BT28">
        <f t="shared" si="41"/>
        <v>0.84299104989993279</v>
      </c>
      <c r="BU28">
        <f t="shared" si="42"/>
        <v>0.19598209979986569</v>
      </c>
      <c r="BV28">
        <v>6</v>
      </c>
      <c r="BW28">
        <v>0.5</v>
      </c>
      <c r="BX28" t="s">
        <v>278</v>
      </c>
      <c r="BY28">
        <v>1533050092</v>
      </c>
      <c r="BZ28">
        <v>267.09477419354801</v>
      </c>
      <c r="CA28">
        <v>300.07754838709701</v>
      </c>
      <c r="CB28">
        <v>24.6788225806452</v>
      </c>
      <c r="CC28">
        <v>12.858554838709701</v>
      </c>
      <c r="CD28">
        <v>400.01167741935501</v>
      </c>
      <c r="CE28">
        <v>98.999887096774202</v>
      </c>
      <c r="CF28">
        <v>9.9993529032258097E-2</v>
      </c>
      <c r="CG28">
        <v>27.883861290322599</v>
      </c>
      <c r="CH28">
        <v>26.9587516129032</v>
      </c>
      <c r="CI28">
        <v>999.9</v>
      </c>
      <c r="CJ28">
        <v>9998.1612903225796</v>
      </c>
      <c r="CK28">
        <v>0</v>
      </c>
      <c r="CL28">
        <v>16.762616129032299</v>
      </c>
      <c r="CM28">
        <v>1699.97806451613</v>
      </c>
      <c r="CN28">
        <v>0.900002935483871</v>
      </c>
      <c r="CO28">
        <v>9.99974E-2</v>
      </c>
      <c r="CP28">
        <v>0</v>
      </c>
      <c r="CQ28">
        <v>901.44464516129005</v>
      </c>
      <c r="CR28">
        <v>4.9993999999999996</v>
      </c>
      <c r="CS28">
        <v>13209.4548387097</v>
      </c>
      <c r="CT28">
        <v>13806.8387096774</v>
      </c>
      <c r="CU28">
        <v>45.25</v>
      </c>
      <c r="CV28">
        <v>45.967483870967698</v>
      </c>
      <c r="CW28">
        <v>46.052</v>
      </c>
      <c r="CX28">
        <v>46.25</v>
      </c>
      <c r="CY28">
        <v>47.094516129032201</v>
      </c>
      <c r="CZ28">
        <v>1525.48806451613</v>
      </c>
      <c r="DA28">
        <v>169.49064516128999</v>
      </c>
      <c r="DB28">
        <v>0</v>
      </c>
      <c r="DC28">
        <v>103.5</v>
      </c>
      <c r="DD28">
        <v>901.15552941176497</v>
      </c>
      <c r="DE28">
        <v>-4.9602940707068299</v>
      </c>
      <c r="DF28">
        <v>-87.598039136218503</v>
      </c>
      <c r="DG28">
        <v>13204.035294117601</v>
      </c>
      <c r="DH28">
        <v>10</v>
      </c>
      <c r="DI28">
        <v>1533050076</v>
      </c>
      <c r="DJ28" t="s">
        <v>345</v>
      </c>
      <c r="DK28">
        <v>29</v>
      </c>
      <c r="DL28">
        <v>-4.1710000000000003</v>
      </c>
      <c r="DM28">
        <v>0.39100000000000001</v>
      </c>
      <c r="DN28">
        <v>300</v>
      </c>
      <c r="DO28">
        <v>12</v>
      </c>
      <c r="DP28">
        <v>0.04</v>
      </c>
      <c r="DQ28">
        <v>0.01</v>
      </c>
      <c r="DR28">
        <v>19.830325244803099</v>
      </c>
      <c r="DS28">
        <v>-0.246835632765559</v>
      </c>
      <c r="DT28">
        <v>4.9566299971037897E-2</v>
      </c>
      <c r="DU28">
        <v>1</v>
      </c>
      <c r="DV28">
        <v>0.82808696968531104</v>
      </c>
      <c r="DW28">
        <v>0.20591912773819801</v>
      </c>
      <c r="DX28">
        <v>1.8038080251330999E-2</v>
      </c>
      <c r="DY28">
        <v>1</v>
      </c>
      <c r="DZ28">
        <v>2</v>
      </c>
      <c r="EA28">
        <v>2</v>
      </c>
      <c r="EB28" t="s">
        <v>279</v>
      </c>
      <c r="EC28">
        <v>1.88541</v>
      </c>
      <c r="ED28">
        <v>1.87744</v>
      </c>
      <c r="EE28">
        <v>1.8766400000000001</v>
      </c>
      <c r="EF28">
        <v>1.87767</v>
      </c>
      <c r="EG28">
        <v>1.8823399999999999</v>
      </c>
      <c r="EH28">
        <v>1.88141</v>
      </c>
      <c r="EI28">
        <v>1.8761300000000001</v>
      </c>
      <c r="EJ28">
        <v>1.87578</v>
      </c>
      <c r="EK28" t="s">
        <v>280</v>
      </c>
      <c r="EL28" t="s">
        <v>19</v>
      </c>
      <c r="EM28" t="s">
        <v>19</v>
      </c>
      <c r="EN28" t="s">
        <v>19</v>
      </c>
      <c r="EO28" t="s">
        <v>281</v>
      </c>
      <c r="EP28" t="s">
        <v>282</v>
      </c>
      <c r="EQ28" t="s">
        <v>283</v>
      </c>
      <c r="ER28" t="s">
        <v>283</v>
      </c>
      <c r="ES28" t="s">
        <v>283</v>
      </c>
      <c r="ET28" t="s">
        <v>283</v>
      </c>
      <c r="EU28">
        <v>0</v>
      </c>
      <c r="EV28">
        <v>100</v>
      </c>
      <c r="EW28">
        <v>100</v>
      </c>
      <c r="EX28">
        <v>-4.1710000000000003</v>
      </c>
      <c r="EY28">
        <v>0.39100000000000001</v>
      </c>
      <c r="EZ28">
        <v>2</v>
      </c>
      <c r="FA28">
        <v>389.47699999999998</v>
      </c>
      <c r="FB28">
        <v>640.56600000000003</v>
      </c>
      <c r="FC28">
        <v>24.9998</v>
      </c>
      <c r="FD28">
        <v>27.369800000000001</v>
      </c>
      <c r="FE28">
        <v>30.000299999999999</v>
      </c>
      <c r="FF28">
        <v>27.343</v>
      </c>
      <c r="FG28">
        <v>27.3002</v>
      </c>
      <c r="FH28">
        <v>15.8103</v>
      </c>
      <c r="FI28">
        <v>43.539400000000001</v>
      </c>
      <c r="FJ28">
        <v>0</v>
      </c>
      <c r="FK28">
        <v>25</v>
      </c>
      <c r="FL28">
        <v>300</v>
      </c>
      <c r="FM28">
        <v>12.6541</v>
      </c>
      <c r="FN28">
        <v>101.35299999999999</v>
      </c>
      <c r="FO28">
        <v>102.801</v>
      </c>
    </row>
    <row r="29" spans="1:171" x14ac:dyDescent="0.2">
      <c r="A29">
        <v>33</v>
      </c>
      <c r="B29">
        <v>1533050169.5</v>
      </c>
      <c r="C29">
        <v>4902.7000000476801</v>
      </c>
      <c r="D29" t="s">
        <v>346</v>
      </c>
      <c r="E29" t="s">
        <v>347</v>
      </c>
      <c r="F29" t="s">
        <v>337</v>
      </c>
      <c r="G29">
        <v>1533050161.5</v>
      </c>
      <c r="H29">
        <f t="shared" ref="H29:H60" si="43">CD29*AI29*(CB29-CC29)/(100*BV29*(1000-AI29*CB29))</f>
        <v>8.0773705516955421E-3</v>
      </c>
      <c r="I29">
        <f t="shared" ref="I29:I60" si="44">CD29*AI29*(CA29-BZ29*(1000-AI29*CC29)/(1000-AI29*CB29))/(100*BV29)</f>
        <v>16.70363779385918</v>
      </c>
      <c r="J29">
        <f t="shared" ref="J29:J60" si="45">BZ29 - IF(AI29&gt;1, I29*BV29*100/(AK29*CJ29), 0)</f>
        <v>222.227483870968</v>
      </c>
      <c r="K29">
        <f t="shared" ref="K29:K60" si="46">((Q29-H29/2)*J29-I29)/(Q29+H29/2)</f>
        <v>180.06694395758322</v>
      </c>
      <c r="L29">
        <f t="shared" ref="L29:L60" si="47">K29*(CE29+CF29)/1000</f>
        <v>17.84447554846</v>
      </c>
      <c r="M29">
        <f t="shared" ref="M29:M60" si="48">(BZ29 - IF(AI29&gt;1, I29*BV29*100/(AK29*CJ29), 0))*(CE29+CF29)/1000</f>
        <v>22.022547920096891</v>
      </c>
      <c r="N29">
        <f t="shared" ref="N29:N60" si="49">2/((1/P29-1/O29)+SIGN(P29)*SQRT((1/P29-1/O29)*(1/P29-1/O29) + 4*BW29/((BW29+1)*(BW29+1))*(2*1/P29*1/O29-1/O29*1/O29)))</f>
        <v>0.8141462870427798</v>
      </c>
      <c r="O29">
        <f t="shared" ref="O29:O60" si="50">AF29+AE29*BV29+AD29*BV29*BV29</f>
        <v>2.24415230105663</v>
      </c>
      <c r="P29">
        <f t="shared" ref="P29:P60" si="51">H29*(1000-(1000*0.61365*EXP(17.502*T29/(240.97+T29))/(CE29+CF29)+CB29)/2)/(1000*0.61365*EXP(17.502*T29/(240.97+T29))/(CE29+CF29)-CB29)</f>
        <v>0.67916320969843347</v>
      </c>
      <c r="Q29">
        <f t="shared" ref="Q29:Q60" si="52">1/((BW29+1)/(N29/1.6)+1/(O29/1.37)) + BW29/((BW29+1)/(N29/1.6) + BW29/(O29/1.37))</f>
        <v>0.43472826519157592</v>
      </c>
      <c r="R29">
        <f t="shared" ref="R29:R60" si="53">(BS29*BU29)</f>
        <v>280.8553764169115</v>
      </c>
      <c r="S29">
        <f t="shared" ref="S29:S60" si="54">(CG29+(R29+2*0.95*0.0000000567*(((CG29+$B$7)+273)^4-(CG29+273)^4)-44100*H29)/(1.84*29.3*O29+8*0.95*0.0000000567*(CG29+273)^3))</f>
        <v>27.328878483885909</v>
      </c>
      <c r="T29">
        <f t="shared" ref="T29:T60" si="55">($C$7*CH29+$D$7*CI29+$E$7*S29)</f>
        <v>27.022016129032298</v>
      </c>
      <c r="U29">
        <f t="shared" ref="U29:U60" si="56">0.61365*EXP(17.502*T29/(240.97+T29))</f>
        <v>3.5837903800732871</v>
      </c>
      <c r="V29">
        <f t="shared" ref="V29:V60" si="57">(W29/X29*100)</f>
        <v>64.713620097520163</v>
      </c>
      <c r="W29">
        <f t="shared" ref="W29:W60" si="58">CB29*(CE29+CF29)/1000</f>
        <v>2.4410194147614441</v>
      </c>
      <c r="X29">
        <f t="shared" ref="X29:X60" si="59">0.61365*EXP(17.502*CG29/(240.97+CG29))</f>
        <v>3.7720334777794085</v>
      </c>
      <c r="Y29">
        <f t="shared" ref="Y29:Y60" si="60">(U29-CB29*(CE29+CF29)/1000)</f>
        <v>1.142770965311843</v>
      </c>
      <c r="Z29">
        <f t="shared" ref="Z29:Z60" si="61">(-H29*44100)</f>
        <v>-356.2120413297734</v>
      </c>
      <c r="AA29">
        <f t="shared" ref="AA29:AA60" si="62">2*29.3*O29*0.92*(CG29-T29)</f>
        <v>105.81773376081475</v>
      </c>
      <c r="AB29">
        <f t="shared" ref="AB29:AB60" si="63">2*0.95*0.0000000567*(((CG29+$B$7)+273)^4-(T29+273)^4)</f>
        <v>10.222928633649014</v>
      </c>
      <c r="AC29">
        <f t="shared" ref="AC29:AC60" si="64">R29+AB29+Z29+AA29</f>
        <v>40.683997481601864</v>
      </c>
      <c r="AD29">
        <v>-4.1026503380063903E-2</v>
      </c>
      <c r="AE29">
        <v>4.60558441632168E-2</v>
      </c>
      <c r="AF29">
        <v>3.4447713577596302</v>
      </c>
      <c r="AG29">
        <v>0</v>
      </c>
      <c r="AH29">
        <v>0</v>
      </c>
      <c r="AI29">
        <f t="shared" ref="AI29:AI60" si="65">IF(AG29*$H$13&gt;=AK29,1,(AK29/(AK29-AG29*$H$13)))</f>
        <v>1</v>
      </c>
      <c r="AJ29">
        <f t="shared" ref="AJ29:AJ60" si="66">(AI29-1)*100</f>
        <v>0</v>
      </c>
      <c r="AK29">
        <f t="shared" ref="AK29:AK60" si="67">MAX(0,($B$13+$C$13*CJ29)/(1+$D$13*CJ29)*CE29/(CG29+273)*$E$13)</f>
        <v>52160.735203548706</v>
      </c>
      <c r="AL29">
        <v>0</v>
      </c>
      <c r="AM29">
        <v>0</v>
      </c>
      <c r="AN29">
        <v>0</v>
      </c>
      <c r="AO29">
        <f t="shared" ref="AO29:AO60" si="68">AN29-AM29</f>
        <v>0</v>
      </c>
      <c r="AP29" t="e">
        <f t="shared" ref="AP29:AP60" si="69">AO29/AN29</f>
        <v>#DIV/0!</v>
      </c>
      <c r="AQ29">
        <v>-1</v>
      </c>
      <c r="AR29" t="s">
        <v>348</v>
      </c>
      <c r="AS29">
        <v>897.17423529411803</v>
      </c>
      <c r="AT29">
        <v>1209.8900000000001</v>
      </c>
      <c r="AU29">
        <f t="shared" ref="AU29:AU60" si="70">1-AS29/AT29</f>
        <v>0.25846627768299768</v>
      </c>
      <c r="AV29">
        <v>0.5</v>
      </c>
      <c r="AW29">
        <f t="shared" ref="AW29:AW60" si="71">BS29</f>
        <v>1433.0665556684796</v>
      </c>
      <c r="AX29">
        <f t="shared" ref="AX29:AX60" si="72">I29</f>
        <v>16.70363779385918</v>
      </c>
      <c r="AY29">
        <f t="shared" ref="AY29:AY60" si="73">AU29*AV29*AW29</f>
        <v>185.19968915781317</v>
      </c>
      <c r="AZ29">
        <f t="shared" ref="AZ29:AZ60" si="74">BE29/AT29</f>
        <v>0.4769937762937127</v>
      </c>
      <c r="BA29">
        <f t="shared" ref="BA29:BA60" si="75">(AX29-AQ29)/AW29</f>
        <v>1.235367451974413E-2</v>
      </c>
      <c r="BB29">
        <f t="shared" ref="BB29:BB60" si="76">(AN29-AT29)/AT29</f>
        <v>-1</v>
      </c>
      <c r="BC29" t="s">
        <v>349</v>
      </c>
      <c r="BD29">
        <v>632.78</v>
      </c>
      <c r="BE29">
        <f t="shared" ref="BE29:BE60" si="77">AT29-BD29</f>
        <v>577.11000000000013</v>
      </c>
      <c r="BF29">
        <f t="shared" ref="BF29:BF60" si="78">(AT29-AS29)/(AT29-BD29)</f>
        <v>0.5418650945329001</v>
      </c>
      <c r="BG29">
        <f t="shared" ref="BG29:BG60" si="79">(AN29-AT29)/(AN29-BD29)</f>
        <v>1.9120231360030344</v>
      </c>
      <c r="BH29">
        <f t="shared" ref="BH29:BH60" si="80">(AT29-AS29)/(AT29-AM29)</f>
        <v>0.25846627768299768</v>
      </c>
      <c r="BI29" t="e">
        <f t="shared" ref="BI29:BI60" si="81">(AN29-AT29)/(AN29-AM29)</f>
        <v>#DIV/0!</v>
      </c>
      <c r="BJ29">
        <v>273</v>
      </c>
      <c r="BK29">
        <v>300</v>
      </c>
      <c r="BL29">
        <v>300</v>
      </c>
      <c r="BM29">
        <v>300</v>
      </c>
      <c r="BN29">
        <v>10298</v>
      </c>
      <c r="BO29">
        <v>1141.5899999999999</v>
      </c>
      <c r="BP29">
        <v>-7.1366299999999997E-3</v>
      </c>
      <c r="BQ29">
        <v>6.3558300000000001</v>
      </c>
      <c r="BR29">
        <f t="shared" ref="BR29:BR60" si="82">$B$11*CK29+$C$11*CL29+$F$11*CM29</f>
        <v>1699.9783870967699</v>
      </c>
      <c r="BS29">
        <f t="shared" ref="BS29:BS60" si="83">BR29*BT29</f>
        <v>1433.0665556684796</v>
      </c>
      <c r="BT29">
        <f t="shared" ref="BT29:BT60" si="84">($B$11*$D$9+$C$11*$D$9+$F$11*((CZ29+CR29)/MAX(CZ29+CR29+DA29, 0.1)*$I$9+DA29/MAX(CZ29+CR29+DA29, 0.1)*$J$9))/($B$11+$C$11+$F$11)</f>
        <v>0.84299104420726001</v>
      </c>
      <c r="BU29">
        <f t="shared" ref="BU29:BU60" si="85">($B$11*$K$9+$C$11*$K$9+$F$11*((CZ29+CR29)/MAX(CZ29+CR29+DA29, 0.1)*$P$9+DA29/MAX(CZ29+CR29+DA29, 0.1)*$Q$9))/($B$11+$C$11+$F$11)</f>
        <v>0.19598208841451992</v>
      </c>
      <c r="BV29">
        <v>6</v>
      </c>
      <c r="BW29">
        <v>0.5</v>
      </c>
      <c r="BX29" t="s">
        <v>278</v>
      </c>
      <c r="BY29">
        <v>1533050161.5</v>
      </c>
      <c r="BZ29">
        <v>222.227483870968</v>
      </c>
      <c r="CA29">
        <v>249.974774193548</v>
      </c>
      <c r="CB29">
        <v>24.632100000000001</v>
      </c>
      <c r="CC29">
        <v>12.814780645161299</v>
      </c>
      <c r="CD29">
        <v>400.009903225806</v>
      </c>
      <c r="CE29">
        <v>98.999096774193504</v>
      </c>
      <c r="CF29">
        <v>0.10002245483871</v>
      </c>
      <c r="CG29">
        <v>27.896638709677401</v>
      </c>
      <c r="CH29">
        <v>27.022016129032298</v>
      </c>
      <c r="CI29">
        <v>999.9</v>
      </c>
      <c r="CJ29">
        <v>9993.7687096774207</v>
      </c>
      <c r="CK29">
        <v>0</v>
      </c>
      <c r="CL29">
        <v>16.820699999999999</v>
      </c>
      <c r="CM29">
        <v>1699.9783870967699</v>
      </c>
      <c r="CN29">
        <v>0.90000416129032301</v>
      </c>
      <c r="CO29">
        <v>9.9996199999999993E-2</v>
      </c>
      <c r="CP29">
        <v>0</v>
      </c>
      <c r="CQ29">
        <v>897.71825806451602</v>
      </c>
      <c r="CR29">
        <v>4.9993999999999996</v>
      </c>
      <c r="CS29">
        <v>13139.2903225806</v>
      </c>
      <c r="CT29">
        <v>13806.8322580645</v>
      </c>
      <c r="CU29">
        <v>45.25</v>
      </c>
      <c r="CV29">
        <v>46</v>
      </c>
      <c r="CW29">
        <v>46.061999999999998</v>
      </c>
      <c r="CX29">
        <v>46.25</v>
      </c>
      <c r="CY29">
        <v>47.125</v>
      </c>
      <c r="CZ29">
        <v>1525.4883870967701</v>
      </c>
      <c r="DA29">
        <v>169.490322580645</v>
      </c>
      <c r="DB29">
        <v>0</v>
      </c>
      <c r="DC29">
        <v>68.799999952316298</v>
      </c>
      <c r="DD29">
        <v>897.17423529411803</v>
      </c>
      <c r="DE29">
        <v>-10.0198529607355</v>
      </c>
      <c r="DF29">
        <v>-164.43627501265499</v>
      </c>
      <c r="DG29">
        <v>13130.4882352941</v>
      </c>
      <c r="DH29">
        <v>10</v>
      </c>
      <c r="DI29">
        <v>1533050076</v>
      </c>
      <c r="DJ29" t="s">
        <v>345</v>
      </c>
      <c r="DK29">
        <v>29</v>
      </c>
      <c r="DL29">
        <v>-4.1710000000000003</v>
      </c>
      <c r="DM29">
        <v>0.39100000000000001</v>
      </c>
      <c r="DN29">
        <v>300</v>
      </c>
      <c r="DO29">
        <v>12</v>
      </c>
      <c r="DP29">
        <v>0.04</v>
      </c>
      <c r="DQ29">
        <v>0.01</v>
      </c>
      <c r="DR29">
        <v>16.69914431774</v>
      </c>
      <c r="DS29">
        <v>0.57998498322593395</v>
      </c>
      <c r="DT29">
        <v>4.6727109867647103E-2</v>
      </c>
      <c r="DU29">
        <v>1</v>
      </c>
      <c r="DV29">
        <v>0.81428578024922904</v>
      </c>
      <c r="DW29">
        <v>-1.2888501195511401E-2</v>
      </c>
      <c r="DX29">
        <v>1.1946820637336801E-3</v>
      </c>
      <c r="DY29">
        <v>1</v>
      </c>
      <c r="DZ29">
        <v>2</v>
      </c>
      <c r="EA29">
        <v>2</v>
      </c>
      <c r="EB29" t="s">
        <v>279</v>
      </c>
      <c r="EC29">
        <v>1.8854</v>
      </c>
      <c r="ED29">
        <v>1.87744</v>
      </c>
      <c r="EE29">
        <v>1.8766499999999999</v>
      </c>
      <c r="EF29">
        <v>1.87761</v>
      </c>
      <c r="EG29">
        <v>1.8823300000000001</v>
      </c>
      <c r="EH29">
        <v>1.88141</v>
      </c>
      <c r="EI29">
        <v>1.87612</v>
      </c>
      <c r="EJ29">
        <v>1.8757999999999999</v>
      </c>
      <c r="EK29" t="s">
        <v>280</v>
      </c>
      <c r="EL29" t="s">
        <v>19</v>
      </c>
      <c r="EM29" t="s">
        <v>19</v>
      </c>
      <c r="EN29" t="s">
        <v>19</v>
      </c>
      <c r="EO29" t="s">
        <v>281</v>
      </c>
      <c r="EP29" t="s">
        <v>282</v>
      </c>
      <c r="EQ29" t="s">
        <v>283</v>
      </c>
      <c r="ER29" t="s">
        <v>283</v>
      </c>
      <c r="ES29" t="s">
        <v>283</v>
      </c>
      <c r="ET29" t="s">
        <v>283</v>
      </c>
      <c r="EU29">
        <v>0</v>
      </c>
      <c r="EV29">
        <v>100</v>
      </c>
      <c r="EW29">
        <v>100</v>
      </c>
      <c r="EX29">
        <v>-4.1710000000000003</v>
      </c>
      <c r="EY29">
        <v>0.39100000000000001</v>
      </c>
      <c r="EZ29">
        <v>2</v>
      </c>
      <c r="FA29">
        <v>390.10399999999998</v>
      </c>
      <c r="FB29">
        <v>641.11400000000003</v>
      </c>
      <c r="FC29">
        <v>25.0002</v>
      </c>
      <c r="FD29">
        <v>27.389800000000001</v>
      </c>
      <c r="FE29">
        <v>30.0001</v>
      </c>
      <c r="FF29">
        <v>27.3537</v>
      </c>
      <c r="FG29">
        <v>27.323</v>
      </c>
      <c r="FH29">
        <v>13.717499999999999</v>
      </c>
      <c r="FI29">
        <v>43.043100000000003</v>
      </c>
      <c r="FJ29">
        <v>0</v>
      </c>
      <c r="FK29">
        <v>25</v>
      </c>
      <c r="FL29">
        <v>250</v>
      </c>
      <c r="FM29">
        <v>12.8466</v>
      </c>
      <c r="FN29">
        <v>101.352</v>
      </c>
      <c r="FO29">
        <v>102.79900000000001</v>
      </c>
    </row>
    <row r="30" spans="1:171" x14ac:dyDescent="0.2">
      <c r="A30">
        <v>34</v>
      </c>
      <c r="B30">
        <v>1533050280</v>
      </c>
      <c r="C30">
        <v>5013.2000000476801</v>
      </c>
      <c r="D30" t="s">
        <v>350</v>
      </c>
      <c r="E30" t="s">
        <v>351</v>
      </c>
      <c r="F30" t="s">
        <v>337</v>
      </c>
      <c r="G30">
        <v>1533050272</v>
      </c>
      <c r="H30">
        <f t="shared" si="43"/>
        <v>7.8287198310219505E-3</v>
      </c>
      <c r="I30">
        <f t="shared" si="44"/>
        <v>10.986764682957469</v>
      </c>
      <c r="J30">
        <f t="shared" si="45"/>
        <v>156.75535483870999</v>
      </c>
      <c r="K30">
        <f t="shared" si="46"/>
        <v>128.08987563640818</v>
      </c>
      <c r="L30">
        <f t="shared" si="47"/>
        <v>12.693614742985142</v>
      </c>
      <c r="M30">
        <f t="shared" si="48"/>
        <v>15.534343158164013</v>
      </c>
      <c r="N30">
        <f t="shared" si="49"/>
        <v>0.78676493047157159</v>
      </c>
      <c r="O30">
        <f t="shared" si="50"/>
        <v>2.2448297868158305</v>
      </c>
      <c r="P30">
        <f t="shared" si="51"/>
        <v>0.65998998646260754</v>
      </c>
      <c r="Q30">
        <f t="shared" si="52"/>
        <v>0.42217160752303073</v>
      </c>
      <c r="R30">
        <f t="shared" si="53"/>
        <v>280.86024543144464</v>
      </c>
      <c r="S30">
        <f t="shared" si="54"/>
        <v>27.438745358643342</v>
      </c>
      <c r="T30">
        <f t="shared" si="55"/>
        <v>27.138216129032301</v>
      </c>
      <c r="U30">
        <f t="shared" si="56"/>
        <v>3.6083176567122561</v>
      </c>
      <c r="V30">
        <f t="shared" si="57"/>
        <v>65.348366605816636</v>
      </c>
      <c r="W30">
        <f t="shared" si="58"/>
        <v>2.4688575423817709</v>
      </c>
      <c r="X30">
        <f t="shared" si="59"/>
        <v>3.7779942646064826</v>
      </c>
      <c r="Y30">
        <f t="shared" si="60"/>
        <v>1.1394601143304852</v>
      </c>
      <c r="Z30">
        <f t="shared" si="61"/>
        <v>-345.24654454806802</v>
      </c>
      <c r="AA30">
        <f t="shared" si="62"/>
        <v>95.062602260305482</v>
      </c>
      <c r="AB30">
        <f t="shared" si="63"/>
        <v>9.1876806893020611</v>
      </c>
      <c r="AC30">
        <f t="shared" si="64"/>
        <v>39.863983832984161</v>
      </c>
      <c r="AD30">
        <v>-4.10447020289713E-2</v>
      </c>
      <c r="AE30">
        <v>4.6076273740904602E-2</v>
      </c>
      <c r="AF30">
        <v>3.4459814174133698</v>
      </c>
      <c r="AG30">
        <v>0</v>
      </c>
      <c r="AH30">
        <v>0</v>
      </c>
      <c r="AI30">
        <f t="shared" si="65"/>
        <v>1</v>
      </c>
      <c r="AJ30">
        <f t="shared" si="66"/>
        <v>0</v>
      </c>
      <c r="AK30">
        <f t="shared" si="67"/>
        <v>52178.238821790874</v>
      </c>
      <c r="AL30">
        <v>0</v>
      </c>
      <c r="AM30">
        <v>0</v>
      </c>
      <c r="AN30">
        <v>0</v>
      </c>
      <c r="AO30">
        <f t="shared" si="68"/>
        <v>0</v>
      </c>
      <c r="AP30" t="e">
        <f t="shared" si="69"/>
        <v>#DIV/0!</v>
      </c>
      <c r="AQ30">
        <v>-1</v>
      </c>
      <c r="AR30" t="s">
        <v>352</v>
      </c>
      <c r="AS30">
        <v>888.42252941176503</v>
      </c>
      <c r="AT30">
        <v>1178.5</v>
      </c>
      <c r="AU30">
        <f t="shared" si="70"/>
        <v>0.24614125633282558</v>
      </c>
      <c r="AV30">
        <v>0.5</v>
      </c>
      <c r="AW30">
        <f t="shared" si="71"/>
        <v>1433.0842469562069</v>
      </c>
      <c r="AX30">
        <f t="shared" si="72"/>
        <v>10.986764682957469</v>
      </c>
      <c r="AY30">
        <f t="shared" si="73"/>
        <v>176.37057848829102</v>
      </c>
      <c r="AZ30">
        <f t="shared" si="74"/>
        <v>0.45968604157827747</v>
      </c>
      <c r="BA30">
        <f t="shared" si="75"/>
        <v>8.3643126413654369E-3</v>
      </c>
      <c r="BB30">
        <f t="shared" si="76"/>
        <v>-1</v>
      </c>
      <c r="BC30" t="s">
        <v>353</v>
      </c>
      <c r="BD30">
        <v>636.76</v>
      </c>
      <c r="BE30">
        <f t="shared" si="77"/>
        <v>541.74</v>
      </c>
      <c r="BF30">
        <f t="shared" si="78"/>
        <v>0.53545514562010366</v>
      </c>
      <c r="BG30">
        <f t="shared" si="79"/>
        <v>1.8507758025001571</v>
      </c>
      <c r="BH30">
        <f t="shared" si="80"/>
        <v>0.2461412563328256</v>
      </c>
      <c r="BI30" t="e">
        <f t="shared" si="81"/>
        <v>#DIV/0!</v>
      </c>
      <c r="BJ30">
        <v>275</v>
      </c>
      <c r="BK30">
        <v>300</v>
      </c>
      <c r="BL30">
        <v>300</v>
      </c>
      <c r="BM30">
        <v>300</v>
      </c>
      <c r="BN30">
        <v>10297.700000000001</v>
      </c>
      <c r="BO30">
        <v>1113.29</v>
      </c>
      <c r="BP30">
        <v>-7.13629E-3</v>
      </c>
      <c r="BQ30">
        <v>4.02942</v>
      </c>
      <c r="BR30">
        <f t="shared" si="82"/>
        <v>1699.9983870967701</v>
      </c>
      <c r="BS30">
        <f t="shared" si="83"/>
        <v>1433.0842469562069</v>
      </c>
      <c r="BT30">
        <f t="shared" si="84"/>
        <v>0.84299153330586696</v>
      </c>
      <c r="BU30">
        <f t="shared" si="85"/>
        <v>0.19598306661173379</v>
      </c>
      <c r="BV30">
        <v>6</v>
      </c>
      <c r="BW30">
        <v>0.5</v>
      </c>
      <c r="BX30" t="s">
        <v>278</v>
      </c>
      <c r="BY30">
        <v>1533050272</v>
      </c>
      <c r="BZ30">
        <v>156.75535483870999</v>
      </c>
      <c r="CA30">
        <v>175.07522580645201</v>
      </c>
      <c r="CB30">
        <v>24.912970967741899</v>
      </c>
      <c r="CC30">
        <v>13.463112903225801</v>
      </c>
      <c r="CD30">
        <v>400.02329032258098</v>
      </c>
      <c r="CE30">
        <v>98.999258064516098</v>
      </c>
      <c r="CF30">
        <v>0.10002421612903201</v>
      </c>
      <c r="CG30">
        <v>27.923706451612901</v>
      </c>
      <c r="CH30">
        <v>27.138216129032301</v>
      </c>
      <c r="CI30">
        <v>999.9</v>
      </c>
      <c r="CJ30">
        <v>9998.1854838709696</v>
      </c>
      <c r="CK30">
        <v>0</v>
      </c>
      <c r="CL30">
        <v>16.9344</v>
      </c>
      <c r="CM30">
        <v>1699.9983870967701</v>
      </c>
      <c r="CN30">
        <v>0.89998800000000001</v>
      </c>
      <c r="CO30">
        <v>0.100012</v>
      </c>
      <c r="CP30">
        <v>0</v>
      </c>
      <c r="CQ30">
        <v>888.69116129032204</v>
      </c>
      <c r="CR30">
        <v>4.9993999999999996</v>
      </c>
      <c r="CS30">
        <v>12983.4709677419</v>
      </c>
      <c r="CT30">
        <v>13806.941935483899</v>
      </c>
      <c r="CU30">
        <v>45.311999999999998</v>
      </c>
      <c r="CV30">
        <v>46.061999999999998</v>
      </c>
      <c r="CW30">
        <v>46.125</v>
      </c>
      <c r="CX30">
        <v>46.311999999999998</v>
      </c>
      <c r="CY30">
        <v>47.186999999999998</v>
      </c>
      <c r="CZ30">
        <v>1525.4783870967699</v>
      </c>
      <c r="DA30">
        <v>169.52</v>
      </c>
      <c r="DB30">
        <v>0</v>
      </c>
      <c r="DC30">
        <v>109.799999952316</v>
      </c>
      <c r="DD30">
        <v>888.42252941176503</v>
      </c>
      <c r="DE30">
        <v>-4.6497549001277099</v>
      </c>
      <c r="DF30">
        <v>-91.544117935205705</v>
      </c>
      <c r="DG30">
        <v>12977.9</v>
      </c>
      <c r="DH30">
        <v>10</v>
      </c>
      <c r="DI30">
        <v>1533050256</v>
      </c>
      <c r="DJ30" t="s">
        <v>354</v>
      </c>
      <c r="DK30">
        <v>30</v>
      </c>
      <c r="DL30">
        <v>-3.9470000000000001</v>
      </c>
      <c r="DM30">
        <v>0.40899999999999997</v>
      </c>
      <c r="DN30">
        <v>175</v>
      </c>
      <c r="DO30">
        <v>13</v>
      </c>
      <c r="DP30">
        <v>7.0000000000000007E-2</v>
      </c>
      <c r="DQ30">
        <v>0.01</v>
      </c>
      <c r="DR30">
        <v>10.9874134410835</v>
      </c>
      <c r="DS30">
        <v>-0.38245942200031302</v>
      </c>
      <c r="DT30">
        <v>4.3218232293844798E-2</v>
      </c>
      <c r="DU30">
        <v>1</v>
      </c>
      <c r="DV30">
        <v>0.78433962424858905</v>
      </c>
      <c r="DW30">
        <v>0.21850624852238601</v>
      </c>
      <c r="DX30">
        <v>2.0939230586778601E-2</v>
      </c>
      <c r="DY30">
        <v>1</v>
      </c>
      <c r="DZ30">
        <v>2</v>
      </c>
      <c r="EA30">
        <v>2</v>
      </c>
      <c r="EB30" t="s">
        <v>279</v>
      </c>
      <c r="EC30">
        <v>1.8854200000000001</v>
      </c>
      <c r="ED30">
        <v>1.87744</v>
      </c>
      <c r="EE30">
        <v>1.8766499999999999</v>
      </c>
      <c r="EF30">
        <v>1.87764</v>
      </c>
      <c r="EG30">
        <v>1.88235</v>
      </c>
      <c r="EH30">
        <v>1.88141</v>
      </c>
      <c r="EI30">
        <v>1.8761399999999999</v>
      </c>
      <c r="EJ30">
        <v>1.8757999999999999</v>
      </c>
      <c r="EK30" t="s">
        <v>280</v>
      </c>
      <c r="EL30" t="s">
        <v>19</v>
      </c>
      <c r="EM30" t="s">
        <v>19</v>
      </c>
      <c r="EN30" t="s">
        <v>19</v>
      </c>
      <c r="EO30" t="s">
        <v>281</v>
      </c>
      <c r="EP30" t="s">
        <v>282</v>
      </c>
      <c r="EQ30" t="s">
        <v>283</v>
      </c>
      <c r="ER30" t="s">
        <v>283</v>
      </c>
      <c r="ES30" t="s">
        <v>283</v>
      </c>
      <c r="ET30" t="s">
        <v>283</v>
      </c>
      <c r="EU30">
        <v>0</v>
      </c>
      <c r="EV30">
        <v>100</v>
      </c>
      <c r="EW30">
        <v>100</v>
      </c>
      <c r="EX30">
        <v>-3.9470000000000001</v>
      </c>
      <c r="EY30">
        <v>0.40899999999999997</v>
      </c>
      <c r="EZ30">
        <v>2</v>
      </c>
      <c r="FA30">
        <v>389.577</v>
      </c>
      <c r="FB30">
        <v>640.67499999999995</v>
      </c>
      <c r="FC30">
        <v>25</v>
      </c>
      <c r="FD30">
        <v>27.408000000000001</v>
      </c>
      <c r="FE30">
        <v>30.0001</v>
      </c>
      <c r="FF30">
        <v>27.3901</v>
      </c>
      <c r="FG30">
        <v>27.350100000000001</v>
      </c>
      <c r="FH30">
        <v>10.494300000000001</v>
      </c>
      <c r="FI30">
        <v>41.066499999999998</v>
      </c>
      <c r="FJ30">
        <v>0</v>
      </c>
      <c r="FK30">
        <v>25</v>
      </c>
      <c r="FL30">
        <v>175</v>
      </c>
      <c r="FM30">
        <v>13.2005</v>
      </c>
      <c r="FN30">
        <v>101.35299999999999</v>
      </c>
      <c r="FO30">
        <v>102.798</v>
      </c>
    </row>
    <row r="31" spans="1:171" x14ac:dyDescent="0.2">
      <c r="A31">
        <v>35</v>
      </c>
      <c r="B31">
        <v>1533050377.5</v>
      </c>
      <c r="C31">
        <v>5110.7000000476801</v>
      </c>
      <c r="D31" t="s">
        <v>355</v>
      </c>
      <c r="E31" t="s">
        <v>356</v>
      </c>
      <c r="F31" t="s">
        <v>337</v>
      </c>
      <c r="G31">
        <v>1533050369.5</v>
      </c>
      <c r="H31">
        <f t="shared" si="43"/>
        <v>7.8553525210616551E-3</v>
      </c>
      <c r="I31">
        <f t="shared" si="44"/>
        <v>4.4656712954492823</v>
      </c>
      <c r="J31">
        <f t="shared" si="45"/>
        <v>92.286516129032293</v>
      </c>
      <c r="K31">
        <f t="shared" si="46"/>
        <v>80.13428859991798</v>
      </c>
      <c r="L31">
        <f t="shared" si="47"/>
        <v>7.9413065105295972</v>
      </c>
      <c r="M31">
        <f t="shared" si="48"/>
        <v>9.1455920327509954</v>
      </c>
      <c r="N31">
        <f t="shared" si="49"/>
        <v>0.78901961248082397</v>
      </c>
      <c r="O31">
        <f t="shared" si="50"/>
        <v>2.2445794302961986</v>
      </c>
      <c r="P31">
        <f t="shared" si="51"/>
        <v>0.66156770470653137</v>
      </c>
      <c r="Q31">
        <f t="shared" si="52"/>
        <v>0.42320507780844896</v>
      </c>
      <c r="R31">
        <f t="shared" si="53"/>
        <v>280.8595098640069</v>
      </c>
      <c r="S31">
        <f t="shared" si="54"/>
        <v>27.450787803258343</v>
      </c>
      <c r="T31">
        <f t="shared" si="55"/>
        <v>27.200912903225799</v>
      </c>
      <c r="U31">
        <f t="shared" si="56"/>
        <v>3.6216123299266316</v>
      </c>
      <c r="V31">
        <f t="shared" si="57"/>
        <v>65.593490383076386</v>
      </c>
      <c r="W31">
        <f t="shared" si="58"/>
        <v>2.4811460948804478</v>
      </c>
      <c r="X31">
        <f t="shared" si="59"/>
        <v>3.7826102565821111</v>
      </c>
      <c r="Y31">
        <f t="shared" si="60"/>
        <v>1.1404662350461838</v>
      </c>
      <c r="Z31">
        <f t="shared" si="61"/>
        <v>-346.42104617881898</v>
      </c>
      <c r="AA31">
        <f t="shared" si="62"/>
        <v>89.998476344012417</v>
      </c>
      <c r="AB31">
        <f t="shared" si="63"/>
        <v>8.702839698062844</v>
      </c>
      <c r="AC31">
        <f t="shared" si="64"/>
        <v>33.139779727263189</v>
      </c>
      <c r="AD31">
        <v>-4.1037976367717603E-2</v>
      </c>
      <c r="AE31">
        <v>4.6068723596946998E-2</v>
      </c>
      <c r="AF31">
        <v>3.4455342379523501</v>
      </c>
      <c r="AG31">
        <v>0</v>
      </c>
      <c r="AH31">
        <v>0</v>
      </c>
      <c r="AI31">
        <f t="shared" si="65"/>
        <v>1</v>
      </c>
      <c r="AJ31">
        <f t="shared" si="66"/>
        <v>0</v>
      </c>
      <c r="AK31">
        <f t="shared" si="67"/>
        <v>52166.424105114042</v>
      </c>
      <c r="AL31">
        <v>0</v>
      </c>
      <c r="AM31">
        <v>0</v>
      </c>
      <c r="AN31">
        <v>0</v>
      </c>
      <c r="AO31">
        <f t="shared" si="68"/>
        <v>0</v>
      </c>
      <c r="AP31" t="e">
        <f t="shared" si="69"/>
        <v>#DIV/0!</v>
      </c>
      <c r="AQ31">
        <v>-1</v>
      </c>
      <c r="AR31" t="s">
        <v>357</v>
      </c>
      <c r="AS31">
        <v>892.34717647058801</v>
      </c>
      <c r="AT31">
        <v>1141.6400000000001</v>
      </c>
      <c r="AU31">
        <f t="shared" si="70"/>
        <v>0.21836377801181817</v>
      </c>
      <c r="AV31">
        <v>0.5</v>
      </c>
      <c r="AW31">
        <f t="shared" si="71"/>
        <v>1433.0858050205122</v>
      </c>
      <c r="AX31">
        <f t="shared" si="72"/>
        <v>4.4656712954492823</v>
      </c>
      <c r="AY31">
        <f t="shared" si="73"/>
        <v>156.46701529969343</v>
      </c>
      <c r="AZ31">
        <f t="shared" si="74"/>
        <v>0.43038085561122602</v>
      </c>
      <c r="BA31">
        <f t="shared" si="75"/>
        <v>3.8139176846923345E-3</v>
      </c>
      <c r="BB31">
        <f t="shared" si="76"/>
        <v>-1</v>
      </c>
      <c r="BC31" t="s">
        <v>358</v>
      </c>
      <c r="BD31">
        <v>650.29999999999995</v>
      </c>
      <c r="BE31">
        <f t="shared" si="77"/>
        <v>491.34000000000015</v>
      </c>
      <c r="BF31">
        <f t="shared" si="78"/>
        <v>0.5073733535421745</v>
      </c>
      <c r="BG31">
        <f t="shared" si="79"/>
        <v>1.7555589727817933</v>
      </c>
      <c r="BH31">
        <f t="shared" si="80"/>
        <v>0.21836377801181814</v>
      </c>
      <c r="BI31" t="e">
        <f t="shared" si="81"/>
        <v>#DIV/0!</v>
      </c>
      <c r="BJ31">
        <v>277</v>
      </c>
      <c r="BK31">
        <v>300</v>
      </c>
      <c r="BL31">
        <v>300</v>
      </c>
      <c r="BM31">
        <v>300</v>
      </c>
      <c r="BN31">
        <v>10297.6</v>
      </c>
      <c r="BO31">
        <v>1086.57</v>
      </c>
      <c r="BP31">
        <v>-7.1362200000000004E-3</v>
      </c>
      <c r="BQ31">
        <v>3.92334</v>
      </c>
      <c r="BR31">
        <f t="shared" si="82"/>
        <v>1700.00096774194</v>
      </c>
      <c r="BS31">
        <f t="shared" si="83"/>
        <v>1433.0858050205122</v>
      </c>
      <c r="BT31">
        <f t="shared" si="84"/>
        <v>0.84299117013094227</v>
      </c>
      <c r="BU31">
        <f t="shared" si="85"/>
        <v>0.19598234026188463</v>
      </c>
      <c r="BV31">
        <v>6</v>
      </c>
      <c r="BW31">
        <v>0.5</v>
      </c>
      <c r="BX31" t="s">
        <v>278</v>
      </c>
      <c r="BY31">
        <v>1533050369.5</v>
      </c>
      <c r="BZ31">
        <v>92.286516129032293</v>
      </c>
      <c r="CA31">
        <v>100.07223870967699</v>
      </c>
      <c r="CB31">
        <v>25.036796774193501</v>
      </c>
      <c r="CC31">
        <v>13.549070967741899</v>
      </c>
      <c r="CD31">
        <v>400.01022580645201</v>
      </c>
      <c r="CE31">
        <v>98.999987096774205</v>
      </c>
      <c r="CF31">
        <v>9.9994312903225802E-2</v>
      </c>
      <c r="CG31">
        <v>27.944641935483901</v>
      </c>
      <c r="CH31">
        <v>27.200912903225799</v>
      </c>
      <c r="CI31">
        <v>999.9</v>
      </c>
      <c r="CJ31">
        <v>9996.4735483871009</v>
      </c>
      <c r="CK31">
        <v>0</v>
      </c>
      <c r="CL31">
        <v>16.6190903225806</v>
      </c>
      <c r="CM31">
        <v>1700.00096774194</v>
      </c>
      <c r="CN31">
        <v>0.900000225806452</v>
      </c>
      <c r="CO31">
        <v>0.10000002580645199</v>
      </c>
      <c r="CP31">
        <v>0</v>
      </c>
      <c r="CQ31">
        <v>892.61800000000005</v>
      </c>
      <c r="CR31">
        <v>4.9993999999999996</v>
      </c>
      <c r="CS31">
        <v>13041.177419354801</v>
      </c>
      <c r="CT31">
        <v>13807.0064516129</v>
      </c>
      <c r="CU31">
        <v>45.322161290322597</v>
      </c>
      <c r="CV31">
        <v>46.061999999999998</v>
      </c>
      <c r="CW31">
        <v>46.145000000000003</v>
      </c>
      <c r="CX31">
        <v>46.340451612903202</v>
      </c>
      <c r="CY31">
        <v>47.195129032258002</v>
      </c>
      <c r="CZ31">
        <v>1525.50129032258</v>
      </c>
      <c r="DA31">
        <v>169.49967741935501</v>
      </c>
      <c r="DB31">
        <v>0</v>
      </c>
      <c r="DC31">
        <v>97.099999904632597</v>
      </c>
      <c r="DD31">
        <v>892.34717647058801</v>
      </c>
      <c r="DE31">
        <v>-6.1311274520574797</v>
      </c>
      <c r="DF31">
        <v>-40.955882280769799</v>
      </c>
      <c r="DG31">
        <v>13036.911764705899</v>
      </c>
      <c r="DH31">
        <v>10</v>
      </c>
      <c r="DI31">
        <v>1533050353</v>
      </c>
      <c r="DJ31" t="s">
        <v>359</v>
      </c>
      <c r="DK31">
        <v>31</v>
      </c>
      <c r="DL31">
        <v>-3.8519999999999999</v>
      </c>
      <c r="DM31">
        <v>0.41599999999999998</v>
      </c>
      <c r="DN31">
        <v>100</v>
      </c>
      <c r="DO31">
        <v>13</v>
      </c>
      <c r="DP31">
        <v>0.14000000000000001</v>
      </c>
      <c r="DQ31">
        <v>0.01</v>
      </c>
      <c r="DR31">
        <v>4.4662485595425299</v>
      </c>
      <c r="DS31">
        <v>-0.52634107070842695</v>
      </c>
      <c r="DT31">
        <v>4.8509085054198597E-2</v>
      </c>
      <c r="DU31">
        <v>1</v>
      </c>
      <c r="DV31">
        <v>0.78677904166930102</v>
      </c>
      <c r="DW31">
        <v>0.19093706695166501</v>
      </c>
      <c r="DX31">
        <v>1.79743040062538E-2</v>
      </c>
      <c r="DY31">
        <v>1</v>
      </c>
      <c r="DZ31">
        <v>2</v>
      </c>
      <c r="EA31">
        <v>2</v>
      </c>
      <c r="EB31" t="s">
        <v>279</v>
      </c>
      <c r="EC31">
        <v>1.8853899999999999</v>
      </c>
      <c r="ED31">
        <v>1.87744</v>
      </c>
      <c r="EE31">
        <v>1.8766799999999999</v>
      </c>
      <c r="EF31">
        <v>1.87771</v>
      </c>
      <c r="EG31">
        <v>1.8823399999999999</v>
      </c>
      <c r="EH31">
        <v>1.88141</v>
      </c>
      <c r="EI31">
        <v>1.87616</v>
      </c>
      <c r="EJ31">
        <v>1.8757999999999999</v>
      </c>
      <c r="EK31" t="s">
        <v>280</v>
      </c>
      <c r="EL31" t="s">
        <v>19</v>
      </c>
      <c r="EM31" t="s">
        <v>19</v>
      </c>
      <c r="EN31" t="s">
        <v>19</v>
      </c>
      <c r="EO31" t="s">
        <v>281</v>
      </c>
      <c r="EP31" t="s">
        <v>282</v>
      </c>
      <c r="EQ31" t="s">
        <v>283</v>
      </c>
      <c r="ER31" t="s">
        <v>283</v>
      </c>
      <c r="ES31" t="s">
        <v>283</v>
      </c>
      <c r="ET31" t="s">
        <v>283</v>
      </c>
      <c r="EU31">
        <v>0</v>
      </c>
      <c r="EV31">
        <v>100</v>
      </c>
      <c r="EW31">
        <v>100</v>
      </c>
      <c r="EX31">
        <v>-3.8519999999999999</v>
      </c>
      <c r="EY31">
        <v>0.41599999999999998</v>
      </c>
      <c r="EZ31">
        <v>2</v>
      </c>
      <c r="FA31">
        <v>389.8</v>
      </c>
      <c r="FB31">
        <v>640.46100000000001</v>
      </c>
      <c r="FC31">
        <v>25.0002</v>
      </c>
      <c r="FD31">
        <v>27.421099999999999</v>
      </c>
      <c r="FE31">
        <v>30</v>
      </c>
      <c r="FF31">
        <v>27.406700000000001</v>
      </c>
      <c r="FG31">
        <v>27.3687</v>
      </c>
      <c r="FH31">
        <v>7.1933100000000003</v>
      </c>
      <c r="FI31">
        <v>40.820700000000002</v>
      </c>
      <c r="FJ31">
        <v>0</v>
      </c>
      <c r="FK31">
        <v>25</v>
      </c>
      <c r="FL31">
        <v>100</v>
      </c>
      <c r="FM31">
        <v>13.264900000000001</v>
      </c>
      <c r="FN31">
        <v>101.35299999999999</v>
      </c>
      <c r="FO31">
        <v>102.795</v>
      </c>
    </row>
    <row r="32" spans="1:171" x14ac:dyDescent="0.2">
      <c r="A32">
        <v>36</v>
      </c>
      <c r="B32">
        <v>1533050471</v>
      </c>
      <c r="C32">
        <v>5204.2000000476801</v>
      </c>
      <c r="D32" t="s">
        <v>360</v>
      </c>
      <c r="E32" t="s">
        <v>361</v>
      </c>
      <c r="F32" t="s">
        <v>337</v>
      </c>
      <c r="G32">
        <v>1533050463</v>
      </c>
      <c r="H32">
        <f t="shared" si="43"/>
        <v>7.8458015193832876E-3</v>
      </c>
      <c r="I32">
        <f t="shared" si="44"/>
        <v>-0.20775318947675772</v>
      </c>
      <c r="J32">
        <f t="shared" si="45"/>
        <v>49.753622580645199</v>
      </c>
      <c r="K32">
        <f t="shared" si="46"/>
        <v>49.324898012780842</v>
      </c>
      <c r="L32">
        <f t="shared" si="47"/>
        <v>4.8881824228262509</v>
      </c>
      <c r="M32">
        <f t="shared" si="48"/>
        <v>4.930669766567445</v>
      </c>
      <c r="N32">
        <f t="shared" si="49"/>
        <v>0.78635458822525073</v>
      </c>
      <c r="O32">
        <f t="shared" si="50"/>
        <v>2.2455276613631683</v>
      </c>
      <c r="P32">
        <f t="shared" si="51"/>
        <v>0.65973318491295807</v>
      </c>
      <c r="Q32">
        <f t="shared" si="52"/>
        <v>0.42200057517011413</v>
      </c>
      <c r="R32">
        <f t="shared" si="53"/>
        <v>280.86013931560404</v>
      </c>
      <c r="S32">
        <f t="shared" si="54"/>
        <v>27.453599101313429</v>
      </c>
      <c r="T32">
        <f t="shared" si="55"/>
        <v>27.207254838709702</v>
      </c>
      <c r="U32">
        <f t="shared" si="56"/>
        <v>3.6229594973970545</v>
      </c>
      <c r="V32">
        <f t="shared" si="57"/>
        <v>65.583742281285481</v>
      </c>
      <c r="W32">
        <f t="shared" si="58"/>
        <v>2.4806970890571303</v>
      </c>
      <c r="X32">
        <f t="shared" si="59"/>
        <v>3.7824878586792758</v>
      </c>
      <c r="Y32">
        <f t="shared" si="60"/>
        <v>1.1422624083399242</v>
      </c>
      <c r="Z32">
        <f t="shared" si="61"/>
        <v>-345.99984700480297</v>
      </c>
      <c r="AA32">
        <f t="shared" si="62"/>
        <v>89.201566937380321</v>
      </c>
      <c r="AB32">
        <f t="shared" si="63"/>
        <v>8.6223849879629721</v>
      </c>
      <c r="AC32">
        <f t="shared" si="64"/>
        <v>32.684244236144352</v>
      </c>
      <c r="AD32">
        <v>-4.1063453522245802E-2</v>
      </c>
      <c r="AE32">
        <v>4.6097323934826198E-2</v>
      </c>
      <c r="AF32">
        <v>3.44722804455506</v>
      </c>
      <c r="AG32">
        <v>0</v>
      </c>
      <c r="AH32">
        <v>0</v>
      </c>
      <c r="AI32">
        <f t="shared" si="65"/>
        <v>1</v>
      </c>
      <c r="AJ32">
        <f t="shared" si="66"/>
        <v>0</v>
      </c>
      <c r="AK32">
        <f t="shared" si="67"/>
        <v>52197.620147740228</v>
      </c>
      <c r="AL32">
        <v>0</v>
      </c>
      <c r="AM32">
        <v>0</v>
      </c>
      <c r="AN32">
        <v>0</v>
      </c>
      <c r="AO32">
        <f t="shared" si="68"/>
        <v>0</v>
      </c>
      <c r="AP32" t="e">
        <f t="shared" si="69"/>
        <v>#DIV/0!</v>
      </c>
      <c r="AQ32">
        <v>-1</v>
      </c>
      <c r="AR32" t="s">
        <v>362</v>
      </c>
      <c r="AS32">
        <v>898.68852941176499</v>
      </c>
      <c r="AT32">
        <v>1108.6500000000001</v>
      </c>
      <c r="AU32">
        <f t="shared" si="70"/>
        <v>0.18938481088552306</v>
      </c>
      <c r="AV32">
        <v>0.5</v>
      </c>
      <c r="AW32">
        <f t="shared" si="71"/>
        <v>1433.0839469562011</v>
      </c>
      <c r="AX32">
        <f t="shared" si="72"/>
        <v>-0.20775318947675772</v>
      </c>
      <c r="AY32">
        <f t="shared" si="73"/>
        <v>135.70216613868956</v>
      </c>
      <c r="AZ32">
        <f t="shared" si="74"/>
        <v>0.4092454787353989</v>
      </c>
      <c r="BA32">
        <f t="shared" si="75"/>
        <v>5.528265194833388E-4</v>
      </c>
      <c r="BB32">
        <f t="shared" si="76"/>
        <v>-1</v>
      </c>
      <c r="BC32" t="s">
        <v>363</v>
      </c>
      <c r="BD32">
        <v>654.94000000000005</v>
      </c>
      <c r="BE32">
        <f t="shared" si="77"/>
        <v>453.71000000000004</v>
      </c>
      <c r="BF32">
        <f t="shared" si="78"/>
        <v>0.46276579883237107</v>
      </c>
      <c r="BG32">
        <f t="shared" si="79"/>
        <v>1.692750480960088</v>
      </c>
      <c r="BH32">
        <f t="shared" si="80"/>
        <v>0.189384810885523</v>
      </c>
      <c r="BI32" t="e">
        <f t="shared" si="81"/>
        <v>#DIV/0!</v>
      </c>
      <c r="BJ32">
        <v>279</v>
      </c>
      <c r="BK32">
        <v>300</v>
      </c>
      <c r="BL32">
        <v>300</v>
      </c>
      <c r="BM32">
        <v>300</v>
      </c>
      <c r="BN32">
        <v>10297.4</v>
      </c>
      <c r="BO32">
        <v>1067.17</v>
      </c>
      <c r="BP32">
        <v>-7.1359300000000004E-3</v>
      </c>
      <c r="BQ32">
        <v>3.8895300000000002</v>
      </c>
      <c r="BR32">
        <f t="shared" si="82"/>
        <v>1699.9980645161299</v>
      </c>
      <c r="BS32">
        <f t="shared" si="83"/>
        <v>1433.0839469562011</v>
      </c>
      <c r="BT32">
        <f t="shared" si="84"/>
        <v>0.84299151679569673</v>
      </c>
      <c r="BU32">
        <f t="shared" si="85"/>
        <v>0.19598303359139357</v>
      </c>
      <c r="BV32">
        <v>6</v>
      </c>
      <c r="BW32">
        <v>0.5</v>
      </c>
      <c r="BX32" t="s">
        <v>278</v>
      </c>
      <c r="BY32">
        <v>1533050463</v>
      </c>
      <c r="BZ32">
        <v>49.753622580645199</v>
      </c>
      <c r="CA32">
        <v>50.027522580645197</v>
      </c>
      <c r="CB32">
        <v>25.0318258064516</v>
      </c>
      <c r="CC32">
        <v>13.5579580645161</v>
      </c>
      <c r="CD32">
        <v>400.008451612903</v>
      </c>
      <c r="CE32">
        <v>99.001732258064493</v>
      </c>
      <c r="CF32">
        <v>9.9991612903225793E-2</v>
      </c>
      <c r="CG32">
        <v>27.944087096774201</v>
      </c>
      <c r="CH32">
        <v>27.207254838709702</v>
      </c>
      <c r="CI32">
        <v>999.9</v>
      </c>
      <c r="CJ32">
        <v>10002.5032258065</v>
      </c>
      <c r="CK32">
        <v>0</v>
      </c>
      <c r="CL32">
        <v>16.816832258064501</v>
      </c>
      <c r="CM32">
        <v>1699.9980645161299</v>
      </c>
      <c r="CN32">
        <v>0.89998858064516096</v>
      </c>
      <c r="CO32">
        <v>0.100011432258065</v>
      </c>
      <c r="CP32">
        <v>0</v>
      </c>
      <c r="CQ32">
        <v>898.80370967741896</v>
      </c>
      <c r="CR32">
        <v>4.9993999999999996</v>
      </c>
      <c r="CS32">
        <v>13141.9709677419</v>
      </c>
      <c r="CT32">
        <v>13806.945161290299</v>
      </c>
      <c r="CU32">
        <v>45.375</v>
      </c>
      <c r="CV32">
        <v>46.061999999999998</v>
      </c>
      <c r="CW32">
        <v>46.186999999999998</v>
      </c>
      <c r="CX32">
        <v>46.375</v>
      </c>
      <c r="CY32">
        <v>47.25</v>
      </c>
      <c r="CZ32">
        <v>1525.47903225807</v>
      </c>
      <c r="DA32">
        <v>169.51903225806501</v>
      </c>
      <c r="DB32">
        <v>0</v>
      </c>
      <c r="DC32">
        <v>92.900000095367403</v>
      </c>
      <c r="DD32">
        <v>898.68852941176499</v>
      </c>
      <c r="DE32">
        <v>0.50808827423278002</v>
      </c>
      <c r="DF32">
        <v>-23.578431360577</v>
      </c>
      <c r="DG32">
        <v>13141.2294117647</v>
      </c>
      <c r="DH32">
        <v>10</v>
      </c>
      <c r="DI32">
        <v>1533050448.5</v>
      </c>
      <c r="DJ32" t="s">
        <v>364</v>
      </c>
      <c r="DK32">
        <v>32</v>
      </c>
      <c r="DL32">
        <v>-3.7290000000000001</v>
      </c>
      <c r="DM32">
        <v>0.41399999999999998</v>
      </c>
      <c r="DN32">
        <v>50</v>
      </c>
      <c r="DO32">
        <v>13</v>
      </c>
      <c r="DP32">
        <v>0.17</v>
      </c>
      <c r="DQ32">
        <v>0.01</v>
      </c>
      <c r="DR32">
        <v>-0.21174221517752401</v>
      </c>
      <c r="DS32">
        <v>0.16342709688302801</v>
      </c>
      <c r="DT32">
        <v>4.9451029090450502E-2</v>
      </c>
      <c r="DU32">
        <v>1</v>
      </c>
      <c r="DV32">
        <v>0.78416439001071503</v>
      </c>
      <c r="DW32">
        <v>0.30298141010150198</v>
      </c>
      <c r="DX32">
        <v>2.5543290169927901E-2</v>
      </c>
      <c r="DY32">
        <v>1</v>
      </c>
      <c r="DZ32">
        <v>2</v>
      </c>
      <c r="EA32">
        <v>2</v>
      </c>
      <c r="EB32" t="s">
        <v>279</v>
      </c>
      <c r="EC32">
        <v>1.8854</v>
      </c>
      <c r="ED32">
        <v>1.8774200000000001</v>
      </c>
      <c r="EE32">
        <v>1.8766700000000001</v>
      </c>
      <c r="EF32">
        <v>1.87768</v>
      </c>
      <c r="EG32">
        <v>1.88235</v>
      </c>
      <c r="EH32">
        <v>1.8814200000000001</v>
      </c>
      <c r="EI32">
        <v>1.87619</v>
      </c>
      <c r="EJ32">
        <v>1.8757699999999999</v>
      </c>
      <c r="EK32" t="s">
        <v>280</v>
      </c>
      <c r="EL32" t="s">
        <v>19</v>
      </c>
      <c r="EM32" t="s">
        <v>19</v>
      </c>
      <c r="EN32" t="s">
        <v>19</v>
      </c>
      <c r="EO32" t="s">
        <v>281</v>
      </c>
      <c r="EP32" t="s">
        <v>282</v>
      </c>
      <c r="EQ32" t="s">
        <v>283</v>
      </c>
      <c r="ER32" t="s">
        <v>283</v>
      </c>
      <c r="ES32" t="s">
        <v>283</v>
      </c>
      <c r="ET32" t="s">
        <v>283</v>
      </c>
      <c r="EU32">
        <v>0</v>
      </c>
      <c r="EV32">
        <v>100</v>
      </c>
      <c r="EW32">
        <v>100</v>
      </c>
      <c r="EX32">
        <v>-3.7290000000000001</v>
      </c>
      <c r="EY32">
        <v>0.41399999999999998</v>
      </c>
      <c r="EZ32">
        <v>2</v>
      </c>
      <c r="FA32">
        <v>389.93099999999998</v>
      </c>
      <c r="FB32">
        <v>639.79700000000003</v>
      </c>
      <c r="FC32">
        <v>25.0002</v>
      </c>
      <c r="FD32">
        <v>27.428999999999998</v>
      </c>
      <c r="FE32">
        <v>30</v>
      </c>
      <c r="FF32">
        <v>27.420500000000001</v>
      </c>
      <c r="FG32">
        <v>27.380199999999999</v>
      </c>
      <c r="FH32">
        <v>5.0116899999999998</v>
      </c>
      <c r="FI32">
        <v>41.4009</v>
      </c>
      <c r="FJ32">
        <v>0</v>
      </c>
      <c r="FK32">
        <v>25</v>
      </c>
      <c r="FL32">
        <v>50</v>
      </c>
      <c r="FM32">
        <v>13.1937</v>
      </c>
      <c r="FN32">
        <v>101.355</v>
      </c>
      <c r="FO32">
        <v>102.798</v>
      </c>
    </row>
    <row r="33" spans="1:171" x14ac:dyDescent="0.2">
      <c r="A33">
        <v>37</v>
      </c>
      <c r="B33">
        <v>1533050590</v>
      </c>
      <c r="C33">
        <v>5323.2000000476801</v>
      </c>
      <c r="D33" t="s">
        <v>365</v>
      </c>
      <c r="E33" t="s">
        <v>366</v>
      </c>
      <c r="F33" t="s">
        <v>337</v>
      </c>
      <c r="G33">
        <v>1533050582</v>
      </c>
      <c r="H33">
        <f t="shared" si="43"/>
        <v>8.0002582972964302E-3</v>
      </c>
      <c r="I33">
        <f t="shared" si="44"/>
        <v>26.459125796365004</v>
      </c>
      <c r="J33">
        <f t="shared" si="45"/>
        <v>356.03277419354799</v>
      </c>
      <c r="K33">
        <f t="shared" si="46"/>
        <v>288.6775568933059</v>
      </c>
      <c r="L33">
        <f t="shared" si="47"/>
        <v>28.60956859868455</v>
      </c>
      <c r="M33">
        <f t="shared" si="48"/>
        <v>35.284849249416929</v>
      </c>
      <c r="N33">
        <f t="shared" si="49"/>
        <v>0.80621594814278152</v>
      </c>
      <c r="O33">
        <f t="shared" si="50"/>
        <v>2.2448543576076756</v>
      </c>
      <c r="P33">
        <f t="shared" si="51"/>
        <v>0.67365673418845762</v>
      </c>
      <c r="Q33">
        <f t="shared" si="52"/>
        <v>0.43111805659746311</v>
      </c>
      <c r="R33">
        <f t="shared" si="53"/>
        <v>280.86134077914647</v>
      </c>
      <c r="S33">
        <f t="shared" si="54"/>
        <v>27.453372446866766</v>
      </c>
      <c r="T33">
        <f t="shared" si="55"/>
        <v>27.182006451612899</v>
      </c>
      <c r="U33">
        <f t="shared" si="56"/>
        <v>3.6175987754265582</v>
      </c>
      <c r="V33">
        <f t="shared" si="57"/>
        <v>65.286174450132748</v>
      </c>
      <c r="W33">
        <f t="shared" si="58"/>
        <v>2.476821789368191</v>
      </c>
      <c r="X33">
        <f t="shared" si="59"/>
        <v>3.7937921929551113</v>
      </c>
      <c r="Y33">
        <f t="shared" si="60"/>
        <v>1.1407769860583672</v>
      </c>
      <c r="Z33">
        <f t="shared" si="61"/>
        <v>-352.81139091077256</v>
      </c>
      <c r="AA33">
        <f t="shared" si="62"/>
        <v>98.424222299303011</v>
      </c>
      <c r="AB33">
        <f t="shared" si="63"/>
        <v>9.5179516733927851</v>
      </c>
      <c r="AC33">
        <f t="shared" si="64"/>
        <v>35.992123841069684</v>
      </c>
      <c r="AD33">
        <v>-4.1045362143250802E-2</v>
      </c>
      <c r="AE33">
        <v>4.6077014777012398E-2</v>
      </c>
      <c r="AF33">
        <v>3.44602530610263</v>
      </c>
      <c r="AG33">
        <v>0</v>
      </c>
      <c r="AH33">
        <v>0</v>
      </c>
      <c r="AI33">
        <f t="shared" si="65"/>
        <v>1</v>
      </c>
      <c r="AJ33">
        <f t="shared" si="66"/>
        <v>0</v>
      </c>
      <c r="AK33">
        <f t="shared" si="67"/>
        <v>52166.775621987523</v>
      </c>
      <c r="AL33">
        <v>0</v>
      </c>
      <c r="AM33">
        <v>0</v>
      </c>
      <c r="AN33">
        <v>0</v>
      </c>
      <c r="AO33">
        <f t="shared" si="68"/>
        <v>0</v>
      </c>
      <c r="AP33" t="e">
        <f t="shared" si="69"/>
        <v>#DIV/0!</v>
      </c>
      <c r="AQ33">
        <v>-1</v>
      </c>
      <c r="AR33" t="s">
        <v>367</v>
      </c>
      <c r="AS33">
        <v>856.731529411765</v>
      </c>
      <c r="AT33">
        <v>1190.1600000000001</v>
      </c>
      <c r="AU33">
        <f t="shared" si="70"/>
        <v>0.28015432428264697</v>
      </c>
      <c r="AV33">
        <v>0.5</v>
      </c>
      <c r="AW33">
        <f t="shared" si="71"/>
        <v>1433.0916501819436</v>
      </c>
      <c r="AX33">
        <f t="shared" si="72"/>
        <v>26.459125796365004</v>
      </c>
      <c r="AY33">
        <f t="shared" si="73"/>
        <v>200.74341144591295</v>
      </c>
      <c r="AZ33">
        <f t="shared" si="74"/>
        <v>0.50077300531021041</v>
      </c>
      <c r="BA33">
        <f t="shared" si="75"/>
        <v>1.91607604390681E-2</v>
      </c>
      <c r="BB33">
        <f t="shared" si="76"/>
        <v>-1</v>
      </c>
      <c r="BC33" t="s">
        <v>368</v>
      </c>
      <c r="BD33">
        <v>594.16</v>
      </c>
      <c r="BE33">
        <f t="shared" si="77"/>
        <v>596.00000000000011</v>
      </c>
      <c r="BF33">
        <f t="shared" si="78"/>
        <v>0.55944374259770979</v>
      </c>
      <c r="BG33">
        <f t="shared" si="79"/>
        <v>2.0030968089403531</v>
      </c>
      <c r="BH33">
        <f t="shared" si="80"/>
        <v>0.28015432428264692</v>
      </c>
      <c r="BI33" t="e">
        <f t="shared" si="81"/>
        <v>#DIV/0!</v>
      </c>
      <c r="BJ33">
        <v>281</v>
      </c>
      <c r="BK33">
        <v>300</v>
      </c>
      <c r="BL33">
        <v>300</v>
      </c>
      <c r="BM33">
        <v>300</v>
      </c>
      <c r="BN33">
        <v>10297.1</v>
      </c>
      <c r="BO33">
        <v>1112.07</v>
      </c>
      <c r="BP33">
        <v>-7.1362200000000004E-3</v>
      </c>
      <c r="BQ33">
        <v>4.0167200000000003</v>
      </c>
      <c r="BR33">
        <f t="shared" si="82"/>
        <v>1700.0074193548401</v>
      </c>
      <c r="BS33">
        <f t="shared" si="83"/>
        <v>1433.0916501819436</v>
      </c>
      <c r="BT33">
        <f t="shared" si="84"/>
        <v>0.84299140925267713</v>
      </c>
      <c r="BU33">
        <f t="shared" si="85"/>
        <v>0.19598281850535423</v>
      </c>
      <c r="BV33">
        <v>6</v>
      </c>
      <c r="BW33">
        <v>0.5</v>
      </c>
      <c r="BX33" t="s">
        <v>278</v>
      </c>
      <c r="BY33">
        <v>1533050582</v>
      </c>
      <c r="BZ33">
        <v>356.03277419354799</v>
      </c>
      <c r="CA33">
        <v>399.99183870967698</v>
      </c>
      <c r="CB33">
        <v>24.991738709677399</v>
      </c>
      <c r="CC33">
        <v>13.291835483870999</v>
      </c>
      <c r="CD33">
        <v>400.019612903226</v>
      </c>
      <c r="CE33">
        <v>99.0056193548387</v>
      </c>
      <c r="CF33">
        <v>0.100001832258065</v>
      </c>
      <c r="CG33">
        <v>27.995264516129001</v>
      </c>
      <c r="CH33">
        <v>27.182006451612899</v>
      </c>
      <c r="CI33">
        <v>999.9</v>
      </c>
      <c r="CJ33">
        <v>9997.7038709677399</v>
      </c>
      <c r="CK33">
        <v>0</v>
      </c>
      <c r="CL33">
        <v>17.004332258064501</v>
      </c>
      <c r="CM33">
        <v>1700.0074193548401</v>
      </c>
      <c r="CN33">
        <v>0.89999380645161298</v>
      </c>
      <c r="CO33">
        <v>0.100006096774194</v>
      </c>
      <c r="CP33">
        <v>0</v>
      </c>
      <c r="CQ33">
        <v>856.80906451612896</v>
      </c>
      <c r="CR33">
        <v>4.9993999999999996</v>
      </c>
      <c r="CS33">
        <v>12480.1483870968</v>
      </c>
      <c r="CT33">
        <v>13807.038709677399</v>
      </c>
      <c r="CU33">
        <v>45.5</v>
      </c>
      <c r="CV33">
        <v>46.125</v>
      </c>
      <c r="CW33">
        <v>46.25</v>
      </c>
      <c r="CX33">
        <v>46.436999999999998</v>
      </c>
      <c r="CY33">
        <v>47.311999999999998</v>
      </c>
      <c r="CZ33">
        <v>1525.4935483871</v>
      </c>
      <c r="DA33">
        <v>169.51387096774201</v>
      </c>
      <c r="DB33">
        <v>0</v>
      </c>
      <c r="DC33">
        <v>118.09999990463299</v>
      </c>
      <c r="DD33">
        <v>856.731529411765</v>
      </c>
      <c r="DE33">
        <v>-3.1237745106894201</v>
      </c>
      <c r="DF33">
        <v>-47.083333142676899</v>
      </c>
      <c r="DG33">
        <v>12479.364705882401</v>
      </c>
      <c r="DH33">
        <v>10</v>
      </c>
      <c r="DI33">
        <v>1533050546</v>
      </c>
      <c r="DJ33" t="s">
        <v>369</v>
      </c>
      <c r="DK33">
        <v>33</v>
      </c>
      <c r="DL33">
        <v>-4.59</v>
      </c>
      <c r="DM33">
        <v>0.41299999999999998</v>
      </c>
      <c r="DN33">
        <v>400</v>
      </c>
      <c r="DO33">
        <v>13</v>
      </c>
      <c r="DP33">
        <v>0.02</v>
      </c>
      <c r="DQ33">
        <v>0.01</v>
      </c>
      <c r="DR33">
        <v>26.464146561863899</v>
      </c>
      <c r="DS33">
        <v>-0.527693862291435</v>
      </c>
      <c r="DT33">
        <v>4.8645398549474098E-2</v>
      </c>
      <c r="DU33">
        <v>1</v>
      </c>
      <c r="DV33">
        <v>0.80630098311520704</v>
      </c>
      <c r="DW33">
        <v>-2.7926682699318899E-2</v>
      </c>
      <c r="DX33">
        <v>2.48970117765759E-3</v>
      </c>
      <c r="DY33">
        <v>1</v>
      </c>
      <c r="DZ33">
        <v>2</v>
      </c>
      <c r="EA33">
        <v>2</v>
      </c>
      <c r="EB33" t="s">
        <v>279</v>
      </c>
      <c r="EC33">
        <v>1.88541</v>
      </c>
      <c r="ED33">
        <v>1.87744</v>
      </c>
      <c r="EE33">
        <v>1.8766799999999999</v>
      </c>
      <c r="EF33">
        <v>1.8776999999999999</v>
      </c>
      <c r="EG33">
        <v>1.88235</v>
      </c>
      <c r="EH33">
        <v>1.88141</v>
      </c>
      <c r="EI33">
        <v>1.8761699999999999</v>
      </c>
      <c r="EJ33">
        <v>1.87578</v>
      </c>
      <c r="EK33" t="s">
        <v>280</v>
      </c>
      <c r="EL33" t="s">
        <v>19</v>
      </c>
      <c r="EM33" t="s">
        <v>19</v>
      </c>
      <c r="EN33" t="s">
        <v>19</v>
      </c>
      <c r="EO33" t="s">
        <v>281</v>
      </c>
      <c r="EP33" t="s">
        <v>282</v>
      </c>
      <c r="EQ33" t="s">
        <v>283</v>
      </c>
      <c r="ER33" t="s">
        <v>283</v>
      </c>
      <c r="ES33" t="s">
        <v>283</v>
      </c>
      <c r="ET33" t="s">
        <v>283</v>
      </c>
      <c r="EU33">
        <v>0</v>
      </c>
      <c r="EV33">
        <v>100</v>
      </c>
      <c r="EW33">
        <v>100</v>
      </c>
      <c r="EX33">
        <v>-4.59</v>
      </c>
      <c r="EY33">
        <v>0.41299999999999998</v>
      </c>
      <c r="EZ33">
        <v>2</v>
      </c>
      <c r="FA33">
        <v>390.26400000000001</v>
      </c>
      <c r="FB33">
        <v>640.99300000000005</v>
      </c>
      <c r="FC33">
        <v>25.0001</v>
      </c>
      <c r="FD33">
        <v>27.438300000000002</v>
      </c>
      <c r="FE33">
        <v>30.000299999999999</v>
      </c>
      <c r="FF33">
        <v>27.4237</v>
      </c>
      <c r="FG33">
        <v>27.393899999999999</v>
      </c>
      <c r="FH33">
        <v>19.9084</v>
      </c>
      <c r="FI33">
        <v>41.474299999999999</v>
      </c>
      <c r="FJ33">
        <v>0</v>
      </c>
      <c r="FK33">
        <v>25</v>
      </c>
      <c r="FL33">
        <v>400</v>
      </c>
      <c r="FM33">
        <v>13.185700000000001</v>
      </c>
      <c r="FN33">
        <v>101.358</v>
      </c>
      <c r="FO33">
        <v>102.79900000000001</v>
      </c>
    </row>
    <row r="34" spans="1:171" x14ac:dyDescent="0.2">
      <c r="A34">
        <v>38</v>
      </c>
      <c r="B34">
        <v>1533050697.0999999</v>
      </c>
      <c r="C34">
        <v>5430.2999999523199</v>
      </c>
      <c r="D34" t="s">
        <v>370</v>
      </c>
      <c r="E34" t="s">
        <v>371</v>
      </c>
      <c r="F34" t="s">
        <v>337</v>
      </c>
      <c r="G34">
        <v>1533050689.0387101</v>
      </c>
      <c r="H34">
        <f t="shared" si="43"/>
        <v>7.9634285980869877E-3</v>
      </c>
      <c r="I34">
        <f t="shared" si="44"/>
        <v>30.672844321956855</v>
      </c>
      <c r="J34">
        <f t="shared" si="45"/>
        <v>547.51835483871002</v>
      </c>
      <c r="K34">
        <f t="shared" si="46"/>
        <v>466.71760084041449</v>
      </c>
      <c r="L34">
        <f t="shared" si="47"/>
        <v>46.256565766723654</v>
      </c>
      <c r="M34">
        <f t="shared" si="48"/>
        <v>54.264760410749965</v>
      </c>
      <c r="N34">
        <f t="shared" si="49"/>
        <v>0.80289887308476537</v>
      </c>
      <c r="O34">
        <f t="shared" si="50"/>
        <v>2.2446256802650479</v>
      </c>
      <c r="P34">
        <f t="shared" si="51"/>
        <v>0.67132269003279565</v>
      </c>
      <c r="Q34">
        <f t="shared" si="52"/>
        <v>0.42959057201397755</v>
      </c>
      <c r="R34">
        <f t="shared" si="53"/>
        <v>280.85791553325976</v>
      </c>
      <c r="S34">
        <f t="shared" si="54"/>
        <v>27.489734909097464</v>
      </c>
      <c r="T34">
        <f t="shared" si="55"/>
        <v>27.195445161290301</v>
      </c>
      <c r="U34">
        <f t="shared" si="56"/>
        <v>3.6204512115152481</v>
      </c>
      <c r="V34">
        <f t="shared" si="57"/>
        <v>65.303161556645691</v>
      </c>
      <c r="W34">
        <f t="shared" si="58"/>
        <v>2.4809627389902649</v>
      </c>
      <c r="X34">
        <f t="shared" si="59"/>
        <v>3.799146442302356</v>
      </c>
      <c r="Y34">
        <f t="shared" si="60"/>
        <v>1.1394884725249832</v>
      </c>
      <c r="Z34">
        <f t="shared" si="61"/>
        <v>-351.18720117563618</v>
      </c>
      <c r="AA34">
        <f t="shared" si="62"/>
        <v>99.7156634202573</v>
      </c>
      <c r="AB34">
        <f t="shared" si="63"/>
        <v>9.6456323632981249</v>
      </c>
      <c r="AC34">
        <f t="shared" si="64"/>
        <v>39.032010141179029</v>
      </c>
      <c r="AD34">
        <v>-4.1039218791606699E-2</v>
      </c>
      <c r="AE34">
        <v>4.6070118326604903E-2</v>
      </c>
      <c r="AF34">
        <v>3.4456168468032602</v>
      </c>
      <c r="AG34">
        <v>0</v>
      </c>
      <c r="AH34">
        <v>0</v>
      </c>
      <c r="AI34">
        <f t="shared" si="65"/>
        <v>1</v>
      </c>
      <c r="AJ34">
        <f t="shared" si="66"/>
        <v>0</v>
      </c>
      <c r="AK34">
        <f t="shared" si="67"/>
        <v>52155.196638562484</v>
      </c>
      <c r="AL34">
        <v>0</v>
      </c>
      <c r="AM34">
        <v>0</v>
      </c>
      <c r="AN34">
        <v>0</v>
      </c>
      <c r="AO34">
        <f t="shared" si="68"/>
        <v>0</v>
      </c>
      <c r="AP34" t="e">
        <f t="shared" si="69"/>
        <v>#DIV/0!</v>
      </c>
      <c r="AQ34">
        <v>-1</v>
      </c>
      <c r="AR34" t="s">
        <v>372</v>
      </c>
      <c r="AS34">
        <v>861.42988235294104</v>
      </c>
      <c r="AT34">
        <v>1186.3599999999999</v>
      </c>
      <c r="AU34">
        <f t="shared" si="70"/>
        <v>0.27388829499229483</v>
      </c>
      <c r="AV34">
        <v>0.5</v>
      </c>
      <c r="AW34">
        <f t="shared" si="71"/>
        <v>1433.0744824399908</v>
      </c>
      <c r="AX34">
        <f t="shared" si="72"/>
        <v>30.672844321956855</v>
      </c>
      <c r="AY34">
        <f t="shared" si="73"/>
        <v>196.25116329622722</v>
      </c>
      <c r="AZ34">
        <f t="shared" si="74"/>
        <v>0.50327050810883711</v>
      </c>
      <c r="BA34">
        <f t="shared" si="75"/>
        <v>2.2101324606680475E-2</v>
      </c>
      <c r="BB34">
        <f t="shared" si="76"/>
        <v>-1</v>
      </c>
      <c r="BC34" t="s">
        <v>373</v>
      </c>
      <c r="BD34">
        <v>589.29999999999995</v>
      </c>
      <c r="BE34">
        <f t="shared" si="77"/>
        <v>597.05999999999995</v>
      </c>
      <c r="BF34">
        <f t="shared" si="78"/>
        <v>0.5442168586859929</v>
      </c>
      <c r="BG34">
        <f t="shared" si="79"/>
        <v>2.0131681656202272</v>
      </c>
      <c r="BH34">
        <f t="shared" si="80"/>
        <v>0.27388829499229483</v>
      </c>
      <c r="BI34" t="e">
        <f t="shared" si="81"/>
        <v>#DIV/0!</v>
      </c>
      <c r="BJ34">
        <v>283</v>
      </c>
      <c r="BK34">
        <v>300</v>
      </c>
      <c r="BL34">
        <v>300</v>
      </c>
      <c r="BM34">
        <v>300</v>
      </c>
      <c r="BN34">
        <v>10297</v>
      </c>
      <c r="BO34">
        <v>1107.23</v>
      </c>
      <c r="BP34">
        <v>-7.1361899999999997E-3</v>
      </c>
      <c r="BQ34">
        <v>4.1400100000000002</v>
      </c>
      <c r="BR34">
        <f t="shared" si="82"/>
        <v>1699.9870967741899</v>
      </c>
      <c r="BS34">
        <f t="shared" si="83"/>
        <v>1433.0744824399908</v>
      </c>
      <c r="BT34">
        <f t="shared" si="84"/>
        <v>0.84299138808719254</v>
      </c>
      <c r="BU34">
        <f t="shared" si="85"/>
        <v>0.19598277617438531</v>
      </c>
      <c r="BV34">
        <v>6</v>
      </c>
      <c r="BW34">
        <v>0.5</v>
      </c>
      <c r="BX34" t="s">
        <v>278</v>
      </c>
      <c r="BY34">
        <v>1533050689.0387101</v>
      </c>
      <c r="BZ34">
        <v>547.51835483871002</v>
      </c>
      <c r="CA34">
        <v>600.06664516129001</v>
      </c>
      <c r="CB34">
        <v>25.032316129032299</v>
      </c>
      <c r="CC34">
        <v>13.3864451612903</v>
      </c>
      <c r="CD34">
        <v>400.00883870967698</v>
      </c>
      <c r="CE34">
        <v>99.0103935483871</v>
      </c>
      <c r="CF34">
        <v>0.100001438709677</v>
      </c>
      <c r="CG34">
        <v>28.019458064516101</v>
      </c>
      <c r="CH34">
        <v>27.195445161290301</v>
      </c>
      <c r="CI34">
        <v>999.9</v>
      </c>
      <c r="CJ34">
        <v>9995.7254838709705</v>
      </c>
      <c r="CK34">
        <v>0</v>
      </c>
      <c r="CL34">
        <v>17.2238193548387</v>
      </c>
      <c r="CM34">
        <v>1699.9870967741899</v>
      </c>
      <c r="CN34">
        <v>0.89999383870967797</v>
      </c>
      <c r="CO34">
        <v>0.100006087096774</v>
      </c>
      <c r="CP34">
        <v>0</v>
      </c>
      <c r="CQ34">
        <v>861.88912903225798</v>
      </c>
      <c r="CR34">
        <v>4.9993999999999996</v>
      </c>
      <c r="CS34">
        <v>12573.5451612903</v>
      </c>
      <c r="CT34">
        <v>13806.870967741899</v>
      </c>
      <c r="CU34">
        <v>45.561999999999998</v>
      </c>
      <c r="CV34">
        <v>46.186999999999998</v>
      </c>
      <c r="CW34">
        <v>46.311999999999998</v>
      </c>
      <c r="CX34">
        <v>46.4491935483871</v>
      </c>
      <c r="CY34">
        <v>47.375</v>
      </c>
      <c r="CZ34">
        <v>1525.4764516129001</v>
      </c>
      <c r="DA34">
        <v>169.51064516129</v>
      </c>
      <c r="DB34">
        <v>0</v>
      </c>
      <c r="DC34">
        <v>106.5</v>
      </c>
      <c r="DD34">
        <v>861.42988235294104</v>
      </c>
      <c r="DE34">
        <v>-7.3186274877598203</v>
      </c>
      <c r="DF34">
        <v>-113.823529339134</v>
      </c>
      <c r="DG34">
        <v>12566.747058823499</v>
      </c>
      <c r="DH34">
        <v>10</v>
      </c>
      <c r="DI34">
        <v>1533050668</v>
      </c>
      <c r="DJ34" t="s">
        <v>374</v>
      </c>
      <c r="DK34">
        <v>34</v>
      </c>
      <c r="DL34">
        <v>-5.8890000000000002</v>
      </c>
      <c r="DM34">
        <v>0.41399999999999998</v>
      </c>
      <c r="DN34">
        <v>600</v>
      </c>
      <c r="DO34">
        <v>13</v>
      </c>
      <c r="DP34">
        <v>0.03</v>
      </c>
      <c r="DQ34">
        <v>0.01</v>
      </c>
      <c r="DR34">
        <v>30.6765019330849</v>
      </c>
      <c r="DS34">
        <v>-0.26928662897685601</v>
      </c>
      <c r="DT34">
        <v>3.7313307167827103E-2</v>
      </c>
      <c r="DU34">
        <v>1</v>
      </c>
      <c r="DV34">
        <v>0.80279657425909501</v>
      </c>
      <c r="DW34">
        <v>2.6400349417416001E-2</v>
      </c>
      <c r="DX34">
        <v>2.49042310510296E-3</v>
      </c>
      <c r="DY34">
        <v>1</v>
      </c>
      <c r="DZ34">
        <v>2</v>
      </c>
      <c r="EA34">
        <v>2</v>
      </c>
      <c r="EB34" t="s">
        <v>279</v>
      </c>
      <c r="EC34">
        <v>1.8854200000000001</v>
      </c>
      <c r="ED34">
        <v>1.87744</v>
      </c>
      <c r="EE34">
        <v>1.8766499999999999</v>
      </c>
      <c r="EF34">
        <v>1.87768</v>
      </c>
      <c r="EG34">
        <v>1.8823300000000001</v>
      </c>
      <c r="EH34">
        <v>1.88141</v>
      </c>
      <c r="EI34">
        <v>1.87618</v>
      </c>
      <c r="EJ34">
        <v>1.87581</v>
      </c>
      <c r="EK34" t="s">
        <v>280</v>
      </c>
      <c r="EL34" t="s">
        <v>19</v>
      </c>
      <c r="EM34" t="s">
        <v>19</v>
      </c>
      <c r="EN34" t="s">
        <v>19</v>
      </c>
      <c r="EO34" t="s">
        <v>281</v>
      </c>
      <c r="EP34" t="s">
        <v>282</v>
      </c>
      <c r="EQ34" t="s">
        <v>283</v>
      </c>
      <c r="ER34" t="s">
        <v>283</v>
      </c>
      <c r="ES34" t="s">
        <v>283</v>
      </c>
      <c r="ET34" t="s">
        <v>283</v>
      </c>
      <c r="EU34">
        <v>0</v>
      </c>
      <c r="EV34">
        <v>100</v>
      </c>
      <c r="EW34">
        <v>100</v>
      </c>
      <c r="EX34">
        <v>-5.8890000000000002</v>
      </c>
      <c r="EY34">
        <v>0.41399999999999998</v>
      </c>
      <c r="EZ34">
        <v>2</v>
      </c>
      <c r="FA34">
        <v>390.07400000000001</v>
      </c>
      <c r="FB34">
        <v>640.85500000000002</v>
      </c>
      <c r="FC34">
        <v>25.0001</v>
      </c>
      <c r="FD34">
        <v>27.456900000000001</v>
      </c>
      <c r="FE34">
        <v>30.0001</v>
      </c>
      <c r="FF34">
        <v>27.444900000000001</v>
      </c>
      <c r="FG34">
        <v>27.409800000000001</v>
      </c>
      <c r="FH34">
        <v>27.603100000000001</v>
      </c>
      <c r="FI34">
        <v>41.2027</v>
      </c>
      <c r="FJ34">
        <v>0</v>
      </c>
      <c r="FK34">
        <v>25</v>
      </c>
      <c r="FL34">
        <v>600</v>
      </c>
      <c r="FM34">
        <v>13.261100000000001</v>
      </c>
      <c r="FN34">
        <v>101.355</v>
      </c>
      <c r="FO34">
        <v>102.798</v>
      </c>
    </row>
    <row r="35" spans="1:171" x14ac:dyDescent="0.2">
      <c r="A35">
        <v>39</v>
      </c>
      <c r="B35">
        <v>1533050798.5</v>
      </c>
      <c r="C35">
        <v>5531.7000000476801</v>
      </c>
      <c r="D35" t="s">
        <v>375</v>
      </c>
      <c r="E35" t="s">
        <v>376</v>
      </c>
      <c r="F35" t="s">
        <v>337</v>
      </c>
      <c r="G35">
        <v>1533050790.55161</v>
      </c>
      <c r="H35">
        <f t="shared" si="43"/>
        <v>7.8258251262982217E-3</v>
      </c>
      <c r="I35">
        <f t="shared" si="44"/>
        <v>31.297662131574658</v>
      </c>
      <c r="J35">
        <f t="shared" si="45"/>
        <v>744.42806451612898</v>
      </c>
      <c r="K35">
        <f t="shared" si="46"/>
        <v>656.54611748717923</v>
      </c>
      <c r="L35">
        <f t="shared" si="47"/>
        <v>65.073512657972287</v>
      </c>
      <c r="M35">
        <f t="shared" si="48"/>
        <v>73.783924371750004</v>
      </c>
      <c r="N35">
        <f t="shared" si="49"/>
        <v>0.77884990985890579</v>
      </c>
      <c r="O35">
        <f t="shared" si="50"/>
        <v>2.2447158229289679</v>
      </c>
      <c r="P35">
        <f t="shared" si="51"/>
        <v>0.65439348294866595</v>
      </c>
      <c r="Q35">
        <f t="shared" si="52"/>
        <v>0.41851088707521722</v>
      </c>
      <c r="R35">
        <f t="shared" si="53"/>
        <v>280.85896383259785</v>
      </c>
      <c r="S35">
        <f t="shared" si="54"/>
        <v>27.552432618151158</v>
      </c>
      <c r="T35">
        <f t="shared" si="55"/>
        <v>27.238251612903198</v>
      </c>
      <c r="U35">
        <f t="shared" si="56"/>
        <v>3.6295501934475123</v>
      </c>
      <c r="V35">
        <f t="shared" si="57"/>
        <v>65.23388042032235</v>
      </c>
      <c r="W35">
        <f t="shared" si="58"/>
        <v>2.4807814192973083</v>
      </c>
      <c r="X35">
        <f t="shared" si="59"/>
        <v>3.8029033430371699</v>
      </c>
      <c r="Y35">
        <f t="shared" si="60"/>
        <v>1.148768774150204</v>
      </c>
      <c r="Z35">
        <f t="shared" si="61"/>
        <v>-345.11888806975156</v>
      </c>
      <c r="AA35">
        <f t="shared" si="62"/>
        <v>96.591570585752024</v>
      </c>
      <c r="AB35">
        <f t="shared" si="63"/>
        <v>9.3458448489025034</v>
      </c>
      <c r="AC35">
        <f t="shared" si="64"/>
        <v>41.677491197500828</v>
      </c>
      <c r="AD35">
        <v>-4.104164038146E-2</v>
      </c>
      <c r="AE35">
        <v>4.6072836773358002E-2</v>
      </c>
      <c r="AF35">
        <v>3.4457778560213801</v>
      </c>
      <c r="AG35">
        <v>0</v>
      </c>
      <c r="AH35">
        <v>0</v>
      </c>
      <c r="AI35">
        <f t="shared" si="65"/>
        <v>1</v>
      </c>
      <c r="AJ35">
        <f t="shared" si="66"/>
        <v>0</v>
      </c>
      <c r="AK35">
        <f t="shared" si="67"/>
        <v>52155.307610246797</v>
      </c>
      <c r="AL35">
        <v>0</v>
      </c>
      <c r="AM35">
        <v>0</v>
      </c>
      <c r="AN35">
        <v>0</v>
      </c>
      <c r="AO35">
        <f t="shared" si="68"/>
        <v>0</v>
      </c>
      <c r="AP35" t="e">
        <f t="shared" si="69"/>
        <v>#DIV/0!</v>
      </c>
      <c r="AQ35">
        <v>-1</v>
      </c>
      <c r="AR35" t="s">
        <v>377</v>
      </c>
      <c r="AS35">
        <v>861.89494117647098</v>
      </c>
      <c r="AT35">
        <v>1161.8399999999999</v>
      </c>
      <c r="AU35">
        <f t="shared" si="70"/>
        <v>0.25816382533182625</v>
      </c>
      <c r="AV35">
        <v>0.5</v>
      </c>
      <c r="AW35">
        <f t="shared" si="71"/>
        <v>1433.0801553654862</v>
      </c>
      <c r="AX35">
        <f t="shared" si="72"/>
        <v>31.297662131574658</v>
      </c>
      <c r="AY35">
        <f t="shared" si="73"/>
        <v>184.9847274581409</v>
      </c>
      <c r="AZ35">
        <f t="shared" si="74"/>
        <v>0.49442263995042346</v>
      </c>
      <c r="BA35">
        <f t="shared" si="75"/>
        <v>2.2537233532019432E-2</v>
      </c>
      <c r="BB35">
        <f t="shared" si="76"/>
        <v>-1</v>
      </c>
      <c r="BC35" t="s">
        <v>378</v>
      </c>
      <c r="BD35">
        <v>587.4</v>
      </c>
      <c r="BE35">
        <f t="shared" si="77"/>
        <v>574.43999999999994</v>
      </c>
      <c r="BF35">
        <f t="shared" si="78"/>
        <v>0.52215211131454808</v>
      </c>
      <c r="BG35">
        <f t="shared" si="79"/>
        <v>1.9779366700715015</v>
      </c>
      <c r="BH35">
        <f t="shared" si="80"/>
        <v>0.25816382533182619</v>
      </c>
      <c r="BI35" t="e">
        <f t="shared" si="81"/>
        <v>#DIV/0!</v>
      </c>
      <c r="BJ35">
        <v>285</v>
      </c>
      <c r="BK35">
        <v>300</v>
      </c>
      <c r="BL35">
        <v>300</v>
      </c>
      <c r="BM35">
        <v>300</v>
      </c>
      <c r="BN35">
        <v>10296.700000000001</v>
      </c>
      <c r="BO35">
        <v>1093.26</v>
      </c>
      <c r="BP35">
        <v>-7.1358799999999998E-3</v>
      </c>
      <c r="BQ35">
        <v>2.90869</v>
      </c>
      <c r="BR35">
        <f t="shared" si="82"/>
        <v>1699.9938709677399</v>
      </c>
      <c r="BS35">
        <f t="shared" si="83"/>
        <v>1433.0801553654862</v>
      </c>
      <c r="BT35">
        <f t="shared" si="84"/>
        <v>0.84299136593339008</v>
      </c>
      <c r="BU35">
        <f t="shared" si="85"/>
        <v>0.19598273186678025</v>
      </c>
      <c r="BV35">
        <v>6</v>
      </c>
      <c r="BW35">
        <v>0.5</v>
      </c>
      <c r="BX35" t="s">
        <v>278</v>
      </c>
      <c r="BY35">
        <v>1533050790.55161</v>
      </c>
      <c r="BZ35">
        <v>744.42806451612898</v>
      </c>
      <c r="CA35">
        <v>800.11199999999997</v>
      </c>
      <c r="CB35">
        <v>25.029345161290301</v>
      </c>
      <c r="CC35">
        <v>13.584667741935499</v>
      </c>
      <c r="CD35">
        <v>400.00864516129002</v>
      </c>
      <c r="CE35">
        <v>99.014916129032301</v>
      </c>
      <c r="CF35">
        <v>9.9998916129032306E-2</v>
      </c>
      <c r="CG35">
        <v>28.0364161290323</v>
      </c>
      <c r="CH35">
        <v>27.238251612903198</v>
      </c>
      <c r="CI35">
        <v>999.9</v>
      </c>
      <c r="CJ35">
        <v>9995.8587096774208</v>
      </c>
      <c r="CK35">
        <v>0</v>
      </c>
      <c r="CL35">
        <v>17.275300000000001</v>
      </c>
      <c r="CM35">
        <v>1699.9938709677399</v>
      </c>
      <c r="CN35">
        <v>0.89999380645161298</v>
      </c>
      <c r="CO35">
        <v>0.100006096774194</v>
      </c>
      <c r="CP35">
        <v>0</v>
      </c>
      <c r="CQ35">
        <v>862.38635483870996</v>
      </c>
      <c r="CR35">
        <v>4.9993999999999996</v>
      </c>
      <c r="CS35">
        <v>12579.8774193548</v>
      </c>
      <c r="CT35">
        <v>13806.9258064516</v>
      </c>
      <c r="CU35">
        <v>45.625</v>
      </c>
      <c r="CV35">
        <v>46.223580645161299</v>
      </c>
      <c r="CW35">
        <v>46.383000000000003</v>
      </c>
      <c r="CX35">
        <v>46.483741935483899</v>
      </c>
      <c r="CY35">
        <v>47.436999999999998</v>
      </c>
      <c r="CZ35">
        <v>1525.4861290322599</v>
      </c>
      <c r="DA35">
        <v>169.51032258064501</v>
      </c>
      <c r="DB35">
        <v>0</v>
      </c>
      <c r="DC35">
        <v>100.799999952316</v>
      </c>
      <c r="DD35">
        <v>861.89494117647098</v>
      </c>
      <c r="DE35">
        <v>-11.206617698777301</v>
      </c>
      <c r="DF35">
        <v>-147.083333954061</v>
      </c>
      <c r="DG35">
        <v>12571.1</v>
      </c>
      <c r="DH35">
        <v>10</v>
      </c>
      <c r="DI35">
        <v>1533050768</v>
      </c>
      <c r="DJ35" t="s">
        <v>379</v>
      </c>
      <c r="DK35">
        <v>35</v>
      </c>
      <c r="DL35">
        <v>-6.86</v>
      </c>
      <c r="DM35">
        <v>0.41399999999999998</v>
      </c>
      <c r="DN35">
        <v>800</v>
      </c>
      <c r="DO35">
        <v>13</v>
      </c>
      <c r="DP35">
        <v>0.03</v>
      </c>
      <c r="DQ35">
        <v>0.01</v>
      </c>
      <c r="DR35">
        <v>31.303065073398699</v>
      </c>
      <c r="DS35">
        <v>-0.311572845807841</v>
      </c>
      <c r="DT35">
        <v>4.8437783364184903E-2</v>
      </c>
      <c r="DU35">
        <v>1</v>
      </c>
      <c r="DV35">
        <v>0.77882551346949702</v>
      </c>
      <c r="DW35">
        <v>-3.5998019711167001E-4</v>
      </c>
      <c r="DX35">
        <v>1.7978307560189101E-3</v>
      </c>
      <c r="DY35">
        <v>1</v>
      </c>
      <c r="DZ35">
        <v>2</v>
      </c>
      <c r="EA35">
        <v>2</v>
      </c>
      <c r="EB35" t="s">
        <v>279</v>
      </c>
      <c r="EC35">
        <v>1.8854200000000001</v>
      </c>
      <c r="ED35">
        <v>1.8774299999999999</v>
      </c>
      <c r="EE35">
        <v>1.87666</v>
      </c>
      <c r="EF35">
        <v>1.8776600000000001</v>
      </c>
      <c r="EG35">
        <v>1.8823300000000001</v>
      </c>
      <c r="EH35">
        <v>1.88141</v>
      </c>
      <c r="EI35">
        <v>1.8761699999999999</v>
      </c>
      <c r="EJ35">
        <v>1.8757600000000001</v>
      </c>
      <c r="EK35" t="s">
        <v>280</v>
      </c>
      <c r="EL35" t="s">
        <v>19</v>
      </c>
      <c r="EM35" t="s">
        <v>19</v>
      </c>
      <c r="EN35" t="s">
        <v>19</v>
      </c>
      <c r="EO35" t="s">
        <v>281</v>
      </c>
      <c r="EP35" t="s">
        <v>282</v>
      </c>
      <c r="EQ35" t="s">
        <v>283</v>
      </c>
      <c r="ER35" t="s">
        <v>283</v>
      </c>
      <c r="ES35" t="s">
        <v>283</v>
      </c>
      <c r="ET35" t="s">
        <v>283</v>
      </c>
      <c r="EU35">
        <v>0</v>
      </c>
      <c r="EV35">
        <v>100</v>
      </c>
      <c r="EW35">
        <v>100</v>
      </c>
      <c r="EX35">
        <v>-6.86</v>
      </c>
      <c r="EY35">
        <v>0.41399999999999998</v>
      </c>
      <c r="EZ35">
        <v>2</v>
      </c>
      <c r="FA35">
        <v>390.03399999999999</v>
      </c>
      <c r="FB35">
        <v>641.10699999999997</v>
      </c>
      <c r="FC35">
        <v>25.0002</v>
      </c>
      <c r="FD35">
        <v>27.479900000000001</v>
      </c>
      <c r="FE35">
        <v>30.0001</v>
      </c>
      <c r="FF35">
        <v>27.463799999999999</v>
      </c>
      <c r="FG35">
        <v>27.429600000000001</v>
      </c>
      <c r="FH35">
        <v>34.877899999999997</v>
      </c>
      <c r="FI35">
        <v>40.4407</v>
      </c>
      <c r="FJ35">
        <v>0</v>
      </c>
      <c r="FK35">
        <v>25</v>
      </c>
      <c r="FL35">
        <v>800</v>
      </c>
      <c r="FM35">
        <v>13.5289</v>
      </c>
      <c r="FN35">
        <v>101.351</v>
      </c>
      <c r="FO35">
        <v>102.79300000000001</v>
      </c>
    </row>
    <row r="36" spans="1:171" x14ac:dyDescent="0.2">
      <c r="A36">
        <v>40</v>
      </c>
      <c r="B36">
        <v>1533050917.0999999</v>
      </c>
      <c r="C36">
        <v>5650.2999999523199</v>
      </c>
      <c r="D36" t="s">
        <v>380</v>
      </c>
      <c r="E36" t="s">
        <v>381</v>
      </c>
      <c r="F36" t="s">
        <v>337</v>
      </c>
      <c r="G36">
        <v>1533050909.09355</v>
      </c>
      <c r="H36">
        <f t="shared" si="43"/>
        <v>7.3511236142054974E-3</v>
      </c>
      <c r="I36">
        <f t="shared" si="44"/>
        <v>31.48742818603294</v>
      </c>
      <c r="J36">
        <f t="shared" si="45"/>
        <v>942.38377419354799</v>
      </c>
      <c r="K36">
        <f t="shared" si="46"/>
        <v>841.48999859358742</v>
      </c>
      <c r="L36">
        <f t="shared" si="47"/>
        <v>83.405067542289856</v>
      </c>
      <c r="M36">
        <f t="shared" si="48"/>
        <v>93.405248391231282</v>
      </c>
      <c r="N36">
        <f t="shared" si="49"/>
        <v>0.69065456018868954</v>
      </c>
      <c r="O36">
        <f t="shared" si="50"/>
        <v>2.2456609262668481</v>
      </c>
      <c r="P36">
        <f t="shared" si="51"/>
        <v>0.59090564121416267</v>
      </c>
      <c r="Q36">
        <f t="shared" si="52"/>
        <v>0.377071491950357</v>
      </c>
      <c r="R36">
        <f t="shared" si="53"/>
        <v>280.85830524067143</v>
      </c>
      <c r="S36">
        <f t="shared" si="54"/>
        <v>27.759727578690036</v>
      </c>
      <c r="T36">
        <f t="shared" si="55"/>
        <v>27.354664516128999</v>
      </c>
      <c r="U36">
        <f t="shared" si="56"/>
        <v>3.6543960572174736</v>
      </c>
      <c r="V36">
        <f t="shared" si="57"/>
        <v>64.484876264239318</v>
      </c>
      <c r="W36">
        <f t="shared" si="58"/>
        <v>2.4593796679889137</v>
      </c>
      <c r="X36">
        <f t="shared" si="59"/>
        <v>3.8138860000461614</v>
      </c>
      <c r="Y36">
        <f t="shared" si="60"/>
        <v>1.1950163892285599</v>
      </c>
      <c r="Z36">
        <f t="shared" si="61"/>
        <v>-324.18455138646243</v>
      </c>
      <c r="AA36">
        <f t="shared" si="62"/>
        <v>88.530051189942313</v>
      </c>
      <c r="AB36">
        <f t="shared" si="63"/>
        <v>8.5693238841453478</v>
      </c>
      <c r="AC36">
        <f t="shared" si="64"/>
        <v>53.773128928296686</v>
      </c>
      <c r="AD36">
        <v>-4.10670348704276E-2</v>
      </c>
      <c r="AE36">
        <v>4.61013443119037E-2</v>
      </c>
      <c r="AF36">
        <v>3.44746611573082</v>
      </c>
      <c r="AG36">
        <v>0</v>
      </c>
      <c r="AH36">
        <v>0</v>
      </c>
      <c r="AI36">
        <f t="shared" si="65"/>
        <v>1</v>
      </c>
      <c r="AJ36">
        <f t="shared" si="66"/>
        <v>0</v>
      </c>
      <c r="AK36">
        <f t="shared" si="67"/>
        <v>52177.704629806532</v>
      </c>
      <c r="AL36">
        <v>0</v>
      </c>
      <c r="AM36">
        <v>0</v>
      </c>
      <c r="AN36">
        <v>0</v>
      </c>
      <c r="AO36">
        <f t="shared" si="68"/>
        <v>0</v>
      </c>
      <c r="AP36" t="e">
        <f t="shared" si="69"/>
        <v>#DIV/0!</v>
      </c>
      <c r="AQ36">
        <v>-1</v>
      </c>
      <c r="AR36" t="s">
        <v>382</v>
      </c>
      <c r="AS36">
        <v>854.93729411764696</v>
      </c>
      <c r="AT36">
        <v>1143.83</v>
      </c>
      <c r="AU36">
        <f t="shared" si="70"/>
        <v>0.25256612073678164</v>
      </c>
      <c r="AV36">
        <v>0.5</v>
      </c>
      <c r="AW36">
        <f t="shared" si="71"/>
        <v>1433.0783437302391</v>
      </c>
      <c r="AX36">
        <f t="shared" si="72"/>
        <v>31.48742818603294</v>
      </c>
      <c r="AY36">
        <f t="shared" si="73"/>
        <v>180.97351899391933</v>
      </c>
      <c r="AZ36">
        <f t="shared" si="74"/>
        <v>0.48567531888479931</v>
      </c>
      <c r="BA36">
        <f t="shared" si="75"/>
        <v>2.2669680501534631E-2</v>
      </c>
      <c r="BB36">
        <f t="shared" si="76"/>
        <v>-1</v>
      </c>
      <c r="BC36" t="s">
        <v>383</v>
      </c>
      <c r="BD36">
        <v>588.29999999999995</v>
      </c>
      <c r="BE36">
        <f t="shared" si="77"/>
        <v>555.53</v>
      </c>
      <c r="BF36">
        <f t="shared" si="78"/>
        <v>0.52003079200466762</v>
      </c>
      <c r="BG36">
        <f t="shared" si="79"/>
        <v>1.9442971273159952</v>
      </c>
      <c r="BH36">
        <f t="shared" si="80"/>
        <v>0.2525661207367817</v>
      </c>
      <c r="BI36" t="e">
        <f t="shared" si="81"/>
        <v>#DIV/0!</v>
      </c>
      <c r="BJ36">
        <v>287</v>
      </c>
      <c r="BK36">
        <v>300</v>
      </c>
      <c r="BL36">
        <v>300</v>
      </c>
      <c r="BM36">
        <v>300</v>
      </c>
      <c r="BN36">
        <v>10296.6</v>
      </c>
      <c r="BO36">
        <v>1075.42</v>
      </c>
      <c r="BP36">
        <v>-7.1357599999999997E-3</v>
      </c>
      <c r="BQ36">
        <v>3.3880599999999998</v>
      </c>
      <c r="BR36">
        <f t="shared" si="82"/>
        <v>1699.9919354838701</v>
      </c>
      <c r="BS36">
        <f t="shared" si="83"/>
        <v>1433.0783437302391</v>
      </c>
      <c r="BT36">
        <f t="shared" si="84"/>
        <v>0.84299126002756064</v>
      </c>
      <c r="BU36">
        <f t="shared" si="85"/>
        <v>0.19598252005512118</v>
      </c>
      <c r="BV36">
        <v>6</v>
      </c>
      <c r="BW36">
        <v>0.5</v>
      </c>
      <c r="BX36" t="s">
        <v>278</v>
      </c>
      <c r="BY36">
        <v>1533050909.09355</v>
      </c>
      <c r="BZ36">
        <v>942.38377419354799</v>
      </c>
      <c r="CA36">
        <v>1000.00570967742</v>
      </c>
      <c r="CB36">
        <v>24.813161290322601</v>
      </c>
      <c r="CC36">
        <v>14.060190322580601</v>
      </c>
      <c r="CD36">
        <v>400.00400000000002</v>
      </c>
      <c r="CE36">
        <v>99.015961290322593</v>
      </c>
      <c r="CF36">
        <v>9.9973161290322604E-2</v>
      </c>
      <c r="CG36">
        <v>28.0859064516129</v>
      </c>
      <c r="CH36">
        <v>27.354664516128999</v>
      </c>
      <c r="CI36">
        <v>999.9</v>
      </c>
      <c r="CJ36">
        <v>10001.9380645161</v>
      </c>
      <c r="CK36">
        <v>0</v>
      </c>
      <c r="CL36">
        <v>17.316974193548401</v>
      </c>
      <c r="CM36">
        <v>1699.9919354838701</v>
      </c>
      <c r="CN36">
        <v>0.89999554838709706</v>
      </c>
      <c r="CO36">
        <v>0.10000432580645199</v>
      </c>
      <c r="CP36">
        <v>0</v>
      </c>
      <c r="CQ36">
        <v>855.33935483871005</v>
      </c>
      <c r="CR36">
        <v>4.9993999999999996</v>
      </c>
      <c r="CS36">
        <v>12465.1483870968</v>
      </c>
      <c r="CT36">
        <v>13806.9225806452</v>
      </c>
      <c r="CU36">
        <v>45.679000000000002</v>
      </c>
      <c r="CV36">
        <v>46.25</v>
      </c>
      <c r="CW36">
        <v>46.436999999999998</v>
      </c>
      <c r="CX36">
        <v>46.5</v>
      </c>
      <c r="CY36">
        <v>47.5</v>
      </c>
      <c r="CZ36">
        <v>1525.48806451613</v>
      </c>
      <c r="DA36">
        <v>169.50387096774199</v>
      </c>
      <c r="DB36">
        <v>0</v>
      </c>
      <c r="DC36">
        <v>117.90000009536701</v>
      </c>
      <c r="DD36">
        <v>854.93729411764696</v>
      </c>
      <c r="DE36">
        <v>-6.9105391930685904</v>
      </c>
      <c r="DF36">
        <v>-123.210784062347</v>
      </c>
      <c r="DG36">
        <v>12458.7647058824</v>
      </c>
      <c r="DH36">
        <v>10</v>
      </c>
      <c r="DI36">
        <v>1533050873.5999999</v>
      </c>
      <c r="DJ36" t="s">
        <v>384</v>
      </c>
      <c r="DK36">
        <v>36</v>
      </c>
      <c r="DL36">
        <v>-7.6440000000000001</v>
      </c>
      <c r="DM36">
        <v>0.42299999999999999</v>
      </c>
      <c r="DN36">
        <v>1000</v>
      </c>
      <c r="DO36">
        <v>14</v>
      </c>
      <c r="DP36">
        <v>0.04</v>
      </c>
      <c r="DQ36">
        <v>0.01</v>
      </c>
      <c r="DR36">
        <v>31.483378358684501</v>
      </c>
      <c r="DS36">
        <v>0.34614315635337201</v>
      </c>
      <c r="DT36">
        <v>4.8370593660970997E-2</v>
      </c>
      <c r="DU36">
        <v>1</v>
      </c>
      <c r="DV36">
        <v>0.69128972897698204</v>
      </c>
      <c r="DW36">
        <v>-7.4599744755952102E-2</v>
      </c>
      <c r="DX36">
        <v>5.6143576642668502E-3</v>
      </c>
      <c r="DY36">
        <v>1</v>
      </c>
      <c r="DZ36">
        <v>2</v>
      </c>
      <c r="EA36">
        <v>2</v>
      </c>
      <c r="EB36" t="s">
        <v>279</v>
      </c>
      <c r="EC36">
        <v>1.88541</v>
      </c>
      <c r="ED36">
        <v>1.87744</v>
      </c>
      <c r="EE36">
        <v>1.8766499999999999</v>
      </c>
      <c r="EF36">
        <v>1.87764</v>
      </c>
      <c r="EG36">
        <v>1.88232</v>
      </c>
      <c r="EH36">
        <v>1.88141</v>
      </c>
      <c r="EI36">
        <v>1.8761699999999999</v>
      </c>
      <c r="EJ36">
        <v>1.87578</v>
      </c>
      <c r="EK36" t="s">
        <v>280</v>
      </c>
      <c r="EL36" t="s">
        <v>19</v>
      </c>
      <c r="EM36" t="s">
        <v>19</v>
      </c>
      <c r="EN36" t="s">
        <v>19</v>
      </c>
      <c r="EO36" t="s">
        <v>281</v>
      </c>
      <c r="EP36" t="s">
        <v>282</v>
      </c>
      <c r="EQ36" t="s">
        <v>283</v>
      </c>
      <c r="ER36" t="s">
        <v>283</v>
      </c>
      <c r="ES36" t="s">
        <v>283</v>
      </c>
      <c r="ET36" t="s">
        <v>283</v>
      </c>
      <c r="EU36">
        <v>0</v>
      </c>
      <c r="EV36">
        <v>100</v>
      </c>
      <c r="EW36">
        <v>100</v>
      </c>
      <c r="EX36">
        <v>-7.6440000000000001</v>
      </c>
      <c r="EY36">
        <v>0.42299999999999999</v>
      </c>
      <c r="EZ36">
        <v>2</v>
      </c>
      <c r="FA36">
        <v>390.00400000000002</v>
      </c>
      <c r="FB36">
        <v>642.12199999999996</v>
      </c>
      <c r="FC36">
        <v>24.9998</v>
      </c>
      <c r="FD36">
        <v>27.508199999999999</v>
      </c>
      <c r="FE36">
        <v>30.0002</v>
      </c>
      <c r="FF36">
        <v>27.486699999999999</v>
      </c>
      <c r="FG36">
        <v>27.455400000000001</v>
      </c>
      <c r="FH36">
        <v>41.847200000000001</v>
      </c>
      <c r="FI36">
        <v>37.820700000000002</v>
      </c>
      <c r="FJ36">
        <v>0</v>
      </c>
      <c r="FK36">
        <v>25</v>
      </c>
      <c r="FL36">
        <v>1000</v>
      </c>
      <c r="FM36">
        <v>14.258100000000001</v>
      </c>
      <c r="FN36">
        <v>101.348</v>
      </c>
      <c r="FO36">
        <v>102.789</v>
      </c>
    </row>
    <row r="37" spans="1:171" x14ac:dyDescent="0.2">
      <c r="A37">
        <v>41</v>
      </c>
      <c r="B37">
        <v>1533051439.7</v>
      </c>
      <c r="C37">
        <v>6172.9000000953702</v>
      </c>
      <c r="D37" t="s">
        <v>385</v>
      </c>
      <c r="E37" t="s">
        <v>386</v>
      </c>
      <c r="F37" t="s">
        <v>387</v>
      </c>
      <c r="G37">
        <v>1533051431.7</v>
      </c>
      <c r="H37">
        <f t="shared" si="43"/>
        <v>9.2901016746026951E-3</v>
      </c>
      <c r="I37">
        <f t="shared" si="44"/>
        <v>33.716514556220822</v>
      </c>
      <c r="J37">
        <f t="shared" si="45"/>
        <v>344.65870967741898</v>
      </c>
      <c r="K37">
        <f t="shared" si="46"/>
        <v>280.71043397547442</v>
      </c>
      <c r="L37">
        <f t="shared" si="47"/>
        <v>27.823671067393942</v>
      </c>
      <c r="M37">
        <f t="shared" si="48"/>
        <v>34.162145071582117</v>
      </c>
      <c r="N37">
        <f t="shared" si="49"/>
        <v>1.1325767100856103</v>
      </c>
      <c r="O37">
        <f t="shared" si="50"/>
        <v>2.2454918109111417</v>
      </c>
      <c r="P37">
        <f t="shared" si="51"/>
        <v>0.88824053285761617</v>
      </c>
      <c r="Q37">
        <f t="shared" si="52"/>
        <v>0.57267198557872223</v>
      </c>
      <c r="R37">
        <f t="shared" si="53"/>
        <v>280.8588185315383</v>
      </c>
      <c r="S37">
        <f t="shared" si="54"/>
        <v>26.921175692657322</v>
      </c>
      <c r="T37">
        <f t="shared" si="55"/>
        <v>26.424835483871</v>
      </c>
      <c r="U37">
        <f t="shared" si="56"/>
        <v>3.4600206321027049</v>
      </c>
      <c r="V37">
        <f t="shared" si="57"/>
        <v>65.084969748564262</v>
      </c>
      <c r="W37">
        <f t="shared" si="58"/>
        <v>2.4542669091125671</v>
      </c>
      <c r="X37">
        <f t="shared" si="59"/>
        <v>3.7708658674865663</v>
      </c>
      <c r="Y37">
        <f t="shared" si="60"/>
        <v>1.0057537229901379</v>
      </c>
      <c r="Z37">
        <f t="shared" si="61"/>
        <v>-409.69348384997886</v>
      </c>
      <c r="AA37">
        <f t="shared" si="62"/>
        <v>177.53256627592037</v>
      </c>
      <c r="AB37">
        <f t="shared" si="63"/>
        <v>17.08954451746466</v>
      </c>
      <c r="AC37">
        <f t="shared" si="64"/>
        <v>65.787445474944491</v>
      </c>
      <c r="AD37">
        <v>-4.1062490113273703E-2</v>
      </c>
      <c r="AE37">
        <v>4.60962424238558E-2</v>
      </c>
      <c r="AF37">
        <v>3.4471640004458601</v>
      </c>
      <c r="AG37">
        <v>0</v>
      </c>
      <c r="AH37">
        <v>0</v>
      </c>
      <c r="AI37">
        <f t="shared" si="65"/>
        <v>1</v>
      </c>
      <c r="AJ37">
        <f t="shared" si="66"/>
        <v>0</v>
      </c>
      <c r="AK37">
        <f t="shared" si="67"/>
        <v>52205.964396894073</v>
      </c>
      <c r="AL37">
        <v>0</v>
      </c>
      <c r="AM37">
        <v>0</v>
      </c>
      <c r="AN37">
        <v>0</v>
      </c>
      <c r="AO37">
        <f t="shared" si="68"/>
        <v>0</v>
      </c>
      <c r="AP37" t="e">
        <f t="shared" si="69"/>
        <v>#DIV/0!</v>
      </c>
      <c r="AQ37">
        <v>-1</v>
      </c>
      <c r="AR37" t="s">
        <v>388</v>
      </c>
      <c r="AS37">
        <v>866.153470588235</v>
      </c>
      <c r="AT37">
        <v>1436.25</v>
      </c>
      <c r="AU37">
        <f t="shared" si="70"/>
        <v>0.39693405006911398</v>
      </c>
      <c r="AV37">
        <v>0.5</v>
      </c>
      <c r="AW37">
        <f t="shared" si="71"/>
        <v>1433.0839759881769</v>
      </c>
      <c r="AX37">
        <f t="shared" si="72"/>
        <v>33.716514556220822</v>
      </c>
      <c r="AY37">
        <f t="shared" si="73"/>
        <v>284.41991333906799</v>
      </c>
      <c r="AZ37">
        <f t="shared" si="74"/>
        <v>0.60008355091383814</v>
      </c>
      <c r="BA37">
        <f t="shared" si="75"/>
        <v>2.4225038544780461E-2</v>
      </c>
      <c r="BB37">
        <f t="shared" si="76"/>
        <v>-1</v>
      </c>
      <c r="BC37" t="s">
        <v>389</v>
      </c>
      <c r="BD37">
        <v>574.38</v>
      </c>
      <c r="BE37">
        <f t="shared" si="77"/>
        <v>861.87</v>
      </c>
      <c r="BF37">
        <f t="shared" si="78"/>
        <v>0.66146464015659556</v>
      </c>
      <c r="BG37">
        <f t="shared" si="79"/>
        <v>2.5005223023085761</v>
      </c>
      <c r="BH37">
        <f t="shared" si="80"/>
        <v>0.39693405006911403</v>
      </c>
      <c r="BI37" t="e">
        <f t="shared" si="81"/>
        <v>#DIV/0!</v>
      </c>
      <c r="BJ37">
        <v>289</v>
      </c>
      <c r="BK37">
        <v>300</v>
      </c>
      <c r="BL37">
        <v>300</v>
      </c>
      <c r="BM37">
        <v>300</v>
      </c>
      <c r="BN37">
        <v>10283.6</v>
      </c>
      <c r="BO37">
        <v>1310.42</v>
      </c>
      <c r="BP37">
        <v>-7.1278000000000001E-3</v>
      </c>
      <c r="BQ37">
        <v>9.6149900000000006</v>
      </c>
      <c r="BR37">
        <f t="shared" si="82"/>
        <v>1699.99903225806</v>
      </c>
      <c r="BS37">
        <f t="shared" si="83"/>
        <v>1433.0839759881769</v>
      </c>
      <c r="BT37">
        <f t="shared" si="84"/>
        <v>0.84299105399175001</v>
      </c>
      <c r="BU37">
        <f t="shared" si="85"/>
        <v>0.19598210798349994</v>
      </c>
      <c r="BV37">
        <v>6</v>
      </c>
      <c r="BW37">
        <v>0.5</v>
      </c>
      <c r="BX37" t="s">
        <v>278</v>
      </c>
      <c r="BY37">
        <v>1533051431.7</v>
      </c>
      <c r="BZ37">
        <v>344.65870967741898</v>
      </c>
      <c r="CA37">
        <v>400.03529032258098</v>
      </c>
      <c r="CB37">
        <v>24.760870967741901</v>
      </c>
      <c r="CC37">
        <v>11.171025806451601</v>
      </c>
      <c r="CD37">
        <v>400.00767741935499</v>
      </c>
      <c r="CE37">
        <v>99.018758064516106</v>
      </c>
      <c r="CF37">
        <v>0.100005258064516</v>
      </c>
      <c r="CG37">
        <v>27.891332258064502</v>
      </c>
      <c r="CH37">
        <v>26.424835483871</v>
      </c>
      <c r="CI37">
        <v>999.9</v>
      </c>
      <c r="CJ37">
        <v>10000.5487096774</v>
      </c>
      <c r="CK37">
        <v>0</v>
      </c>
      <c r="CL37">
        <v>17.2571774193548</v>
      </c>
      <c r="CM37">
        <v>1699.99903225806</v>
      </c>
      <c r="CN37">
        <v>0.90000477419354896</v>
      </c>
      <c r="CO37">
        <v>9.9995225806451593E-2</v>
      </c>
      <c r="CP37">
        <v>0</v>
      </c>
      <c r="CQ37">
        <v>866.74587096774201</v>
      </c>
      <c r="CR37">
        <v>4.9993999999999996</v>
      </c>
      <c r="CS37">
        <v>12614.445161290299</v>
      </c>
      <c r="CT37">
        <v>13807.009677419401</v>
      </c>
      <c r="CU37">
        <v>45.436999999999998</v>
      </c>
      <c r="CV37">
        <v>46.258000000000003</v>
      </c>
      <c r="CW37">
        <v>46.311999999999998</v>
      </c>
      <c r="CX37">
        <v>46.375</v>
      </c>
      <c r="CY37">
        <v>47.311999999999998</v>
      </c>
      <c r="CZ37">
        <v>1525.5061290322601</v>
      </c>
      <c r="DA37">
        <v>169.492903225806</v>
      </c>
      <c r="DB37">
        <v>0</v>
      </c>
      <c r="DC37">
        <v>521.90000009536698</v>
      </c>
      <c r="DD37">
        <v>866.153470588235</v>
      </c>
      <c r="DE37">
        <v>-10.1406862473017</v>
      </c>
      <c r="DF37">
        <v>-211.88725461451801</v>
      </c>
      <c r="DG37">
        <v>12603.082352941199</v>
      </c>
      <c r="DH37">
        <v>10</v>
      </c>
      <c r="DI37">
        <v>1533051406.7</v>
      </c>
      <c r="DJ37" t="s">
        <v>390</v>
      </c>
      <c r="DK37">
        <v>37</v>
      </c>
      <c r="DL37">
        <v>-4.694</v>
      </c>
      <c r="DM37">
        <v>0.34699999999999998</v>
      </c>
      <c r="DN37">
        <v>400</v>
      </c>
      <c r="DO37">
        <v>11</v>
      </c>
      <c r="DP37">
        <v>0.02</v>
      </c>
      <c r="DQ37">
        <v>0.01</v>
      </c>
      <c r="DR37">
        <v>33.719403557432301</v>
      </c>
      <c r="DS37">
        <v>-0.373742724469314</v>
      </c>
      <c r="DT37">
        <v>4.2150565032859598E-2</v>
      </c>
      <c r="DU37">
        <v>1</v>
      </c>
      <c r="DV37">
        <v>1.13281814648531</v>
      </c>
      <c r="DW37">
        <v>-4.3639942317327797E-2</v>
      </c>
      <c r="DX37">
        <v>3.6514939888491501E-3</v>
      </c>
      <c r="DY37">
        <v>1</v>
      </c>
      <c r="DZ37">
        <v>2</v>
      </c>
      <c r="EA37">
        <v>2</v>
      </c>
      <c r="EB37" t="s">
        <v>279</v>
      </c>
      <c r="EC37">
        <v>1.8854</v>
      </c>
      <c r="ED37">
        <v>1.8774299999999999</v>
      </c>
      <c r="EE37">
        <v>1.87666</v>
      </c>
      <c r="EF37">
        <v>1.87771</v>
      </c>
      <c r="EG37">
        <v>1.88236</v>
      </c>
      <c r="EH37">
        <v>1.88141</v>
      </c>
      <c r="EI37">
        <v>1.87619</v>
      </c>
      <c r="EJ37">
        <v>1.8757699999999999</v>
      </c>
      <c r="EK37" t="s">
        <v>280</v>
      </c>
      <c r="EL37" t="s">
        <v>19</v>
      </c>
      <c r="EM37" t="s">
        <v>19</v>
      </c>
      <c r="EN37" t="s">
        <v>19</v>
      </c>
      <c r="EO37" t="s">
        <v>281</v>
      </c>
      <c r="EP37" t="s">
        <v>282</v>
      </c>
      <c r="EQ37" t="s">
        <v>283</v>
      </c>
      <c r="ER37" t="s">
        <v>283</v>
      </c>
      <c r="ES37" t="s">
        <v>283</v>
      </c>
      <c r="ET37" t="s">
        <v>283</v>
      </c>
      <c r="EU37">
        <v>0</v>
      </c>
      <c r="EV37">
        <v>100</v>
      </c>
      <c r="EW37">
        <v>100</v>
      </c>
      <c r="EX37">
        <v>-4.694</v>
      </c>
      <c r="EY37">
        <v>0.34699999999999998</v>
      </c>
      <c r="EZ37">
        <v>2</v>
      </c>
      <c r="FA37">
        <v>396.66199999999998</v>
      </c>
      <c r="FB37">
        <v>634.49699999999996</v>
      </c>
      <c r="FC37">
        <v>24.9998</v>
      </c>
      <c r="FD37">
        <v>27.565100000000001</v>
      </c>
      <c r="FE37">
        <v>30.0002</v>
      </c>
      <c r="FF37">
        <v>27.554500000000001</v>
      </c>
      <c r="FG37">
        <v>27.522099999999998</v>
      </c>
      <c r="FH37">
        <v>19.8719</v>
      </c>
      <c r="FI37">
        <v>51.315100000000001</v>
      </c>
      <c r="FJ37">
        <v>0</v>
      </c>
      <c r="FK37">
        <v>25</v>
      </c>
      <c r="FL37">
        <v>400</v>
      </c>
      <c r="FM37">
        <v>11.121700000000001</v>
      </c>
      <c r="FN37">
        <v>101.346</v>
      </c>
      <c r="FO37">
        <v>102.782</v>
      </c>
    </row>
    <row r="38" spans="1:171" x14ac:dyDescent="0.2">
      <c r="A38">
        <v>42</v>
      </c>
      <c r="B38">
        <v>1533051553.2</v>
      </c>
      <c r="C38">
        <v>6286.4000000953702</v>
      </c>
      <c r="D38" t="s">
        <v>391</v>
      </c>
      <c r="E38" t="s">
        <v>392</v>
      </c>
      <c r="F38" t="s">
        <v>387</v>
      </c>
      <c r="G38">
        <v>1533051545.2128999</v>
      </c>
      <c r="H38">
        <f t="shared" si="43"/>
        <v>9.1966508182392756E-3</v>
      </c>
      <c r="I38">
        <f t="shared" si="44"/>
        <v>26.083620784294787</v>
      </c>
      <c r="J38">
        <f t="shared" si="45"/>
        <v>257.36454838709699</v>
      </c>
      <c r="K38">
        <f t="shared" si="46"/>
        <v>207.4662910538274</v>
      </c>
      <c r="L38">
        <f t="shared" si="47"/>
        <v>20.56402605048277</v>
      </c>
      <c r="M38">
        <f t="shared" si="48"/>
        <v>25.509933448079344</v>
      </c>
      <c r="N38">
        <f t="shared" si="49"/>
        <v>1.1153507653082375</v>
      </c>
      <c r="O38">
        <f t="shared" si="50"/>
        <v>2.2452703671094794</v>
      </c>
      <c r="P38">
        <f t="shared" si="51"/>
        <v>0.87754881178549593</v>
      </c>
      <c r="Q38">
        <f t="shared" si="52"/>
        <v>0.56557214124233635</v>
      </c>
      <c r="R38">
        <f t="shared" si="53"/>
        <v>280.86059239431563</v>
      </c>
      <c r="S38">
        <f t="shared" si="54"/>
        <v>26.948531923396025</v>
      </c>
      <c r="T38">
        <f t="shared" si="55"/>
        <v>26.473803225806499</v>
      </c>
      <c r="U38">
        <f t="shared" si="56"/>
        <v>3.4700271069767856</v>
      </c>
      <c r="V38">
        <f t="shared" si="57"/>
        <v>65.312881202224389</v>
      </c>
      <c r="W38">
        <f t="shared" si="58"/>
        <v>2.4623434355334193</v>
      </c>
      <c r="X38">
        <f t="shared" si="59"/>
        <v>3.7700732079318504</v>
      </c>
      <c r="Y38">
        <f t="shared" si="60"/>
        <v>1.0076836714433663</v>
      </c>
      <c r="Z38">
        <f t="shared" si="61"/>
        <v>-405.57230108435203</v>
      </c>
      <c r="AA38">
        <f t="shared" si="62"/>
        <v>171.1514997610488</v>
      </c>
      <c r="AB38">
        <f t="shared" si="63"/>
        <v>16.48064733846973</v>
      </c>
      <c r="AC38">
        <f t="shared" si="64"/>
        <v>62.920438409482131</v>
      </c>
      <c r="AD38">
        <v>-4.1056539561900397E-2</v>
      </c>
      <c r="AE38">
        <v>4.6089562408642301E-2</v>
      </c>
      <c r="AF38">
        <v>3.44676841688604</v>
      </c>
      <c r="AG38">
        <v>0</v>
      </c>
      <c r="AH38">
        <v>0</v>
      </c>
      <c r="AI38">
        <f t="shared" si="65"/>
        <v>1</v>
      </c>
      <c r="AJ38">
        <f t="shared" si="66"/>
        <v>0</v>
      </c>
      <c r="AK38">
        <f t="shared" si="67"/>
        <v>52199.357359985632</v>
      </c>
      <c r="AL38">
        <v>0</v>
      </c>
      <c r="AM38">
        <v>0</v>
      </c>
      <c r="AN38">
        <v>0</v>
      </c>
      <c r="AO38">
        <f t="shared" si="68"/>
        <v>0</v>
      </c>
      <c r="AP38" t="e">
        <f t="shared" si="69"/>
        <v>#DIV/0!</v>
      </c>
      <c r="AQ38">
        <v>-1</v>
      </c>
      <c r="AR38" t="s">
        <v>393</v>
      </c>
      <c r="AS38">
        <v>829.98341176470603</v>
      </c>
      <c r="AT38">
        <v>1344.71</v>
      </c>
      <c r="AU38">
        <f t="shared" si="70"/>
        <v>0.38277888037963126</v>
      </c>
      <c r="AV38">
        <v>0.5</v>
      </c>
      <c r="AW38">
        <f t="shared" si="71"/>
        <v>1433.0885727625555</v>
      </c>
      <c r="AX38">
        <f t="shared" si="72"/>
        <v>26.083620784294787</v>
      </c>
      <c r="AY38">
        <f t="shared" si="73"/>
        <v>274.27801968344738</v>
      </c>
      <c r="AZ38">
        <f t="shared" si="74"/>
        <v>0.5728298294799623</v>
      </c>
      <c r="BA38">
        <f t="shared" si="75"/>
        <v>1.8898776599750474E-2</v>
      </c>
      <c r="BB38">
        <f t="shared" si="76"/>
        <v>-1</v>
      </c>
      <c r="BC38" t="s">
        <v>394</v>
      </c>
      <c r="BD38">
        <v>574.41999999999996</v>
      </c>
      <c r="BE38">
        <f t="shared" si="77"/>
        <v>770.29000000000008</v>
      </c>
      <c r="BF38">
        <f t="shared" si="78"/>
        <v>0.66822441967998281</v>
      </c>
      <c r="BG38">
        <f t="shared" si="79"/>
        <v>2.3409874307997636</v>
      </c>
      <c r="BH38">
        <f t="shared" si="80"/>
        <v>0.38277888037963131</v>
      </c>
      <c r="BI38" t="e">
        <f t="shared" si="81"/>
        <v>#DIV/0!</v>
      </c>
      <c r="BJ38">
        <v>291</v>
      </c>
      <c r="BK38">
        <v>300</v>
      </c>
      <c r="BL38">
        <v>300</v>
      </c>
      <c r="BM38">
        <v>300</v>
      </c>
      <c r="BN38">
        <v>10283</v>
      </c>
      <c r="BO38">
        <v>1228.3</v>
      </c>
      <c r="BP38">
        <v>-7.1271800000000003E-3</v>
      </c>
      <c r="BQ38">
        <v>9.5460200000000004</v>
      </c>
      <c r="BR38">
        <f t="shared" si="82"/>
        <v>1700.0038709677401</v>
      </c>
      <c r="BS38">
        <f t="shared" si="83"/>
        <v>1433.0885727625555</v>
      </c>
      <c r="BT38">
        <f t="shared" si="84"/>
        <v>0.84299135857070662</v>
      </c>
      <c r="BU38">
        <f t="shared" si="85"/>
        <v>0.19598271714141333</v>
      </c>
      <c r="BV38">
        <v>6</v>
      </c>
      <c r="BW38">
        <v>0.5</v>
      </c>
      <c r="BX38" t="s">
        <v>278</v>
      </c>
      <c r="BY38">
        <v>1533051545.2128999</v>
      </c>
      <c r="BZ38">
        <v>257.36454838709699</v>
      </c>
      <c r="CA38">
        <v>300.04045161290298</v>
      </c>
      <c r="CB38">
        <v>24.842083870967699</v>
      </c>
      <c r="CC38">
        <v>11.3897612903226</v>
      </c>
      <c r="CD38">
        <v>399.99874193548402</v>
      </c>
      <c r="CE38">
        <v>99.019877419354799</v>
      </c>
      <c r="CF38">
        <v>9.9964874193548395E-2</v>
      </c>
      <c r="CG38">
        <v>27.8877290322581</v>
      </c>
      <c r="CH38">
        <v>26.473803225806499</v>
      </c>
      <c r="CI38">
        <v>999.9</v>
      </c>
      <c r="CJ38">
        <v>9998.9864516129001</v>
      </c>
      <c r="CK38">
        <v>0</v>
      </c>
      <c r="CL38">
        <v>17.218499999999999</v>
      </c>
      <c r="CM38">
        <v>1700.0038709677401</v>
      </c>
      <c r="CN38">
        <v>0.89999200000000001</v>
      </c>
      <c r="CO38">
        <v>0.100008</v>
      </c>
      <c r="CP38">
        <v>0</v>
      </c>
      <c r="CQ38">
        <v>830.34838709677399</v>
      </c>
      <c r="CR38">
        <v>4.9993999999999996</v>
      </c>
      <c r="CS38">
        <v>11970.174193548401</v>
      </c>
      <c r="CT38">
        <v>13806.9935483871</v>
      </c>
      <c r="CU38">
        <v>45.436999999999998</v>
      </c>
      <c r="CV38">
        <v>46.253999999999998</v>
      </c>
      <c r="CW38">
        <v>46.311999999999998</v>
      </c>
      <c r="CX38">
        <v>46.316064516129003</v>
      </c>
      <c r="CY38">
        <v>47.311999999999998</v>
      </c>
      <c r="CZ38">
        <v>1525.49322580645</v>
      </c>
      <c r="DA38">
        <v>169.51064516129</v>
      </c>
      <c r="DB38">
        <v>0</v>
      </c>
      <c r="DC38">
        <v>112.700000047684</v>
      </c>
      <c r="DD38">
        <v>829.98341176470603</v>
      </c>
      <c r="DE38">
        <v>-7.1127451471395204</v>
      </c>
      <c r="DF38">
        <v>-135.46568671173301</v>
      </c>
      <c r="DG38">
        <v>11963.3823529412</v>
      </c>
      <c r="DH38">
        <v>10</v>
      </c>
      <c r="DI38">
        <v>1533051519.7</v>
      </c>
      <c r="DJ38" t="s">
        <v>395</v>
      </c>
      <c r="DK38">
        <v>38</v>
      </c>
      <c r="DL38">
        <v>-4.1619999999999999</v>
      </c>
      <c r="DM38">
        <v>0.35799999999999998</v>
      </c>
      <c r="DN38">
        <v>300</v>
      </c>
      <c r="DO38">
        <v>11</v>
      </c>
      <c r="DP38">
        <v>0.02</v>
      </c>
      <c r="DQ38">
        <v>0.01</v>
      </c>
      <c r="DR38">
        <v>26.0865201240475</v>
      </c>
      <c r="DS38">
        <v>-0.42349353478229801</v>
      </c>
      <c r="DT38">
        <v>4.5247238846030297E-2</v>
      </c>
      <c r="DU38">
        <v>1</v>
      </c>
      <c r="DV38">
        <v>1.11559973569611</v>
      </c>
      <c r="DW38">
        <v>-3.8022921304651999E-2</v>
      </c>
      <c r="DX38">
        <v>3.3639927175040199E-3</v>
      </c>
      <c r="DY38">
        <v>1</v>
      </c>
      <c r="DZ38">
        <v>2</v>
      </c>
      <c r="EA38">
        <v>2</v>
      </c>
      <c r="EB38" t="s">
        <v>279</v>
      </c>
      <c r="EC38">
        <v>1.88544</v>
      </c>
      <c r="ED38">
        <v>1.8774299999999999</v>
      </c>
      <c r="EE38">
        <v>1.8766499999999999</v>
      </c>
      <c r="EF38">
        <v>1.8776600000000001</v>
      </c>
      <c r="EG38">
        <v>1.8823399999999999</v>
      </c>
      <c r="EH38">
        <v>1.88141</v>
      </c>
      <c r="EI38">
        <v>1.87619</v>
      </c>
      <c r="EJ38">
        <v>1.8757699999999999</v>
      </c>
      <c r="EK38" t="s">
        <v>280</v>
      </c>
      <c r="EL38" t="s">
        <v>19</v>
      </c>
      <c r="EM38" t="s">
        <v>19</v>
      </c>
      <c r="EN38" t="s">
        <v>19</v>
      </c>
      <c r="EO38" t="s">
        <v>281</v>
      </c>
      <c r="EP38" t="s">
        <v>282</v>
      </c>
      <c r="EQ38" t="s">
        <v>283</v>
      </c>
      <c r="ER38" t="s">
        <v>283</v>
      </c>
      <c r="ES38" t="s">
        <v>283</v>
      </c>
      <c r="ET38" t="s">
        <v>283</v>
      </c>
      <c r="EU38">
        <v>0</v>
      </c>
      <c r="EV38">
        <v>100</v>
      </c>
      <c r="EW38">
        <v>100</v>
      </c>
      <c r="EX38">
        <v>-4.1619999999999999</v>
      </c>
      <c r="EY38">
        <v>0.35799999999999998</v>
      </c>
      <c r="EZ38">
        <v>2</v>
      </c>
      <c r="FA38">
        <v>396.65199999999999</v>
      </c>
      <c r="FB38">
        <v>633.95699999999999</v>
      </c>
      <c r="FC38">
        <v>25</v>
      </c>
      <c r="FD38">
        <v>27.5929</v>
      </c>
      <c r="FE38">
        <v>30.000299999999999</v>
      </c>
      <c r="FF38">
        <v>27.582599999999999</v>
      </c>
      <c r="FG38">
        <v>27.547799999999999</v>
      </c>
      <c r="FH38">
        <v>15.7964</v>
      </c>
      <c r="FI38">
        <v>50.760100000000001</v>
      </c>
      <c r="FJ38">
        <v>0</v>
      </c>
      <c r="FK38">
        <v>25</v>
      </c>
      <c r="FL38">
        <v>300</v>
      </c>
      <c r="FM38">
        <v>11.314299999999999</v>
      </c>
      <c r="FN38">
        <v>101.339</v>
      </c>
      <c r="FO38">
        <v>102.773</v>
      </c>
    </row>
    <row r="39" spans="1:171" x14ac:dyDescent="0.2">
      <c r="A39">
        <v>43</v>
      </c>
      <c r="B39">
        <v>1533051618.3</v>
      </c>
      <c r="C39">
        <v>6351.5</v>
      </c>
      <c r="D39" t="s">
        <v>396</v>
      </c>
      <c r="E39" t="s">
        <v>397</v>
      </c>
      <c r="F39" t="s">
        <v>387</v>
      </c>
      <c r="G39">
        <v>1533051610.2193501</v>
      </c>
      <c r="H39">
        <f t="shared" si="43"/>
        <v>9.1489211996309307E-3</v>
      </c>
      <c r="I39">
        <f t="shared" si="44"/>
        <v>21.596653162523165</v>
      </c>
      <c r="J39">
        <f t="shared" si="45"/>
        <v>214.66106451612899</v>
      </c>
      <c r="K39">
        <f t="shared" si="46"/>
        <v>172.49134857257957</v>
      </c>
      <c r="L39">
        <f t="shared" si="47"/>
        <v>17.097286699609697</v>
      </c>
      <c r="M39">
        <f t="shared" si="48"/>
        <v>21.277135309376895</v>
      </c>
      <c r="N39">
        <f t="shared" si="49"/>
        <v>1.087744290763786</v>
      </c>
      <c r="O39">
        <f t="shared" si="50"/>
        <v>2.2454281718135887</v>
      </c>
      <c r="P39">
        <f t="shared" si="51"/>
        <v>0.86031359806238017</v>
      </c>
      <c r="Q39">
        <f t="shared" si="52"/>
        <v>0.55413383987698994</v>
      </c>
      <c r="R39">
        <f t="shared" si="53"/>
        <v>280.85751876142831</v>
      </c>
      <c r="S39">
        <f t="shared" si="54"/>
        <v>26.975541587452135</v>
      </c>
      <c r="T39">
        <f t="shared" si="55"/>
        <v>26.491229032258101</v>
      </c>
      <c r="U39">
        <f t="shared" si="56"/>
        <v>3.4735941320057599</v>
      </c>
      <c r="V39">
        <f t="shared" si="57"/>
        <v>64.970338171430356</v>
      </c>
      <c r="W39">
        <f t="shared" si="58"/>
        <v>2.4510179356819686</v>
      </c>
      <c r="X39">
        <f t="shared" si="59"/>
        <v>3.7725183594007574</v>
      </c>
      <c r="Y39">
        <f t="shared" si="60"/>
        <v>1.0225761963237914</v>
      </c>
      <c r="Z39">
        <f t="shared" si="61"/>
        <v>-403.46742490372407</v>
      </c>
      <c r="AA39">
        <f t="shared" si="62"/>
        <v>170.39931702444625</v>
      </c>
      <c r="AB39">
        <f t="shared" si="63"/>
        <v>16.409403523450965</v>
      </c>
      <c r="AC39">
        <f t="shared" si="64"/>
        <v>64.198814405601468</v>
      </c>
      <c r="AD39">
        <v>-4.10607799742689E-2</v>
      </c>
      <c r="AE39">
        <v>4.6094322643006502E-2</v>
      </c>
      <c r="AF39">
        <v>3.4470503150292302</v>
      </c>
      <c r="AG39">
        <v>0</v>
      </c>
      <c r="AH39">
        <v>0</v>
      </c>
      <c r="AI39">
        <f t="shared" si="65"/>
        <v>1</v>
      </c>
      <c r="AJ39">
        <f t="shared" si="66"/>
        <v>0</v>
      </c>
      <c r="AK39">
        <f t="shared" si="67"/>
        <v>52202.596257830548</v>
      </c>
      <c r="AL39">
        <v>0</v>
      </c>
      <c r="AM39">
        <v>0</v>
      </c>
      <c r="AN39">
        <v>0</v>
      </c>
      <c r="AO39">
        <f t="shared" si="68"/>
        <v>0</v>
      </c>
      <c r="AP39" t="e">
        <f t="shared" si="69"/>
        <v>#DIV/0!</v>
      </c>
      <c r="AQ39">
        <v>-1</v>
      </c>
      <c r="AR39" t="s">
        <v>398</v>
      </c>
      <c r="AS39">
        <v>814.154</v>
      </c>
      <c r="AT39">
        <v>1280.19</v>
      </c>
      <c r="AU39">
        <f t="shared" si="70"/>
        <v>0.36403658831892149</v>
      </c>
      <c r="AV39">
        <v>0.5</v>
      </c>
      <c r="AW39">
        <f t="shared" si="71"/>
        <v>1433.0725663109595</v>
      </c>
      <c r="AX39">
        <f t="shared" si="72"/>
        <v>21.596653162523165</v>
      </c>
      <c r="AY39">
        <f t="shared" si="73"/>
        <v>260.84542392664156</v>
      </c>
      <c r="AZ39">
        <f t="shared" si="74"/>
        <v>0.55526913973707026</v>
      </c>
      <c r="BA39">
        <f t="shared" si="75"/>
        <v>1.5767975532943086E-2</v>
      </c>
      <c r="BB39">
        <f t="shared" si="76"/>
        <v>-1</v>
      </c>
      <c r="BC39" t="s">
        <v>399</v>
      </c>
      <c r="BD39">
        <v>569.34</v>
      </c>
      <c r="BE39">
        <f t="shared" si="77"/>
        <v>710.85</v>
      </c>
      <c r="BF39">
        <f t="shared" si="78"/>
        <v>0.65560385454033909</v>
      </c>
      <c r="BG39">
        <f t="shared" si="79"/>
        <v>2.2485509537359047</v>
      </c>
      <c r="BH39">
        <f t="shared" si="80"/>
        <v>0.36403658831892144</v>
      </c>
      <c r="BI39" t="e">
        <f t="shared" si="81"/>
        <v>#DIV/0!</v>
      </c>
      <c r="BJ39">
        <v>293</v>
      </c>
      <c r="BK39">
        <v>300</v>
      </c>
      <c r="BL39">
        <v>300</v>
      </c>
      <c r="BM39">
        <v>300</v>
      </c>
      <c r="BN39">
        <v>10282.6</v>
      </c>
      <c r="BO39">
        <v>1178.73</v>
      </c>
      <c r="BP39">
        <v>-7.1266200000000002E-3</v>
      </c>
      <c r="BQ39">
        <v>11.3301</v>
      </c>
      <c r="BR39">
        <f t="shared" si="82"/>
        <v>1699.9848387096799</v>
      </c>
      <c r="BS39">
        <f t="shared" si="83"/>
        <v>1433.0725663109595</v>
      </c>
      <c r="BT39">
        <f t="shared" si="84"/>
        <v>0.84299138067530544</v>
      </c>
      <c r="BU39">
        <f t="shared" si="85"/>
        <v>0.19598276135061091</v>
      </c>
      <c r="BV39">
        <v>6</v>
      </c>
      <c r="BW39">
        <v>0.5</v>
      </c>
      <c r="BX39" t="s">
        <v>278</v>
      </c>
      <c r="BY39">
        <v>1533051610.2193501</v>
      </c>
      <c r="BZ39">
        <v>214.66106451612899</v>
      </c>
      <c r="CA39">
        <v>250.00067741935499</v>
      </c>
      <c r="CB39">
        <v>24.727864516128999</v>
      </c>
      <c r="CC39">
        <v>11.344303225806501</v>
      </c>
      <c r="CD39">
        <v>400.014064516129</v>
      </c>
      <c r="CE39">
        <v>99.019690322580601</v>
      </c>
      <c r="CF39">
        <v>9.9986351612903202E-2</v>
      </c>
      <c r="CG39">
        <v>27.898841935483901</v>
      </c>
      <c r="CH39">
        <v>26.491229032258101</v>
      </c>
      <c r="CI39">
        <v>999.9</v>
      </c>
      <c r="CJ39">
        <v>10000.0380645161</v>
      </c>
      <c r="CK39">
        <v>0</v>
      </c>
      <c r="CL39">
        <v>17.170338709677399</v>
      </c>
      <c r="CM39">
        <v>1699.9848387096799</v>
      </c>
      <c r="CN39">
        <v>0.89999261290322596</v>
      </c>
      <c r="CO39">
        <v>0.1000074</v>
      </c>
      <c r="CP39">
        <v>0</v>
      </c>
      <c r="CQ39">
        <v>814.71125806451596</v>
      </c>
      <c r="CR39">
        <v>4.9993999999999996</v>
      </c>
      <c r="CS39">
        <v>11701.5193548387</v>
      </c>
      <c r="CT39">
        <v>13806.845161290301</v>
      </c>
      <c r="CU39">
        <v>45.441064516129003</v>
      </c>
      <c r="CV39">
        <v>46.253999999999998</v>
      </c>
      <c r="CW39">
        <v>46.311999999999998</v>
      </c>
      <c r="CX39">
        <v>46.311999999999998</v>
      </c>
      <c r="CY39">
        <v>47.311999999999998</v>
      </c>
      <c r="CZ39">
        <v>1525.4748387096799</v>
      </c>
      <c r="DA39">
        <v>169.51</v>
      </c>
      <c r="DB39">
        <v>0</v>
      </c>
      <c r="DC39">
        <v>64.600000143051105</v>
      </c>
      <c r="DD39">
        <v>814.154</v>
      </c>
      <c r="DE39">
        <v>-9.7026960399512703</v>
      </c>
      <c r="DF39">
        <v>-181.10294074476201</v>
      </c>
      <c r="DG39">
        <v>11691.0647058824</v>
      </c>
      <c r="DH39">
        <v>10</v>
      </c>
      <c r="DI39">
        <v>1533051519.7</v>
      </c>
      <c r="DJ39" t="s">
        <v>395</v>
      </c>
      <c r="DK39">
        <v>38</v>
      </c>
      <c r="DL39">
        <v>-4.1619999999999999</v>
      </c>
      <c r="DM39">
        <v>0.35799999999999998</v>
      </c>
      <c r="DN39">
        <v>300</v>
      </c>
      <c r="DO39">
        <v>11</v>
      </c>
      <c r="DP39">
        <v>0.02</v>
      </c>
      <c r="DQ39">
        <v>0.01</v>
      </c>
      <c r="DR39">
        <v>21.5922790872268</v>
      </c>
      <c r="DS39">
        <v>0.44285668533626699</v>
      </c>
      <c r="DT39">
        <v>3.9786899467873602E-2</v>
      </c>
      <c r="DU39">
        <v>1</v>
      </c>
      <c r="DV39">
        <v>1.0878328812265701</v>
      </c>
      <c r="DW39">
        <v>-8.9880775342371794E-3</v>
      </c>
      <c r="DX39">
        <v>9.6812685927055698E-4</v>
      </c>
      <c r="DY39">
        <v>1</v>
      </c>
      <c r="DZ39">
        <v>2</v>
      </c>
      <c r="EA39">
        <v>2</v>
      </c>
      <c r="EB39" t="s">
        <v>279</v>
      </c>
      <c r="EC39">
        <v>1.8854200000000001</v>
      </c>
      <c r="ED39">
        <v>1.87744</v>
      </c>
      <c r="EE39">
        <v>1.8766700000000001</v>
      </c>
      <c r="EF39">
        <v>1.87771</v>
      </c>
      <c r="EG39">
        <v>1.8823399999999999</v>
      </c>
      <c r="EH39">
        <v>1.88141</v>
      </c>
      <c r="EI39">
        <v>1.8762000000000001</v>
      </c>
      <c r="EJ39">
        <v>1.87578</v>
      </c>
      <c r="EK39" t="s">
        <v>280</v>
      </c>
      <c r="EL39" t="s">
        <v>19</v>
      </c>
      <c r="EM39" t="s">
        <v>19</v>
      </c>
      <c r="EN39" t="s">
        <v>19</v>
      </c>
      <c r="EO39" t="s">
        <v>281</v>
      </c>
      <c r="EP39" t="s">
        <v>282</v>
      </c>
      <c r="EQ39" t="s">
        <v>283</v>
      </c>
      <c r="ER39" t="s">
        <v>283</v>
      </c>
      <c r="ES39" t="s">
        <v>283</v>
      </c>
      <c r="ET39" t="s">
        <v>283</v>
      </c>
      <c r="EU39">
        <v>0</v>
      </c>
      <c r="EV39">
        <v>100</v>
      </c>
      <c r="EW39">
        <v>100</v>
      </c>
      <c r="EX39">
        <v>-4.1619999999999999</v>
      </c>
      <c r="EY39">
        <v>0.35799999999999998</v>
      </c>
      <c r="EZ39">
        <v>2</v>
      </c>
      <c r="FA39">
        <v>396.93700000000001</v>
      </c>
      <c r="FB39">
        <v>633.92499999999995</v>
      </c>
      <c r="FC39">
        <v>24.9999</v>
      </c>
      <c r="FD39">
        <v>27.610499999999998</v>
      </c>
      <c r="FE39">
        <v>30.0002</v>
      </c>
      <c r="FF39">
        <v>27.587700000000002</v>
      </c>
      <c r="FG39">
        <v>27.561800000000002</v>
      </c>
      <c r="FH39">
        <v>13.697100000000001</v>
      </c>
      <c r="FI39">
        <v>50.645400000000002</v>
      </c>
      <c r="FJ39">
        <v>0</v>
      </c>
      <c r="FK39">
        <v>25</v>
      </c>
      <c r="FL39">
        <v>250</v>
      </c>
      <c r="FM39">
        <v>11.3002</v>
      </c>
      <c r="FN39">
        <v>101.337</v>
      </c>
      <c r="FO39">
        <v>102.771</v>
      </c>
    </row>
    <row r="40" spans="1:171" x14ac:dyDescent="0.2">
      <c r="A40">
        <v>44</v>
      </c>
      <c r="B40">
        <v>1533051729.3</v>
      </c>
      <c r="C40">
        <v>6462.5</v>
      </c>
      <c r="D40" t="s">
        <v>400</v>
      </c>
      <c r="E40" t="s">
        <v>401</v>
      </c>
      <c r="F40" t="s">
        <v>387</v>
      </c>
      <c r="G40">
        <v>1533051721.2451601</v>
      </c>
      <c r="H40">
        <f t="shared" si="43"/>
        <v>9.0218140028794393E-3</v>
      </c>
      <c r="I40">
        <f t="shared" si="44"/>
        <v>13.893242499206245</v>
      </c>
      <c r="J40">
        <f t="shared" si="45"/>
        <v>152.12470967741899</v>
      </c>
      <c r="K40">
        <f t="shared" si="46"/>
        <v>124.30043011264432</v>
      </c>
      <c r="L40">
        <f t="shared" si="47"/>
        <v>12.320542861750509</v>
      </c>
      <c r="M40">
        <f t="shared" si="48"/>
        <v>15.078459537215522</v>
      </c>
      <c r="N40">
        <f t="shared" si="49"/>
        <v>1.0638163911982501</v>
      </c>
      <c r="O40">
        <f t="shared" si="50"/>
        <v>2.2455852058185046</v>
      </c>
      <c r="P40">
        <f t="shared" si="51"/>
        <v>0.84523147356283834</v>
      </c>
      <c r="Q40">
        <f t="shared" si="52"/>
        <v>0.54413522414526594</v>
      </c>
      <c r="R40">
        <f t="shared" si="53"/>
        <v>280.85648375139135</v>
      </c>
      <c r="S40">
        <f t="shared" si="54"/>
        <v>27.0171779492008</v>
      </c>
      <c r="T40">
        <f t="shared" si="55"/>
        <v>26.5590677419355</v>
      </c>
      <c r="U40">
        <f t="shared" si="56"/>
        <v>3.4875110813850476</v>
      </c>
      <c r="V40">
        <f t="shared" si="57"/>
        <v>65.244838336094062</v>
      </c>
      <c r="W40">
        <f t="shared" si="58"/>
        <v>2.4612841051115733</v>
      </c>
      <c r="X40">
        <f t="shared" si="59"/>
        <v>3.772381337559338</v>
      </c>
      <c r="Y40">
        <f t="shared" si="60"/>
        <v>1.0262269762734744</v>
      </c>
      <c r="Z40">
        <f t="shared" si="61"/>
        <v>-397.86199752698326</v>
      </c>
      <c r="AA40">
        <f t="shared" si="62"/>
        <v>162.12303695887962</v>
      </c>
      <c r="AB40">
        <f t="shared" si="63"/>
        <v>15.616544111968151</v>
      </c>
      <c r="AC40">
        <f t="shared" si="64"/>
        <v>60.734067295255869</v>
      </c>
      <c r="AD40">
        <v>-4.1064999942948599E-2</v>
      </c>
      <c r="AE40">
        <v>4.6099059927539002E-2</v>
      </c>
      <c r="AF40">
        <v>3.4473308441994202</v>
      </c>
      <c r="AG40">
        <v>0</v>
      </c>
      <c r="AH40">
        <v>0</v>
      </c>
      <c r="AI40">
        <f t="shared" si="65"/>
        <v>1</v>
      </c>
      <c r="AJ40">
        <f t="shared" si="66"/>
        <v>0</v>
      </c>
      <c r="AK40">
        <f t="shared" si="67"/>
        <v>52207.836055229862</v>
      </c>
      <c r="AL40">
        <v>0</v>
      </c>
      <c r="AM40">
        <v>0</v>
      </c>
      <c r="AN40">
        <v>0</v>
      </c>
      <c r="AO40">
        <f t="shared" si="68"/>
        <v>0</v>
      </c>
      <c r="AP40" t="e">
        <f t="shared" si="69"/>
        <v>#DIV/0!</v>
      </c>
      <c r="AQ40">
        <v>-1</v>
      </c>
      <c r="AR40" t="s">
        <v>402</v>
      </c>
      <c r="AS40">
        <v>787.34770588235301</v>
      </c>
      <c r="AT40">
        <v>1171.5999999999999</v>
      </c>
      <c r="AU40">
        <f t="shared" si="70"/>
        <v>0.32797225513626405</v>
      </c>
      <c r="AV40">
        <v>0.5</v>
      </c>
      <c r="AW40">
        <f t="shared" si="71"/>
        <v>1433.0671440612271</v>
      </c>
      <c r="AX40">
        <f t="shared" si="72"/>
        <v>13.893242499206245</v>
      </c>
      <c r="AY40">
        <f t="shared" si="73"/>
        <v>235.003131499723</v>
      </c>
      <c r="AZ40">
        <f t="shared" si="74"/>
        <v>0.51787299419597133</v>
      </c>
      <c r="BA40">
        <f t="shared" si="75"/>
        <v>1.0392564340704707E-2</v>
      </c>
      <c r="BB40">
        <f t="shared" si="76"/>
        <v>-1</v>
      </c>
      <c r="BC40" t="s">
        <v>403</v>
      </c>
      <c r="BD40">
        <v>564.86</v>
      </c>
      <c r="BE40">
        <f t="shared" si="77"/>
        <v>606.7399999999999</v>
      </c>
      <c r="BF40">
        <f t="shared" si="78"/>
        <v>0.6333063488770263</v>
      </c>
      <c r="BG40">
        <f t="shared" si="79"/>
        <v>2.0741422653400843</v>
      </c>
      <c r="BH40">
        <f t="shared" si="80"/>
        <v>0.32797225513626405</v>
      </c>
      <c r="BI40" t="e">
        <f t="shared" si="81"/>
        <v>#DIV/0!</v>
      </c>
      <c r="BJ40">
        <v>295</v>
      </c>
      <c r="BK40">
        <v>300</v>
      </c>
      <c r="BL40">
        <v>300</v>
      </c>
      <c r="BM40">
        <v>300</v>
      </c>
      <c r="BN40">
        <v>10282.200000000001</v>
      </c>
      <c r="BO40">
        <v>1091.49</v>
      </c>
      <c r="BP40">
        <v>-7.1261500000000004E-3</v>
      </c>
      <c r="BQ40">
        <v>10.8667</v>
      </c>
      <c r="BR40">
        <f t="shared" si="82"/>
        <v>1699.9783870967699</v>
      </c>
      <c r="BS40">
        <f t="shared" si="83"/>
        <v>1433.0671440612271</v>
      </c>
      <c r="BT40">
        <f t="shared" si="84"/>
        <v>0.84299139032504111</v>
      </c>
      <c r="BU40">
        <f t="shared" si="85"/>
        <v>0.19598278065008229</v>
      </c>
      <c r="BV40">
        <v>6</v>
      </c>
      <c r="BW40">
        <v>0.5</v>
      </c>
      <c r="BX40" t="s">
        <v>278</v>
      </c>
      <c r="BY40">
        <v>1533051721.2451601</v>
      </c>
      <c r="BZ40">
        <v>152.12470967741899</v>
      </c>
      <c r="CA40">
        <v>175.022387096774</v>
      </c>
      <c r="CB40">
        <v>24.831590322580599</v>
      </c>
      <c r="CC40">
        <v>11.6353967741936</v>
      </c>
      <c r="CD40">
        <v>400.01480645161303</v>
      </c>
      <c r="CE40">
        <v>99.019045161290293</v>
      </c>
      <c r="CF40">
        <v>0.100023458064516</v>
      </c>
      <c r="CG40">
        <v>27.898219354838702</v>
      </c>
      <c r="CH40">
        <v>26.5590677419355</v>
      </c>
      <c r="CI40">
        <v>999.9</v>
      </c>
      <c r="CJ40">
        <v>10001.130967741899</v>
      </c>
      <c r="CK40">
        <v>0</v>
      </c>
      <c r="CL40">
        <v>17.218499999999999</v>
      </c>
      <c r="CM40">
        <v>1699.9783870967699</v>
      </c>
      <c r="CN40">
        <v>0.89999445161290303</v>
      </c>
      <c r="CO40">
        <v>0.1000056</v>
      </c>
      <c r="CP40">
        <v>0</v>
      </c>
      <c r="CQ40">
        <v>787.84567741935496</v>
      </c>
      <c r="CR40">
        <v>4.9993999999999996</v>
      </c>
      <c r="CS40">
        <v>11254.322580645199</v>
      </c>
      <c r="CT40">
        <v>13806.8</v>
      </c>
      <c r="CU40">
        <v>45.436999999999998</v>
      </c>
      <c r="CV40">
        <v>46.25</v>
      </c>
      <c r="CW40">
        <v>46.3</v>
      </c>
      <c r="CX40">
        <v>46.311999999999998</v>
      </c>
      <c r="CY40">
        <v>47.311999999999998</v>
      </c>
      <c r="CZ40">
        <v>1525.4693548387099</v>
      </c>
      <c r="DA40">
        <v>169.51</v>
      </c>
      <c r="DB40">
        <v>0</v>
      </c>
      <c r="DC40">
        <v>110.30000019073501</v>
      </c>
      <c r="DD40">
        <v>787.34770588235301</v>
      </c>
      <c r="DE40">
        <v>-7.6174019531993302</v>
      </c>
      <c r="DF40">
        <v>-149.16666647779499</v>
      </c>
      <c r="DG40">
        <v>11246.1529411765</v>
      </c>
      <c r="DH40">
        <v>10</v>
      </c>
      <c r="DI40">
        <v>1533051694.2</v>
      </c>
      <c r="DJ40" t="s">
        <v>404</v>
      </c>
      <c r="DK40">
        <v>39</v>
      </c>
      <c r="DL40">
        <v>-3.9460000000000002</v>
      </c>
      <c r="DM40">
        <v>0.36299999999999999</v>
      </c>
      <c r="DN40">
        <v>175</v>
      </c>
      <c r="DO40">
        <v>11</v>
      </c>
      <c r="DP40">
        <v>0.08</v>
      </c>
      <c r="DQ40">
        <v>0.01</v>
      </c>
      <c r="DR40">
        <v>13.8978937542779</v>
      </c>
      <c r="DS40">
        <v>-0.54002243109068804</v>
      </c>
      <c r="DT40">
        <v>4.4509428467410003E-2</v>
      </c>
      <c r="DU40">
        <v>1</v>
      </c>
      <c r="DV40">
        <v>1.0642496267436901</v>
      </c>
      <c r="DW40">
        <v>-4.2028593484408502E-2</v>
      </c>
      <c r="DX40">
        <v>3.4834093425946799E-3</v>
      </c>
      <c r="DY40">
        <v>1</v>
      </c>
      <c r="DZ40">
        <v>2</v>
      </c>
      <c r="EA40">
        <v>2</v>
      </c>
      <c r="EB40" t="s">
        <v>279</v>
      </c>
      <c r="EC40">
        <v>1.8854500000000001</v>
      </c>
      <c r="ED40">
        <v>1.87744</v>
      </c>
      <c r="EE40">
        <v>1.8766799999999999</v>
      </c>
      <c r="EF40">
        <v>1.87774</v>
      </c>
      <c r="EG40">
        <v>1.8823399999999999</v>
      </c>
      <c r="EH40">
        <v>1.88141</v>
      </c>
      <c r="EI40">
        <v>1.8762099999999999</v>
      </c>
      <c r="EJ40">
        <v>1.87582</v>
      </c>
      <c r="EK40" t="s">
        <v>280</v>
      </c>
      <c r="EL40" t="s">
        <v>19</v>
      </c>
      <c r="EM40" t="s">
        <v>19</v>
      </c>
      <c r="EN40" t="s">
        <v>19</v>
      </c>
      <c r="EO40" t="s">
        <v>281</v>
      </c>
      <c r="EP40" t="s">
        <v>282</v>
      </c>
      <c r="EQ40" t="s">
        <v>283</v>
      </c>
      <c r="ER40" t="s">
        <v>283</v>
      </c>
      <c r="ES40" t="s">
        <v>283</v>
      </c>
      <c r="ET40" t="s">
        <v>283</v>
      </c>
      <c r="EU40">
        <v>0</v>
      </c>
      <c r="EV40">
        <v>100</v>
      </c>
      <c r="EW40">
        <v>100</v>
      </c>
      <c r="EX40">
        <v>-3.9460000000000002</v>
      </c>
      <c r="EY40">
        <v>0.36299999999999999</v>
      </c>
      <c r="EZ40">
        <v>2</v>
      </c>
      <c r="FA40">
        <v>396.75400000000002</v>
      </c>
      <c r="FB40">
        <v>633.66399999999999</v>
      </c>
      <c r="FC40">
        <v>24.9998</v>
      </c>
      <c r="FD40">
        <v>27.621700000000001</v>
      </c>
      <c r="FE40">
        <v>30.0001</v>
      </c>
      <c r="FF40">
        <v>27.610299999999999</v>
      </c>
      <c r="FG40">
        <v>27.578199999999999</v>
      </c>
      <c r="FH40">
        <v>10.4772</v>
      </c>
      <c r="FI40">
        <v>50.024299999999997</v>
      </c>
      <c r="FJ40">
        <v>0</v>
      </c>
      <c r="FK40">
        <v>25</v>
      </c>
      <c r="FL40">
        <v>175</v>
      </c>
      <c r="FM40">
        <v>11.587</v>
      </c>
      <c r="FN40">
        <v>101.336</v>
      </c>
      <c r="FO40">
        <v>102.768</v>
      </c>
    </row>
    <row r="41" spans="1:171" x14ac:dyDescent="0.2">
      <c r="A41">
        <v>45</v>
      </c>
      <c r="B41">
        <v>1533051835.8</v>
      </c>
      <c r="C41">
        <v>6569</v>
      </c>
      <c r="D41" t="s">
        <v>405</v>
      </c>
      <c r="E41" t="s">
        <v>406</v>
      </c>
      <c r="F41" t="s">
        <v>387</v>
      </c>
      <c r="G41">
        <v>1533051827.7645199</v>
      </c>
      <c r="H41">
        <f t="shared" si="43"/>
        <v>8.9543028991681539E-3</v>
      </c>
      <c r="I41">
        <f t="shared" si="44"/>
        <v>5.8842988091236466</v>
      </c>
      <c r="J41">
        <f t="shared" si="45"/>
        <v>89.984548387096794</v>
      </c>
      <c r="K41">
        <f t="shared" si="46"/>
        <v>77.641823658637634</v>
      </c>
      <c r="L41">
        <f t="shared" si="47"/>
        <v>7.6957318822242078</v>
      </c>
      <c r="M41">
        <f t="shared" si="48"/>
        <v>8.9191227781405615</v>
      </c>
      <c r="N41">
        <f t="shared" si="49"/>
        <v>1.0482027144496706</v>
      </c>
      <c r="O41">
        <f t="shared" si="50"/>
        <v>2.2451892499465229</v>
      </c>
      <c r="P41">
        <f t="shared" si="51"/>
        <v>0.83527916766848598</v>
      </c>
      <c r="Q41">
        <f t="shared" si="52"/>
        <v>0.53754641780340484</v>
      </c>
      <c r="R41">
        <f t="shared" si="53"/>
        <v>280.8642172333299</v>
      </c>
      <c r="S41">
        <f t="shared" si="54"/>
        <v>27.066068854340671</v>
      </c>
      <c r="T41">
        <f t="shared" si="55"/>
        <v>26.621745161290299</v>
      </c>
      <c r="U41">
        <f t="shared" si="56"/>
        <v>3.5004124484116756</v>
      </c>
      <c r="V41">
        <f t="shared" si="57"/>
        <v>65.370685861819126</v>
      </c>
      <c r="W41">
        <f t="shared" si="58"/>
        <v>2.469851329172942</v>
      </c>
      <c r="X41">
        <f t="shared" si="59"/>
        <v>3.7782245919734203</v>
      </c>
      <c r="Y41">
        <f t="shared" si="60"/>
        <v>1.0305611192387336</v>
      </c>
      <c r="Z41">
        <f t="shared" si="61"/>
        <v>-394.88475785331559</v>
      </c>
      <c r="AA41">
        <f t="shared" si="62"/>
        <v>157.71934454485759</v>
      </c>
      <c r="AB41">
        <f t="shared" si="63"/>
        <v>15.201806087484195</v>
      </c>
      <c r="AC41">
        <f t="shared" si="64"/>
        <v>58.900610012356111</v>
      </c>
      <c r="AD41">
        <v>-4.1054359945186497E-2</v>
      </c>
      <c r="AE41">
        <v>4.6087115597936101E-2</v>
      </c>
      <c r="AF41">
        <v>3.4466235143856201</v>
      </c>
      <c r="AG41">
        <v>0</v>
      </c>
      <c r="AH41">
        <v>0</v>
      </c>
      <c r="AI41">
        <f t="shared" si="65"/>
        <v>1</v>
      </c>
      <c r="AJ41">
        <f t="shared" si="66"/>
        <v>0</v>
      </c>
      <c r="AK41">
        <f t="shared" si="67"/>
        <v>52190.245147009846</v>
      </c>
      <c r="AL41">
        <v>0</v>
      </c>
      <c r="AM41">
        <v>0</v>
      </c>
      <c r="AN41">
        <v>0</v>
      </c>
      <c r="AO41">
        <f t="shared" si="68"/>
        <v>0</v>
      </c>
      <c r="AP41" t="e">
        <f t="shared" si="69"/>
        <v>#DIV/0!</v>
      </c>
      <c r="AQ41">
        <v>-1</v>
      </c>
      <c r="AR41" t="s">
        <v>407</v>
      </c>
      <c r="AS41">
        <v>780.49070588235304</v>
      </c>
      <c r="AT41">
        <v>1093.3900000000001</v>
      </c>
      <c r="AU41">
        <f t="shared" si="70"/>
        <v>0.28617354660061556</v>
      </c>
      <c r="AV41">
        <v>0.5</v>
      </c>
      <c r="AW41">
        <f t="shared" si="71"/>
        <v>1433.1073082464197</v>
      </c>
      <c r="AX41">
        <f t="shared" si="72"/>
        <v>5.8842988091236466</v>
      </c>
      <c r="AY41">
        <f t="shared" si="73"/>
        <v>205.05870053006976</v>
      </c>
      <c r="AZ41">
        <f t="shared" si="74"/>
        <v>0.47628933866232548</v>
      </c>
      <c r="BA41">
        <f t="shared" si="75"/>
        <v>4.8037566827758482E-3</v>
      </c>
      <c r="BB41">
        <f t="shared" si="76"/>
        <v>-1</v>
      </c>
      <c r="BC41" t="s">
        <v>408</v>
      </c>
      <c r="BD41">
        <v>572.62</v>
      </c>
      <c r="BE41">
        <f t="shared" si="77"/>
        <v>520.7700000000001</v>
      </c>
      <c r="BF41">
        <f t="shared" si="78"/>
        <v>0.60083970681423082</v>
      </c>
      <c r="BG41">
        <f t="shared" si="79"/>
        <v>1.9094512940519019</v>
      </c>
      <c r="BH41">
        <f t="shared" si="80"/>
        <v>0.28617354660061556</v>
      </c>
      <c r="BI41" t="e">
        <f t="shared" si="81"/>
        <v>#DIV/0!</v>
      </c>
      <c r="BJ41">
        <v>297</v>
      </c>
      <c r="BK41">
        <v>300</v>
      </c>
      <c r="BL41">
        <v>300</v>
      </c>
      <c r="BM41">
        <v>300</v>
      </c>
      <c r="BN41">
        <v>10282.1</v>
      </c>
      <c r="BO41">
        <v>1028.3599999999999</v>
      </c>
      <c r="BP41">
        <v>-7.1257500000000001E-3</v>
      </c>
      <c r="BQ41">
        <v>9.9804700000000004</v>
      </c>
      <c r="BR41">
        <f t="shared" si="82"/>
        <v>1700.0261290322601</v>
      </c>
      <c r="BS41">
        <f t="shared" si="83"/>
        <v>1433.1073082464197</v>
      </c>
      <c r="BT41">
        <f t="shared" si="84"/>
        <v>0.84299134217555594</v>
      </c>
      <c r="BU41">
        <f t="shared" si="85"/>
        <v>0.19598268435111205</v>
      </c>
      <c r="BV41">
        <v>6</v>
      </c>
      <c r="BW41">
        <v>0.5</v>
      </c>
      <c r="BX41" t="s">
        <v>278</v>
      </c>
      <c r="BY41">
        <v>1533051827.7645199</v>
      </c>
      <c r="BZ41">
        <v>89.984548387096794</v>
      </c>
      <c r="CA41">
        <v>100.01921290322601</v>
      </c>
      <c r="CB41">
        <v>24.9181967741935</v>
      </c>
      <c r="CC41">
        <v>11.8219612903226</v>
      </c>
      <c r="CD41">
        <v>400.01622580645198</v>
      </c>
      <c r="CE41">
        <v>99.018367741935506</v>
      </c>
      <c r="CF41">
        <v>0.10001355806451601</v>
      </c>
      <c r="CG41">
        <v>27.924751612903201</v>
      </c>
      <c r="CH41">
        <v>26.621745161290299</v>
      </c>
      <c r="CI41">
        <v>999.9</v>
      </c>
      <c r="CJ41">
        <v>9998.6080645161292</v>
      </c>
      <c r="CK41">
        <v>0</v>
      </c>
      <c r="CL41">
        <v>17.218499999999999</v>
      </c>
      <c r="CM41">
        <v>1700.0261290322601</v>
      </c>
      <c r="CN41">
        <v>0.89999506451612898</v>
      </c>
      <c r="CO41">
        <v>0.100005</v>
      </c>
      <c r="CP41">
        <v>0</v>
      </c>
      <c r="CQ41">
        <v>780.94167741935496</v>
      </c>
      <c r="CR41">
        <v>4.9993999999999996</v>
      </c>
      <c r="CS41">
        <v>11142.987096774201</v>
      </c>
      <c r="CT41">
        <v>13807.1903225806</v>
      </c>
      <c r="CU41">
        <v>45.396999999999998</v>
      </c>
      <c r="CV41">
        <v>46.25</v>
      </c>
      <c r="CW41">
        <v>46.253999999999998</v>
      </c>
      <c r="CX41">
        <v>46.258000000000003</v>
      </c>
      <c r="CY41">
        <v>47.283999999999999</v>
      </c>
      <c r="CZ41">
        <v>1525.51419354839</v>
      </c>
      <c r="DA41">
        <v>169.51193548387101</v>
      </c>
      <c r="DB41">
        <v>0</v>
      </c>
      <c r="DC41">
        <v>106.200000047684</v>
      </c>
      <c r="DD41">
        <v>780.49070588235304</v>
      </c>
      <c r="DE41">
        <v>-5.4965686126871098</v>
      </c>
      <c r="DF41">
        <v>-124.093137783015</v>
      </c>
      <c r="DG41">
        <v>11136.2176470588</v>
      </c>
      <c r="DH41">
        <v>10</v>
      </c>
      <c r="DI41">
        <v>1533051801.7</v>
      </c>
      <c r="DJ41" t="s">
        <v>409</v>
      </c>
      <c r="DK41">
        <v>40</v>
      </c>
      <c r="DL41">
        <v>-3.8519999999999999</v>
      </c>
      <c r="DM41">
        <v>0.372</v>
      </c>
      <c r="DN41">
        <v>100</v>
      </c>
      <c r="DO41">
        <v>12</v>
      </c>
      <c r="DP41">
        <v>0.13</v>
      </c>
      <c r="DQ41">
        <v>0.01</v>
      </c>
      <c r="DR41">
        <v>5.8879196486501897</v>
      </c>
      <c r="DS41">
        <v>-0.42669121795909998</v>
      </c>
      <c r="DT41">
        <v>3.9291986115191802E-2</v>
      </c>
      <c r="DU41">
        <v>1</v>
      </c>
      <c r="DV41">
        <v>1.0486590947421699</v>
      </c>
      <c r="DW41">
        <v>-4.5254343815592402E-2</v>
      </c>
      <c r="DX41">
        <v>3.6499237294235001E-3</v>
      </c>
      <c r="DY41">
        <v>1</v>
      </c>
      <c r="DZ41">
        <v>2</v>
      </c>
      <c r="EA41">
        <v>2</v>
      </c>
      <c r="EB41" t="s">
        <v>279</v>
      </c>
      <c r="EC41">
        <v>1.88541</v>
      </c>
      <c r="ED41">
        <v>1.8774299999999999</v>
      </c>
      <c r="EE41">
        <v>1.8766799999999999</v>
      </c>
      <c r="EF41">
        <v>1.87768</v>
      </c>
      <c r="EG41">
        <v>1.8823399999999999</v>
      </c>
      <c r="EH41">
        <v>1.88141</v>
      </c>
      <c r="EI41">
        <v>1.8762099999999999</v>
      </c>
      <c r="EJ41">
        <v>1.87584</v>
      </c>
      <c r="EK41" t="s">
        <v>280</v>
      </c>
      <c r="EL41" t="s">
        <v>19</v>
      </c>
      <c r="EM41" t="s">
        <v>19</v>
      </c>
      <c r="EN41" t="s">
        <v>19</v>
      </c>
      <c r="EO41" t="s">
        <v>281</v>
      </c>
      <c r="EP41" t="s">
        <v>282</v>
      </c>
      <c r="EQ41" t="s">
        <v>283</v>
      </c>
      <c r="ER41" t="s">
        <v>283</v>
      </c>
      <c r="ES41" t="s">
        <v>283</v>
      </c>
      <c r="ET41" t="s">
        <v>283</v>
      </c>
      <c r="EU41">
        <v>0</v>
      </c>
      <c r="EV41">
        <v>100</v>
      </c>
      <c r="EW41">
        <v>100</v>
      </c>
      <c r="EX41">
        <v>-3.8519999999999999</v>
      </c>
      <c r="EY41">
        <v>0.372</v>
      </c>
      <c r="EZ41">
        <v>2</v>
      </c>
      <c r="FA41">
        <v>396.67899999999997</v>
      </c>
      <c r="FB41">
        <v>633.29</v>
      </c>
      <c r="FC41">
        <v>24.9999</v>
      </c>
      <c r="FD41">
        <v>27.643999999999998</v>
      </c>
      <c r="FE41">
        <v>30.000299999999999</v>
      </c>
      <c r="FF41">
        <v>27.6342</v>
      </c>
      <c r="FG41">
        <v>27.601500000000001</v>
      </c>
      <c r="FH41">
        <v>7.1782000000000004</v>
      </c>
      <c r="FI41">
        <v>49.474899999999998</v>
      </c>
      <c r="FJ41">
        <v>0</v>
      </c>
      <c r="FK41">
        <v>25</v>
      </c>
      <c r="FL41">
        <v>100</v>
      </c>
      <c r="FM41">
        <v>11.7331</v>
      </c>
      <c r="FN41">
        <v>101.33199999999999</v>
      </c>
      <c r="FO41">
        <v>102.762</v>
      </c>
    </row>
    <row r="42" spans="1:171" x14ac:dyDescent="0.2">
      <c r="A42">
        <v>46</v>
      </c>
      <c r="B42">
        <v>1533051950.8</v>
      </c>
      <c r="C42">
        <v>6684</v>
      </c>
      <c r="D42" t="s">
        <v>410</v>
      </c>
      <c r="E42" t="s">
        <v>411</v>
      </c>
      <c r="F42" t="s">
        <v>387</v>
      </c>
      <c r="G42">
        <v>1533051942.8</v>
      </c>
      <c r="H42">
        <f t="shared" si="43"/>
        <v>8.9425271306101967E-3</v>
      </c>
      <c r="I42">
        <f t="shared" si="44"/>
        <v>0.21661863732577538</v>
      </c>
      <c r="J42">
        <f t="shared" si="45"/>
        <v>49.031845161290299</v>
      </c>
      <c r="K42">
        <f t="shared" si="46"/>
        <v>47.823561393206866</v>
      </c>
      <c r="L42">
        <f t="shared" si="47"/>
        <v>4.7401118719103694</v>
      </c>
      <c r="M42">
        <f t="shared" si="48"/>
        <v>4.8598729283201596</v>
      </c>
      <c r="N42">
        <f t="shared" si="49"/>
        <v>1.0484543451871264</v>
      </c>
      <c r="O42">
        <f t="shared" si="50"/>
        <v>2.2461216068474092</v>
      </c>
      <c r="P42">
        <f t="shared" si="51"/>
        <v>0.83550897777941813</v>
      </c>
      <c r="Q42">
        <f t="shared" si="52"/>
        <v>0.53769214229058115</v>
      </c>
      <c r="R42">
        <f t="shared" si="53"/>
        <v>280.85740854113709</v>
      </c>
      <c r="S42">
        <f t="shared" si="54"/>
        <v>27.074642352482819</v>
      </c>
      <c r="T42">
        <f t="shared" si="55"/>
        <v>26.6576387096774</v>
      </c>
      <c r="U42">
        <f t="shared" si="56"/>
        <v>3.5078194371260683</v>
      </c>
      <c r="V42">
        <f t="shared" si="57"/>
        <v>65.596137910548165</v>
      </c>
      <c r="W42">
        <f t="shared" si="58"/>
        <v>2.4790036891388008</v>
      </c>
      <c r="X42">
        <f t="shared" si="59"/>
        <v>3.779191531854142</v>
      </c>
      <c r="Y42">
        <f t="shared" si="60"/>
        <v>1.0288157479872675</v>
      </c>
      <c r="Z42">
        <f t="shared" si="61"/>
        <v>-394.36544645990966</v>
      </c>
      <c r="AA42">
        <f t="shared" si="62"/>
        <v>153.96963260891656</v>
      </c>
      <c r="AB42">
        <f t="shared" si="63"/>
        <v>14.83721106467787</v>
      </c>
      <c r="AC42">
        <f t="shared" si="64"/>
        <v>55.298805754821871</v>
      </c>
      <c r="AD42">
        <v>-4.1079416628563202E-2</v>
      </c>
      <c r="AE42">
        <v>4.6115243920112403E-2</v>
      </c>
      <c r="AF42">
        <v>3.4482891419550099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52219.997176069803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412</v>
      </c>
      <c r="AS42">
        <v>781.77582352941204</v>
      </c>
      <c r="AT42">
        <v>1045.3800000000001</v>
      </c>
      <c r="AU42">
        <f t="shared" si="70"/>
        <v>0.25216110550286785</v>
      </c>
      <c r="AV42">
        <v>0.5</v>
      </c>
      <c r="AW42">
        <f t="shared" si="71"/>
        <v>1433.0720205156308</v>
      </c>
      <c r="AX42">
        <f t="shared" si="72"/>
        <v>0.21661863732577538</v>
      </c>
      <c r="AY42">
        <f t="shared" si="73"/>
        <v>180.68251247922498</v>
      </c>
      <c r="AZ42">
        <f t="shared" si="74"/>
        <v>0.45221833208976647</v>
      </c>
      <c r="BA42">
        <f t="shared" si="75"/>
        <v>8.4895847515606805E-4</v>
      </c>
      <c r="BB42">
        <f t="shared" si="76"/>
        <v>-1</v>
      </c>
      <c r="BC42" t="s">
        <v>413</v>
      </c>
      <c r="BD42">
        <v>572.64</v>
      </c>
      <c r="BE42">
        <f t="shared" si="77"/>
        <v>472.74000000000012</v>
      </c>
      <c r="BF42">
        <f t="shared" si="78"/>
        <v>0.55760920690144267</v>
      </c>
      <c r="BG42">
        <f t="shared" si="79"/>
        <v>1.8255448449287512</v>
      </c>
      <c r="BH42">
        <f t="shared" si="80"/>
        <v>0.25216110550286791</v>
      </c>
      <c r="BI42" t="e">
        <f t="shared" si="81"/>
        <v>#DIV/0!</v>
      </c>
      <c r="BJ42">
        <v>299</v>
      </c>
      <c r="BK42">
        <v>300</v>
      </c>
      <c r="BL42">
        <v>300</v>
      </c>
      <c r="BM42">
        <v>300</v>
      </c>
      <c r="BN42">
        <v>10281.9</v>
      </c>
      <c r="BO42">
        <v>993.32</v>
      </c>
      <c r="BP42">
        <v>-7.1253899999999997E-3</v>
      </c>
      <c r="BQ42">
        <v>9.53979</v>
      </c>
      <c r="BR42">
        <f t="shared" si="82"/>
        <v>1699.9841935483901</v>
      </c>
      <c r="BS42">
        <f t="shared" si="83"/>
        <v>1433.0720205156308</v>
      </c>
      <c r="BT42">
        <f t="shared" si="84"/>
        <v>0.84299137954004655</v>
      </c>
      <c r="BU42">
        <f t="shared" si="85"/>
        <v>0.19598275908009308</v>
      </c>
      <c r="BV42">
        <v>6</v>
      </c>
      <c r="BW42">
        <v>0.5</v>
      </c>
      <c r="BX42" t="s">
        <v>278</v>
      </c>
      <c r="BY42">
        <v>1533051942.8</v>
      </c>
      <c r="BZ42">
        <v>49.031845161290299</v>
      </c>
      <c r="CA42">
        <v>50.014483870967702</v>
      </c>
      <c r="CB42">
        <v>25.010967741935499</v>
      </c>
      <c r="CC42">
        <v>11.932564516129</v>
      </c>
      <c r="CD42">
        <v>399.996806451613</v>
      </c>
      <c r="CE42">
        <v>99.016687096774206</v>
      </c>
      <c r="CF42">
        <v>9.9977029032258094E-2</v>
      </c>
      <c r="CG42">
        <v>27.9291387096774</v>
      </c>
      <c r="CH42">
        <v>26.6576387096774</v>
      </c>
      <c r="CI42">
        <v>999.9</v>
      </c>
      <c r="CJ42">
        <v>10004.8803225806</v>
      </c>
      <c r="CK42">
        <v>0</v>
      </c>
      <c r="CL42">
        <v>17.269712903225798</v>
      </c>
      <c r="CM42">
        <v>1699.9841935483901</v>
      </c>
      <c r="CN42">
        <v>0.89999506451612898</v>
      </c>
      <c r="CO42">
        <v>0.100005</v>
      </c>
      <c r="CP42">
        <v>0</v>
      </c>
      <c r="CQ42">
        <v>781.85119354838696</v>
      </c>
      <c r="CR42">
        <v>4.9993999999999996</v>
      </c>
      <c r="CS42">
        <v>11159.0032258065</v>
      </c>
      <c r="CT42">
        <v>13806.8580645161</v>
      </c>
      <c r="CU42">
        <v>45.429000000000002</v>
      </c>
      <c r="CV42">
        <v>46.25</v>
      </c>
      <c r="CW42">
        <v>46.25</v>
      </c>
      <c r="CX42">
        <v>46.281999999999996</v>
      </c>
      <c r="CY42">
        <v>47.256</v>
      </c>
      <c r="CZ42">
        <v>1525.47548387097</v>
      </c>
      <c r="DA42">
        <v>169.51</v>
      </c>
      <c r="DB42">
        <v>0</v>
      </c>
      <c r="DC42">
        <v>114.30000019073501</v>
      </c>
      <c r="DD42">
        <v>781.77582352941204</v>
      </c>
      <c r="DE42">
        <v>-1.8200980295578399</v>
      </c>
      <c r="DF42">
        <v>-29.926470585981001</v>
      </c>
      <c r="DG42">
        <v>11157.5705882353</v>
      </c>
      <c r="DH42">
        <v>10</v>
      </c>
      <c r="DI42">
        <v>1533051914.3</v>
      </c>
      <c r="DJ42" t="s">
        <v>414</v>
      </c>
      <c r="DK42">
        <v>41</v>
      </c>
      <c r="DL42">
        <v>-3.72</v>
      </c>
      <c r="DM42">
        <v>0.377</v>
      </c>
      <c r="DN42">
        <v>50</v>
      </c>
      <c r="DO42">
        <v>12</v>
      </c>
      <c r="DP42">
        <v>0.19</v>
      </c>
      <c r="DQ42">
        <v>0.01</v>
      </c>
      <c r="DR42">
        <v>0.22025578364308199</v>
      </c>
      <c r="DS42">
        <v>-0.48793118157114301</v>
      </c>
      <c r="DT42">
        <v>4.4354841504436901E-2</v>
      </c>
      <c r="DU42">
        <v>1</v>
      </c>
      <c r="DV42">
        <v>1.04889830271758</v>
      </c>
      <c r="DW42">
        <v>-7.85299019096313E-2</v>
      </c>
      <c r="DX42">
        <v>6.3364003080796597E-3</v>
      </c>
      <c r="DY42">
        <v>1</v>
      </c>
      <c r="DZ42">
        <v>2</v>
      </c>
      <c r="EA42">
        <v>2</v>
      </c>
      <c r="EB42" t="s">
        <v>279</v>
      </c>
      <c r="EC42">
        <v>1.88544</v>
      </c>
      <c r="ED42">
        <v>1.87744</v>
      </c>
      <c r="EE42">
        <v>1.8766700000000001</v>
      </c>
      <c r="EF42">
        <v>1.87767</v>
      </c>
      <c r="EG42">
        <v>1.8823300000000001</v>
      </c>
      <c r="EH42">
        <v>1.88141</v>
      </c>
      <c r="EI42">
        <v>1.87622</v>
      </c>
      <c r="EJ42">
        <v>1.87578</v>
      </c>
      <c r="EK42" t="s">
        <v>280</v>
      </c>
      <c r="EL42" t="s">
        <v>19</v>
      </c>
      <c r="EM42" t="s">
        <v>19</v>
      </c>
      <c r="EN42" t="s">
        <v>19</v>
      </c>
      <c r="EO42" t="s">
        <v>281</v>
      </c>
      <c r="EP42" t="s">
        <v>282</v>
      </c>
      <c r="EQ42" t="s">
        <v>283</v>
      </c>
      <c r="ER42" t="s">
        <v>283</v>
      </c>
      <c r="ES42" t="s">
        <v>283</v>
      </c>
      <c r="ET42" t="s">
        <v>283</v>
      </c>
      <c r="EU42">
        <v>0</v>
      </c>
      <c r="EV42">
        <v>100</v>
      </c>
      <c r="EW42">
        <v>100</v>
      </c>
      <c r="EX42">
        <v>-3.72</v>
      </c>
      <c r="EY42">
        <v>0.377</v>
      </c>
      <c r="EZ42">
        <v>2</v>
      </c>
      <c r="FA42">
        <v>396.642</v>
      </c>
      <c r="FB42">
        <v>632.75099999999998</v>
      </c>
      <c r="FC42">
        <v>25.000399999999999</v>
      </c>
      <c r="FD42">
        <v>27.6724</v>
      </c>
      <c r="FE42">
        <v>30.0002</v>
      </c>
      <c r="FF42">
        <v>27.6601</v>
      </c>
      <c r="FG42">
        <v>27.627300000000002</v>
      </c>
      <c r="FH42">
        <v>4.9964199999999996</v>
      </c>
      <c r="FI42">
        <v>49.444099999999999</v>
      </c>
      <c r="FJ42">
        <v>0</v>
      </c>
      <c r="FK42">
        <v>25</v>
      </c>
      <c r="FL42">
        <v>50</v>
      </c>
      <c r="FM42">
        <v>11.8087</v>
      </c>
      <c r="FN42">
        <v>101.327</v>
      </c>
      <c r="FO42">
        <v>102.759</v>
      </c>
    </row>
    <row r="43" spans="1:171" x14ac:dyDescent="0.2">
      <c r="A43">
        <v>47</v>
      </c>
      <c r="B43">
        <v>1533052070.3</v>
      </c>
      <c r="C43">
        <v>6803.5</v>
      </c>
      <c r="D43" t="s">
        <v>415</v>
      </c>
      <c r="E43" t="s">
        <v>416</v>
      </c>
      <c r="F43" t="s">
        <v>387</v>
      </c>
      <c r="G43">
        <v>1533052062.3</v>
      </c>
      <c r="H43">
        <f t="shared" si="43"/>
        <v>8.8252749385738846E-3</v>
      </c>
      <c r="I43">
        <f t="shared" si="44"/>
        <v>31.836769672648831</v>
      </c>
      <c r="J43">
        <f t="shared" si="45"/>
        <v>347.644580645161</v>
      </c>
      <c r="K43">
        <f t="shared" si="46"/>
        <v>282.39001744675016</v>
      </c>
      <c r="L43">
        <f t="shared" si="47"/>
        <v>27.989430216003129</v>
      </c>
      <c r="M43">
        <f t="shared" si="48"/>
        <v>34.457215654849584</v>
      </c>
      <c r="N43">
        <f t="shared" si="49"/>
        <v>1.0314650020230833</v>
      </c>
      <c r="O43">
        <f t="shared" si="50"/>
        <v>2.2458244863003607</v>
      </c>
      <c r="P43">
        <f t="shared" si="51"/>
        <v>0.82462393245038057</v>
      </c>
      <c r="Q43">
        <f t="shared" si="52"/>
        <v>0.53048985772660007</v>
      </c>
      <c r="R43">
        <f t="shared" si="53"/>
        <v>280.86471124065503</v>
      </c>
      <c r="S43">
        <f t="shared" si="54"/>
        <v>27.115717175282274</v>
      </c>
      <c r="T43">
        <f t="shared" si="55"/>
        <v>26.600258064516101</v>
      </c>
      <c r="U43">
        <f t="shared" si="56"/>
        <v>3.4959849107803631</v>
      </c>
      <c r="V43">
        <f t="shared" si="57"/>
        <v>65.273727956568621</v>
      </c>
      <c r="W43">
        <f t="shared" si="58"/>
        <v>2.4671343669693826</v>
      </c>
      <c r="X43">
        <f t="shared" si="59"/>
        <v>3.7796743716108065</v>
      </c>
      <c r="Y43">
        <f t="shared" si="60"/>
        <v>1.0288505438109805</v>
      </c>
      <c r="Z43">
        <f t="shared" si="61"/>
        <v>-389.19462479110831</v>
      </c>
      <c r="AA43">
        <f t="shared" si="62"/>
        <v>161.16193275139119</v>
      </c>
      <c r="AB43">
        <f t="shared" si="63"/>
        <v>15.528073414016383</v>
      </c>
      <c r="AC43">
        <f t="shared" si="64"/>
        <v>68.360092614954283</v>
      </c>
      <c r="AD43">
        <v>-4.10714306282641E-2</v>
      </c>
      <c r="AE43">
        <v>4.6106278935164703E-2</v>
      </c>
      <c r="AF43">
        <v>3.44775831530688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52209.871279631021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417</v>
      </c>
      <c r="AS43">
        <v>760.91411764705902</v>
      </c>
      <c r="AT43">
        <v>1188.0899999999999</v>
      </c>
      <c r="AU43">
        <f t="shared" si="70"/>
        <v>0.35954842002957765</v>
      </c>
      <c r="AV43">
        <v>0.5</v>
      </c>
      <c r="AW43">
        <f t="shared" si="71"/>
        <v>1433.1114685717598</v>
      </c>
      <c r="AX43">
        <f t="shared" si="72"/>
        <v>31.836769672648831</v>
      </c>
      <c r="AY43">
        <f t="shared" si="73"/>
        <v>257.63648212562197</v>
      </c>
      <c r="AZ43">
        <f t="shared" si="74"/>
        <v>0.55011825703439976</v>
      </c>
      <c r="BA43">
        <f t="shared" si="75"/>
        <v>2.291292086677248E-2</v>
      </c>
      <c r="BB43">
        <f t="shared" si="76"/>
        <v>-1</v>
      </c>
      <c r="BC43" t="s">
        <v>418</v>
      </c>
      <c r="BD43">
        <v>534.5</v>
      </c>
      <c r="BE43">
        <f t="shared" si="77"/>
        <v>653.58999999999992</v>
      </c>
      <c r="BF43">
        <f t="shared" si="78"/>
        <v>0.65358387116225913</v>
      </c>
      <c r="BG43">
        <f t="shared" si="79"/>
        <v>2.2228063610851261</v>
      </c>
      <c r="BH43">
        <f t="shared" si="80"/>
        <v>0.35954842002957765</v>
      </c>
      <c r="BI43" t="e">
        <f t="shared" si="81"/>
        <v>#DIV/0!</v>
      </c>
      <c r="BJ43">
        <v>301</v>
      </c>
      <c r="BK43">
        <v>300</v>
      </c>
      <c r="BL43">
        <v>300</v>
      </c>
      <c r="BM43">
        <v>300</v>
      </c>
      <c r="BN43">
        <v>10282.1</v>
      </c>
      <c r="BO43">
        <v>1083.3399999999999</v>
      </c>
      <c r="BP43">
        <v>-7.12635E-3</v>
      </c>
      <c r="BQ43">
        <v>6.1645500000000002</v>
      </c>
      <c r="BR43">
        <f t="shared" si="82"/>
        <v>1700.0312903225799</v>
      </c>
      <c r="BS43">
        <f t="shared" si="83"/>
        <v>1433.1114685717598</v>
      </c>
      <c r="BT43">
        <f t="shared" si="84"/>
        <v>0.84299123006131715</v>
      </c>
      <c r="BU43">
        <f t="shared" si="85"/>
        <v>0.19598246012263446</v>
      </c>
      <c r="BV43">
        <v>6</v>
      </c>
      <c r="BW43">
        <v>0.5</v>
      </c>
      <c r="BX43" t="s">
        <v>278</v>
      </c>
      <c r="BY43">
        <v>1533052062.3</v>
      </c>
      <c r="BZ43">
        <v>347.644580645161</v>
      </c>
      <c r="CA43">
        <v>400.00009677419399</v>
      </c>
      <c r="CB43">
        <v>24.891329032258099</v>
      </c>
      <c r="CC43">
        <v>11.983351612903199</v>
      </c>
      <c r="CD43">
        <v>400.01319354838699</v>
      </c>
      <c r="CE43">
        <v>99.016225806451601</v>
      </c>
      <c r="CF43">
        <v>9.9991080645161295E-2</v>
      </c>
      <c r="CG43">
        <v>27.931329032258098</v>
      </c>
      <c r="CH43">
        <v>26.600258064516101</v>
      </c>
      <c r="CI43">
        <v>999.9</v>
      </c>
      <c r="CJ43">
        <v>10002.9819354839</v>
      </c>
      <c r="CK43">
        <v>0</v>
      </c>
      <c r="CL43">
        <v>16.656103225806401</v>
      </c>
      <c r="CM43">
        <v>1700.0312903225799</v>
      </c>
      <c r="CN43">
        <v>0.899997516129032</v>
      </c>
      <c r="CO43">
        <v>0.1000026</v>
      </c>
      <c r="CP43">
        <v>0</v>
      </c>
      <c r="CQ43">
        <v>760.65874193548404</v>
      </c>
      <c r="CR43">
        <v>4.9993999999999996</v>
      </c>
      <c r="CS43">
        <v>10834.5258064516</v>
      </c>
      <c r="CT43">
        <v>13807.2322580645</v>
      </c>
      <c r="CU43">
        <v>45.436999999999998</v>
      </c>
      <c r="CV43">
        <v>46.25</v>
      </c>
      <c r="CW43">
        <v>46.25</v>
      </c>
      <c r="CX43">
        <v>46.311999999999998</v>
      </c>
      <c r="CY43">
        <v>47.304000000000002</v>
      </c>
      <c r="CZ43">
        <v>1525.52548387097</v>
      </c>
      <c r="DA43">
        <v>169.506129032258</v>
      </c>
      <c r="DB43">
        <v>0</v>
      </c>
      <c r="DC43">
        <v>118.700000047684</v>
      </c>
      <c r="DD43">
        <v>760.91411764705902</v>
      </c>
      <c r="DE43">
        <v>3.56862743543924</v>
      </c>
      <c r="DF43">
        <v>59.191176888247902</v>
      </c>
      <c r="DG43">
        <v>10837.3823529412</v>
      </c>
      <c r="DH43">
        <v>10</v>
      </c>
      <c r="DI43">
        <v>1533052032.3</v>
      </c>
      <c r="DJ43" t="s">
        <v>419</v>
      </c>
      <c r="DK43">
        <v>42</v>
      </c>
      <c r="DL43">
        <v>-4.6619999999999999</v>
      </c>
      <c r="DM43">
        <v>0.375</v>
      </c>
      <c r="DN43">
        <v>400</v>
      </c>
      <c r="DO43">
        <v>12</v>
      </c>
      <c r="DP43">
        <v>0.03</v>
      </c>
      <c r="DQ43">
        <v>0.01</v>
      </c>
      <c r="DR43">
        <v>31.839305216905</v>
      </c>
      <c r="DS43">
        <v>-0.47255762533964601</v>
      </c>
      <c r="DT43">
        <v>4.2484094818425598E-2</v>
      </c>
      <c r="DU43">
        <v>1</v>
      </c>
      <c r="DV43">
        <v>1.03167724940099</v>
      </c>
      <c r="DW43">
        <v>-2.0599303419408702E-2</v>
      </c>
      <c r="DX43">
        <v>1.70755591314785E-3</v>
      </c>
      <c r="DY43">
        <v>1</v>
      </c>
      <c r="DZ43">
        <v>2</v>
      </c>
      <c r="EA43">
        <v>2</v>
      </c>
      <c r="EB43" t="s">
        <v>279</v>
      </c>
      <c r="EC43">
        <v>1.8854200000000001</v>
      </c>
      <c r="ED43">
        <v>1.87744</v>
      </c>
      <c r="EE43">
        <v>1.8766799999999999</v>
      </c>
      <c r="EF43">
        <v>1.87771</v>
      </c>
      <c r="EG43">
        <v>1.88236</v>
      </c>
      <c r="EH43">
        <v>1.88141</v>
      </c>
      <c r="EI43">
        <v>1.87622</v>
      </c>
      <c r="EJ43">
        <v>1.8758300000000001</v>
      </c>
      <c r="EK43" t="s">
        <v>280</v>
      </c>
      <c r="EL43" t="s">
        <v>19</v>
      </c>
      <c r="EM43" t="s">
        <v>19</v>
      </c>
      <c r="EN43" t="s">
        <v>19</v>
      </c>
      <c r="EO43" t="s">
        <v>281</v>
      </c>
      <c r="EP43" t="s">
        <v>282</v>
      </c>
      <c r="EQ43" t="s">
        <v>283</v>
      </c>
      <c r="ER43" t="s">
        <v>283</v>
      </c>
      <c r="ES43" t="s">
        <v>283</v>
      </c>
      <c r="ET43" t="s">
        <v>283</v>
      </c>
      <c r="EU43">
        <v>0</v>
      </c>
      <c r="EV43">
        <v>100</v>
      </c>
      <c r="EW43">
        <v>100</v>
      </c>
      <c r="EX43">
        <v>-4.6619999999999999</v>
      </c>
      <c r="EY43">
        <v>0.375</v>
      </c>
      <c r="EZ43">
        <v>2</v>
      </c>
      <c r="FA43">
        <v>396.642</v>
      </c>
      <c r="FB43">
        <v>633.59799999999996</v>
      </c>
      <c r="FC43">
        <v>24.9998</v>
      </c>
      <c r="FD43">
        <v>27.695699999999999</v>
      </c>
      <c r="FE43">
        <v>30.0001</v>
      </c>
      <c r="FF43">
        <v>27.683599999999998</v>
      </c>
      <c r="FG43">
        <v>27.650700000000001</v>
      </c>
      <c r="FH43">
        <v>19.8796</v>
      </c>
      <c r="FI43">
        <v>49.061799999999998</v>
      </c>
      <c r="FJ43">
        <v>0</v>
      </c>
      <c r="FK43">
        <v>25</v>
      </c>
      <c r="FL43">
        <v>400</v>
      </c>
      <c r="FM43">
        <v>11.9125</v>
      </c>
      <c r="FN43">
        <v>101.327</v>
      </c>
      <c r="FO43">
        <v>102.759</v>
      </c>
    </row>
    <row r="44" spans="1:171" x14ac:dyDescent="0.2">
      <c r="A44">
        <v>48</v>
      </c>
      <c r="B44">
        <v>1533052190.8</v>
      </c>
      <c r="C44">
        <v>6924</v>
      </c>
      <c r="D44" t="s">
        <v>420</v>
      </c>
      <c r="E44" t="s">
        <v>421</v>
      </c>
      <c r="F44" t="s">
        <v>387</v>
      </c>
      <c r="G44">
        <v>1533052182.8</v>
      </c>
      <c r="H44">
        <f t="shared" si="43"/>
        <v>8.7874569316249915E-3</v>
      </c>
      <c r="I44">
        <f t="shared" si="44"/>
        <v>36.756610082662476</v>
      </c>
      <c r="J44">
        <f t="shared" si="45"/>
        <v>537.75509677419404</v>
      </c>
      <c r="K44">
        <f t="shared" si="46"/>
        <v>459.76959385562986</v>
      </c>
      <c r="L44">
        <f t="shared" si="47"/>
        <v>45.570435813673861</v>
      </c>
      <c r="M44">
        <f t="shared" si="48"/>
        <v>53.300032121565913</v>
      </c>
      <c r="N44">
        <f t="shared" si="49"/>
        <v>1.0246244856583939</v>
      </c>
      <c r="O44">
        <f t="shared" si="50"/>
        <v>2.2444438290129667</v>
      </c>
      <c r="P44">
        <f t="shared" si="51"/>
        <v>0.82013123410028987</v>
      </c>
      <c r="Q44">
        <f t="shared" si="52"/>
        <v>0.52752705530658872</v>
      </c>
      <c r="R44">
        <f t="shared" si="53"/>
        <v>280.86221274716456</v>
      </c>
      <c r="S44">
        <f t="shared" si="54"/>
        <v>27.146330692170924</v>
      </c>
      <c r="T44">
        <f t="shared" si="55"/>
        <v>26.613741935483901</v>
      </c>
      <c r="U44">
        <f t="shared" si="56"/>
        <v>3.4987627667187078</v>
      </c>
      <c r="V44">
        <f t="shared" si="57"/>
        <v>65.245643327775667</v>
      </c>
      <c r="W44">
        <f t="shared" si="58"/>
        <v>2.4687369548606442</v>
      </c>
      <c r="X44">
        <f t="shared" si="59"/>
        <v>3.7837575490801854</v>
      </c>
      <c r="Y44">
        <f t="shared" si="60"/>
        <v>1.0300258118580636</v>
      </c>
      <c r="Z44">
        <f t="shared" si="61"/>
        <v>-387.52685068466212</v>
      </c>
      <c r="AA44">
        <f t="shared" si="62"/>
        <v>161.67138107379284</v>
      </c>
      <c r="AB44">
        <f t="shared" si="63"/>
        <v>15.589233471035786</v>
      </c>
      <c r="AC44">
        <f t="shared" si="64"/>
        <v>70.595976607331096</v>
      </c>
      <c r="AD44">
        <v>-4.1034333810785702E-2</v>
      </c>
      <c r="AE44">
        <v>4.6064634507685401E-2</v>
      </c>
      <c r="AF44">
        <v>3.4452920391551398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52161.419647538612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422</v>
      </c>
      <c r="AS44">
        <v>773.850411764706</v>
      </c>
      <c r="AT44">
        <v>1176.01</v>
      </c>
      <c r="AU44">
        <f t="shared" si="70"/>
        <v>0.34196953107141437</v>
      </c>
      <c r="AV44">
        <v>0.5</v>
      </c>
      <c r="AW44">
        <f t="shared" si="71"/>
        <v>1433.0964985690214</v>
      </c>
      <c r="AX44">
        <f t="shared" si="72"/>
        <v>36.756610082662476</v>
      </c>
      <c r="AY44">
        <f t="shared" si="73"/>
        <v>245.03766879786704</v>
      </c>
      <c r="AZ44">
        <f t="shared" si="74"/>
        <v>0.54678956811591739</v>
      </c>
      <c r="BA44">
        <f t="shared" si="75"/>
        <v>2.6346174259977113E-2</v>
      </c>
      <c r="BB44">
        <f t="shared" si="76"/>
        <v>-1</v>
      </c>
      <c r="BC44" t="s">
        <v>423</v>
      </c>
      <c r="BD44">
        <v>532.98</v>
      </c>
      <c r="BE44">
        <f t="shared" si="77"/>
        <v>643.03</v>
      </c>
      <c r="BF44">
        <f t="shared" si="78"/>
        <v>0.62541341498109582</v>
      </c>
      <c r="BG44">
        <f t="shared" si="79"/>
        <v>2.2064805433599757</v>
      </c>
      <c r="BH44">
        <f t="shared" si="80"/>
        <v>0.34196953107141437</v>
      </c>
      <c r="BI44" t="e">
        <f t="shared" si="81"/>
        <v>#DIV/0!</v>
      </c>
      <c r="BJ44">
        <v>303</v>
      </c>
      <c r="BK44">
        <v>300</v>
      </c>
      <c r="BL44">
        <v>300</v>
      </c>
      <c r="BM44">
        <v>300</v>
      </c>
      <c r="BN44">
        <v>10282.299999999999</v>
      </c>
      <c r="BO44">
        <v>1081.78</v>
      </c>
      <c r="BP44">
        <v>-7.1263200000000002E-3</v>
      </c>
      <c r="BQ44">
        <v>5.3815900000000001</v>
      </c>
      <c r="BR44">
        <f t="shared" si="82"/>
        <v>1700.01322580645</v>
      </c>
      <c r="BS44">
        <f t="shared" si="83"/>
        <v>1433.0964985690214</v>
      </c>
      <c r="BT44">
        <f t="shared" si="84"/>
        <v>0.84299138195774381</v>
      </c>
      <c r="BU44">
        <f t="shared" si="85"/>
        <v>0.19598276391548769</v>
      </c>
      <c r="BV44">
        <v>6</v>
      </c>
      <c r="BW44">
        <v>0.5</v>
      </c>
      <c r="BX44" t="s">
        <v>278</v>
      </c>
      <c r="BY44">
        <v>1533052182.8</v>
      </c>
      <c r="BZ44">
        <v>537.75509677419404</v>
      </c>
      <c r="CA44">
        <v>599.97500000000002</v>
      </c>
      <c r="CB44">
        <v>24.907599999999999</v>
      </c>
      <c r="CC44">
        <v>12.055400000000001</v>
      </c>
      <c r="CD44">
        <v>400.02096774193598</v>
      </c>
      <c r="CE44">
        <v>99.015748387096806</v>
      </c>
      <c r="CF44">
        <v>0.10006184193548399</v>
      </c>
      <c r="CG44">
        <v>27.949841935483899</v>
      </c>
      <c r="CH44">
        <v>26.613741935483901</v>
      </c>
      <c r="CI44">
        <v>999.9</v>
      </c>
      <c r="CJ44">
        <v>9993.9951612903205</v>
      </c>
      <c r="CK44">
        <v>0</v>
      </c>
      <c r="CL44">
        <v>17.1141419354839</v>
      </c>
      <c r="CM44">
        <v>1700.01322580645</v>
      </c>
      <c r="CN44">
        <v>0.89999445161290303</v>
      </c>
      <c r="CO44">
        <v>0.1000056</v>
      </c>
      <c r="CP44">
        <v>0</v>
      </c>
      <c r="CQ44">
        <v>773.96487096774194</v>
      </c>
      <c r="CR44">
        <v>4.9993999999999996</v>
      </c>
      <c r="CS44">
        <v>11071.4580645161</v>
      </c>
      <c r="CT44">
        <v>13807.083870967699</v>
      </c>
      <c r="CU44">
        <v>45.436999999999998</v>
      </c>
      <c r="CV44">
        <v>46.25</v>
      </c>
      <c r="CW44">
        <v>46.262</v>
      </c>
      <c r="CX44">
        <v>46.320129032258002</v>
      </c>
      <c r="CY44">
        <v>47.311999999999998</v>
      </c>
      <c r="CZ44">
        <v>1525.5003225806499</v>
      </c>
      <c r="DA44">
        <v>169.51290322580601</v>
      </c>
      <c r="DB44">
        <v>0</v>
      </c>
      <c r="DC44">
        <v>119.700000047684</v>
      </c>
      <c r="DD44">
        <v>773.850411764706</v>
      </c>
      <c r="DE44">
        <v>-2.5938725631244899</v>
      </c>
      <c r="DF44">
        <v>-45.073529492090302</v>
      </c>
      <c r="DG44">
        <v>11069.2</v>
      </c>
      <c r="DH44">
        <v>10</v>
      </c>
      <c r="DI44">
        <v>1533052146.8</v>
      </c>
      <c r="DJ44" t="s">
        <v>424</v>
      </c>
      <c r="DK44">
        <v>43</v>
      </c>
      <c r="DL44">
        <v>-5.8739999999999997</v>
      </c>
      <c r="DM44">
        <v>0.38</v>
      </c>
      <c r="DN44">
        <v>600</v>
      </c>
      <c r="DO44">
        <v>12</v>
      </c>
      <c r="DP44">
        <v>0.02</v>
      </c>
      <c r="DQ44">
        <v>0.01</v>
      </c>
      <c r="DR44">
        <v>36.756609751103099</v>
      </c>
      <c r="DS44">
        <v>-1.37866557423</v>
      </c>
      <c r="DT44">
        <v>0.116734517830789</v>
      </c>
      <c r="DU44">
        <v>0</v>
      </c>
      <c r="DV44">
        <v>1.0246277030162501</v>
      </c>
      <c r="DW44">
        <v>-3.0490244091350299E-2</v>
      </c>
      <c r="DX44">
        <v>2.3926954115651498E-3</v>
      </c>
      <c r="DY44">
        <v>1</v>
      </c>
      <c r="DZ44">
        <v>1</v>
      </c>
      <c r="EA44">
        <v>2</v>
      </c>
      <c r="EB44" t="s">
        <v>284</v>
      </c>
      <c r="EC44">
        <v>1.88544</v>
      </c>
      <c r="ED44">
        <v>1.87744</v>
      </c>
      <c r="EE44">
        <v>1.8766799999999999</v>
      </c>
      <c r="EF44">
        <v>1.8777200000000001</v>
      </c>
      <c r="EG44">
        <v>1.8823300000000001</v>
      </c>
      <c r="EH44">
        <v>1.88141</v>
      </c>
      <c r="EI44">
        <v>1.87622</v>
      </c>
      <c r="EJ44">
        <v>1.87581</v>
      </c>
      <c r="EK44" t="s">
        <v>280</v>
      </c>
      <c r="EL44" t="s">
        <v>19</v>
      </c>
      <c r="EM44" t="s">
        <v>19</v>
      </c>
      <c r="EN44" t="s">
        <v>19</v>
      </c>
      <c r="EO44" t="s">
        <v>281</v>
      </c>
      <c r="EP44" t="s">
        <v>282</v>
      </c>
      <c r="EQ44" t="s">
        <v>283</v>
      </c>
      <c r="ER44" t="s">
        <v>283</v>
      </c>
      <c r="ES44" t="s">
        <v>283</v>
      </c>
      <c r="ET44" t="s">
        <v>283</v>
      </c>
      <c r="EU44">
        <v>0</v>
      </c>
      <c r="EV44">
        <v>100</v>
      </c>
      <c r="EW44">
        <v>100</v>
      </c>
      <c r="EX44">
        <v>-5.8739999999999997</v>
      </c>
      <c r="EY44">
        <v>0.38</v>
      </c>
      <c r="EZ44">
        <v>2</v>
      </c>
      <c r="FA44">
        <v>396.73099999999999</v>
      </c>
      <c r="FB44">
        <v>633.87900000000002</v>
      </c>
      <c r="FC44">
        <v>25</v>
      </c>
      <c r="FD44">
        <v>27.722999999999999</v>
      </c>
      <c r="FE44">
        <v>30.000299999999999</v>
      </c>
      <c r="FF44">
        <v>27.707100000000001</v>
      </c>
      <c r="FG44">
        <v>27.677</v>
      </c>
      <c r="FH44">
        <v>27.5655</v>
      </c>
      <c r="FI44">
        <v>48.967700000000001</v>
      </c>
      <c r="FJ44">
        <v>0</v>
      </c>
      <c r="FK44">
        <v>25</v>
      </c>
      <c r="FL44">
        <v>600</v>
      </c>
      <c r="FM44">
        <v>11.9907</v>
      </c>
      <c r="FN44">
        <v>101.32299999999999</v>
      </c>
      <c r="FO44">
        <v>102.754</v>
      </c>
    </row>
    <row r="45" spans="1:171" x14ac:dyDescent="0.2">
      <c r="A45">
        <v>49</v>
      </c>
      <c r="B45">
        <v>1533052311.3</v>
      </c>
      <c r="C45">
        <v>7044.5</v>
      </c>
      <c r="D45" t="s">
        <v>425</v>
      </c>
      <c r="E45" t="s">
        <v>426</v>
      </c>
      <c r="F45" t="s">
        <v>387</v>
      </c>
      <c r="G45">
        <v>1533052303.3</v>
      </c>
      <c r="H45">
        <f t="shared" si="43"/>
        <v>8.6710391844938804E-3</v>
      </c>
      <c r="I45">
        <f t="shared" si="44"/>
        <v>37.363391605908134</v>
      </c>
      <c r="J45">
        <f t="shared" si="45"/>
        <v>734.42135483871004</v>
      </c>
      <c r="K45">
        <f t="shared" si="46"/>
        <v>650.2745946883482</v>
      </c>
      <c r="L45">
        <f t="shared" si="47"/>
        <v>64.453814807727184</v>
      </c>
      <c r="M45">
        <f t="shared" si="48"/>
        <v>72.794260120681443</v>
      </c>
      <c r="N45">
        <f t="shared" si="49"/>
        <v>0.99617739028099417</v>
      </c>
      <c r="O45">
        <f t="shared" si="50"/>
        <v>2.2444257836093588</v>
      </c>
      <c r="P45">
        <f t="shared" si="51"/>
        <v>0.80174088677080368</v>
      </c>
      <c r="Q45">
        <f t="shared" si="52"/>
        <v>0.51537062088778818</v>
      </c>
      <c r="R45">
        <f t="shared" si="53"/>
        <v>280.85757023952465</v>
      </c>
      <c r="S45">
        <f t="shared" si="54"/>
        <v>27.186998650192066</v>
      </c>
      <c r="T45">
        <f t="shared" si="55"/>
        <v>26.6335193548387</v>
      </c>
      <c r="U45">
        <f t="shared" si="56"/>
        <v>3.5028406632295304</v>
      </c>
      <c r="V45">
        <f t="shared" si="57"/>
        <v>65.089393720885241</v>
      </c>
      <c r="W45">
        <f t="shared" si="58"/>
        <v>2.4631167523981961</v>
      </c>
      <c r="X45">
        <f t="shared" si="59"/>
        <v>3.7842060151312422</v>
      </c>
      <c r="Y45">
        <f t="shared" si="60"/>
        <v>1.0397239108313343</v>
      </c>
      <c r="Z45">
        <f t="shared" si="61"/>
        <v>-382.39282803618011</v>
      </c>
      <c r="AA45">
        <f t="shared" si="62"/>
        <v>159.52289040100379</v>
      </c>
      <c r="AB45">
        <f t="shared" si="63"/>
        <v>15.383861868702896</v>
      </c>
      <c r="AC45">
        <f t="shared" si="64"/>
        <v>73.371494473051257</v>
      </c>
      <c r="AD45">
        <v>-4.1033849085360202E-2</v>
      </c>
      <c r="AE45">
        <v>4.6064090360931099E-2</v>
      </c>
      <c r="AF45">
        <v>3.4452598085167399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52160.521187475031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427</v>
      </c>
      <c r="AS45">
        <v>774.77211764705896</v>
      </c>
      <c r="AT45">
        <v>1141.27</v>
      </c>
      <c r="AU45">
        <f t="shared" si="70"/>
        <v>0.32113161859414596</v>
      </c>
      <c r="AV45">
        <v>0.5</v>
      </c>
      <c r="AW45">
        <f t="shared" si="71"/>
        <v>1433.0728372786969</v>
      </c>
      <c r="AX45">
        <f t="shared" si="72"/>
        <v>37.363391605908134</v>
      </c>
      <c r="AY45">
        <f t="shared" si="73"/>
        <v>230.10249989930654</v>
      </c>
      <c r="AZ45">
        <f t="shared" si="74"/>
        <v>0.53527210914157031</v>
      </c>
      <c r="BA45">
        <f t="shared" si="75"/>
        <v>2.6770022156555197E-2</v>
      </c>
      <c r="BB45">
        <f t="shared" si="76"/>
        <v>-1</v>
      </c>
      <c r="BC45" t="s">
        <v>428</v>
      </c>
      <c r="BD45">
        <v>530.38</v>
      </c>
      <c r="BE45">
        <f t="shared" si="77"/>
        <v>610.89</v>
      </c>
      <c r="BF45">
        <f t="shared" si="78"/>
        <v>0.59994087700394672</v>
      </c>
      <c r="BG45">
        <f t="shared" si="79"/>
        <v>2.1517968249179833</v>
      </c>
      <c r="BH45">
        <f t="shared" si="80"/>
        <v>0.32113161859414602</v>
      </c>
      <c r="BI45" t="e">
        <f t="shared" si="81"/>
        <v>#DIV/0!</v>
      </c>
      <c r="BJ45">
        <v>305</v>
      </c>
      <c r="BK45">
        <v>300</v>
      </c>
      <c r="BL45">
        <v>300</v>
      </c>
      <c r="BM45">
        <v>300</v>
      </c>
      <c r="BN45">
        <v>10282.299999999999</v>
      </c>
      <c r="BO45">
        <v>1056.53</v>
      </c>
      <c r="BP45">
        <v>-7.1261099999999997E-3</v>
      </c>
      <c r="BQ45">
        <v>5.9874299999999998</v>
      </c>
      <c r="BR45">
        <f t="shared" si="82"/>
        <v>1699.9851612903201</v>
      </c>
      <c r="BS45">
        <f t="shared" si="83"/>
        <v>1433.0728372786969</v>
      </c>
      <c r="BT45">
        <f t="shared" si="84"/>
        <v>0.84299138010767583</v>
      </c>
      <c r="BU45">
        <f t="shared" si="85"/>
        <v>0.19598276021535177</v>
      </c>
      <c r="BV45">
        <v>6</v>
      </c>
      <c r="BW45">
        <v>0.5</v>
      </c>
      <c r="BX45" t="s">
        <v>278</v>
      </c>
      <c r="BY45">
        <v>1533052303.3</v>
      </c>
      <c r="BZ45">
        <v>734.42135483871004</v>
      </c>
      <c r="CA45">
        <v>800.01677419354803</v>
      </c>
      <c r="CB45">
        <v>24.850387096774199</v>
      </c>
      <c r="CC45">
        <v>12.1674258064516</v>
      </c>
      <c r="CD45">
        <v>400.01196774193602</v>
      </c>
      <c r="CE45">
        <v>99.017838709677406</v>
      </c>
      <c r="CF45">
        <v>0.100003712903226</v>
      </c>
      <c r="CG45">
        <v>27.951874193548399</v>
      </c>
      <c r="CH45">
        <v>26.6335193548387</v>
      </c>
      <c r="CI45">
        <v>999.9</v>
      </c>
      <c r="CJ45">
        <v>9993.6661290322609</v>
      </c>
      <c r="CK45">
        <v>0</v>
      </c>
      <c r="CL45">
        <v>16.913703225806501</v>
      </c>
      <c r="CM45">
        <v>1699.9851612903201</v>
      </c>
      <c r="CN45">
        <v>0.89999322580645202</v>
      </c>
      <c r="CO45">
        <v>0.10000680000000001</v>
      </c>
      <c r="CP45">
        <v>0</v>
      </c>
      <c r="CQ45">
        <v>775.11251612903197</v>
      </c>
      <c r="CR45">
        <v>4.9993999999999996</v>
      </c>
      <c r="CS45">
        <v>11086.625806451601</v>
      </c>
      <c r="CT45">
        <v>13806.841935483901</v>
      </c>
      <c r="CU45">
        <v>45.436999999999998</v>
      </c>
      <c r="CV45">
        <v>46.25</v>
      </c>
      <c r="CW45">
        <v>46.25</v>
      </c>
      <c r="CX45">
        <v>46.332322580645098</v>
      </c>
      <c r="CY45">
        <v>47.311999999999998</v>
      </c>
      <c r="CZ45">
        <v>1525.4751612903201</v>
      </c>
      <c r="DA45">
        <v>169.51</v>
      </c>
      <c r="DB45">
        <v>0</v>
      </c>
      <c r="DC45">
        <v>119.700000047684</v>
      </c>
      <c r="DD45">
        <v>774.77211764705896</v>
      </c>
      <c r="DE45">
        <v>-6.9987745372618004</v>
      </c>
      <c r="DF45">
        <v>-115.857843686057</v>
      </c>
      <c r="DG45">
        <v>11079.594117647101</v>
      </c>
      <c r="DH45">
        <v>10</v>
      </c>
      <c r="DI45">
        <v>1533052259.8</v>
      </c>
      <c r="DJ45" t="s">
        <v>429</v>
      </c>
      <c r="DK45">
        <v>44</v>
      </c>
      <c r="DL45">
        <v>-6.8079999999999998</v>
      </c>
      <c r="DM45">
        <v>0.378</v>
      </c>
      <c r="DN45">
        <v>800</v>
      </c>
      <c r="DO45">
        <v>12</v>
      </c>
      <c r="DP45">
        <v>0.02</v>
      </c>
      <c r="DQ45">
        <v>0.01</v>
      </c>
      <c r="DR45">
        <v>37.369407608951498</v>
      </c>
      <c r="DS45">
        <v>-0.984287888179179</v>
      </c>
      <c r="DT45">
        <v>0.13622463994869</v>
      </c>
      <c r="DU45">
        <v>0</v>
      </c>
      <c r="DV45">
        <v>0.99627461226697001</v>
      </c>
      <c r="DW45">
        <v>1.8488415096301999E-2</v>
      </c>
      <c r="DX45">
        <v>2.6455124393734799E-3</v>
      </c>
      <c r="DY45">
        <v>1</v>
      </c>
      <c r="DZ45">
        <v>1</v>
      </c>
      <c r="EA45">
        <v>2</v>
      </c>
      <c r="EB45" t="s">
        <v>284</v>
      </c>
      <c r="EC45">
        <v>1.8854299999999999</v>
      </c>
      <c r="ED45">
        <v>1.87744</v>
      </c>
      <c r="EE45">
        <v>1.8766799999999999</v>
      </c>
      <c r="EF45">
        <v>1.87774</v>
      </c>
      <c r="EG45">
        <v>1.88232</v>
      </c>
      <c r="EH45">
        <v>1.8814200000000001</v>
      </c>
      <c r="EI45">
        <v>1.87622</v>
      </c>
      <c r="EJ45">
        <v>1.87584</v>
      </c>
      <c r="EK45" t="s">
        <v>280</v>
      </c>
      <c r="EL45" t="s">
        <v>19</v>
      </c>
      <c r="EM45" t="s">
        <v>19</v>
      </c>
      <c r="EN45" t="s">
        <v>19</v>
      </c>
      <c r="EO45" t="s">
        <v>281</v>
      </c>
      <c r="EP45" t="s">
        <v>282</v>
      </c>
      <c r="EQ45" t="s">
        <v>283</v>
      </c>
      <c r="ER45" t="s">
        <v>283</v>
      </c>
      <c r="ES45" t="s">
        <v>283</v>
      </c>
      <c r="ET45" t="s">
        <v>283</v>
      </c>
      <c r="EU45">
        <v>0</v>
      </c>
      <c r="EV45">
        <v>100</v>
      </c>
      <c r="EW45">
        <v>100</v>
      </c>
      <c r="EX45">
        <v>-6.8079999999999998</v>
      </c>
      <c r="EY45">
        <v>0.378</v>
      </c>
      <c r="EZ45">
        <v>2</v>
      </c>
      <c r="FA45">
        <v>396.68</v>
      </c>
      <c r="FB45">
        <v>634.30200000000002</v>
      </c>
      <c r="FC45">
        <v>25.0002</v>
      </c>
      <c r="FD45">
        <v>27.7499</v>
      </c>
      <c r="FE45">
        <v>30.0002</v>
      </c>
      <c r="FF45">
        <v>27.730699999999999</v>
      </c>
      <c r="FG45">
        <v>27.700800000000001</v>
      </c>
      <c r="FH45">
        <v>34.8369</v>
      </c>
      <c r="FI45">
        <v>48.594099999999997</v>
      </c>
      <c r="FJ45">
        <v>0</v>
      </c>
      <c r="FK45">
        <v>25</v>
      </c>
      <c r="FL45">
        <v>800</v>
      </c>
      <c r="FM45">
        <v>12.1732</v>
      </c>
      <c r="FN45">
        <v>101.322</v>
      </c>
      <c r="FO45">
        <v>102.751</v>
      </c>
    </row>
    <row r="46" spans="1:171" x14ac:dyDescent="0.2">
      <c r="A46">
        <v>50</v>
      </c>
      <c r="B46">
        <v>1533052431.8</v>
      </c>
      <c r="C46">
        <v>7165</v>
      </c>
      <c r="D46" t="s">
        <v>430</v>
      </c>
      <c r="E46" t="s">
        <v>431</v>
      </c>
      <c r="F46" t="s">
        <v>387</v>
      </c>
      <c r="G46">
        <v>1533052423.8161299</v>
      </c>
      <c r="H46">
        <f t="shared" si="43"/>
        <v>8.3403781126573547E-3</v>
      </c>
      <c r="I46">
        <f t="shared" si="44"/>
        <v>37.244537405179081</v>
      </c>
      <c r="J46">
        <f t="shared" si="45"/>
        <v>932.44919354838703</v>
      </c>
      <c r="K46">
        <f t="shared" si="46"/>
        <v>840.33307372016191</v>
      </c>
      <c r="L46">
        <f t="shared" si="47"/>
        <v>83.29177731603626</v>
      </c>
      <c r="M46">
        <f t="shared" si="48"/>
        <v>92.422103825718352</v>
      </c>
      <c r="N46">
        <f t="shared" si="49"/>
        <v>0.92516568444988678</v>
      </c>
      <c r="O46">
        <f t="shared" si="50"/>
        <v>2.2463213638187383</v>
      </c>
      <c r="P46">
        <f t="shared" si="51"/>
        <v>0.75507100373105152</v>
      </c>
      <c r="Q46">
        <f t="shared" si="52"/>
        <v>0.48457723467547359</v>
      </c>
      <c r="R46">
        <f t="shared" si="53"/>
        <v>280.86231254373001</v>
      </c>
      <c r="S46">
        <f t="shared" si="54"/>
        <v>27.303826283005755</v>
      </c>
      <c r="T46">
        <f t="shared" si="55"/>
        <v>26.6938903225806</v>
      </c>
      <c r="U46">
        <f t="shared" si="56"/>
        <v>3.5153142020367985</v>
      </c>
      <c r="V46">
        <f t="shared" si="57"/>
        <v>64.809464792835954</v>
      </c>
      <c r="W46">
        <f t="shared" si="58"/>
        <v>2.4534442501083276</v>
      </c>
      <c r="X46">
        <f t="shared" si="59"/>
        <v>3.7856264635895149</v>
      </c>
      <c r="Y46">
        <f t="shared" si="60"/>
        <v>1.0618699519284709</v>
      </c>
      <c r="Z46">
        <f t="shared" si="61"/>
        <v>-367.81067476818936</v>
      </c>
      <c r="AA46">
        <f t="shared" si="62"/>
        <v>153.12583360397153</v>
      </c>
      <c r="AB46">
        <f t="shared" si="63"/>
        <v>14.759408060845688</v>
      </c>
      <c r="AC46">
        <f t="shared" si="64"/>
        <v>80.936879440357899</v>
      </c>
      <c r="AD46">
        <v>-4.1084786226949901E-2</v>
      </c>
      <c r="AE46">
        <v>4.6121271764704097E-2</v>
      </c>
      <c r="AF46">
        <v>3.4486460374007102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52221.501221904036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432</v>
      </c>
      <c r="AS46">
        <v>769.98170588235303</v>
      </c>
      <c r="AT46">
        <v>1109.58</v>
      </c>
      <c r="AU46">
        <f t="shared" si="70"/>
        <v>0.3060602156830935</v>
      </c>
      <c r="AV46">
        <v>0.5</v>
      </c>
      <c r="AW46">
        <f t="shared" si="71"/>
        <v>1433.0972824399817</v>
      </c>
      <c r="AX46">
        <f t="shared" si="72"/>
        <v>37.244537405179081</v>
      </c>
      <c r="AY46">
        <f t="shared" si="73"/>
        <v>219.30703167921797</v>
      </c>
      <c r="AZ46">
        <f t="shared" si="74"/>
        <v>0.52436056886389437</v>
      </c>
      <c r="BA46">
        <f t="shared" si="75"/>
        <v>2.6686630331239056E-2</v>
      </c>
      <c r="BB46">
        <f t="shared" si="76"/>
        <v>-1</v>
      </c>
      <c r="BC46" t="s">
        <v>433</v>
      </c>
      <c r="BD46">
        <v>527.76</v>
      </c>
      <c r="BE46">
        <f t="shared" si="77"/>
        <v>581.81999999999994</v>
      </c>
      <c r="BF46">
        <f t="shared" si="78"/>
        <v>0.58368274400613063</v>
      </c>
      <c r="BG46">
        <f t="shared" si="79"/>
        <v>2.102432924056389</v>
      </c>
      <c r="BH46">
        <f t="shared" si="80"/>
        <v>0.30606021568309355</v>
      </c>
      <c r="BI46" t="e">
        <f t="shared" si="81"/>
        <v>#DIV/0!</v>
      </c>
      <c r="BJ46">
        <v>307</v>
      </c>
      <c r="BK46">
        <v>300</v>
      </c>
      <c r="BL46">
        <v>300</v>
      </c>
      <c r="BM46">
        <v>300</v>
      </c>
      <c r="BN46">
        <v>10282.299999999999</v>
      </c>
      <c r="BO46">
        <v>1035.8399999999999</v>
      </c>
      <c r="BP46">
        <v>-7.1259499999999998E-3</v>
      </c>
      <c r="BQ46">
        <v>6.3568100000000003</v>
      </c>
      <c r="BR46">
        <f t="shared" si="82"/>
        <v>1700.01419354839</v>
      </c>
      <c r="BS46">
        <f t="shared" si="83"/>
        <v>1433.0972824399817</v>
      </c>
      <c r="BT46">
        <f t="shared" si="84"/>
        <v>0.84299136317722123</v>
      </c>
      <c r="BU46">
        <f t="shared" si="85"/>
        <v>0.19598272635444242</v>
      </c>
      <c r="BV46">
        <v>6</v>
      </c>
      <c r="BW46">
        <v>0.5</v>
      </c>
      <c r="BX46" t="s">
        <v>278</v>
      </c>
      <c r="BY46">
        <v>1533052423.8161299</v>
      </c>
      <c r="BZ46">
        <v>932.44919354838703</v>
      </c>
      <c r="CA46">
        <v>999.98019354838698</v>
      </c>
      <c r="CB46">
        <v>24.7528677419355</v>
      </c>
      <c r="CC46">
        <v>12.552203225806499</v>
      </c>
      <c r="CD46">
        <v>400.00754838709702</v>
      </c>
      <c r="CE46">
        <v>99.017625806451605</v>
      </c>
      <c r="CF46">
        <v>9.9950212903225796E-2</v>
      </c>
      <c r="CG46">
        <v>27.9583096774194</v>
      </c>
      <c r="CH46">
        <v>26.6938903225806</v>
      </c>
      <c r="CI46">
        <v>999.9</v>
      </c>
      <c r="CJ46">
        <v>10006.0932258065</v>
      </c>
      <c r="CK46">
        <v>0</v>
      </c>
      <c r="CL46">
        <v>17.112603225806499</v>
      </c>
      <c r="CM46">
        <v>1700.01419354839</v>
      </c>
      <c r="CN46">
        <v>0.89999322580645202</v>
      </c>
      <c r="CO46">
        <v>0.10000680000000001</v>
      </c>
      <c r="CP46">
        <v>0</v>
      </c>
      <c r="CQ46">
        <v>770.36667741935503</v>
      </c>
      <c r="CR46">
        <v>4.9993999999999996</v>
      </c>
      <c r="CS46">
        <v>11012.629032258101</v>
      </c>
      <c r="CT46">
        <v>13807.0903225806</v>
      </c>
      <c r="CU46">
        <v>45.436999999999998</v>
      </c>
      <c r="CV46">
        <v>46.213419354838699</v>
      </c>
      <c r="CW46">
        <v>46.25</v>
      </c>
      <c r="CX46">
        <v>46.375</v>
      </c>
      <c r="CY46">
        <v>47.311999999999998</v>
      </c>
      <c r="CZ46">
        <v>1525.50225806452</v>
      </c>
      <c r="DA46">
        <v>169.51193548387101</v>
      </c>
      <c r="DB46">
        <v>0</v>
      </c>
      <c r="DC46">
        <v>119.700000047684</v>
      </c>
      <c r="DD46">
        <v>769.98170588235303</v>
      </c>
      <c r="DE46">
        <v>-6.7441176728931298</v>
      </c>
      <c r="DF46">
        <v>-98.897059060204597</v>
      </c>
      <c r="DG46">
        <v>11008.3411764706</v>
      </c>
      <c r="DH46">
        <v>10</v>
      </c>
      <c r="DI46">
        <v>1533052381.8</v>
      </c>
      <c r="DJ46" t="s">
        <v>434</v>
      </c>
      <c r="DK46">
        <v>45</v>
      </c>
      <c r="DL46">
        <v>-7.6150000000000002</v>
      </c>
      <c r="DM46">
        <v>0.38600000000000001</v>
      </c>
      <c r="DN46">
        <v>1000</v>
      </c>
      <c r="DO46">
        <v>12</v>
      </c>
      <c r="DP46">
        <v>0.02</v>
      </c>
      <c r="DQ46">
        <v>0.01</v>
      </c>
      <c r="DR46">
        <v>37.2470096355067</v>
      </c>
      <c r="DS46">
        <v>9.9784305147741198E-2</v>
      </c>
      <c r="DT46">
        <v>8.9893262086916795E-2</v>
      </c>
      <c r="DU46">
        <v>0</v>
      </c>
      <c r="DV46">
        <v>0.92569740101708398</v>
      </c>
      <c r="DW46">
        <v>-5.81902094485027E-2</v>
      </c>
      <c r="DX46">
        <v>4.3846371095074103E-3</v>
      </c>
      <c r="DY46">
        <v>1</v>
      </c>
      <c r="DZ46">
        <v>1</v>
      </c>
      <c r="EA46">
        <v>2</v>
      </c>
      <c r="EB46" t="s">
        <v>284</v>
      </c>
      <c r="EC46">
        <v>1.8854</v>
      </c>
      <c r="ED46">
        <v>1.87744</v>
      </c>
      <c r="EE46">
        <v>1.8766799999999999</v>
      </c>
      <c r="EF46">
        <v>1.87775</v>
      </c>
      <c r="EG46">
        <v>1.8823300000000001</v>
      </c>
      <c r="EH46">
        <v>1.88141</v>
      </c>
      <c r="EI46">
        <v>1.87622</v>
      </c>
      <c r="EJ46">
        <v>1.8757999999999999</v>
      </c>
      <c r="EK46" t="s">
        <v>280</v>
      </c>
      <c r="EL46" t="s">
        <v>19</v>
      </c>
      <c r="EM46" t="s">
        <v>19</v>
      </c>
      <c r="EN46" t="s">
        <v>19</v>
      </c>
      <c r="EO46" t="s">
        <v>281</v>
      </c>
      <c r="EP46" t="s">
        <v>282</v>
      </c>
      <c r="EQ46" t="s">
        <v>283</v>
      </c>
      <c r="ER46" t="s">
        <v>283</v>
      </c>
      <c r="ES46" t="s">
        <v>283</v>
      </c>
      <c r="ET46" t="s">
        <v>283</v>
      </c>
      <c r="EU46">
        <v>0</v>
      </c>
      <c r="EV46">
        <v>100</v>
      </c>
      <c r="EW46">
        <v>100</v>
      </c>
      <c r="EX46">
        <v>-7.6150000000000002</v>
      </c>
      <c r="EY46">
        <v>0.38600000000000001</v>
      </c>
      <c r="EZ46">
        <v>2</v>
      </c>
      <c r="FA46">
        <v>396.51600000000002</v>
      </c>
      <c r="FB46">
        <v>635.13099999999997</v>
      </c>
      <c r="FC46">
        <v>24.9998</v>
      </c>
      <c r="FD46">
        <v>27.750499999999999</v>
      </c>
      <c r="FE46">
        <v>30</v>
      </c>
      <c r="FF46">
        <v>27.735399999999998</v>
      </c>
      <c r="FG46">
        <v>27.709399999999999</v>
      </c>
      <c r="FH46">
        <v>41.798099999999998</v>
      </c>
      <c r="FI46">
        <v>46.854399999999998</v>
      </c>
      <c r="FJ46">
        <v>0</v>
      </c>
      <c r="FK46">
        <v>25</v>
      </c>
      <c r="FL46">
        <v>1000</v>
      </c>
      <c r="FM46">
        <v>12.6195</v>
      </c>
      <c r="FN46">
        <v>101.327</v>
      </c>
      <c r="FO46">
        <v>102.756</v>
      </c>
    </row>
    <row r="47" spans="1:171" x14ac:dyDescent="0.2">
      <c r="A47">
        <v>51</v>
      </c>
      <c r="B47">
        <v>1533052922.9000001</v>
      </c>
      <c r="C47">
        <v>7656.1000001430502</v>
      </c>
      <c r="D47" t="s">
        <v>437</v>
      </c>
      <c r="E47" t="s">
        <v>438</v>
      </c>
      <c r="F47" t="s">
        <v>439</v>
      </c>
      <c r="G47">
        <v>1533052914.9000001</v>
      </c>
      <c r="H47">
        <f t="shared" si="43"/>
        <v>8.9146010727320438E-3</v>
      </c>
      <c r="I47">
        <f t="shared" si="44"/>
        <v>29.491847043079325</v>
      </c>
      <c r="J47">
        <f t="shared" si="45"/>
        <v>351.152548387097</v>
      </c>
      <c r="K47">
        <f t="shared" si="46"/>
        <v>289.29706197302551</v>
      </c>
      <c r="L47">
        <f t="shared" si="47"/>
        <v>28.671029411433953</v>
      </c>
      <c r="M47">
        <f t="shared" si="48"/>
        <v>34.801269580972061</v>
      </c>
      <c r="N47">
        <f t="shared" si="49"/>
        <v>1.0137145251080222</v>
      </c>
      <c r="O47">
        <f t="shared" si="50"/>
        <v>2.2458920817941941</v>
      </c>
      <c r="P47">
        <f t="shared" si="51"/>
        <v>0.81320444774044665</v>
      </c>
      <c r="Q47">
        <f t="shared" si="52"/>
        <v>0.52293701513103674</v>
      </c>
      <c r="R47">
        <f t="shared" si="53"/>
        <v>280.86082913530214</v>
      </c>
      <c r="S47">
        <f t="shared" si="54"/>
        <v>27.138627058145335</v>
      </c>
      <c r="T47">
        <f t="shared" si="55"/>
        <v>26.675270967741898</v>
      </c>
      <c r="U47">
        <f t="shared" si="56"/>
        <v>3.5114630375120712</v>
      </c>
      <c r="V47">
        <f t="shared" si="57"/>
        <v>64.826589147986397</v>
      </c>
      <c r="W47">
        <f t="shared" si="58"/>
        <v>2.4577520334104244</v>
      </c>
      <c r="X47">
        <f t="shared" si="59"/>
        <v>3.7912715534051284</v>
      </c>
      <c r="Y47">
        <f t="shared" si="60"/>
        <v>1.0537110041016469</v>
      </c>
      <c r="Z47">
        <f t="shared" si="61"/>
        <v>-393.13390730748313</v>
      </c>
      <c r="AA47">
        <f t="shared" si="62"/>
        <v>158.44520551471854</v>
      </c>
      <c r="AB47">
        <f t="shared" si="63"/>
        <v>15.275581805774721</v>
      </c>
      <c r="AC47">
        <f t="shared" si="64"/>
        <v>61.447709148312271</v>
      </c>
      <c r="AD47">
        <v>-4.1073247375118402E-2</v>
      </c>
      <c r="AE47">
        <v>4.6108318392664403E-2</v>
      </c>
      <c r="AF47">
        <v>3.4478790769424701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52202.749082306451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440</v>
      </c>
      <c r="AS47">
        <v>1004.01823529412</v>
      </c>
      <c r="AT47">
        <v>1495.77</v>
      </c>
      <c r="AU47">
        <f t="shared" si="70"/>
        <v>0.32876161756545452</v>
      </c>
      <c r="AV47">
        <v>0.5</v>
      </c>
      <c r="AW47">
        <f t="shared" si="71"/>
        <v>1433.0877240995803</v>
      </c>
      <c r="AX47">
        <f t="shared" si="72"/>
        <v>29.491847043079325</v>
      </c>
      <c r="AY47">
        <f t="shared" si="73"/>
        <v>235.57211914408691</v>
      </c>
      <c r="AZ47">
        <f t="shared" si="74"/>
        <v>0.56957286213789549</v>
      </c>
      <c r="BA47">
        <f t="shared" si="75"/>
        <v>2.1277027588968832E-2</v>
      </c>
      <c r="BB47">
        <f t="shared" si="76"/>
        <v>-1</v>
      </c>
      <c r="BC47" t="s">
        <v>441</v>
      </c>
      <c r="BD47">
        <v>643.82000000000005</v>
      </c>
      <c r="BE47">
        <f t="shared" si="77"/>
        <v>851.94999999999993</v>
      </c>
      <c r="BF47">
        <f t="shared" si="78"/>
        <v>0.57720730642159757</v>
      </c>
      <c r="BG47">
        <f t="shared" si="79"/>
        <v>2.3232735857848463</v>
      </c>
      <c r="BH47">
        <f t="shared" si="80"/>
        <v>0.32876161756545458</v>
      </c>
      <c r="BI47" t="e">
        <f t="shared" si="81"/>
        <v>#DIV/0!</v>
      </c>
      <c r="BJ47">
        <v>309</v>
      </c>
      <c r="BK47">
        <v>300</v>
      </c>
      <c r="BL47">
        <v>300</v>
      </c>
      <c r="BM47">
        <v>300</v>
      </c>
      <c r="BN47">
        <v>10290</v>
      </c>
      <c r="BO47">
        <v>1389.07</v>
      </c>
      <c r="BP47">
        <v>-7.1319599999999997E-3</v>
      </c>
      <c r="BQ47">
        <v>4.4998800000000001</v>
      </c>
      <c r="BR47">
        <f t="shared" si="82"/>
        <v>1700.0025806451599</v>
      </c>
      <c r="BS47">
        <f t="shared" si="83"/>
        <v>1433.0877240995803</v>
      </c>
      <c r="BT47">
        <f t="shared" si="84"/>
        <v>0.84299149919861649</v>
      </c>
      <c r="BU47">
        <f t="shared" si="85"/>
        <v>0.19598299839723288</v>
      </c>
      <c r="BV47">
        <v>6</v>
      </c>
      <c r="BW47">
        <v>0.5</v>
      </c>
      <c r="BX47" t="s">
        <v>278</v>
      </c>
      <c r="BY47">
        <v>1533052914.9000001</v>
      </c>
      <c r="BZ47">
        <v>351.152548387097</v>
      </c>
      <c r="CA47">
        <v>400.084838709677</v>
      </c>
      <c r="CB47">
        <v>24.799264516129</v>
      </c>
      <c r="CC47">
        <v>11.7592580645161</v>
      </c>
      <c r="CD47">
        <v>400.00864516129002</v>
      </c>
      <c r="CE47">
        <v>99.005870967741899</v>
      </c>
      <c r="CF47">
        <v>9.9972748387096799E-2</v>
      </c>
      <c r="CG47">
        <v>27.983864516129</v>
      </c>
      <c r="CH47">
        <v>26.675270967741898</v>
      </c>
      <c r="CI47">
        <v>999.9</v>
      </c>
      <c r="CJ47">
        <v>10004.4706451613</v>
      </c>
      <c r="CK47">
        <v>0</v>
      </c>
      <c r="CL47">
        <v>17.850016129032301</v>
      </c>
      <c r="CM47">
        <v>1700.0025806451599</v>
      </c>
      <c r="CN47">
        <v>0.89999099999999999</v>
      </c>
      <c r="CO47">
        <v>0.100009</v>
      </c>
      <c r="CP47">
        <v>0</v>
      </c>
      <c r="CQ47">
        <v>1004.85161290323</v>
      </c>
      <c r="CR47">
        <v>4.9993999999999996</v>
      </c>
      <c r="CS47">
        <v>15016.203225806499</v>
      </c>
      <c r="CT47">
        <v>13806.987096774201</v>
      </c>
      <c r="CU47">
        <v>45.316064516129003</v>
      </c>
      <c r="CV47">
        <v>46.186999999999998</v>
      </c>
      <c r="CW47">
        <v>46.186999999999998</v>
      </c>
      <c r="CX47">
        <v>46.375</v>
      </c>
      <c r="CY47">
        <v>47.237806451612897</v>
      </c>
      <c r="CZ47">
        <v>1525.48903225806</v>
      </c>
      <c r="DA47">
        <v>169.51903225806501</v>
      </c>
      <c r="DB47">
        <v>0</v>
      </c>
      <c r="DC47">
        <v>490.5</v>
      </c>
      <c r="DD47">
        <v>1004.01823529412</v>
      </c>
      <c r="DE47">
        <v>-17.4803921477694</v>
      </c>
      <c r="DF47">
        <v>-252.25490201517701</v>
      </c>
      <c r="DG47">
        <v>15001.476470588201</v>
      </c>
      <c r="DH47">
        <v>10</v>
      </c>
      <c r="DI47">
        <v>1533052892.9000001</v>
      </c>
      <c r="DJ47" t="s">
        <v>442</v>
      </c>
      <c r="DK47">
        <v>46</v>
      </c>
      <c r="DL47">
        <v>-4.6920000000000002</v>
      </c>
      <c r="DM47">
        <v>0.35799999999999998</v>
      </c>
      <c r="DN47">
        <v>400</v>
      </c>
      <c r="DO47">
        <v>11</v>
      </c>
      <c r="DP47">
        <v>0.02</v>
      </c>
      <c r="DQ47">
        <v>0.01</v>
      </c>
      <c r="DR47">
        <v>29.499075147685001</v>
      </c>
      <c r="DS47">
        <v>-0.54696437181370094</v>
      </c>
      <c r="DT47">
        <v>5.8715915510823301E-2</v>
      </c>
      <c r="DU47">
        <v>0</v>
      </c>
      <c r="DV47">
        <v>1.0135142846727101</v>
      </c>
      <c r="DW47">
        <v>1.2625712474936599E-2</v>
      </c>
      <c r="DX47">
        <v>3.78364511839736E-3</v>
      </c>
      <c r="DY47">
        <v>1</v>
      </c>
      <c r="DZ47">
        <v>1</v>
      </c>
      <c r="EA47">
        <v>2</v>
      </c>
      <c r="EB47" t="s">
        <v>284</v>
      </c>
      <c r="EC47">
        <v>1.88541</v>
      </c>
      <c r="ED47">
        <v>1.87744</v>
      </c>
      <c r="EE47">
        <v>1.8766799999999999</v>
      </c>
      <c r="EF47">
        <v>1.87768</v>
      </c>
      <c r="EG47">
        <v>1.88232</v>
      </c>
      <c r="EH47">
        <v>1.88141</v>
      </c>
      <c r="EI47">
        <v>1.8762099999999999</v>
      </c>
      <c r="EJ47">
        <v>1.8757999999999999</v>
      </c>
      <c r="EK47" t="s">
        <v>280</v>
      </c>
      <c r="EL47" t="s">
        <v>19</v>
      </c>
      <c r="EM47" t="s">
        <v>19</v>
      </c>
      <c r="EN47" t="s">
        <v>19</v>
      </c>
      <c r="EO47" t="s">
        <v>281</v>
      </c>
      <c r="EP47" t="s">
        <v>282</v>
      </c>
      <c r="EQ47" t="s">
        <v>283</v>
      </c>
      <c r="ER47" t="s">
        <v>283</v>
      </c>
      <c r="ES47" t="s">
        <v>283</v>
      </c>
      <c r="ET47" t="s">
        <v>283</v>
      </c>
      <c r="EU47">
        <v>0</v>
      </c>
      <c r="EV47">
        <v>100</v>
      </c>
      <c r="EW47">
        <v>100</v>
      </c>
      <c r="EX47">
        <v>-4.6920000000000002</v>
      </c>
      <c r="EY47">
        <v>0.35799999999999998</v>
      </c>
      <c r="EZ47">
        <v>2</v>
      </c>
      <c r="FA47">
        <v>387.529</v>
      </c>
      <c r="FB47">
        <v>631.452</v>
      </c>
      <c r="FC47">
        <v>24.999700000000001</v>
      </c>
      <c r="FD47">
        <v>27.7334</v>
      </c>
      <c r="FE47">
        <v>30</v>
      </c>
      <c r="FF47">
        <v>27.741499999999998</v>
      </c>
      <c r="FG47">
        <v>27.7118</v>
      </c>
      <c r="FH47">
        <v>19.8764</v>
      </c>
      <c r="FI47">
        <v>50.214100000000002</v>
      </c>
      <c r="FJ47">
        <v>0</v>
      </c>
      <c r="FK47">
        <v>25</v>
      </c>
      <c r="FL47">
        <v>400</v>
      </c>
      <c r="FM47">
        <v>11.725899999999999</v>
      </c>
      <c r="FN47">
        <v>101.336</v>
      </c>
      <c r="FO47">
        <v>102.761</v>
      </c>
    </row>
    <row r="48" spans="1:171" x14ac:dyDescent="0.2">
      <c r="A48">
        <v>52</v>
      </c>
      <c r="B48">
        <v>1533053027.9000001</v>
      </c>
      <c r="C48">
        <v>7761.1000001430502</v>
      </c>
      <c r="D48" t="s">
        <v>443</v>
      </c>
      <c r="E48" t="s">
        <v>444</v>
      </c>
      <c r="F48" t="s">
        <v>439</v>
      </c>
      <c r="G48">
        <v>1533053019.9000001</v>
      </c>
      <c r="H48">
        <f t="shared" si="43"/>
        <v>8.7294776546620444E-3</v>
      </c>
      <c r="I48">
        <f t="shared" si="44"/>
        <v>23.200172951106524</v>
      </c>
      <c r="J48">
        <f t="shared" si="45"/>
        <v>261.82851612903198</v>
      </c>
      <c r="K48">
        <f t="shared" si="46"/>
        <v>212.26412144496129</v>
      </c>
      <c r="L48">
        <f t="shared" si="47"/>
        <v>21.036082621570166</v>
      </c>
      <c r="M48">
        <f t="shared" si="48"/>
        <v>25.94807949868995</v>
      </c>
      <c r="N48">
        <f t="shared" si="49"/>
        <v>0.9832379511926812</v>
      </c>
      <c r="O48">
        <f t="shared" si="50"/>
        <v>2.2451616897022491</v>
      </c>
      <c r="P48">
        <f t="shared" si="51"/>
        <v>0.79335993661592774</v>
      </c>
      <c r="Q48">
        <f t="shared" si="52"/>
        <v>0.5098309715098519</v>
      </c>
      <c r="R48">
        <f t="shared" si="53"/>
        <v>280.86215810943747</v>
      </c>
      <c r="S48">
        <f t="shared" si="54"/>
        <v>27.211048056389959</v>
      </c>
      <c r="T48">
        <f t="shared" si="55"/>
        <v>26.7630129032258</v>
      </c>
      <c r="U48">
        <f t="shared" si="56"/>
        <v>3.5296435585771637</v>
      </c>
      <c r="V48">
        <f t="shared" si="57"/>
        <v>65.165523755759764</v>
      </c>
      <c r="W48">
        <f t="shared" si="58"/>
        <v>2.4722120077991248</v>
      </c>
      <c r="X48">
        <f t="shared" si="59"/>
        <v>3.7937422509868401</v>
      </c>
      <c r="Y48">
        <f t="shared" si="60"/>
        <v>1.057431550778039</v>
      </c>
      <c r="Z48">
        <f t="shared" si="61"/>
        <v>-384.96996457059618</v>
      </c>
      <c r="AA48">
        <f t="shared" si="62"/>
        <v>149.12582908552048</v>
      </c>
      <c r="AB48">
        <f t="shared" si="63"/>
        <v>14.388883484137944</v>
      </c>
      <c r="AC48">
        <f t="shared" si="64"/>
        <v>59.406906108499697</v>
      </c>
      <c r="AD48">
        <v>-4.1053619418026099E-2</v>
      </c>
      <c r="AE48">
        <v>4.6086284291324803E-2</v>
      </c>
      <c r="AF48">
        <v>3.44657428300324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52176.832089327967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445</v>
      </c>
      <c r="AS48">
        <v>961.26888235294098</v>
      </c>
      <c r="AT48">
        <v>1415.11</v>
      </c>
      <c r="AU48">
        <f t="shared" si="70"/>
        <v>0.32071084060395227</v>
      </c>
      <c r="AV48">
        <v>0.5</v>
      </c>
      <c r="AW48">
        <f t="shared" si="71"/>
        <v>1433.0964695367529</v>
      </c>
      <c r="AX48">
        <f t="shared" si="72"/>
        <v>23.200172951106524</v>
      </c>
      <c r="AY48">
        <f t="shared" si="73"/>
        <v>229.80478670584415</v>
      </c>
      <c r="AZ48">
        <f t="shared" si="74"/>
        <v>0.53453795111334101</v>
      </c>
      <c r="BA48">
        <f t="shared" si="75"/>
        <v>1.6886632174126566E-2</v>
      </c>
      <c r="BB48">
        <f t="shared" si="76"/>
        <v>-1</v>
      </c>
      <c r="BC48" t="s">
        <v>446</v>
      </c>
      <c r="BD48">
        <v>658.68</v>
      </c>
      <c r="BE48">
        <f t="shared" si="77"/>
        <v>756.43</v>
      </c>
      <c r="BF48">
        <f t="shared" si="78"/>
        <v>0.59997768153967845</v>
      </c>
      <c r="BG48">
        <f t="shared" si="79"/>
        <v>2.148402866338738</v>
      </c>
      <c r="BH48">
        <f t="shared" si="80"/>
        <v>0.32071084060395233</v>
      </c>
      <c r="BI48" t="e">
        <f t="shared" si="81"/>
        <v>#DIV/0!</v>
      </c>
      <c r="BJ48">
        <v>311</v>
      </c>
      <c r="BK48">
        <v>300</v>
      </c>
      <c r="BL48">
        <v>300</v>
      </c>
      <c r="BM48">
        <v>300</v>
      </c>
      <c r="BN48">
        <v>10289.4</v>
      </c>
      <c r="BO48">
        <v>1317.04</v>
      </c>
      <c r="BP48">
        <v>-7.1313899999999996E-3</v>
      </c>
      <c r="BQ48">
        <v>4.3547399999999996</v>
      </c>
      <c r="BR48">
        <f t="shared" si="82"/>
        <v>1700.01322580645</v>
      </c>
      <c r="BS48">
        <f t="shared" si="83"/>
        <v>1433.0964695367529</v>
      </c>
      <c r="BT48">
        <f t="shared" si="84"/>
        <v>0.84299136488007176</v>
      </c>
      <c r="BU48">
        <f t="shared" si="85"/>
        <v>0.19598272976014369</v>
      </c>
      <c r="BV48">
        <v>6</v>
      </c>
      <c r="BW48">
        <v>0.5</v>
      </c>
      <c r="BX48" t="s">
        <v>278</v>
      </c>
      <c r="BY48">
        <v>1533053019.9000001</v>
      </c>
      <c r="BZ48">
        <v>261.82851612903198</v>
      </c>
      <c r="CA48">
        <v>300.05683870967698</v>
      </c>
      <c r="CB48">
        <v>24.945799999999998</v>
      </c>
      <c r="CC48">
        <v>12.1783548387097</v>
      </c>
      <c r="CD48">
        <v>400.00393548387098</v>
      </c>
      <c r="CE48">
        <v>99.003361290322601</v>
      </c>
      <c r="CF48">
        <v>9.9975054838709707E-2</v>
      </c>
      <c r="CG48">
        <v>27.995038709677399</v>
      </c>
      <c r="CH48">
        <v>26.7630129032258</v>
      </c>
      <c r="CI48">
        <v>999.9</v>
      </c>
      <c r="CJ48">
        <v>9999.9432258064498</v>
      </c>
      <c r="CK48">
        <v>0</v>
      </c>
      <c r="CL48">
        <v>17.805690322580599</v>
      </c>
      <c r="CM48">
        <v>1700.01322580645</v>
      </c>
      <c r="CN48">
        <v>0.89999564516129005</v>
      </c>
      <c r="CO48">
        <v>0.100004406451613</v>
      </c>
      <c r="CP48">
        <v>0</v>
      </c>
      <c r="CQ48">
        <v>961.63400000000001</v>
      </c>
      <c r="CR48">
        <v>4.9993999999999996</v>
      </c>
      <c r="CS48">
        <v>14247.0419354839</v>
      </c>
      <c r="CT48">
        <v>13807.080645161301</v>
      </c>
      <c r="CU48">
        <v>45.375</v>
      </c>
      <c r="CV48">
        <v>46.186999999999998</v>
      </c>
      <c r="CW48">
        <v>46.186999999999998</v>
      </c>
      <c r="CX48">
        <v>46.338419354838699</v>
      </c>
      <c r="CY48">
        <v>47.25</v>
      </c>
      <c r="CZ48">
        <v>1525.50129032258</v>
      </c>
      <c r="DA48">
        <v>169.51193548387101</v>
      </c>
      <c r="DB48">
        <v>0</v>
      </c>
      <c r="DC48">
        <v>104.30000019073501</v>
      </c>
      <c r="DD48">
        <v>961.26888235294098</v>
      </c>
      <c r="DE48">
        <v>-5.0049019668237698</v>
      </c>
      <c r="DF48">
        <v>-133.77450966868699</v>
      </c>
      <c r="DG48">
        <v>14241.2352941176</v>
      </c>
      <c r="DH48">
        <v>10</v>
      </c>
      <c r="DI48">
        <v>1533052995.9000001</v>
      </c>
      <c r="DJ48" t="s">
        <v>447</v>
      </c>
      <c r="DK48">
        <v>47</v>
      </c>
      <c r="DL48">
        <v>-4.1740000000000004</v>
      </c>
      <c r="DM48">
        <v>0.377</v>
      </c>
      <c r="DN48">
        <v>300</v>
      </c>
      <c r="DO48">
        <v>12</v>
      </c>
      <c r="DP48">
        <v>0.05</v>
      </c>
      <c r="DQ48">
        <v>0.01</v>
      </c>
      <c r="DR48">
        <v>23.2041062578162</v>
      </c>
      <c r="DS48">
        <v>-0.24128702695510501</v>
      </c>
      <c r="DT48">
        <v>4.94179844337004E-2</v>
      </c>
      <c r="DU48">
        <v>1</v>
      </c>
      <c r="DV48">
        <v>0.98322714850047299</v>
      </c>
      <c r="DW48">
        <v>-9.0300005886338602E-3</v>
      </c>
      <c r="DX48">
        <v>1.4933076841187299E-3</v>
      </c>
      <c r="DY48">
        <v>1</v>
      </c>
      <c r="DZ48">
        <v>2</v>
      </c>
      <c r="EA48">
        <v>2</v>
      </c>
      <c r="EB48" t="s">
        <v>279</v>
      </c>
      <c r="EC48">
        <v>1.88541</v>
      </c>
      <c r="ED48">
        <v>1.87744</v>
      </c>
      <c r="EE48">
        <v>1.8766700000000001</v>
      </c>
      <c r="EF48">
        <v>1.8776900000000001</v>
      </c>
      <c r="EG48">
        <v>1.88236</v>
      </c>
      <c r="EH48">
        <v>1.88141</v>
      </c>
      <c r="EI48">
        <v>1.8762099999999999</v>
      </c>
      <c r="EJ48">
        <v>1.8757699999999999</v>
      </c>
      <c r="EK48" t="s">
        <v>280</v>
      </c>
      <c r="EL48" t="s">
        <v>19</v>
      </c>
      <c r="EM48" t="s">
        <v>19</v>
      </c>
      <c r="EN48" t="s">
        <v>19</v>
      </c>
      <c r="EO48" t="s">
        <v>281</v>
      </c>
      <c r="EP48" t="s">
        <v>282</v>
      </c>
      <c r="EQ48" t="s">
        <v>283</v>
      </c>
      <c r="ER48" t="s">
        <v>283</v>
      </c>
      <c r="ES48" t="s">
        <v>283</v>
      </c>
      <c r="ET48" t="s">
        <v>283</v>
      </c>
      <c r="EU48">
        <v>0</v>
      </c>
      <c r="EV48">
        <v>100</v>
      </c>
      <c r="EW48">
        <v>100</v>
      </c>
      <c r="EX48">
        <v>-4.1740000000000004</v>
      </c>
      <c r="EY48">
        <v>0.377</v>
      </c>
      <c r="EZ48">
        <v>2</v>
      </c>
      <c r="FA48">
        <v>387.54500000000002</v>
      </c>
      <c r="FB48">
        <v>631.86699999999996</v>
      </c>
      <c r="FC48">
        <v>25.0001</v>
      </c>
      <c r="FD48">
        <v>27.716899999999999</v>
      </c>
      <c r="FE48">
        <v>30</v>
      </c>
      <c r="FF48">
        <v>27.726800000000001</v>
      </c>
      <c r="FG48">
        <v>27.697700000000001</v>
      </c>
      <c r="FH48">
        <v>15.803699999999999</v>
      </c>
      <c r="FI48">
        <v>48.913200000000003</v>
      </c>
      <c r="FJ48">
        <v>0</v>
      </c>
      <c r="FK48">
        <v>25</v>
      </c>
      <c r="FL48">
        <v>300</v>
      </c>
      <c r="FM48">
        <v>12.123900000000001</v>
      </c>
      <c r="FN48">
        <v>101.336</v>
      </c>
      <c r="FO48">
        <v>102.76600000000001</v>
      </c>
    </row>
    <row r="49" spans="1:171" x14ac:dyDescent="0.2">
      <c r="A49">
        <v>53</v>
      </c>
      <c r="B49">
        <v>1533053094.4000001</v>
      </c>
      <c r="C49">
        <v>7827.6000001430502</v>
      </c>
      <c r="D49" t="s">
        <v>448</v>
      </c>
      <c r="E49" t="s">
        <v>449</v>
      </c>
      <c r="F49" t="s">
        <v>439</v>
      </c>
      <c r="G49">
        <v>1533053086.4000001</v>
      </c>
      <c r="H49">
        <f t="shared" si="43"/>
        <v>8.7190701844472845E-3</v>
      </c>
      <c r="I49">
        <f t="shared" si="44"/>
        <v>19.373938823151931</v>
      </c>
      <c r="J49">
        <f t="shared" si="45"/>
        <v>218.096967741936</v>
      </c>
      <c r="K49">
        <f t="shared" si="46"/>
        <v>176.23990043214741</v>
      </c>
      <c r="L49">
        <f t="shared" si="47"/>
        <v>17.46551090749589</v>
      </c>
      <c r="M49">
        <f t="shared" si="48"/>
        <v>21.613578761950674</v>
      </c>
      <c r="N49">
        <f t="shared" si="49"/>
        <v>0.96955962874906876</v>
      </c>
      <c r="O49">
        <f t="shared" si="50"/>
        <v>2.2455013467399274</v>
      </c>
      <c r="P49">
        <f t="shared" si="51"/>
        <v>0.78442388828288367</v>
      </c>
      <c r="Q49">
        <f t="shared" si="52"/>
        <v>0.50393077188142266</v>
      </c>
      <c r="R49">
        <f t="shared" si="53"/>
        <v>280.85615639756742</v>
      </c>
      <c r="S49">
        <f t="shared" si="54"/>
        <v>27.210886833541572</v>
      </c>
      <c r="T49">
        <f t="shared" si="55"/>
        <v>26.770099999999999</v>
      </c>
      <c r="U49">
        <f t="shared" si="56"/>
        <v>3.5311156170821856</v>
      </c>
      <c r="V49">
        <f t="shared" si="57"/>
        <v>64.933930670702821</v>
      </c>
      <c r="W49">
        <f t="shared" si="58"/>
        <v>2.462897881464726</v>
      </c>
      <c r="X49">
        <f t="shared" si="59"/>
        <v>3.7929289910920905</v>
      </c>
      <c r="Y49">
        <f t="shared" si="60"/>
        <v>1.0682177356174596</v>
      </c>
      <c r="Z49">
        <f t="shared" si="61"/>
        <v>-384.51099513412527</v>
      </c>
      <c r="AA49">
        <f t="shared" si="62"/>
        <v>147.84524283485177</v>
      </c>
      <c r="AB49">
        <f t="shared" si="63"/>
        <v>14.263406041813912</v>
      </c>
      <c r="AC49">
        <f t="shared" si="64"/>
        <v>58.453810140107862</v>
      </c>
      <c r="AD49">
        <v>-4.1062746368190801E-2</v>
      </c>
      <c r="AE49">
        <v>4.6096530092449399E-2</v>
      </c>
      <c r="AF49">
        <v>3.4471810354400998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52188.539821943101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450</v>
      </c>
      <c r="AS49">
        <v>936.398411764706</v>
      </c>
      <c r="AT49">
        <v>1350.69</v>
      </c>
      <c r="AU49">
        <f t="shared" si="70"/>
        <v>0.30672588694318759</v>
      </c>
      <c r="AV49">
        <v>0.5</v>
      </c>
      <c r="AW49">
        <f t="shared" si="71"/>
        <v>1433.0672137330628</v>
      </c>
      <c r="AX49">
        <f t="shared" si="72"/>
        <v>19.373938823151931</v>
      </c>
      <c r="AY49">
        <f t="shared" si="73"/>
        <v>219.77940609073812</v>
      </c>
      <c r="AZ49">
        <f t="shared" si="74"/>
        <v>0.51167181218488322</v>
      </c>
      <c r="BA49">
        <f t="shared" si="75"/>
        <v>1.4217015523004618E-2</v>
      </c>
      <c r="BB49">
        <f t="shared" si="76"/>
        <v>-1</v>
      </c>
      <c r="BC49" t="s">
        <v>451</v>
      </c>
      <c r="BD49">
        <v>659.58</v>
      </c>
      <c r="BE49">
        <f t="shared" si="77"/>
        <v>691.11</v>
      </c>
      <c r="BF49">
        <f t="shared" si="78"/>
        <v>0.59945824577172091</v>
      </c>
      <c r="BG49">
        <f t="shared" si="79"/>
        <v>2.0478031474574729</v>
      </c>
      <c r="BH49">
        <f t="shared" si="80"/>
        <v>0.30672588694318759</v>
      </c>
      <c r="BI49" t="e">
        <f t="shared" si="81"/>
        <v>#DIV/0!</v>
      </c>
      <c r="BJ49">
        <v>313</v>
      </c>
      <c r="BK49">
        <v>300</v>
      </c>
      <c r="BL49">
        <v>300</v>
      </c>
      <c r="BM49">
        <v>300</v>
      </c>
      <c r="BN49">
        <v>10289</v>
      </c>
      <c r="BO49">
        <v>1262.6600000000001</v>
      </c>
      <c r="BP49">
        <v>-7.1308400000000003E-3</v>
      </c>
      <c r="BQ49">
        <v>4.4785199999999996</v>
      </c>
      <c r="BR49">
        <f t="shared" si="82"/>
        <v>1699.9787096774201</v>
      </c>
      <c r="BS49">
        <f t="shared" si="83"/>
        <v>1433.0672137330628</v>
      </c>
      <c r="BT49">
        <f t="shared" si="84"/>
        <v>0.84299127134656582</v>
      </c>
      <c r="BU49">
        <f t="shared" si="85"/>
        <v>0.19598254269313181</v>
      </c>
      <c r="BV49">
        <v>6</v>
      </c>
      <c r="BW49">
        <v>0.5</v>
      </c>
      <c r="BX49" t="s">
        <v>278</v>
      </c>
      <c r="BY49">
        <v>1533053086.4000001</v>
      </c>
      <c r="BZ49">
        <v>218.096967741936</v>
      </c>
      <c r="CA49">
        <v>250.00938709677399</v>
      </c>
      <c r="CB49">
        <v>24.8524580645161</v>
      </c>
      <c r="CC49">
        <v>12.0992451612903</v>
      </c>
      <c r="CD49">
        <v>400.01119354838698</v>
      </c>
      <c r="CE49">
        <v>99.000799999999998</v>
      </c>
      <c r="CF49">
        <v>9.9976070967741901E-2</v>
      </c>
      <c r="CG49">
        <v>27.991361290322601</v>
      </c>
      <c r="CH49">
        <v>26.770099999999999</v>
      </c>
      <c r="CI49">
        <v>999.9</v>
      </c>
      <c r="CJ49">
        <v>10002.425161290301</v>
      </c>
      <c r="CK49">
        <v>0</v>
      </c>
      <c r="CL49">
        <v>18.123816129032299</v>
      </c>
      <c r="CM49">
        <v>1699.9787096774201</v>
      </c>
      <c r="CN49">
        <v>0.89999506451612898</v>
      </c>
      <c r="CO49">
        <v>0.100004980645161</v>
      </c>
      <c r="CP49">
        <v>0</v>
      </c>
      <c r="CQ49">
        <v>936.99154838709705</v>
      </c>
      <c r="CR49">
        <v>4.9993999999999996</v>
      </c>
      <c r="CS49">
        <v>13831.438709677401</v>
      </c>
      <c r="CT49">
        <v>13806.8096774194</v>
      </c>
      <c r="CU49">
        <v>45.395000000000003</v>
      </c>
      <c r="CV49">
        <v>46.195129032258002</v>
      </c>
      <c r="CW49">
        <v>46.25</v>
      </c>
      <c r="CX49">
        <v>46.362806451612897</v>
      </c>
      <c r="CY49">
        <v>47.26</v>
      </c>
      <c r="CZ49">
        <v>1525.47580645161</v>
      </c>
      <c r="DA49">
        <v>169.50322580645201</v>
      </c>
      <c r="DB49">
        <v>0</v>
      </c>
      <c r="DC49">
        <v>65.900000095367403</v>
      </c>
      <c r="DD49">
        <v>936.398411764706</v>
      </c>
      <c r="DE49">
        <v>-9.27867647313054</v>
      </c>
      <c r="DF49">
        <v>-178.700980545601</v>
      </c>
      <c r="DG49">
        <v>13821</v>
      </c>
      <c r="DH49">
        <v>10</v>
      </c>
      <c r="DI49">
        <v>1533052995.9000001</v>
      </c>
      <c r="DJ49" t="s">
        <v>447</v>
      </c>
      <c r="DK49">
        <v>47</v>
      </c>
      <c r="DL49">
        <v>-4.1740000000000004</v>
      </c>
      <c r="DM49">
        <v>0.377</v>
      </c>
      <c r="DN49">
        <v>300</v>
      </c>
      <c r="DO49">
        <v>12</v>
      </c>
      <c r="DP49">
        <v>0.05</v>
      </c>
      <c r="DQ49">
        <v>0.01</v>
      </c>
      <c r="DR49">
        <v>19.369384648072799</v>
      </c>
      <c r="DS49">
        <v>0.52374172790012796</v>
      </c>
      <c r="DT49">
        <v>4.4119817674417403E-2</v>
      </c>
      <c r="DU49">
        <v>1</v>
      </c>
      <c r="DV49">
        <v>0.96944819922144598</v>
      </c>
      <c r="DW49">
        <v>3.3306987259287598E-3</v>
      </c>
      <c r="DX49">
        <v>1.2410819716694799E-3</v>
      </c>
      <c r="DY49">
        <v>1</v>
      </c>
      <c r="DZ49">
        <v>2</v>
      </c>
      <c r="EA49">
        <v>2</v>
      </c>
      <c r="EB49" t="s">
        <v>279</v>
      </c>
      <c r="EC49">
        <v>1.8854200000000001</v>
      </c>
      <c r="ED49">
        <v>1.87744</v>
      </c>
      <c r="EE49">
        <v>1.8766799999999999</v>
      </c>
      <c r="EF49">
        <v>1.8776900000000001</v>
      </c>
      <c r="EG49">
        <v>1.88236</v>
      </c>
      <c r="EH49">
        <v>1.88141</v>
      </c>
      <c r="EI49">
        <v>1.8762000000000001</v>
      </c>
      <c r="EJ49">
        <v>1.8757699999999999</v>
      </c>
      <c r="EK49" t="s">
        <v>280</v>
      </c>
      <c r="EL49" t="s">
        <v>19</v>
      </c>
      <c r="EM49" t="s">
        <v>19</v>
      </c>
      <c r="EN49" t="s">
        <v>19</v>
      </c>
      <c r="EO49" t="s">
        <v>281</v>
      </c>
      <c r="EP49" t="s">
        <v>282</v>
      </c>
      <c r="EQ49" t="s">
        <v>283</v>
      </c>
      <c r="ER49" t="s">
        <v>283</v>
      </c>
      <c r="ES49" t="s">
        <v>283</v>
      </c>
      <c r="ET49" t="s">
        <v>283</v>
      </c>
      <c r="EU49">
        <v>0</v>
      </c>
      <c r="EV49">
        <v>100</v>
      </c>
      <c r="EW49">
        <v>100</v>
      </c>
      <c r="EX49">
        <v>-4.1740000000000004</v>
      </c>
      <c r="EY49">
        <v>0.377</v>
      </c>
      <c r="EZ49">
        <v>2</v>
      </c>
      <c r="FA49">
        <v>387.87400000000002</v>
      </c>
      <c r="FB49">
        <v>631.63199999999995</v>
      </c>
      <c r="FC49">
        <v>25.000299999999999</v>
      </c>
      <c r="FD49">
        <v>27.714500000000001</v>
      </c>
      <c r="FE49">
        <v>30</v>
      </c>
      <c r="FF49">
        <v>27.7166</v>
      </c>
      <c r="FG49">
        <v>27.697700000000001</v>
      </c>
      <c r="FH49">
        <v>13.7026</v>
      </c>
      <c r="FI49">
        <v>49.311199999999999</v>
      </c>
      <c r="FJ49">
        <v>0</v>
      </c>
      <c r="FK49">
        <v>25</v>
      </c>
      <c r="FL49">
        <v>250</v>
      </c>
      <c r="FM49">
        <v>11.987399999999999</v>
      </c>
      <c r="FN49">
        <v>101.33799999999999</v>
      </c>
      <c r="FO49">
        <v>102.76300000000001</v>
      </c>
    </row>
    <row r="50" spans="1:171" x14ac:dyDescent="0.2">
      <c r="A50">
        <v>54</v>
      </c>
      <c r="B50">
        <v>1533053206.9000001</v>
      </c>
      <c r="C50">
        <v>7940.1000001430502</v>
      </c>
      <c r="D50" t="s">
        <v>452</v>
      </c>
      <c r="E50" t="s">
        <v>453</v>
      </c>
      <c r="F50" t="s">
        <v>439</v>
      </c>
      <c r="G50">
        <v>1533053198.9000001</v>
      </c>
      <c r="H50">
        <f t="shared" si="43"/>
        <v>8.7166535093641025E-3</v>
      </c>
      <c r="I50">
        <f t="shared" si="44"/>
        <v>12.533471270059074</v>
      </c>
      <c r="J50">
        <f t="shared" si="45"/>
        <v>154.20761290322599</v>
      </c>
      <c r="K50">
        <f t="shared" si="46"/>
        <v>127.14326408144555</v>
      </c>
      <c r="L50">
        <f t="shared" si="47"/>
        <v>12.600115340707744</v>
      </c>
      <c r="M50">
        <f t="shared" si="48"/>
        <v>15.282238685890499</v>
      </c>
      <c r="N50">
        <f t="shared" si="49"/>
        <v>0.97994378115423264</v>
      </c>
      <c r="O50">
        <f t="shared" si="50"/>
        <v>2.2450831723747795</v>
      </c>
      <c r="P50">
        <f t="shared" si="51"/>
        <v>0.79120149717281119</v>
      </c>
      <c r="Q50">
        <f t="shared" si="52"/>
        <v>0.50840648024759827</v>
      </c>
      <c r="R50">
        <f t="shared" si="53"/>
        <v>280.86078250859242</v>
      </c>
      <c r="S50">
        <f t="shared" si="54"/>
        <v>27.236315208972396</v>
      </c>
      <c r="T50">
        <f t="shared" si="55"/>
        <v>26.815512903225802</v>
      </c>
      <c r="U50">
        <f t="shared" si="56"/>
        <v>3.5405610434324419</v>
      </c>
      <c r="V50">
        <f t="shared" si="57"/>
        <v>65.341638329259567</v>
      </c>
      <c r="W50">
        <f t="shared" si="58"/>
        <v>2.4819340044765963</v>
      </c>
      <c r="X50">
        <f t="shared" si="59"/>
        <v>3.7983957365286969</v>
      </c>
      <c r="Y50">
        <f t="shared" si="60"/>
        <v>1.0586270389558456</v>
      </c>
      <c r="Z50">
        <f t="shared" si="61"/>
        <v>-384.40441976295693</v>
      </c>
      <c r="AA50">
        <f t="shared" si="62"/>
        <v>145.311464757615</v>
      </c>
      <c r="AB50">
        <f t="shared" si="63"/>
        <v>14.026478681929573</v>
      </c>
      <c r="AC50">
        <f t="shared" si="64"/>
        <v>55.794306185180062</v>
      </c>
      <c r="AD50">
        <v>-4.10515097495305E-2</v>
      </c>
      <c r="AE50">
        <v>4.60839160036213E-2</v>
      </c>
      <c r="AF50">
        <v>3.4464340273361498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52170.580686396235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454</v>
      </c>
      <c r="AS50">
        <v>900.59476470588197</v>
      </c>
      <c r="AT50">
        <v>1245.58</v>
      </c>
      <c r="AU50">
        <f t="shared" si="70"/>
        <v>0.27696754547609781</v>
      </c>
      <c r="AV50">
        <v>0.5</v>
      </c>
      <c r="AW50">
        <f t="shared" si="71"/>
        <v>1433.0908663108914</v>
      </c>
      <c r="AX50">
        <f t="shared" si="72"/>
        <v>12.533471270059074</v>
      </c>
      <c r="AY50">
        <f t="shared" si="73"/>
        <v>198.45982984317112</v>
      </c>
      <c r="AZ50">
        <f t="shared" si="74"/>
        <v>0.47431718556816904</v>
      </c>
      <c r="BA50">
        <f t="shared" si="75"/>
        <v>9.4435542003678888E-3</v>
      </c>
      <c r="BB50">
        <f t="shared" si="76"/>
        <v>-1</v>
      </c>
      <c r="BC50" t="s">
        <v>455</v>
      </c>
      <c r="BD50">
        <v>654.78</v>
      </c>
      <c r="BE50">
        <f t="shared" si="77"/>
        <v>590.79999999999995</v>
      </c>
      <c r="BF50">
        <f t="shared" si="78"/>
        <v>0.58392896969214281</v>
      </c>
      <c r="BG50">
        <f t="shared" si="79"/>
        <v>1.9022877913192218</v>
      </c>
      <c r="BH50">
        <f t="shared" si="80"/>
        <v>0.27696754547609787</v>
      </c>
      <c r="BI50" t="e">
        <f t="shared" si="81"/>
        <v>#DIV/0!</v>
      </c>
      <c r="BJ50">
        <v>315</v>
      </c>
      <c r="BK50">
        <v>300</v>
      </c>
      <c r="BL50">
        <v>300</v>
      </c>
      <c r="BM50">
        <v>300</v>
      </c>
      <c r="BN50">
        <v>10288.5</v>
      </c>
      <c r="BO50">
        <v>1170.07</v>
      </c>
      <c r="BP50">
        <v>-7.1303599999999996E-3</v>
      </c>
      <c r="BQ50">
        <v>4.4343300000000001</v>
      </c>
      <c r="BR50">
        <f t="shared" si="82"/>
        <v>1700.00677419355</v>
      </c>
      <c r="BS50">
        <f t="shared" si="83"/>
        <v>1433.0908663108914</v>
      </c>
      <c r="BT50">
        <f t="shared" si="84"/>
        <v>0.84299126807345914</v>
      </c>
      <c r="BU50">
        <f t="shared" si="85"/>
        <v>0.19598253614691807</v>
      </c>
      <c r="BV50">
        <v>6</v>
      </c>
      <c r="BW50">
        <v>0.5</v>
      </c>
      <c r="BX50" t="s">
        <v>278</v>
      </c>
      <c r="BY50">
        <v>1533053198.9000001</v>
      </c>
      <c r="BZ50">
        <v>154.20761290322599</v>
      </c>
      <c r="CA50">
        <v>175.02406451612899</v>
      </c>
      <c r="CB50">
        <v>25.044309677419399</v>
      </c>
      <c r="CC50">
        <v>12.2967935483871</v>
      </c>
      <c r="CD50">
        <v>400.00032258064499</v>
      </c>
      <c r="CE50">
        <v>99.001745161290302</v>
      </c>
      <c r="CF50">
        <v>9.9968419354838703E-2</v>
      </c>
      <c r="CG50">
        <v>28.016067741935501</v>
      </c>
      <c r="CH50">
        <v>26.815512903225802</v>
      </c>
      <c r="CI50">
        <v>999.9</v>
      </c>
      <c r="CJ50">
        <v>9999.5925806451596</v>
      </c>
      <c r="CK50">
        <v>0</v>
      </c>
      <c r="CL50">
        <v>18.400706451612901</v>
      </c>
      <c r="CM50">
        <v>1700.00677419355</v>
      </c>
      <c r="CN50">
        <v>0.89999738709677402</v>
      </c>
      <c r="CO50">
        <v>0.100002683870968</v>
      </c>
      <c r="CP50">
        <v>0</v>
      </c>
      <c r="CQ50">
        <v>901.16241935483902</v>
      </c>
      <c r="CR50">
        <v>4.9993999999999996</v>
      </c>
      <c r="CS50">
        <v>13241.0935483871</v>
      </c>
      <c r="CT50">
        <v>13807.0225806452</v>
      </c>
      <c r="CU50">
        <v>45.417000000000002</v>
      </c>
      <c r="CV50">
        <v>46.235774193548401</v>
      </c>
      <c r="CW50">
        <v>46.25</v>
      </c>
      <c r="CX50">
        <v>46.375</v>
      </c>
      <c r="CY50">
        <v>47.293999999999997</v>
      </c>
      <c r="CZ50">
        <v>1525.50096774194</v>
      </c>
      <c r="DA50">
        <v>169.50580645161301</v>
      </c>
      <c r="DB50">
        <v>0</v>
      </c>
      <c r="DC50">
        <v>112.10000014305101</v>
      </c>
      <c r="DD50">
        <v>900.59476470588197</v>
      </c>
      <c r="DE50">
        <v>-8.9340686198178894</v>
      </c>
      <c r="DF50">
        <v>-156.71568591056601</v>
      </c>
      <c r="DG50">
        <v>13232.3764705882</v>
      </c>
      <c r="DH50">
        <v>10</v>
      </c>
      <c r="DI50">
        <v>1533053170.9000001</v>
      </c>
      <c r="DJ50" t="s">
        <v>456</v>
      </c>
      <c r="DK50">
        <v>48</v>
      </c>
      <c r="DL50">
        <v>-3.9550000000000001</v>
      </c>
      <c r="DM50">
        <v>0.38300000000000001</v>
      </c>
      <c r="DN50">
        <v>175</v>
      </c>
      <c r="DO50">
        <v>12</v>
      </c>
      <c r="DP50">
        <v>0.06</v>
      </c>
      <c r="DQ50">
        <v>0.01</v>
      </c>
      <c r="DR50">
        <v>12.5375362055688</v>
      </c>
      <c r="DS50">
        <v>-0.22407297839769999</v>
      </c>
      <c r="DT50">
        <v>3.9722756286151899E-2</v>
      </c>
      <c r="DU50">
        <v>1</v>
      </c>
      <c r="DV50">
        <v>0.98020867783080801</v>
      </c>
      <c r="DW50">
        <v>-2.1847876111595901E-2</v>
      </c>
      <c r="DX50">
        <v>2.1787632251664499E-3</v>
      </c>
      <c r="DY50">
        <v>1</v>
      </c>
      <c r="DZ50">
        <v>2</v>
      </c>
      <c r="EA50">
        <v>2</v>
      </c>
      <c r="EB50" t="s">
        <v>279</v>
      </c>
      <c r="EC50">
        <v>1.88547</v>
      </c>
      <c r="ED50">
        <v>1.87744</v>
      </c>
      <c r="EE50">
        <v>1.8766799999999999</v>
      </c>
      <c r="EF50">
        <v>1.8777200000000001</v>
      </c>
      <c r="EG50">
        <v>1.8823399999999999</v>
      </c>
      <c r="EH50">
        <v>1.88144</v>
      </c>
      <c r="EI50">
        <v>1.87622</v>
      </c>
      <c r="EJ50">
        <v>1.8758600000000001</v>
      </c>
      <c r="EK50" t="s">
        <v>280</v>
      </c>
      <c r="EL50" t="s">
        <v>19</v>
      </c>
      <c r="EM50" t="s">
        <v>19</v>
      </c>
      <c r="EN50" t="s">
        <v>19</v>
      </c>
      <c r="EO50" t="s">
        <v>281</v>
      </c>
      <c r="EP50" t="s">
        <v>282</v>
      </c>
      <c r="EQ50" t="s">
        <v>283</v>
      </c>
      <c r="ER50" t="s">
        <v>283</v>
      </c>
      <c r="ES50" t="s">
        <v>283</v>
      </c>
      <c r="ET50" t="s">
        <v>283</v>
      </c>
      <c r="EU50">
        <v>0</v>
      </c>
      <c r="EV50">
        <v>100</v>
      </c>
      <c r="EW50">
        <v>100</v>
      </c>
      <c r="EX50">
        <v>-3.9550000000000001</v>
      </c>
      <c r="EY50">
        <v>0.38300000000000001</v>
      </c>
      <c r="EZ50">
        <v>2</v>
      </c>
      <c r="FA50">
        <v>387.726</v>
      </c>
      <c r="FB50">
        <v>631.04399999999998</v>
      </c>
      <c r="FC50">
        <v>24.9999</v>
      </c>
      <c r="FD50">
        <v>27.714500000000001</v>
      </c>
      <c r="FE50">
        <v>30</v>
      </c>
      <c r="FF50">
        <v>27.719100000000001</v>
      </c>
      <c r="FG50">
        <v>27.693000000000001</v>
      </c>
      <c r="FH50">
        <v>10.4762</v>
      </c>
      <c r="FI50">
        <v>48.677</v>
      </c>
      <c r="FJ50">
        <v>0</v>
      </c>
      <c r="FK50">
        <v>25</v>
      </c>
      <c r="FL50">
        <v>175</v>
      </c>
      <c r="FM50">
        <v>12.200699999999999</v>
      </c>
      <c r="FN50">
        <v>101.339</v>
      </c>
      <c r="FO50">
        <v>102.764</v>
      </c>
    </row>
    <row r="51" spans="1:171" x14ac:dyDescent="0.2">
      <c r="A51">
        <v>55</v>
      </c>
      <c r="B51">
        <v>1533053310.4000001</v>
      </c>
      <c r="C51">
        <v>8043.6000001430502</v>
      </c>
      <c r="D51" t="s">
        <v>457</v>
      </c>
      <c r="E51" t="s">
        <v>458</v>
      </c>
      <c r="F51" t="s">
        <v>439</v>
      </c>
      <c r="G51">
        <v>1533053302.4000001</v>
      </c>
      <c r="H51">
        <f t="shared" si="43"/>
        <v>8.6958184758411852E-3</v>
      </c>
      <c r="I51">
        <f t="shared" si="44"/>
        <v>5.3672486971965281</v>
      </c>
      <c r="J51">
        <f t="shared" si="45"/>
        <v>90.834016129032193</v>
      </c>
      <c r="K51">
        <f t="shared" si="46"/>
        <v>78.857076841119124</v>
      </c>
      <c r="L51">
        <f t="shared" si="47"/>
        <v>7.8149346771335422</v>
      </c>
      <c r="M51">
        <f t="shared" si="48"/>
        <v>9.0018794881315181</v>
      </c>
      <c r="N51">
        <f t="shared" si="49"/>
        <v>0.98299763398354079</v>
      </c>
      <c r="O51">
        <f t="shared" si="50"/>
        <v>2.2453299754463849</v>
      </c>
      <c r="P51">
        <f t="shared" si="51"/>
        <v>0.79321426802622441</v>
      </c>
      <c r="Q51">
        <f t="shared" si="52"/>
        <v>0.50973374926225168</v>
      </c>
      <c r="R51">
        <f t="shared" si="53"/>
        <v>280.85670626002843</v>
      </c>
      <c r="S51">
        <f t="shared" si="54"/>
        <v>27.271716809057182</v>
      </c>
      <c r="T51">
        <f t="shared" si="55"/>
        <v>26.849551612903198</v>
      </c>
      <c r="U51">
        <f t="shared" si="56"/>
        <v>3.5476552071562302</v>
      </c>
      <c r="V51">
        <f t="shared" si="57"/>
        <v>65.559487843717989</v>
      </c>
      <c r="W51">
        <f t="shared" si="58"/>
        <v>2.4943364668835746</v>
      </c>
      <c r="X51">
        <f t="shared" si="59"/>
        <v>3.8046918133796646</v>
      </c>
      <c r="Y51">
        <f t="shared" si="60"/>
        <v>1.0533187402726556</v>
      </c>
      <c r="Z51">
        <f t="shared" si="61"/>
        <v>-383.48559478459629</v>
      </c>
      <c r="AA51">
        <f t="shared" si="62"/>
        <v>144.64682423848913</v>
      </c>
      <c r="AB51">
        <f t="shared" si="63"/>
        <v>13.965141695336541</v>
      </c>
      <c r="AC51">
        <f t="shared" si="64"/>
        <v>55.983077409257845</v>
      </c>
      <c r="AD51">
        <v>-4.1058141281962099E-2</v>
      </c>
      <c r="AE51">
        <v>4.6091360479729997E-2</v>
      </c>
      <c r="AF51">
        <v>3.4468748987186402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52173.75626405517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459</v>
      </c>
      <c r="AS51">
        <v>896.51882352941197</v>
      </c>
      <c r="AT51">
        <v>1178.01</v>
      </c>
      <c r="AU51">
        <f t="shared" si="70"/>
        <v>0.23895482760807463</v>
      </c>
      <c r="AV51">
        <v>0.5</v>
      </c>
      <c r="AW51">
        <f t="shared" si="71"/>
        <v>1433.0701856657267</v>
      </c>
      <c r="AX51">
        <f t="shared" si="72"/>
        <v>5.3672486971965281</v>
      </c>
      <c r="AY51">
        <f t="shared" si="73"/>
        <v>171.21951958301261</v>
      </c>
      <c r="AZ51">
        <f t="shared" si="74"/>
        <v>0.43211008395514466</v>
      </c>
      <c r="BA51">
        <f t="shared" si="75"/>
        <v>4.4430822445996592E-3</v>
      </c>
      <c r="BB51">
        <f t="shared" si="76"/>
        <v>-1</v>
      </c>
      <c r="BC51" t="s">
        <v>460</v>
      </c>
      <c r="BD51">
        <v>668.98</v>
      </c>
      <c r="BE51">
        <f t="shared" si="77"/>
        <v>509.03</v>
      </c>
      <c r="BF51">
        <f t="shared" si="78"/>
        <v>0.55299525857137699</v>
      </c>
      <c r="BG51">
        <f t="shared" si="79"/>
        <v>1.7609046608269305</v>
      </c>
      <c r="BH51">
        <f t="shared" si="80"/>
        <v>0.23895482760807465</v>
      </c>
      <c r="BI51" t="e">
        <f t="shared" si="81"/>
        <v>#DIV/0!</v>
      </c>
      <c r="BJ51">
        <v>317</v>
      </c>
      <c r="BK51">
        <v>300</v>
      </c>
      <c r="BL51">
        <v>300</v>
      </c>
      <c r="BM51">
        <v>300</v>
      </c>
      <c r="BN51">
        <v>10288.4</v>
      </c>
      <c r="BO51">
        <v>1119.78</v>
      </c>
      <c r="BP51">
        <v>-7.1299800000000002E-3</v>
      </c>
      <c r="BQ51">
        <v>6.2337600000000002</v>
      </c>
      <c r="BR51">
        <f t="shared" si="82"/>
        <v>1699.98225806452</v>
      </c>
      <c r="BS51">
        <f t="shared" si="83"/>
        <v>1433.0701856657267</v>
      </c>
      <c r="BT51">
        <f t="shared" si="84"/>
        <v>0.84299125997780677</v>
      </c>
      <c r="BU51">
        <f t="shared" si="85"/>
        <v>0.19598251995561378</v>
      </c>
      <c r="BV51">
        <v>6</v>
      </c>
      <c r="BW51">
        <v>0.5</v>
      </c>
      <c r="BX51" t="s">
        <v>278</v>
      </c>
      <c r="BY51">
        <v>1533053302.4000001</v>
      </c>
      <c r="BZ51">
        <v>90.834016129032193</v>
      </c>
      <c r="CA51">
        <v>100.06946129032301</v>
      </c>
      <c r="CB51">
        <v>25.169254838709701</v>
      </c>
      <c r="CC51">
        <v>12.454161290322601</v>
      </c>
      <c r="CD51">
        <v>400.01048387096802</v>
      </c>
      <c r="CE51">
        <v>99.002564516128999</v>
      </c>
      <c r="CF51">
        <v>9.9950948387096797E-2</v>
      </c>
      <c r="CG51">
        <v>28.044483870967699</v>
      </c>
      <c r="CH51">
        <v>26.849551612903198</v>
      </c>
      <c r="CI51">
        <v>999.9</v>
      </c>
      <c r="CJ51">
        <v>10001.1251612903</v>
      </c>
      <c r="CK51">
        <v>0</v>
      </c>
      <c r="CL51">
        <v>18.785658064516099</v>
      </c>
      <c r="CM51">
        <v>1699.98225806452</v>
      </c>
      <c r="CN51">
        <v>0.89999735483871002</v>
      </c>
      <c r="CO51">
        <v>0.1000027</v>
      </c>
      <c r="CP51">
        <v>0</v>
      </c>
      <c r="CQ51">
        <v>896.95777419354795</v>
      </c>
      <c r="CR51">
        <v>4.9993999999999996</v>
      </c>
      <c r="CS51">
        <v>13174.9741935484</v>
      </c>
      <c r="CT51">
        <v>13806.841935483901</v>
      </c>
      <c r="CU51">
        <v>45.436999999999998</v>
      </c>
      <c r="CV51">
        <v>46.25</v>
      </c>
      <c r="CW51">
        <v>46.25</v>
      </c>
      <c r="CX51">
        <v>46.375</v>
      </c>
      <c r="CY51">
        <v>47.311999999999998</v>
      </c>
      <c r="CZ51">
        <v>1525.4793548387099</v>
      </c>
      <c r="DA51">
        <v>169.50290322580599</v>
      </c>
      <c r="DB51">
        <v>0</v>
      </c>
      <c r="DC51">
        <v>103.10000014305101</v>
      </c>
      <c r="DD51">
        <v>896.51882352941197</v>
      </c>
      <c r="DE51">
        <v>-5.2718137382309003</v>
      </c>
      <c r="DF51">
        <v>-108.382352512081</v>
      </c>
      <c r="DG51">
        <v>13168.7176470588</v>
      </c>
      <c r="DH51">
        <v>10</v>
      </c>
      <c r="DI51">
        <v>1533053285.9000001</v>
      </c>
      <c r="DJ51" t="s">
        <v>461</v>
      </c>
      <c r="DK51">
        <v>49</v>
      </c>
      <c r="DL51">
        <v>-3.8580000000000001</v>
      </c>
      <c r="DM51">
        <v>0.38300000000000001</v>
      </c>
      <c r="DN51">
        <v>100</v>
      </c>
      <c r="DO51">
        <v>12</v>
      </c>
      <c r="DP51">
        <v>0.1</v>
      </c>
      <c r="DQ51">
        <v>0.01</v>
      </c>
      <c r="DR51">
        <v>5.3662829760753397</v>
      </c>
      <c r="DS51">
        <v>-0.24037869510256801</v>
      </c>
      <c r="DT51">
        <v>4.51248295970108E-2</v>
      </c>
      <c r="DU51">
        <v>1</v>
      </c>
      <c r="DV51">
        <v>0.981022131277964</v>
      </c>
      <c r="DW51">
        <v>0.22029268508123301</v>
      </c>
      <c r="DX51">
        <v>1.9275025272099799E-2</v>
      </c>
      <c r="DY51">
        <v>1</v>
      </c>
      <c r="DZ51">
        <v>2</v>
      </c>
      <c r="EA51">
        <v>2</v>
      </c>
      <c r="EB51" t="s">
        <v>279</v>
      </c>
      <c r="EC51">
        <v>1.8854200000000001</v>
      </c>
      <c r="ED51">
        <v>1.87744</v>
      </c>
      <c r="EE51">
        <v>1.8766700000000001</v>
      </c>
      <c r="EF51">
        <v>1.87771</v>
      </c>
      <c r="EG51">
        <v>1.8823399999999999</v>
      </c>
      <c r="EH51">
        <v>1.88141</v>
      </c>
      <c r="EI51">
        <v>1.8762099999999999</v>
      </c>
      <c r="EJ51">
        <v>1.8757999999999999</v>
      </c>
      <c r="EK51" t="s">
        <v>280</v>
      </c>
      <c r="EL51" t="s">
        <v>19</v>
      </c>
      <c r="EM51" t="s">
        <v>19</v>
      </c>
      <c r="EN51" t="s">
        <v>19</v>
      </c>
      <c r="EO51" t="s">
        <v>281</v>
      </c>
      <c r="EP51" t="s">
        <v>282</v>
      </c>
      <c r="EQ51" t="s">
        <v>283</v>
      </c>
      <c r="ER51" t="s">
        <v>283</v>
      </c>
      <c r="ES51" t="s">
        <v>283</v>
      </c>
      <c r="ET51" t="s">
        <v>283</v>
      </c>
      <c r="EU51">
        <v>0</v>
      </c>
      <c r="EV51">
        <v>100</v>
      </c>
      <c r="EW51">
        <v>100</v>
      </c>
      <c r="EX51">
        <v>-3.8580000000000001</v>
      </c>
      <c r="EY51">
        <v>0.38300000000000001</v>
      </c>
      <c r="EZ51">
        <v>2</v>
      </c>
      <c r="FA51">
        <v>387.48500000000001</v>
      </c>
      <c r="FB51">
        <v>630.15300000000002</v>
      </c>
      <c r="FC51">
        <v>25</v>
      </c>
      <c r="FD51">
        <v>27.7193</v>
      </c>
      <c r="FE51">
        <v>30.000299999999999</v>
      </c>
      <c r="FF51">
        <v>27.729399999999998</v>
      </c>
      <c r="FG51">
        <v>27.6953</v>
      </c>
      <c r="FH51">
        <v>7.1710700000000003</v>
      </c>
      <c r="FI51">
        <v>48.917499999999997</v>
      </c>
      <c r="FJ51">
        <v>0</v>
      </c>
      <c r="FK51">
        <v>25</v>
      </c>
      <c r="FL51">
        <v>100</v>
      </c>
      <c r="FM51">
        <v>12.173500000000001</v>
      </c>
      <c r="FN51">
        <v>101.34</v>
      </c>
      <c r="FO51">
        <v>102.758</v>
      </c>
    </row>
    <row r="52" spans="1:171" x14ac:dyDescent="0.2">
      <c r="A52">
        <v>56</v>
      </c>
      <c r="B52">
        <v>1533053423</v>
      </c>
      <c r="C52">
        <v>8156.2000000476801</v>
      </c>
      <c r="D52" t="s">
        <v>462</v>
      </c>
      <c r="E52" t="s">
        <v>463</v>
      </c>
      <c r="F52" t="s">
        <v>439</v>
      </c>
      <c r="G52">
        <v>1533053414.94839</v>
      </c>
      <c r="H52">
        <f t="shared" si="43"/>
        <v>8.8817732160710056E-3</v>
      </c>
      <c r="I52">
        <f t="shared" si="44"/>
        <v>9.0689079918957971E-2</v>
      </c>
      <c r="J52">
        <f t="shared" si="45"/>
        <v>49.224970967741903</v>
      </c>
      <c r="K52">
        <f t="shared" si="46"/>
        <v>48.220764771458789</v>
      </c>
      <c r="L52">
        <f t="shared" si="47"/>
        <v>4.7786974616791857</v>
      </c>
      <c r="M52">
        <f t="shared" si="48"/>
        <v>4.8782147054210556</v>
      </c>
      <c r="N52">
        <f t="shared" si="49"/>
        <v>1.0097413431374755</v>
      </c>
      <c r="O52">
        <f t="shared" si="50"/>
        <v>2.2459539275401808</v>
      </c>
      <c r="P52">
        <f t="shared" si="51"/>
        <v>0.81064107294456678</v>
      </c>
      <c r="Q52">
        <f t="shared" si="52"/>
        <v>0.52124209620568396</v>
      </c>
      <c r="R52">
        <f t="shared" si="53"/>
        <v>280.85252389565454</v>
      </c>
      <c r="S52">
        <f t="shared" si="54"/>
        <v>27.222625287640568</v>
      </c>
      <c r="T52">
        <f t="shared" si="55"/>
        <v>26.844767741935499</v>
      </c>
      <c r="U52">
        <f t="shared" si="56"/>
        <v>3.5466574298097053</v>
      </c>
      <c r="V52">
        <f t="shared" si="57"/>
        <v>65.501923924953644</v>
      </c>
      <c r="W52">
        <f t="shared" si="58"/>
        <v>2.4939576702912021</v>
      </c>
      <c r="X52">
        <f t="shared" si="59"/>
        <v>3.8074571262190102</v>
      </c>
      <c r="Y52">
        <f t="shared" si="60"/>
        <v>1.0526997595185033</v>
      </c>
      <c r="Z52">
        <f t="shared" si="61"/>
        <v>-391.68619882873134</v>
      </c>
      <c r="AA52">
        <f t="shared" si="62"/>
        <v>146.77591199556241</v>
      </c>
      <c r="AB52">
        <f t="shared" si="63"/>
        <v>14.167305941895393</v>
      </c>
      <c r="AC52">
        <f t="shared" si="64"/>
        <v>50.10954300438101</v>
      </c>
      <c r="AD52">
        <v>-4.1074909630556398E-2</v>
      </c>
      <c r="AE52">
        <v>4.6110184420015098E-2</v>
      </c>
      <c r="AF52">
        <v>3.44798956772012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52191.98395389178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464</v>
      </c>
      <c r="AS52">
        <v>901.70329411764703</v>
      </c>
      <c r="AT52">
        <v>1138.6199999999999</v>
      </c>
      <c r="AU52">
        <f t="shared" si="70"/>
        <v>0.20807355033492547</v>
      </c>
      <c r="AV52">
        <v>0.5</v>
      </c>
      <c r="AW52">
        <f t="shared" si="71"/>
        <v>1433.0492050205489</v>
      </c>
      <c r="AX52">
        <f t="shared" si="72"/>
        <v>9.0689079918957971E-2</v>
      </c>
      <c r="AY52">
        <f t="shared" si="73"/>
        <v>149.08981794663407</v>
      </c>
      <c r="AZ52">
        <f t="shared" si="74"/>
        <v>0.41660958001791637</v>
      </c>
      <c r="BA52">
        <f t="shared" si="75"/>
        <v>7.6109674119900035E-4</v>
      </c>
      <c r="BB52">
        <f t="shared" si="76"/>
        <v>-1</v>
      </c>
      <c r="BC52" t="s">
        <v>465</v>
      </c>
      <c r="BD52">
        <v>664.26</v>
      </c>
      <c r="BE52">
        <f t="shared" si="77"/>
        <v>474.3599999999999</v>
      </c>
      <c r="BF52">
        <f t="shared" si="78"/>
        <v>0.49944494873588186</v>
      </c>
      <c r="BG52">
        <f t="shared" si="79"/>
        <v>1.7141179658567427</v>
      </c>
      <c r="BH52">
        <f t="shared" si="80"/>
        <v>0.2080735503349255</v>
      </c>
      <c r="BI52" t="e">
        <f t="shared" si="81"/>
        <v>#DIV/0!</v>
      </c>
      <c r="BJ52">
        <v>319</v>
      </c>
      <c r="BK52">
        <v>300</v>
      </c>
      <c r="BL52">
        <v>300</v>
      </c>
      <c r="BM52">
        <v>300</v>
      </c>
      <c r="BN52">
        <v>10288.299999999999</v>
      </c>
      <c r="BO52">
        <v>1090.73</v>
      </c>
      <c r="BP52">
        <v>-7.1298100000000003E-3</v>
      </c>
      <c r="BQ52">
        <v>5.3269000000000002</v>
      </c>
      <c r="BR52">
        <f t="shared" si="82"/>
        <v>1699.9574193548401</v>
      </c>
      <c r="BS52">
        <f t="shared" si="83"/>
        <v>1433.0492050205489</v>
      </c>
      <c r="BT52">
        <f t="shared" si="84"/>
        <v>0.84299123537130305</v>
      </c>
      <c r="BU52">
        <f t="shared" si="85"/>
        <v>0.19598247074260602</v>
      </c>
      <c r="BV52">
        <v>6</v>
      </c>
      <c r="BW52">
        <v>0.5</v>
      </c>
      <c r="BX52" t="s">
        <v>278</v>
      </c>
      <c r="BY52">
        <v>1533053414.94839</v>
      </c>
      <c r="BZ52">
        <v>49.224970967741903</v>
      </c>
      <c r="CA52">
        <v>50.016793548387099</v>
      </c>
      <c r="CB52">
        <v>25.1659677419355</v>
      </c>
      <c r="CC52">
        <v>12.1788903225806</v>
      </c>
      <c r="CD52">
        <v>400.00938709677399</v>
      </c>
      <c r="CE52">
        <v>99.000432258064507</v>
      </c>
      <c r="CF52">
        <v>9.9975716129032305E-2</v>
      </c>
      <c r="CG52">
        <v>28.056951612903202</v>
      </c>
      <c r="CH52">
        <v>26.844767741935499</v>
      </c>
      <c r="CI52">
        <v>999.9</v>
      </c>
      <c r="CJ52">
        <v>10005.425161290301</v>
      </c>
      <c r="CK52">
        <v>0</v>
      </c>
      <c r="CL52">
        <v>19.1019096774194</v>
      </c>
      <c r="CM52">
        <v>1699.9574193548401</v>
      </c>
      <c r="CN52">
        <v>0.89999732258064502</v>
      </c>
      <c r="CO52">
        <v>0.100002748387097</v>
      </c>
      <c r="CP52">
        <v>0</v>
      </c>
      <c r="CQ52">
        <v>901.76764516129003</v>
      </c>
      <c r="CR52">
        <v>4.9993999999999996</v>
      </c>
      <c r="CS52">
        <v>13269.683870967699</v>
      </c>
      <c r="CT52">
        <v>13806.625806451601</v>
      </c>
      <c r="CU52">
        <v>45.436999999999998</v>
      </c>
      <c r="CV52">
        <v>46.25</v>
      </c>
      <c r="CW52">
        <v>46.27</v>
      </c>
      <c r="CX52">
        <v>46.378999999999998</v>
      </c>
      <c r="CY52">
        <v>47.311999999999998</v>
      </c>
      <c r="CZ52">
        <v>1525.4583870967699</v>
      </c>
      <c r="DA52">
        <v>169.499032258065</v>
      </c>
      <c r="DB52">
        <v>0</v>
      </c>
      <c r="DC52">
        <v>112.10000014305101</v>
      </c>
      <c r="DD52">
        <v>901.70329411764703</v>
      </c>
      <c r="DE52">
        <v>-0.83357846122652202</v>
      </c>
      <c r="DF52">
        <v>-29.166666785570499</v>
      </c>
      <c r="DG52">
        <v>13269.0470588235</v>
      </c>
      <c r="DH52">
        <v>10</v>
      </c>
      <c r="DI52">
        <v>1533053388.4000001</v>
      </c>
      <c r="DJ52" t="s">
        <v>466</v>
      </c>
      <c r="DK52">
        <v>50</v>
      </c>
      <c r="DL52">
        <v>-3.7210000000000001</v>
      </c>
      <c r="DM52">
        <v>0.38500000000000001</v>
      </c>
      <c r="DN52">
        <v>50</v>
      </c>
      <c r="DO52">
        <v>12</v>
      </c>
      <c r="DP52">
        <v>0.25</v>
      </c>
      <c r="DQ52">
        <v>0.01</v>
      </c>
      <c r="DR52">
        <v>9.3149799333547098E-2</v>
      </c>
      <c r="DS52">
        <v>-0.38795417691845901</v>
      </c>
      <c r="DT52">
        <v>4.33472875112439E-2</v>
      </c>
      <c r="DU52">
        <v>1</v>
      </c>
      <c r="DV52">
        <v>1.00981753580683</v>
      </c>
      <c r="DW52">
        <v>-1.4703337135607E-2</v>
      </c>
      <c r="DX52">
        <v>1.96237797808197E-3</v>
      </c>
      <c r="DY52">
        <v>1</v>
      </c>
      <c r="DZ52">
        <v>2</v>
      </c>
      <c r="EA52">
        <v>2</v>
      </c>
      <c r="EB52" t="s">
        <v>279</v>
      </c>
      <c r="EC52">
        <v>1.8854</v>
      </c>
      <c r="ED52">
        <v>1.87744</v>
      </c>
      <c r="EE52">
        <v>1.8766799999999999</v>
      </c>
      <c r="EF52">
        <v>1.8776600000000001</v>
      </c>
      <c r="EG52">
        <v>1.8823300000000001</v>
      </c>
      <c r="EH52">
        <v>1.88141</v>
      </c>
      <c r="EI52">
        <v>1.8762099999999999</v>
      </c>
      <c r="EJ52">
        <v>1.8757600000000001</v>
      </c>
      <c r="EK52" t="s">
        <v>280</v>
      </c>
      <c r="EL52" t="s">
        <v>19</v>
      </c>
      <c r="EM52" t="s">
        <v>19</v>
      </c>
      <c r="EN52" t="s">
        <v>19</v>
      </c>
      <c r="EO52" t="s">
        <v>281</v>
      </c>
      <c r="EP52" t="s">
        <v>282</v>
      </c>
      <c r="EQ52" t="s">
        <v>283</v>
      </c>
      <c r="ER52" t="s">
        <v>283</v>
      </c>
      <c r="ES52" t="s">
        <v>283</v>
      </c>
      <c r="ET52" t="s">
        <v>283</v>
      </c>
      <c r="EU52">
        <v>0</v>
      </c>
      <c r="EV52">
        <v>100</v>
      </c>
      <c r="EW52">
        <v>100</v>
      </c>
      <c r="EX52">
        <v>-3.7210000000000001</v>
      </c>
      <c r="EY52">
        <v>0.38500000000000001</v>
      </c>
      <c r="EZ52">
        <v>2</v>
      </c>
      <c r="FA52">
        <v>387.858</v>
      </c>
      <c r="FB52">
        <v>629.63099999999997</v>
      </c>
      <c r="FC52">
        <v>25</v>
      </c>
      <c r="FD52">
        <v>27.740500000000001</v>
      </c>
      <c r="FE52">
        <v>30</v>
      </c>
      <c r="FF52">
        <v>27.739699999999999</v>
      </c>
      <c r="FG52">
        <v>27.709399999999999</v>
      </c>
      <c r="FH52">
        <v>4.9874200000000002</v>
      </c>
      <c r="FI52">
        <v>49.454599999999999</v>
      </c>
      <c r="FJ52">
        <v>0</v>
      </c>
      <c r="FK52">
        <v>25</v>
      </c>
      <c r="FL52">
        <v>50</v>
      </c>
      <c r="FM52">
        <v>12.0474</v>
      </c>
      <c r="FN52">
        <v>101.33799999999999</v>
      </c>
      <c r="FO52">
        <v>102.756</v>
      </c>
    </row>
    <row r="53" spans="1:171" x14ac:dyDescent="0.2">
      <c r="A53">
        <v>57</v>
      </c>
      <c r="B53">
        <v>1533053542</v>
      </c>
      <c r="C53">
        <v>8275.2000000476801</v>
      </c>
      <c r="D53" t="s">
        <v>467</v>
      </c>
      <c r="E53" t="s">
        <v>468</v>
      </c>
      <c r="F53" t="s">
        <v>439</v>
      </c>
      <c r="G53">
        <v>1533053533.9548399</v>
      </c>
      <c r="H53">
        <f t="shared" si="43"/>
        <v>8.8642640053056779E-3</v>
      </c>
      <c r="I53">
        <f t="shared" si="44"/>
        <v>28.325616776834135</v>
      </c>
      <c r="J53">
        <f t="shared" si="45"/>
        <v>352.80038709677399</v>
      </c>
      <c r="K53">
        <f t="shared" si="46"/>
        <v>293.14644786230269</v>
      </c>
      <c r="L53">
        <f t="shared" si="47"/>
        <v>29.051243989757054</v>
      </c>
      <c r="M53">
        <f t="shared" si="48"/>
        <v>34.963037075732991</v>
      </c>
      <c r="N53">
        <f t="shared" si="49"/>
        <v>1.0134279741129295</v>
      </c>
      <c r="O53">
        <f t="shared" si="50"/>
        <v>2.2461359522649351</v>
      </c>
      <c r="P53">
        <f t="shared" si="51"/>
        <v>0.81303659975801468</v>
      </c>
      <c r="Q53">
        <f t="shared" si="52"/>
        <v>0.52282445746761497</v>
      </c>
      <c r="R53">
        <f t="shared" si="53"/>
        <v>280.86155117462999</v>
      </c>
      <c r="S53">
        <f t="shared" si="54"/>
        <v>27.233699802371682</v>
      </c>
      <c r="T53">
        <f t="shared" si="55"/>
        <v>26.7950709677419</v>
      </c>
      <c r="U53">
        <f t="shared" si="56"/>
        <v>3.5363066005896253</v>
      </c>
      <c r="V53">
        <f t="shared" si="57"/>
        <v>65.343800521820626</v>
      </c>
      <c r="W53">
        <f t="shared" si="58"/>
        <v>2.4886808771092586</v>
      </c>
      <c r="X53">
        <f t="shared" si="59"/>
        <v>3.8085952412244515</v>
      </c>
      <c r="Y53">
        <f t="shared" si="60"/>
        <v>1.0476257234803668</v>
      </c>
      <c r="Z53">
        <f t="shared" si="61"/>
        <v>-390.91404263398039</v>
      </c>
      <c r="AA53">
        <f t="shared" si="62"/>
        <v>153.42686628227062</v>
      </c>
      <c r="AB53">
        <f t="shared" si="63"/>
        <v>14.804789312035629</v>
      </c>
      <c r="AC53">
        <f t="shared" si="64"/>
        <v>58.17916413495584</v>
      </c>
      <c r="AD53">
        <v>-4.1079802228471497E-2</v>
      </c>
      <c r="AE53">
        <v>4.6115676789789901E-2</v>
      </c>
      <c r="AF53">
        <v>3.44831477175117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52197.079428969584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469</v>
      </c>
      <c r="AS53">
        <v>870.92641176470602</v>
      </c>
      <c r="AT53">
        <v>1246.27</v>
      </c>
      <c r="AU53">
        <f t="shared" si="70"/>
        <v>0.30117357252866073</v>
      </c>
      <c r="AV53">
        <v>0.5</v>
      </c>
      <c r="AW53">
        <f t="shared" si="71"/>
        <v>1433.0959034218281</v>
      </c>
      <c r="AX53">
        <f t="shared" si="72"/>
        <v>28.325616776834135</v>
      </c>
      <c r="AY53">
        <f t="shared" si="73"/>
        <v>215.80530650487026</v>
      </c>
      <c r="AZ53">
        <f t="shared" si="74"/>
        <v>0.52199764096062651</v>
      </c>
      <c r="BA53">
        <f t="shared" si="75"/>
        <v>2.0463122326156154E-2</v>
      </c>
      <c r="BB53">
        <f t="shared" si="76"/>
        <v>-1</v>
      </c>
      <c r="BC53" t="s">
        <v>470</v>
      </c>
      <c r="BD53">
        <v>595.72</v>
      </c>
      <c r="BE53">
        <f t="shared" si="77"/>
        <v>650.54999999999995</v>
      </c>
      <c r="BF53">
        <f t="shared" si="78"/>
        <v>0.57696347434523709</v>
      </c>
      <c r="BG53">
        <f t="shared" si="79"/>
        <v>2.092039884509501</v>
      </c>
      <c r="BH53">
        <f t="shared" si="80"/>
        <v>0.30117357252866073</v>
      </c>
      <c r="BI53" t="e">
        <f t="shared" si="81"/>
        <v>#DIV/0!</v>
      </c>
      <c r="BJ53">
        <v>321</v>
      </c>
      <c r="BK53">
        <v>300</v>
      </c>
      <c r="BL53">
        <v>300</v>
      </c>
      <c r="BM53">
        <v>300</v>
      </c>
      <c r="BN53">
        <v>10288.4</v>
      </c>
      <c r="BO53">
        <v>1158.99</v>
      </c>
      <c r="BP53">
        <v>-7.1303800000000004E-3</v>
      </c>
      <c r="BQ53">
        <v>4.9432400000000003</v>
      </c>
      <c r="BR53">
        <f t="shared" si="82"/>
        <v>1700.0129032258101</v>
      </c>
      <c r="BS53">
        <f t="shared" si="83"/>
        <v>1433.0959034218281</v>
      </c>
      <c r="BT53">
        <f t="shared" si="84"/>
        <v>0.84299119183301408</v>
      </c>
      <c r="BU53">
        <f t="shared" si="85"/>
        <v>0.19598238366602819</v>
      </c>
      <c r="BV53">
        <v>6</v>
      </c>
      <c r="BW53">
        <v>0.5</v>
      </c>
      <c r="BX53" t="s">
        <v>278</v>
      </c>
      <c r="BY53">
        <v>1533053533.9548399</v>
      </c>
      <c r="BZ53">
        <v>352.80038709677399</v>
      </c>
      <c r="CA53">
        <v>399.97890322580702</v>
      </c>
      <c r="CB53">
        <v>25.1124516129032</v>
      </c>
      <c r="CC53">
        <v>12.1502032258065</v>
      </c>
      <c r="CD53">
        <v>400.00748387096797</v>
      </c>
      <c r="CE53">
        <v>99.001493548387103</v>
      </c>
      <c r="CF53">
        <v>9.9976729032258099E-2</v>
      </c>
      <c r="CG53">
        <v>28.062080645161299</v>
      </c>
      <c r="CH53">
        <v>26.7950709677419</v>
      </c>
      <c r="CI53">
        <v>999.9</v>
      </c>
      <c r="CJ53">
        <v>10006.509677419401</v>
      </c>
      <c r="CK53">
        <v>0</v>
      </c>
      <c r="CL53">
        <v>19.2593064516129</v>
      </c>
      <c r="CM53">
        <v>1700.0129032258101</v>
      </c>
      <c r="CN53">
        <v>0.90000145161290301</v>
      </c>
      <c r="CO53">
        <v>9.9998664516129002E-2</v>
      </c>
      <c r="CP53">
        <v>0</v>
      </c>
      <c r="CQ53">
        <v>870.93193548387103</v>
      </c>
      <c r="CR53">
        <v>4.9993999999999996</v>
      </c>
      <c r="CS53">
        <v>12781.6161290323</v>
      </c>
      <c r="CT53">
        <v>13807.1129032258</v>
      </c>
      <c r="CU53">
        <v>45.5</v>
      </c>
      <c r="CV53">
        <v>46.308</v>
      </c>
      <c r="CW53">
        <v>46.311999999999998</v>
      </c>
      <c r="CX53">
        <v>46.436999999999998</v>
      </c>
      <c r="CY53">
        <v>47.375</v>
      </c>
      <c r="CZ53">
        <v>1525.51225806452</v>
      </c>
      <c r="DA53">
        <v>169.50225806451601</v>
      </c>
      <c r="DB53">
        <v>0</v>
      </c>
      <c r="DC53">
        <v>118.700000047684</v>
      </c>
      <c r="DD53">
        <v>870.92641176470602</v>
      </c>
      <c r="DE53">
        <v>-1.2774509997702701</v>
      </c>
      <c r="DF53">
        <v>20.171568663584001</v>
      </c>
      <c r="DG53">
        <v>12781.923529411801</v>
      </c>
      <c r="DH53">
        <v>10</v>
      </c>
      <c r="DI53">
        <v>1533053500.9000001</v>
      </c>
      <c r="DJ53" t="s">
        <v>471</v>
      </c>
      <c r="DK53">
        <v>51</v>
      </c>
      <c r="DL53">
        <v>-4.6790000000000003</v>
      </c>
      <c r="DM53">
        <v>0.38100000000000001</v>
      </c>
      <c r="DN53">
        <v>400</v>
      </c>
      <c r="DO53">
        <v>12</v>
      </c>
      <c r="DP53">
        <v>0.04</v>
      </c>
      <c r="DQ53">
        <v>0.01</v>
      </c>
      <c r="DR53">
        <v>28.332975891180901</v>
      </c>
      <c r="DS53">
        <v>-0.39402872372243303</v>
      </c>
      <c r="DT53">
        <v>4.9837814206071203E-2</v>
      </c>
      <c r="DU53">
        <v>1</v>
      </c>
      <c r="DV53">
        <v>1.0135638219718699</v>
      </c>
      <c r="DW53">
        <v>-1.24470854087139E-2</v>
      </c>
      <c r="DX53">
        <v>1.3255397990871601E-3</v>
      </c>
      <c r="DY53">
        <v>1</v>
      </c>
      <c r="DZ53">
        <v>2</v>
      </c>
      <c r="EA53">
        <v>2</v>
      </c>
      <c r="EB53" t="s">
        <v>279</v>
      </c>
      <c r="EC53">
        <v>1.8854200000000001</v>
      </c>
      <c r="ED53">
        <v>1.87744</v>
      </c>
      <c r="EE53">
        <v>1.8766799999999999</v>
      </c>
      <c r="EF53">
        <v>1.87767</v>
      </c>
      <c r="EG53">
        <v>1.88232</v>
      </c>
      <c r="EH53">
        <v>1.88141</v>
      </c>
      <c r="EI53">
        <v>1.87622</v>
      </c>
      <c r="EJ53">
        <v>1.8757900000000001</v>
      </c>
      <c r="EK53" t="s">
        <v>280</v>
      </c>
      <c r="EL53" t="s">
        <v>19</v>
      </c>
      <c r="EM53" t="s">
        <v>19</v>
      </c>
      <c r="EN53" t="s">
        <v>19</v>
      </c>
      <c r="EO53" t="s">
        <v>281</v>
      </c>
      <c r="EP53" t="s">
        <v>282</v>
      </c>
      <c r="EQ53" t="s">
        <v>283</v>
      </c>
      <c r="ER53" t="s">
        <v>283</v>
      </c>
      <c r="ES53" t="s">
        <v>283</v>
      </c>
      <c r="ET53" t="s">
        <v>283</v>
      </c>
      <c r="EU53">
        <v>0</v>
      </c>
      <c r="EV53">
        <v>100</v>
      </c>
      <c r="EW53">
        <v>100</v>
      </c>
      <c r="EX53">
        <v>-4.6790000000000003</v>
      </c>
      <c r="EY53">
        <v>0.38100000000000001</v>
      </c>
      <c r="EZ53">
        <v>2</v>
      </c>
      <c r="FA53">
        <v>387.928</v>
      </c>
      <c r="FB53">
        <v>630.23</v>
      </c>
      <c r="FC53">
        <v>25</v>
      </c>
      <c r="FD53">
        <v>27.778199999999998</v>
      </c>
      <c r="FE53">
        <v>30.0002</v>
      </c>
      <c r="FF53">
        <v>27.767199999999999</v>
      </c>
      <c r="FG53">
        <v>27.7376</v>
      </c>
      <c r="FH53">
        <v>19.883099999999999</v>
      </c>
      <c r="FI53">
        <v>49.524900000000002</v>
      </c>
      <c r="FJ53">
        <v>0</v>
      </c>
      <c r="FK53">
        <v>25</v>
      </c>
      <c r="FL53">
        <v>400</v>
      </c>
      <c r="FM53">
        <v>12.0547</v>
      </c>
      <c r="FN53">
        <v>101.32899999999999</v>
      </c>
      <c r="FO53">
        <v>102.75</v>
      </c>
    </row>
    <row r="54" spans="1:171" x14ac:dyDescent="0.2">
      <c r="A54">
        <v>58</v>
      </c>
      <c r="B54">
        <v>1533053649</v>
      </c>
      <c r="C54">
        <v>8382.2000000476801</v>
      </c>
      <c r="D54" t="s">
        <v>472</v>
      </c>
      <c r="E54" t="s">
        <v>473</v>
      </c>
      <c r="F54" t="s">
        <v>439</v>
      </c>
      <c r="G54">
        <v>1533053641</v>
      </c>
      <c r="H54">
        <f t="shared" si="43"/>
        <v>8.8865829553818314E-3</v>
      </c>
      <c r="I54">
        <f t="shared" si="44"/>
        <v>32.169911584570542</v>
      </c>
      <c r="J54">
        <f t="shared" si="45"/>
        <v>544.55809677419404</v>
      </c>
      <c r="K54">
        <f t="shared" si="46"/>
        <v>475.02279157234665</v>
      </c>
      <c r="L54">
        <f t="shared" si="47"/>
        <v>47.075502107587624</v>
      </c>
      <c r="M54">
        <f t="shared" si="48"/>
        <v>53.966559683469789</v>
      </c>
      <c r="N54">
        <f t="shared" si="49"/>
        <v>1.0251561026475196</v>
      </c>
      <c r="O54">
        <f t="shared" si="50"/>
        <v>2.2454043348356336</v>
      </c>
      <c r="P54">
        <f t="shared" si="51"/>
        <v>0.82054208542588603</v>
      </c>
      <c r="Q54">
        <f t="shared" si="52"/>
        <v>0.52779241494725238</v>
      </c>
      <c r="R54">
        <f t="shared" si="53"/>
        <v>280.85753513809084</v>
      </c>
      <c r="S54">
        <f t="shared" si="54"/>
        <v>27.240100445297411</v>
      </c>
      <c r="T54">
        <f t="shared" si="55"/>
        <v>26.801151612903201</v>
      </c>
      <c r="U54">
        <f t="shared" si="56"/>
        <v>3.5375716578643233</v>
      </c>
      <c r="V54">
        <f t="shared" si="57"/>
        <v>65.507573099651935</v>
      </c>
      <c r="W54">
        <f t="shared" si="58"/>
        <v>2.4969655919631752</v>
      </c>
      <c r="X54">
        <f t="shared" si="59"/>
        <v>3.8117204985822353</v>
      </c>
      <c r="Y54">
        <f t="shared" si="60"/>
        <v>1.040606065901148</v>
      </c>
      <c r="Z54">
        <f t="shared" si="61"/>
        <v>-391.89830833233879</v>
      </c>
      <c r="AA54">
        <f t="shared" si="62"/>
        <v>154.34493508215147</v>
      </c>
      <c r="AB54">
        <f t="shared" si="63"/>
        <v>14.899730577788464</v>
      </c>
      <c r="AC54">
        <f t="shared" si="64"/>
        <v>58.203892465692007</v>
      </c>
      <c r="AD54">
        <v>-4.1060139427287E-2</v>
      </c>
      <c r="AE54">
        <v>4.6093603572904297E-2</v>
      </c>
      <c r="AF54">
        <v>3.44700773278054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52170.680833446713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474</v>
      </c>
      <c r="AS54">
        <v>880.10952941176504</v>
      </c>
      <c r="AT54">
        <v>1231.3</v>
      </c>
      <c r="AU54">
        <f t="shared" si="70"/>
        <v>0.28521925654855429</v>
      </c>
      <c r="AV54">
        <v>0.5</v>
      </c>
      <c r="AW54">
        <f t="shared" si="71"/>
        <v>1433.0762292283293</v>
      </c>
      <c r="AX54">
        <f t="shared" si="72"/>
        <v>32.169911584570542</v>
      </c>
      <c r="AY54">
        <f t="shared" si="73"/>
        <v>204.37046833895482</v>
      </c>
      <c r="AZ54">
        <f t="shared" si="74"/>
        <v>0.52188743604320631</v>
      </c>
      <c r="BA54">
        <f t="shared" si="75"/>
        <v>2.3145950583823158E-2</v>
      </c>
      <c r="BB54">
        <f t="shared" si="76"/>
        <v>-1</v>
      </c>
      <c r="BC54" t="s">
        <v>475</v>
      </c>
      <c r="BD54">
        <v>588.70000000000005</v>
      </c>
      <c r="BE54">
        <f t="shared" si="77"/>
        <v>642.59999999999991</v>
      </c>
      <c r="BF54">
        <f t="shared" si="78"/>
        <v>0.54651489353911453</v>
      </c>
      <c r="BG54">
        <f t="shared" si="79"/>
        <v>2.0915576694411411</v>
      </c>
      <c r="BH54">
        <f t="shared" si="80"/>
        <v>0.28521925654855429</v>
      </c>
      <c r="BI54" t="e">
        <f t="shared" si="81"/>
        <v>#DIV/0!</v>
      </c>
      <c r="BJ54">
        <v>323</v>
      </c>
      <c r="BK54">
        <v>300</v>
      </c>
      <c r="BL54">
        <v>300</v>
      </c>
      <c r="BM54">
        <v>300</v>
      </c>
      <c r="BN54">
        <v>10288.299999999999</v>
      </c>
      <c r="BO54">
        <v>1154.3800000000001</v>
      </c>
      <c r="BP54">
        <v>-7.1302300000000004E-3</v>
      </c>
      <c r="BQ54">
        <v>3.6760299999999999</v>
      </c>
      <c r="BR54">
        <f t="shared" si="82"/>
        <v>1699.9896774193501</v>
      </c>
      <c r="BS54">
        <f t="shared" si="83"/>
        <v>1433.0762292283293</v>
      </c>
      <c r="BT54">
        <f t="shared" si="84"/>
        <v>0.84299113592489239</v>
      </c>
      <c r="BU54">
        <f t="shared" si="85"/>
        <v>0.19598227184978473</v>
      </c>
      <c r="BV54">
        <v>6</v>
      </c>
      <c r="BW54">
        <v>0.5</v>
      </c>
      <c r="BX54" t="s">
        <v>278</v>
      </c>
      <c r="BY54">
        <v>1533053641</v>
      </c>
      <c r="BZ54">
        <v>544.55809677419404</v>
      </c>
      <c r="CA54">
        <v>600.06896774193604</v>
      </c>
      <c r="CB54">
        <v>25.196025806451601</v>
      </c>
      <c r="CC54">
        <v>12.2026870967742</v>
      </c>
      <c r="CD54">
        <v>400.020806451613</v>
      </c>
      <c r="CE54">
        <v>99.001564516128994</v>
      </c>
      <c r="CF54">
        <v>0.100000593548387</v>
      </c>
      <c r="CG54">
        <v>28.0761580645161</v>
      </c>
      <c r="CH54">
        <v>26.801151612903201</v>
      </c>
      <c r="CI54">
        <v>999.9</v>
      </c>
      <c r="CJ54">
        <v>10001.7129032258</v>
      </c>
      <c r="CK54">
        <v>0</v>
      </c>
      <c r="CL54">
        <v>20.141648387096801</v>
      </c>
      <c r="CM54">
        <v>1699.9896774193501</v>
      </c>
      <c r="CN54">
        <v>0.900000290322581</v>
      </c>
      <c r="CO54">
        <v>9.9999812903225793E-2</v>
      </c>
      <c r="CP54">
        <v>0</v>
      </c>
      <c r="CQ54">
        <v>880.44993548387095</v>
      </c>
      <c r="CR54">
        <v>4.9993999999999996</v>
      </c>
      <c r="CS54">
        <v>12960.751612903199</v>
      </c>
      <c r="CT54">
        <v>13806.9096774194</v>
      </c>
      <c r="CU54">
        <v>45.561999999999998</v>
      </c>
      <c r="CV54">
        <v>46.370935483871001</v>
      </c>
      <c r="CW54">
        <v>46.375</v>
      </c>
      <c r="CX54">
        <v>46.5</v>
      </c>
      <c r="CY54">
        <v>47.408999999999999</v>
      </c>
      <c r="CZ54">
        <v>1525.49451612903</v>
      </c>
      <c r="DA54">
        <v>169.49677419354799</v>
      </c>
      <c r="DB54">
        <v>0</v>
      </c>
      <c r="DC54">
        <v>106.5</v>
      </c>
      <c r="DD54">
        <v>880.10952941176504</v>
      </c>
      <c r="DE54">
        <v>-6.9382353431212698</v>
      </c>
      <c r="DF54">
        <v>-104.681372635195</v>
      </c>
      <c r="DG54">
        <v>12952.535294117601</v>
      </c>
      <c r="DH54">
        <v>10</v>
      </c>
      <c r="DI54">
        <v>1533053616</v>
      </c>
      <c r="DJ54" t="s">
        <v>476</v>
      </c>
      <c r="DK54">
        <v>52</v>
      </c>
      <c r="DL54">
        <v>-5.8710000000000004</v>
      </c>
      <c r="DM54">
        <v>0.38300000000000001</v>
      </c>
      <c r="DN54">
        <v>600</v>
      </c>
      <c r="DO54">
        <v>12</v>
      </c>
      <c r="DP54">
        <v>0.02</v>
      </c>
      <c r="DQ54">
        <v>0.01</v>
      </c>
      <c r="DR54">
        <v>32.172924322879297</v>
      </c>
      <c r="DS54">
        <v>-3.80526996709315E-2</v>
      </c>
      <c r="DT54">
        <v>3.8655612590641403E-2</v>
      </c>
      <c r="DU54">
        <v>1</v>
      </c>
      <c r="DV54">
        <v>1.02546088885178</v>
      </c>
      <c r="DW54">
        <v>-3.6768705828635902E-2</v>
      </c>
      <c r="DX54">
        <v>3.1866274616489899E-3</v>
      </c>
      <c r="DY54">
        <v>1</v>
      </c>
      <c r="DZ54">
        <v>2</v>
      </c>
      <c r="EA54">
        <v>2</v>
      </c>
      <c r="EB54" t="s">
        <v>279</v>
      </c>
      <c r="EC54">
        <v>1.8854299999999999</v>
      </c>
      <c r="ED54">
        <v>1.87744</v>
      </c>
      <c r="EE54">
        <v>1.8766799999999999</v>
      </c>
      <c r="EF54">
        <v>1.8777200000000001</v>
      </c>
      <c r="EG54">
        <v>1.88236</v>
      </c>
      <c r="EH54">
        <v>1.88141</v>
      </c>
      <c r="EI54">
        <v>1.87622</v>
      </c>
      <c r="EJ54">
        <v>1.8757900000000001</v>
      </c>
      <c r="EK54" t="s">
        <v>280</v>
      </c>
      <c r="EL54" t="s">
        <v>19</v>
      </c>
      <c r="EM54" t="s">
        <v>19</v>
      </c>
      <c r="EN54" t="s">
        <v>19</v>
      </c>
      <c r="EO54" t="s">
        <v>281</v>
      </c>
      <c r="EP54" t="s">
        <v>282</v>
      </c>
      <c r="EQ54" t="s">
        <v>283</v>
      </c>
      <c r="ER54" t="s">
        <v>283</v>
      </c>
      <c r="ES54" t="s">
        <v>283</v>
      </c>
      <c r="ET54" t="s">
        <v>283</v>
      </c>
      <c r="EU54">
        <v>0</v>
      </c>
      <c r="EV54">
        <v>100</v>
      </c>
      <c r="EW54">
        <v>100</v>
      </c>
      <c r="EX54">
        <v>-5.8710000000000004</v>
      </c>
      <c r="EY54">
        <v>0.38300000000000001</v>
      </c>
      <c r="EZ54">
        <v>2</v>
      </c>
      <c r="FA54">
        <v>387.98500000000001</v>
      </c>
      <c r="FB54">
        <v>630.31200000000001</v>
      </c>
      <c r="FC54">
        <v>25.0002</v>
      </c>
      <c r="FD54">
        <v>27.808900000000001</v>
      </c>
      <c r="FE54">
        <v>30.0002</v>
      </c>
      <c r="FF54">
        <v>27.796399999999998</v>
      </c>
      <c r="FG54">
        <v>27.7636</v>
      </c>
      <c r="FH54">
        <v>27.567799999999998</v>
      </c>
      <c r="FI54">
        <v>49.472099999999998</v>
      </c>
      <c r="FJ54">
        <v>0</v>
      </c>
      <c r="FK54">
        <v>25</v>
      </c>
      <c r="FL54">
        <v>600</v>
      </c>
      <c r="FM54">
        <v>12.0846</v>
      </c>
      <c r="FN54">
        <v>101.325</v>
      </c>
      <c r="FO54">
        <v>102.746</v>
      </c>
    </row>
    <row r="55" spans="1:171" x14ac:dyDescent="0.2">
      <c r="A55">
        <v>59</v>
      </c>
      <c r="B55">
        <v>1533053764</v>
      </c>
      <c r="C55">
        <v>8497.2000000476801</v>
      </c>
      <c r="D55" t="s">
        <v>477</v>
      </c>
      <c r="E55" t="s">
        <v>478</v>
      </c>
      <c r="F55" t="s">
        <v>439</v>
      </c>
      <c r="G55">
        <v>1533053756</v>
      </c>
      <c r="H55">
        <f t="shared" si="43"/>
        <v>8.7451970584043175E-3</v>
      </c>
      <c r="I55">
        <f t="shared" si="44"/>
        <v>32.843616405324731</v>
      </c>
      <c r="J55">
        <f t="shared" si="45"/>
        <v>740.97835483870995</v>
      </c>
      <c r="K55">
        <f t="shared" si="46"/>
        <v>664.63507552804185</v>
      </c>
      <c r="L55">
        <f t="shared" si="47"/>
        <v>65.866579135426136</v>
      </c>
      <c r="M55">
        <f t="shared" si="48"/>
        <v>73.432340909553105</v>
      </c>
      <c r="N55">
        <f t="shared" si="49"/>
        <v>0.98521504901407497</v>
      </c>
      <c r="O55">
        <f t="shared" si="50"/>
        <v>2.2460354581886977</v>
      </c>
      <c r="P55">
        <f t="shared" si="51"/>
        <v>0.79470990627085358</v>
      </c>
      <c r="Q55">
        <f t="shared" si="52"/>
        <v>0.51071685648856813</v>
      </c>
      <c r="R55">
        <f t="shared" si="53"/>
        <v>280.85793708468486</v>
      </c>
      <c r="S55">
        <f t="shared" si="54"/>
        <v>27.320661890228862</v>
      </c>
      <c r="T55">
        <f t="shared" si="55"/>
        <v>26.8275096774194</v>
      </c>
      <c r="U55">
        <f t="shared" si="56"/>
        <v>3.5430599316598999</v>
      </c>
      <c r="V55">
        <f t="shared" si="57"/>
        <v>65.084988038434133</v>
      </c>
      <c r="W55">
        <f t="shared" si="58"/>
        <v>2.4856878194589189</v>
      </c>
      <c r="X55">
        <f t="shared" si="59"/>
        <v>3.8191415476500739</v>
      </c>
      <c r="Y55">
        <f t="shared" si="60"/>
        <v>1.0573721122009809</v>
      </c>
      <c r="Z55">
        <f t="shared" si="61"/>
        <v>-385.66319027563043</v>
      </c>
      <c r="AA55">
        <f t="shared" si="62"/>
        <v>155.23945064354996</v>
      </c>
      <c r="AB55">
        <f t="shared" si="63"/>
        <v>14.986341991515264</v>
      </c>
      <c r="AC55">
        <f t="shared" si="64"/>
        <v>65.42053944411964</v>
      </c>
      <c r="AD55">
        <v>-4.1077101028743103E-2</v>
      </c>
      <c r="AE55">
        <v>4.6112644456456603E-2</v>
      </c>
      <c r="AF55">
        <v>3.44813522848471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52185.568888314396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479</v>
      </c>
      <c r="AS55">
        <v>880.16935294117604</v>
      </c>
      <c r="AT55">
        <v>1211.74</v>
      </c>
      <c r="AU55">
        <f t="shared" si="70"/>
        <v>0.27363184103753613</v>
      </c>
      <c r="AV55">
        <v>0.5</v>
      </c>
      <c r="AW55">
        <f t="shared" si="71"/>
        <v>1433.0798534075227</v>
      </c>
      <c r="AX55">
        <f t="shared" si="72"/>
        <v>32.843616405324731</v>
      </c>
      <c r="AY55">
        <f t="shared" si="73"/>
        <v>196.0681393208514</v>
      </c>
      <c r="AZ55">
        <f t="shared" si="74"/>
        <v>0.5114463498770363</v>
      </c>
      <c r="BA55">
        <f t="shared" si="75"/>
        <v>2.3616001805379282E-2</v>
      </c>
      <c r="BB55">
        <f t="shared" si="76"/>
        <v>-1</v>
      </c>
      <c r="BC55" t="s">
        <v>480</v>
      </c>
      <c r="BD55">
        <v>592</v>
      </c>
      <c r="BE55">
        <f t="shared" si="77"/>
        <v>619.74</v>
      </c>
      <c r="BF55">
        <f t="shared" si="78"/>
        <v>0.5350157276580888</v>
      </c>
      <c r="BG55">
        <f t="shared" si="79"/>
        <v>2.0468581081081081</v>
      </c>
      <c r="BH55">
        <f t="shared" si="80"/>
        <v>0.27363184103753607</v>
      </c>
      <c r="BI55" t="e">
        <f t="shared" si="81"/>
        <v>#DIV/0!</v>
      </c>
      <c r="BJ55">
        <v>325</v>
      </c>
      <c r="BK55">
        <v>300</v>
      </c>
      <c r="BL55">
        <v>300</v>
      </c>
      <c r="BM55">
        <v>300</v>
      </c>
      <c r="BN55">
        <v>10288</v>
      </c>
      <c r="BO55">
        <v>1136.9100000000001</v>
      </c>
      <c r="BP55">
        <v>-7.1300699999999996E-3</v>
      </c>
      <c r="BQ55">
        <v>3.80762</v>
      </c>
      <c r="BR55">
        <f t="shared" si="82"/>
        <v>1699.9941935483901</v>
      </c>
      <c r="BS55">
        <f t="shared" si="83"/>
        <v>1433.0798534075227</v>
      </c>
      <c r="BT55">
        <f t="shared" si="84"/>
        <v>0.84299102834949202</v>
      </c>
      <c r="BU55">
        <f t="shared" si="85"/>
        <v>0.19598205669898405</v>
      </c>
      <c r="BV55">
        <v>6</v>
      </c>
      <c r="BW55">
        <v>0.5</v>
      </c>
      <c r="BX55" t="s">
        <v>278</v>
      </c>
      <c r="BY55">
        <v>1533053756</v>
      </c>
      <c r="BZ55">
        <v>740.97835483870995</v>
      </c>
      <c r="CA55">
        <v>799.96087096774204</v>
      </c>
      <c r="CB55">
        <v>25.082148387096801</v>
      </c>
      <c r="CC55">
        <v>12.2940064516129</v>
      </c>
      <c r="CD55">
        <v>400.01974193548398</v>
      </c>
      <c r="CE55">
        <v>99.001877419354898</v>
      </c>
      <c r="CF55">
        <v>9.9993006451612895E-2</v>
      </c>
      <c r="CG55">
        <v>28.109545161290299</v>
      </c>
      <c r="CH55">
        <v>26.8275096774194</v>
      </c>
      <c r="CI55">
        <v>999.9</v>
      </c>
      <c r="CJ55">
        <v>10005.8129032258</v>
      </c>
      <c r="CK55">
        <v>0</v>
      </c>
      <c r="CL55">
        <v>20.3532774193548</v>
      </c>
      <c r="CM55">
        <v>1699.9941935483901</v>
      </c>
      <c r="CN55">
        <v>0.90000435483871</v>
      </c>
      <c r="CO55">
        <v>9.9995793548387099E-2</v>
      </c>
      <c r="CP55">
        <v>0</v>
      </c>
      <c r="CQ55">
        <v>880.59764516128996</v>
      </c>
      <c r="CR55">
        <v>4.9993999999999996</v>
      </c>
      <c r="CS55">
        <v>12984.916129032301</v>
      </c>
      <c r="CT55">
        <v>13806.9774193548</v>
      </c>
      <c r="CU55">
        <v>45.625</v>
      </c>
      <c r="CV55">
        <v>46.436999999999998</v>
      </c>
      <c r="CW55">
        <v>46.436999999999998</v>
      </c>
      <c r="CX55">
        <v>46.566064516129003</v>
      </c>
      <c r="CY55">
        <v>47.5</v>
      </c>
      <c r="CZ55">
        <v>1525.50322580645</v>
      </c>
      <c r="DA55">
        <v>169.49096774193501</v>
      </c>
      <c r="DB55">
        <v>0</v>
      </c>
      <c r="DC55">
        <v>114.60000014305101</v>
      </c>
      <c r="DD55">
        <v>880.16935294117604</v>
      </c>
      <c r="DE55">
        <v>-6.1049019296721596</v>
      </c>
      <c r="DF55">
        <v>-115.367647019492</v>
      </c>
      <c r="DG55">
        <v>12978.252941176501</v>
      </c>
      <c r="DH55">
        <v>10</v>
      </c>
      <c r="DI55">
        <v>1533053725.5</v>
      </c>
      <c r="DJ55" t="s">
        <v>481</v>
      </c>
      <c r="DK55">
        <v>53</v>
      </c>
      <c r="DL55">
        <v>-6.8760000000000003</v>
      </c>
      <c r="DM55">
        <v>0.38200000000000001</v>
      </c>
      <c r="DN55">
        <v>800</v>
      </c>
      <c r="DO55">
        <v>12</v>
      </c>
      <c r="DP55">
        <v>0.02</v>
      </c>
      <c r="DQ55">
        <v>0.01</v>
      </c>
      <c r="DR55">
        <v>32.845980454134903</v>
      </c>
      <c r="DS55">
        <v>0.18150026149019399</v>
      </c>
      <c r="DT55">
        <v>4.8319628821929597E-2</v>
      </c>
      <c r="DU55">
        <v>1</v>
      </c>
      <c r="DV55">
        <v>0.985961729813015</v>
      </c>
      <c r="DW55">
        <v>-9.6255680929779305E-2</v>
      </c>
      <c r="DX55">
        <v>7.2125487653025896E-3</v>
      </c>
      <c r="DY55">
        <v>1</v>
      </c>
      <c r="DZ55">
        <v>2</v>
      </c>
      <c r="EA55">
        <v>2</v>
      </c>
      <c r="EB55" t="s">
        <v>279</v>
      </c>
      <c r="EC55">
        <v>1.8853899999999999</v>
      </c>
      <c r="ED55">
        <v>1.87744</v>
      </c>
      <c r="EE55">
        <v>1.8766799999999999</v>
      </c>
      <c r="EF55">
        <v>1.87771</v>
      </c>
      <c r="EG55">
        <v>1.88236</v>
      </c>
      <c r="EH55">
        <v>1.88141</v>
      </c>
      <c r="EI55">
        <v>1.87622</v>
      </c>
      <c r="EJ55">
        <v>1.87578</v>
      </c>
      <c r="EK55" t="s">
        <v>280</v>
      </c>
      <c r="EL55" t="s">
        <v>19</v>
      </c>
      <c r="EM55" t="s">
        <v>19</v>
      </c>
      <c r="EN55" t="s">
        <v>19</v>
      </c>
      <c r="EO55" t="s">
        <v>281</v>
      </c>
      <c r="EP55" t="s">
        <v>282</v>
      </c>
      <c r="EQ55" t="s">
        <v>283</v>
      </c>
      <c r="ER55" t="s">
        <v>283</v>
      </c>
      <c r="ES55" t="s">
        <v>283</v>
      </c>
      <c r="ET55" t="s">
        <v>283</v>
      </c>
      <c r="EU55">
        <v>0</v>
      </c>
      <c r="EV55">
        <v>100</v>
      </c>
      <c r="EW55">
        <v>100</v>
      </c>
      <c r="EX55">
        <v>-6.8760000000000003</v>
      </c>
      <c r="EY55">
        <v>0.38200000000000001</v>
      </c>
      <c r="EZ55">
        <v>2</v>
      </c>
      <c r="FA55">
        <v>388.08100000000002</v>
      </c>
      <c r="FB55">
        <v>630.49199999999996</v>
      </c>
      <c r="FC55">
        <v>25.0002</v>
      </c>
      <c r="FD55">
        <v>27.856100000000001</v>
      </c>
      <c r="FE55">
        <v>30.0001</v>
      </c>
      <c r="FF55">
        <v>27.8371</v>
      </c>
      <c r="FG55">
        <v>27.805599999999998</v>
      </c>
      <c r="FH55">
        <v>34.839399999999998</v>
      </c>
      <c r="FI55">
        <v>48.992600000000003</v>
      </c>
      <c r="FJ55">
        <v>0</v>
      </c>
      <c r="FK55">
        <v>25</v>
      </c>
      <c r="FL55">
        <v>800</v>
      </c>
      <c r="FM55">
        <v>12.305899999999999</v>
      </c>
      <c r="FN55">
        <v>101.318</v>
      </c>
      <c r="FO55">
        <v>102.736</v>
      </c>
    </row>
    <row r="56" spans="1:171" x14ac:dyDescent="0.2">
      <c r="A56">
        <v>60</v>
      </c>
      <c r="B56">
        <v>1533053884.5</v>
      </c>
      <c r="C56">
        <v>8617.7000000476801</v>
      </c>
      <c r="D56" t="s">
        <v>482</v>
      </c>
      <c r="E56" t="s">
        <v>483</v>
      </c>
      <c r="F56" t="s">
        <v>439</v>
      </c>
      <c r="G56">
        <v>1533053876.5</v>
      </c>
      <c r="H56">
        <f t="shared" si="43"/>
        <v>8.2221751994833309E-3</v>
      </c>
      <c r="I56">
        <f t="shared" si="44"/>
        <v>32.75512951018149</v>
      </c>
      <c r="J56">
        <f t="shared" si="45"/>
        <v>939.30780645161303</v>
      </c>
      <c r="K56">
        <f t="shared" si="46"/>
        <v>852.30373650102399</v>
      </c>
      <c r="L56">
        <f t="shared" si="47"/>
        <v>84.463026271600199</v>
      </c>
      <c r="M56">
        <f t="shared" si="48"/>
        <v>93.085101631895085</v>
      </c>
      <c r="N56">
        <f t="shared" si="49"/>
        <v>0.87243102444243448</v>
      </c>
      <c r="O56">
        <f t="shared" si="50"/>
        <v>2.2453365726263623</v>
      </c>
      <c r="P56">
        <f t="shared" si="51"/>
        <v>0.71942175317735058</v>
      </c>
      <c r="Q56">
        <f t="shared" si="52"/>
        <v>0.46113476680749771</v>
      </c>
      <c r="R56">
        <f t="shared" si="53"/>
        <v>280.85881818636136</v>
      </c>
      <c r="S56">
        <f t="shared" si="54"/>
        <v>27.527382232326708</v>
      </c>
      <c r="T56">
        <f t="shared" si="55"/>
        <v>26.941341935483901</v>
      </c>
      <c r="U56">
        <f t="shared" si="56"/>
        <v>3.5668475360304002</v>
      </c>
      <c r="V56">
        <f t="shared" si="57"/>
        <v>64.516163629958783</v>
      </c>
      <c r="W56">
        <f t="shared" si="58"/>
        <v>2.4687405018592989</v>
      </c>
      <c r="X56">
        <f t="shared" si="59"/>
        <v>3.8265457258418141</v>
      </c>
      <c r="Y56">
        <f t="shared" si="60"/>
        <v>1.0981070341711012</v>
      </c>
      <c r="Z56">
        <f t="shared" si="61"/>
        <v>-362.59792629721488</v>
      </c>
      <c r="AA56">
        <f t="shared" si="62"/>
        <v>145.43720192720298</v>
      </c>
      <c r="AB56">
        <f t="shared" si="63"/>
        <v>14.05474036654398</v>
      </c>
      <c r="AC56">
        <f t="shared" si="64"/>
        <v>77.752834182893423</v>
      </c>
      <c r="AD56">
        <v>-4.1058318555412698E-2</v>
      </c>
      <c r="AE56">
        <v>4.6091559484708201E-2</v>
      </c>
      <c r="AF56">
        <v>3.4468866837129699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52156.876580431781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484</v>
      </c>
      <c r="AS56">
        <v>875.70594117647101</v>
      </c>
      <c r="AT56">
        <v>1187.3499999999999</v>
      </c>
      <c r="AU56">
        <f t="shared" si="70"/>
        <v>0.26247025630482079</v>
      </c>
      <c r="AV56">
        <v>0.5</v>
      </c>
      <c r="AW56">
        <f t="shared" si="71"/>
        <v>1433.0847066478216</v>
      </c>
      <c r="AX56">
        <f t="shared" si="72"/>
        <v>32.75512951018149</v>
      </c>
      <c r="AY56">
        <f t="shared" si="73"/>
        <v>188.07105513018632</v>
      </c>
      <c r="AZ56">
        <f t="shared" si="74"/>
        <v>0.50304459510675037</v>
      </c>
      <c r="BA56">
        <f t="shared" si="75"/>
        <v>2.3554176074587586E-2</v>
      </c>
      <c r="BB56">
        <f t="shared" si="76"/>
        <v>-1</v>
      </c>
      <c r="BC56" t="s">
        <v>485</v>
      </c>
      <c r="BD56">
        <v>590.05999999999995</v>
      </c>
      <c r="BE56">
        <f t="shared" si="77"/>
        <v>597.29</v>
      </c>
      <c r="BF56">
        <f t="shared" si="78"/>
        <v>0.52176339604468336</v>
      </c>
      <c r="BG56">
        <f t="shared" si="79"/>
        <v>2.0122529912212319</v>
      </c>
      <c r="BH56">
        <f t="shared" si="80"/>
        <v>0.26247025630482074</v>
      </c>
      <c r="BI56" t="e">
        <f t="shared" si="81"/>
        <v>#DIV/0!</v>
      </c>
      <c r="BJ56">
        <v>327</v>
      </c>
      <c r="BK56">
        <v>300</v>
      </c>
      <c r="BL56">
        <v>300</v>
      </c>
      <c r="BM56">
        <v>300</v>
      </c>
      <c r="BN56">
        <v>10287.6</v>
      </c>
      <c r="BO56">
        <v>1119.26</v>
      </c>
      <c r="BP56">
        <v>-7.1296900000000002E-3</v>
      </c>
      <c r="BQ56">
        <v>3.85107</v>
      </c>
      <c r="BR56">
        <f t="shared" si="82"/>
        <v>1700</v>
      </c>
      <c r="BS56">
        <f t="shared" si="83"/>
        <v>1433.0847066478216</v>
      </c>
      <c r="BT56">
        <f t="shared" si="84"/>
        <v>0.84299100391048332</v>
      </c>
      <c r="BU56">
        <f t="shared" si="85"/>
        <v>0.19598200782096686</v>
      </c>
      <c r="BV56">
        <v>6</v>
      </c>
      <c r="BW56">
        <v>0.5</v>
      </c>
      <c r="BX56" t="s">
        <v>278</v>
      </c>
      <c r="BY56">
        <v>1533053876.5</v>
      </c>
      <c r="BZ56">
        <v>939.30780645161303</v>
      </c>
      <c r="CA56">
        <v>1000.02358064516</v>
      </c>
      <c r="CB56">
        <v>24.911690322580601</v>
      </c>
      <c r="CC56">
        <v>12.885996774193501</v>
      </c>
      <c r="CD56">
        <v>400.01087096774199</v>
      </c>
      <c r="CE56">
        <v>98.999680645161305</v>
      </c>
      <c r="CF56">
        <v>9.9997854838709696E-2</v>
      </c>
      <c r="CG56">
        <v>28.142800000000001</v>
      </c>
      <c r="CH56">
        <v>26.941341935483901</v>
      </c>
      <c r="CI56">
        <v>999.9</v>
      </c>
      <c r="CJ56">
        <v>10001.4596774194</v>
      </c>
      <c r="CK56">
        <v>0</v>
      </c>
      <c r="CL56">
        <v>20.034083870967699</v>
      </c>
      <c r="CM56">
        <v>1700</v>
      </c>
      <c r="CN56">
        <v>0.90000674193548402</v>
      </c>
      <c r="CO56">
        <v>9.9993432258064494E-2</v>
      </c>
      <c r="CP56">
        <v>0</v>
      </c>
      <c r="CQ56">
        <v>876.04190322580598</v>
      </c>
      <c r="CR56">
        <v>4.9993999999999996</v>
      </c>
      <c r="CS56">
        <v>12904.8580645161</v>
      </c>
      <c r="CT56">
        <v>13807.016129032299</v>
      </c>
      <c r="CU56">
        <v>45.686999999999998</v>
      </c>
      <c r="CV56">
        <v>46.5</v>
      </c>
      <c r="CW56">
        <v>46.5</v>
      </c>
      <c r="CX56">
        <v>46.628999999999998</v>
      </c>
      <c r="CY56">
        <v>47.542000000000002</v>
      </c>
      <c r="CZ56">
        <v>1525.51129032258</v>
      </c>
      <c r="DA56">
        <v>169.490322580645</v>
      </c>
      <c r="DB56">
        <v>0</v>
      </c>
      <c r="DC56">
        <v>119.90000009536701</v>
      </c>
      <c r="DD56">
        <v>875.70594117647101</v>
      </c>
      <c r="DE56">
        <v>-5.7899509450529996</v>
      </c>
      <c r="DF56">
        <v>-95.906862672799804</v>
      </c>
      <c r="DG56">
        <v>12897.3352941176</v>
      </c>
      <c r="DH56">
        <v>10</v>
      </c>
      <c r="DI56">
        <v>1533053843</v>
      </c>
      <c r="DJ56" t="s">
        <v>486</v>
      </c>
      <c r="DK56">
        <v>54</v>
      </c>
      <c r="DL56">
        <v>-7.6950000000000003</v>
      </c>
      <c r="DM56">
        <v>0.39600000000000002</v>
      </c>
      <c r="DN56">
        <v>1000</v>
      </c>
      <c r="DO56">
        <v>13</v>
      </c>
      <c r="DP56">
        <v>0.06</v>
      </c>
      <c r="DQ56">
        <v>0.01</v>
      </c>
      <c r="DR56">
        <v>32.7551290034516</v>
      </c>
      <c r="DS56">
        <v>0.46249829955798299</v>
      </c>
      <c r="DT56">
        <v>0.11388945066443699</v>
      </c>
      <c r="DU56">
        <v>0</v>
      </c>
      <c r="DV56">
        <v>0.872452323669479</v>
      </c>
      <c r="DW56">
        <v>-7.3581690541439093E-2</v>
      </c>
      <c r="DX56">
        <v>5.5680568674276202E-3</v>
      </c>
      <c r="DY56">
        <v>1</v>
      </c>
      <c r="DZ56">
        <v>1</v>
      </c>
      <c r="EA56">
        <v>2</v>
      </c>
      <c r="EB56" t="s">
        <v>284</v>
      </c>
      <c r="EC56">
        <v>1.8854200000000001</v>
      </c>
      <c r="ED56">
        <v>1.87744</v>
      </c>
      <c r="EE56">
        <v>1.8766799999999999</v>
      </c>
      <c r="EF56">
        <v>1.87771</v>
      </c>
      <c r="EG56">
        <v>1.88235</v>
      </c>
      <c r="EH56">
        <v>1.88141</v>
      </c>
      <c r="EI56">
        <v>1.87622</v>
      </c>
      <c r="EJ56">
        <v>1.8757900000000001</v>
      </c>
      <c r="EK56" t="s">
        <v>280</v>
      </c>
      <c r="EL56" t="s">
        <v>19</v>
      </c>
      <c r="EM56" t="s">
        <v>19</v>
      </c>
      <c r="EN56" t="s">
        <v>19</v>
      </c>
      <c r="EO56" t="s">
        <v>281</v>
      </c>
      <c r="EP56" t="s">
        <v>282</v>
      </c>
      <c r="EQ56" t="s">
        <v>283</v>
      </c>
      <c r="ER56" t="s">
        <v>283</v>
      </c>
      <c r="ES56" t="s">
        <v>283</v>
      </c>
      <c r="ET56" t="s">
        <v>283</v>
      </c>
      <c r="EU56">
        <v>0</v>
      </c>
      <c r="EV56">
        <v>100</v>
      </c>
      <c r="EW56">
        <v>100</v>
      </c>
      <c r="EX56">
        <v>-7.6950000000000003</v>
      </c>
      <c r="EY56">
        <v>0.39600000000000002</v>
      </c>
      <c r="EZ56">
        <v>2</v>
      </c>
      <c r="FA56">
        <v>387.85500000000002</v>
      </c>
      <c r="FB56">
        <v>631.28399999999999</v>
      </c>
      <c r="FC56">
        <v>25.000399999999999</v>
      </c>
      <c r="FD56">
        <v>27.907399999999999</v>
      </c>
      <c r="FE56">
        <v>30.000299999999999</v>
      </c>
      <c r="FF56">
        <v>27.8828</v>
      </c>
      <c r="FG56">
        <v>27.852599999999999</v>
      </c>
      <c r="FH56">
        <v>41.803100000000001</v>
      </c>
      <c r="FI56">
        <v>45.9816</v>
      </c>
      <c r="FJ56">
        <v>0</v>
      </c>
      <c r="FK56">
        <v>25</v>
      </c>
      <c r="FL56">
        <v>1000</v>
      </c>
      <c r="FM56">
        <v>13.0885</v>
      </c>
      <c r="FN56">
        <v>101.30800000000001</v>
      </c>
      <c r="FO56">
        <v>102.73</v>
      </c>
    </row>
    <row r="57" spans="1:171" x14ac:dyDescent="0.2">
      <c r="A57">
        <v>61</v>
      </c>
      <c r="B57">
        <v>1533054366</v>
      </c>
      <c r="C57">
        <v>9099.2000000476801</v>
      </c>
      <c r="D57" t="s">
        <v>487</v>
      </c>
      <c r="E57" t="s">
        <v>488</v>
      </c>
      <c r="F57" t="s">
        <v>489</v>
      </c>
      <c r="G57">
        <v>1533054358.0387101</v>
      </c>
      <c r="H57">
        <f t="shared" si="43"/>
        <v>7.6769606073589149E-3</v>
      </c>
      <c r="I57">
        <f t="shared" si="44"/>
        <v>24.99505258730624</v>
      </c>
      <c r="J57">
        <f t="shared" si="45"/>
        <v>358.47483870967699</v>
      </c>
      <c r="K57">
        <f t="shared" si="46"/>
        <v>289.68288392300371</v>
      </c>
      <c r="L57">
        <f t="shared" si="47"/>
        <v>28.707235074311342</v>
      </c>
      <c r="M57">
        <f t="shared" si="48"/>
        <v>35.524437356125574</v>
      </c>
      <c r="N57">
        <f t="shared" si="49"/>
        <v>0.73800779027579055</v>
      </c>
      <c r="O57">
        <f t="shared" si="50"/>
        <v>2.2462217344279942</v>
      </c>
      <c r="P57">
        <f t="shared" si="51"/>
        <v>0.62532175713443428</v>
      </c>
      <c r="Q57">
        <f t="shared" si="52"/>
        <v>0.3995088280967658</v>
      </c>
      <c r="R57">
        <f t="shared" si="53"/>
        <v>280.86126188228712</v>
      </c>
      <c r="S57">
        <f t="shared" si="54"/>
        <v>27.802595032522746</v>
      </c>
      <c r="T57">
        <f t="shared" si="55"/>
        <v>27.4444129032258</v>
      </c>
      <c r="U57">
        <f t="shared" si="56"/>
        <v>3.6736521515520457</v>
      </c>
      <c r="V57">
        <f t="shared" si="57"/>
        <v>64.844059878401922</v>
      </c>
      <c r="W57">
        <f t="shared" si="58"/>
        <v>2.4948990554085078</v>
      </c>
      <c r="X57">
        <f t="shared" si="59"/>
        <v>3.8475367829945233</v>
      </c>
      <c r="Y57">
        <f t="shared" si="60"/>
        <v>1.178753096143538</v>
      </c>
      <c r="Z57">
        <f t="shared" si="61"/>
        <v>-338.55396278452815</v>
      </c>
      <c r="AA57">
        <f t="shared" si="62"/>
        <v>95.953610114107676</v>
      </c>
      <c r="AB57">
        <f t="shared" si="63"/>
        <v>9.2967245907537066</v>
      </c>
      <c r="AC57">
        <f t="shared" si="64"/>
        <v>47.55763380262033</v>
      </c>
      <c r="AD57">
        <v>-4.10821080698738E-2</v>
      </c>
      <c r="AE57">
        <v>4.6118265298766802E-2</v>
      </c>
      <c r="AF57">
        <v>3.4484680331508502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52169.56044769843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490</v>
      </c>
      <c r="AS57">
        <v>903.37382352941199</v>
      </c>
      <c r="AT57">
        <v>1274.6600000000001</v>
      </c>
      <c r="AU57">
        <f t="shared" si="70"/>
        <v>0.29128251962922513</v>
      </c>
      <c r="AV57">
        <v>0.5</v>
      </c>
      <c r="AW57">
        <f t="shared" si="71"/>
        <v>1433.0903901874797</v>
      </c>
      <c r="AX57">
        <f t="shared" si="72"/>
        <v>24.99505258730624</v>
      </c>
      <c r="AY57">
        <f t="shared" si="73"/>
        <v>208.71708985511924</v>
      </c>
      <c r="AZ57">
        <f t="shared" si="74"/>
        <v>0.52525379316837439</v>
      </c>
      <c r="BA57">
        <f t="shared" si="75"/>
        <v>1.813915770093575E-2</v>
      </c>
      <c r="BB57">
        <f t="shared" si="76"/>
        <v>-1</v>
      </c>
      <c r="BC57" t="s">
        <v>491</v>
      </c>
      <c r="BD57">
        <v>605.14</v>
      </c>
      <c r="BE57">
        <f t="shared" si="77"/>
        <v>669.5200000000001</v>
      </c>
      <c r="BF57">
        <f t="shared" si="78"/>
        <v>0.55455576602728529</v>
      </c>
      <c r="BG57">
        <f t="shared" si="79"/>
        <v>2.1063886042899167</v>
      </c>
      <c r="BH57">
        <f t="shared" si="80"/>
        <v>0.29128251962922508</v>
      </c>
      <c r="BI57" t="e">
        <f t="shared" si="81"/>
        <v>#DIV/0!</v>
      </c>
      <c r="BJ57">
        <v>329</v>
      </c>
      <c r="BK57">
        <v>300</v>
      </c>
      <c r="BL57">
        <v>300</v>
      </c>
      <c r="BM57">
        <v>300</v>
      </c>
      <c r="BN57">
        <v>10294.1</v>
      </c>
      <c r="BO57">
        <v>1193.83</v>
      </c>
      <c r="BP57">
        <v>-7.1343500000000002E-3</v>
      </c>
      <c r="BQ57">
        <v>4.2956500000000002</v>
      </c>
      <c r="BR57">
        <f t="shared" si="82"/>
        <v>1700.0058064516099</v>
      </c>
      <c r="BS57">
        <f t="shared" si="83"/>
        <v>1433.0903901874797</v>
      </c>
      <c r="BT57">
        <f t="shared" si="84"/>
        <v>0.84299146788136103</v>
      </c>
      <c r="BU57">
        <f t="shared" si="85"/>
        <v>0.19598293576272208</v>
      </c>
      <c r="BV57">
        <v>6</v>
      </c>
      <c r="BW57">
        <v>0.5</v>
      </c>
      <c r="BX57" t="s">
        <v>278</v>
      </c>
      <c r="BY57">
        <v>1533054358.0387101</v>
      </c>
      <c r="BZ57">
        <v>358.47483870967699</v>
      </c>
      <c r="CA57">
        <v>400.09432258064498</v>
      </c>
      <c r="CB57">
        <v>25.175867741935502</v>
      </c>
      <c r="CC57">
        <v>13.9506322580645</v>
      </c>
      <c r="CD57">
        <v>400.01048387096802</v>
      </c>
      <c r="CE57">
        <v>98.998867741935499</v>
      </c>
      <c r="CF57">
        <v>9.9962970967741899E-2</v>
      </c>
      <c r="CG57">
        <v>28.236774193548399</v>
      </c>
      <c r="CH57">
        <v>27.4444129032258</v>
      </c>
      <c r="CI57">
        <v>999.9</v>
      </c>
      <c r="CJ57">
        <v>10007.3367741935</v>
      </c>
      <c r="CK57">
        <v>0</v>
      </c>
      <c r="CL57">
        <v>18.3790032258064</v>
      </c>
      <c r="CM57">
        <v>1700.0058064516099</v>
      </c>
      <c r="CN57">
        <v>0.899990774193549</v>
      </c>
      <c r="CO57">
        <v>0.100009235483871</v>
      </c>
      <c r="CP57">
        <v>0</v>
      </c>
      <c r="CQ57">
        <v>903.60022580645102</v>
      </c>
      <c r="CR57">
        <v>4.9993999999999996</v>
      </c>
      <c r="CS57">
        <v>13327.080645161301</v>
      </c>
      <c r="CT57">
        <v>13807.0064516129</v>
      </c>
      <c r="CU57">
        <v>45.868903225806399</v>
      </c>
      <c r="CV57">
        <v>46.686999999999998</v>
      </c>
      <c r="CW57">
        <v>46.686999999999998</v>
      </c>
      <c r="CX57">
        <v>46.811999999999998</v>
      </c>
      <c r="CY57">
        <v>47.686999999999998</v>
      </c>
      <c r="CZ57">
        <v>1525.4893548387099</v>
      </c>
      <c r="DA57">
        <v>169.51709677419399</v>
      </c>
      <c r="DB57">
        <v>0</v>
      </c>
      <c r="DC57">
        <v>481.09999990463302</v>
      </c>
      <c r="DD57">
        <v>903.37382352941199</v>
      </c>
      <c r="DE57">
        <v>-2.3821078033890402</v>
      </c>
      <c r="DF57">
        <v>-248.75000133045199</v>
      </c>
      <c r="DG57">
        <v>13318.023529411799</v>
      </c>
      <c r="DH57">
        <v>10</v>
      </c>
      <c r="DI57">
        <v>1533054337.5</v>
      </c>
      <c r="DJ57" t="s">
        <v>492</v>
      </c>
      <c r="DK57">
        <v>55</v>
      </c>
      <c r="DL57">
        <v>-4.681</v>
      </c>
      <c r="DM57">
        <v>0.41399999999999998</v>
      </c>
      <c r="DN57">
        <v>400</v>
      </c>
      <c r="DO57">
        <v>13</v>
      </c>
      <c r="DP57">
        <v>0.03</v>
      </c>
      <c r="DQ57">
        <v>0.01</v>
      </c>
      <c r="DR57">
        <v>25.000317723917298</v>
      </c>
      <c r="DS57">
        <v>-0.56378191209637096</v>
      </c>
      <c r="DT57">
        <v>4.4094664860698497E-2</v>
      </c>
      <c r="DU57">
        <v>1</v>
      </c>
      <c r="DV57">
        <v>0.73757468388477698</v>
      </c>
      <c r="DW57">
        <v>4.0796445876474997E-2</v>
      </c>
      <c r="DX57">
        <v>4.0317846734381196E-3</v>
      </c>
      <c r="DY57">
        <v>1</v>
      </c>
      <c r="DZ57">
        <v>2</v>
      </c>
      <c r="EA57">
        <v>2</v>
      </c>
      <c r="EB57" t="s">
        <v>279</v>
      </c>
      <c r="EC57">
        <v>1.8853800000000001</v>
      </c>
      <c r="ED57">
        <v>1.87744</v>
      </c>
      <c r="EE57">
        <v>1.8766799999999999</v>
      </c>
      <c r="EF57">
        <v>1.8776999999999999</v>
      </c>
      <c r="EG57">
        <v>1.8823700000000001</v>
      </c>
      <c r="EH57">
        <v>1.88141</v>
      </c>
      <c r="EI57">
        <v>1.8762099999999999</v>
      </c>
      <c r="EJ57">
        <v>1.8757699999999999</v>
      </c>
      <c r="EK57" t="s">
        <v>280</v>
      </c>
      <c r="EL57" t="s">
        <v>19</v>
      </c>
      <c r="EM57" t="s">
        <v>19</v>
      </c>
      <c r="EN57" t="s">
        <v>19</v>
      </c>
      <c r="EO57" t="s">
        <v>281</v>
      </c>
      <c r="EP57" t="s">
        <v>282</v>
      </c>
      <c r="EQ57" t="s">
        <v>283</v>
      </c>
      <c r="ER57" t="s">
        <v>283</v>
      </c>
      <c r="ES57" t="s">
        <v>283</v>
      </c>
      <c r="ET57" t="s">
        <v>283</v>
      </c>
      <c r="EU57">
        <v>0</v>
      </c>
      <c r="EV57">
        <v>100</v>
      </c>
      <c r="EW57">
        <v>100</v>
      </c>
      <c r="EX57">
        <v>-4.681</v>
      </c>
      <c r="EY57">
        <v>0.41399999999999998</v>
      </c>
      <c r="EZ57">
        <v>2</v>
      </c>
      <c r="FA57">
        <v>385.93</v>
      </c>
      <c r="FB57">
        <v>628.49199999999996</v>
      </c>
      <c r="FC57">
        <v>25.0001</v>
      </c>
      <c r="FD57">
        <v>28.209900000000001</v>
      </c>
      <c r="FE57">
        <v>30.000299999999999</v>
      </c>
      <c r="FF57">
        <v>28.168700000000001</v>
      </c>
      <c r="FG57">
        <v>28.13</v>
      </c>
      <c r="FH57">
        <v>19.890899999999998</v>
      </c>
      <c r="FI57">
        <v>43.043999999999997</v>
      </c>
      <c r="FJ57">
        <v>0</v>
      </c>
      <c r="FK57">
        <v>25</v>
      </c>
      <c r="FL57">
        <v>400</v>
      </c>
      <c r="FM57">
        <v>13.868600000000001</v>
      </c>
      <c r="FN57">
        <v>101.262</v>
      </c>
      <c r="FO57">
        <v>102.67100000000001</v>
      </c>
    </row>
    <row r="58" spans="1:171" x14ac:dyDescent="0.2">
      <c r="A58">
        <v>62</v>
      </c>
      <c r="B58">
        <v>1533054467.0999999</v>
      </c>
      <c r="C58">
        <v>9200.2999999523199</v>
      </c>
      <c r="D58" t="s">
        <v>493</v>
      </c>
      <c r="E58" t="s">
        <v>494</v>
      </c>
      <c r="F58" t="s">
        <v>489</v>
      </c>
      <c r="G58">
        <v>1533054459.0838699</v>
      </c>
      <c r="H58">
        <f t="shared" si="43"/>
        <v>7.4272314718712481E-3</v>
      </c>
      <c r="I58">
        <f t="shared" si="44"/>
        <v>19.123920366625796</v>
      </c>
      <c r="J58">
        <f t="shared" si="45"/>
        <v>268.41138709677398</v>
      </c>
      <c r="K58">
        <f t="shared" si="46"/>
        <v>213.97005189019345</v>
      </c>
      <c r="L58">
        <f t="shared" si="47"/>
        <v>21.204160213991255</v>
      </c>
      <c r="M58">
        <f t="shared" si="48"/>
        <v>26.599227345051027</v>
      </c>
      <c r="N58">
        <f t="shared" si="49"/>
        <v>0.70559845645408492</v>
      </c>
      <c r="O58">
        <f t="shared" si="50"/>
        <v>2.24526181028711</v>
      </c>
      <c r="P58">
        <f t="shared" si="51"/>
        <v>0.60181547734378071</v>
      </c>
      <c r="Q58">
        <f t="shared" si="52"/>
        <v>0.38418050530551606</v>
      </c>
      <c r="R58">
        <f t="shared" si="53"/>
        <v>280.85957472569049</v>
      </c>
      <c r="S58">
        <f t="shared" si="54"/>
        <v>27.921263593327026</v>
      </c>
      <c r="T58">
        <f t="shared" si="55"/>
        <v>27.546319354838701</v>
      </c>
      <c r="U58">
        <f t="shared" si="56"/>
        <v>3.6956241407145183</v>
      </c>
      <c r="V58">
        <f t="shared" si="57"/>
        <v>65.123865547726567</v>
      </c>
      <c r="W58">
        <f t="shared" si="58"/>
        <v>2.5109079755137773</v>
      </c>
      <c r="X58">
        <f t="shared" si="59"/>
        <v>3.8555880465566612</v>
      </c>
      <c r="Y58">
        <f t="shared" si="60"/>
        <v>1.184716165200741</v>
      </c>
      <c r="Z58">
        <f t="shared" si="61"/>
        <v>-327.54090790952205</v>
      </c>
      <c r="AA58">
        <f t="shared" si="62"/>
        <v>87.925874509304933</v>
      </c>
      <c r="AB58">
        <f t="shared" si="63"/>
        <v>8.5284338752885027</v>
      </c>
      <c r="AC58">
        <f t="shared" si="64"/>
        <v>49.772975200761877</v>
      </c>
      <c r="AD58">
        <v>-4.1056309636897298E-2</v>
      </c>
      <c r="AE58">
        <v>4.6089304297683799E-2</v>
      </c>
      <c r="AF58">
        <v>3.4467531314293098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52131.92111158646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495</v>
      </c>
      <c r="AS58">
        <v>880.06047058823503</v>
      </c>
      <c r="AT58">
        <v>1226.69</v>
      </c>
      <c r="AU58">
        <f t="shared" si="70"/>
        <v>0.28257304568535246</v>
      </c>
      <c r="AV58">
        <v>0.5</v>
      </c>
      <c r="AW58">
        <f t="shared" si="71"/>
        <v>1433.0836469560952</v>
      </c>
      <c r="AX58">
        <f t="shared" si="72"/>
        <v>19.123920366625796</v>
      </c>
      <c r="AY58">
        <f t="shared" si="73"/>
        <v>202.4754054211281</v>
      </c>
      <c r="AZ58">
        <f t="shared" si="74"/>
        <v>0.50774849391451793</v>
      </c>
      <c r="BA58">
        <f t="shared" si="75"/>
        <v>1.4042390623443018E-2</v>
      </c>
      <c r="BB58">
        <f t="shared" si="76"/>
        <v>-1</v>
      </c>
      <c r="BC58" t="s">
        <v>496</v>
      </c>
      <c r="BD58">
        <v>603.84</v>
      </c>
      <c r="BE58">
        <f t="shared" si="77"/>
        <v>622.85</v>
      </c>
      <c r="BF58">
        <f t="shared" si="78"/>
        <v>0.55652168164367821</v>
      </c>
      <c r="BG58">
        <f t="shared" si="79"/>
        <v>2.0314818494965552</v>
      </c>
      <c r="BH58">
        <f t="shared" si="80"/>
        <v>0.28257304568535246</v>
      </c>
      <c r="BI58" t="e">
        <f t="shared" si="81"/>
        <v>#DIV/0!</v>
      </c>
      <c r="BJ58">
        <v>331</v>
      </c>
      <c r="BK58">
        <v>300</v>
      </c>
      <c r="BL58">
        <v>300</v>
      </c>
      <c r="BM58">
        <v>300</v>
      </c>
      <c r="BN58">
        <v>10293.700000000001</v>
      </c>
      <c r="BO58">
        <v>1148.6500000000001</v>
      </c>
      <c r="BP58">
        <v>-7.1338E-3</v>
      </c>
      <c r="BQ58">
        <v>2.8294700000000002</v>
      </c>
      <c r="BR58">
        <f t="shared" si="82"/>
        <v>1699.9980645161299</v>
      </c>
      <c r="BS58">
        <f t="shared" si="83"/>
        <v>1433.0836469560952</v>
      </c>
      <c r="BT58">
        <f t="shared" si="84"/>
        <v>0.84299134032484535</v>
      </c>
      <c r="BU58">
        <f t="shared" si="85"/>
        <v>0.19598268064969071</v>
      </c>
      <c r="BV58">
        <v>6</v>
      </c>
      <c r="BW58">
        <v>0.5</v>
      </c>
      <c r="BX58" t="s">
        <v>278</v>
      </c>
      <c r="BY58">
        <v>1533054459.0838699</v>
      </c>
      <c r="BZ58">
        <v>268.41138709677398</v>
      </c>
      <c r="CA58">
        <v>300.08638709677399</v>
      </c>
      <c r="CB58">
        <v>25.3374387096774</v>
      </c>
      <c r="CC58">
        <v>14.4792870967742</v>
      </c>
      <c r="CD58">
        <v>400.015290322581</v>
      </c>
      <c r="CE58">
        <v>98.998732258064507</v>
      </c>
      <c r="CF58">
        <v>9.9996870967741902E-2</v>
      </c>
      <c r="CG58">
        <v>28.2727</v>
      </c>
      <c r="CH58">
        <v>27.546319354838701</v>
      </c>
      <c r="CI58">
        <v>999.9</v>
      </c>
      <c r="CJ58">
        <v>10001.066129032301</v>
      </c>
      <c r="CK58">
        <v>0</v>
      </c>
      <c r="CL58">
        <v>18.824474193548401</v>
      </c>
      <c r="CM58">
        <v>1699.9980645161299</v>
      </c>
      <c r="CN58">
        <v>0.89999306451612904</v>
      </c>
      <c r="CO58">
        <v>0.100006890322581</v>
      </c>
      <c r="CP58">
        <v>0</v>
      </c>
      <c r="CQ58">
        <v>880.39316129032295</v>
      </c>
      <c r="CR58">
        <v>4.9993999999999996</v>
      </c>
      <c r="CS58">
        <v>12924.9935483871</v>
      </c>
      <c r="CT58">
        <v>13806.964516128999</v>
      </c>
      <c r="CU58">
        <v>45.896999999999998</v>
      </c>
      <c r="CV58">
        <v>46.686999999999998</v>
      </c>
      <c r="CW58">
        <v>46.75</v>
      </c>
      <c r="CX58">
        <v>46.8241935483871</v>
      </c>
      <c r="CY58">
        <v>47.75</v>
      </c>
      <c r="CZ58">
        <v>1525.48903225806</v>
      </c>
      <c r="DA58">
        <v>169.50903225806499</v>
      </c>
      <c r="DB58">
        <v>0</v>
      </c>
      <c r="DC58">
        <v>100.60000014305101</v>
      </c>
      <c r="DD58">
        <v>880.06047058823503</v>
      </c>
      <c r="DE58">
        <v>-8.3345588155119792</v>
      </c>
      <c r="DF58">
        <v>-139.41176425926901</v>
      </c>
      <c r="DG58">
        <v>12917.4352941176</v>
      </c>
      <c r="DH58">
        <v>10</v>
      </c>
      <c r="DI58">
        <v>1533054439</v>
      </c>
      <c r="DJ58" t="s">
        <v>497</v>
      </c>
      <c r="DK58">
        <v>56</v>
      </c>
      <c r="DL58">
        <v>-4.2770000000000001</v>
      </c>
      <c r="DM58">
        <v>0.433</v>
      </c>
      <c r="DN58">
        <v>300</v>
      </c>
      <c r="DO58">
        <v>14</v>
      </c>
      <c r="DP58">
        <v>0.05</v>
      </c>
      <c r="DQ58">
        <v>0.01</v>
      </c>
      <c r="DR58">
        <v>19.129910611433299</v>
      </c>
      <c r="DS58">
        <v>-0.59637594658557602</v>
      </c>
      <c r="DT58">
        <v>4.8700406082050202E-2</v>
      </c>
      <c r="DU58">
        <v>1</v>
      </c>
      <c r="DV58">
        <v>0.70544591319785099</v>
      </c>
      <c r="DW58">
        <v>1.9706750907767901E-2</v>
      </c>
      <c r="DX58">
        <v>2.0323375335730498E-3</v>
      </c>
      <c r="DY58">
        <v>1</v>
      </c>
      <c r="DZ58">
        <v>2</v>
      </c>
      <c r="EA58">
        <v>2</v>
      </c>
      <c r="EB58" t="s">
        <v>279</v>
      </c>
      <c r="EC58">
        <v>1.8854</v>
      </c>
      <c r="ED58">
        <v>1.87744</v>
      </c>
      <c r="EE58">
        <v>1.8766700000000001</v>
      </c>
      <c r="EF58">
        <v>1.8777200000000001</v>
      </c>
      <c r="EG58">
        <v>1.8823399999999999</v>
      </c>
      <c r="EH58">
        <v>1.8814299999999999</v>
      </c>
      <c r="EI58">
        <v>1.87622</v>
      </c>
      <c r="EJ58">
        <v>1.8758300000000001</v>
      </c>
      <c r="EK58" t="s">
        <v>280</v>
      </c>
      <c r="EL58" t="s">
        <v>19</v>
      </c>
      <c r="EM58" t="s">
        <v>19</v>
      </c>
      <c r="EN58" t="s">
        <v>19</v>
      </c>
      <c r="EO58" t="s">
        <v>281</v>
      </c>
      <c r="EP58" t="s">
        <v>282</v>
      </c>
      <c r="EQ58" t="s">
        <v>283</v>
      </c>
      <c r="ER58" t="s">
        <v>283</v>
      </c>
      <c r="ES58" t="s">
        <v>283</v>
      </c>
      <c r="ET58" t="s">
        <v>283</v>
      </c>
      <c r="EU58">
        <v>0</v>
      </c>
      <c r="EV58">
        <v>100</v>
      </c>
      <c r="EW58">
        <v>100</v>
      </c>
      <c r="EX58">
        <v>-4.2770000000000001</v>
      </c>
      <c r="EY58">
        <v>0.433</v>
      </c>
      <c r="EZ58">
        <v>2</v>
      </c>
      <c r="FA58">
        <v>386.17399999999998</v>
      </c>
      <c r="FB58">
        <v>628.56100000000004</v>
      </c>
      <c r="FC58">
        <v>25</v>
      </c>
      <c r="FD58">
        <v>28.268899999999999</v>
      </c>
      <c r="FE58">
        <v>30.0001</v>
      </c>
      <c r="FF58">
        <v>28.231200000000001</v>
      </c>
      <c r="FG58">
        <v>28.192900000000002</v>
      </c>
      <c r="FH58">
        <v>15.8186</v>
      </c>
      <c r="FI58">
        <v>40.903199999999998</v>
      </c>
      <c r="FJ58">
        <v>0</v>
      </c>
      <c r="FK58">
        <v>25</v>
      </c>
      <c r="FL58">
        <v>300</v>
      </c>
      <c r="FM58">
        <v>14.3718</v>
      </c>
      <c r="FN58">
        <v>101.254</v>
      </c>
      <c r="FO58">
        <v>102.663</v>
      </c>
    </row>
    <row r="59" spans="1:171" x14ac:dyDescent="0.2">
      <c r="A59">
        <v>63</v>
      </c>
      <c r="B59">
        <v>1533054530.5999999</v>
      </c>
      <c r="C59">
        <v>9263.7999999523199</v>
      </c>
      <c r="D59" t="s">
        <v>498</v>
      </c>
      <c r="E59" t="s">
        <v>499</v>
      </c>
      <c r="F59" t="s">
        <v>489</v>
      </c>
      <c r="G59">
        <v>1533054522.5838699</v>
      </c>
      <c r="H59">
        <f t="shared" si="43"/>
        <v>7.3833646576080287E-3</v>
      </c>
      <c r="I59">
        <f t="shared" si="44"/>
        <v>15.772133361591335</v>
      </c>
      <c r="J59">
        <f t="shared" si="45"/>
        <v>223.86038709677399</v>
      </c>
      <c r="K59">
        <f t="shared" si="46"/>
        <v>178.04874990172311</v>
      </c>
      <c r="L59">
        <f t="shared" si="47"/>
        <v>17.644626293011395</v>
      </c>
      <c r="M59">
        <f t="shared" si="48"/>
        <v>22.184558298284468</v>
      </c>
      <c r="N59">
        <f t="shared" si="49"/>
        <v>0.68982225793418839</v>
      </c>
      <c r="O59">
        <f t="shared" si="50"/>
        <v>2.2454571623458732</v>
      </c>
      <c r="P59">
        <f t="shared" si="51"/>
        <v>0.59028754023019714</v>
      </c>
      <c r="Q59">
        <f t="shared" si="52"/>
        <v>0.37666966903985127</v>
      </c>
      <c r="R59">
        <f t="shared" si="53"/>
        <v>280.86020510137621</v>
      </c>
      <c r="S59">
        <f t="shared" si="54"/>
        <v>27.955639040369679</v>
      </c>
      <c r="T59">
        <f t="shared" si="55"/>
        <v>27.574077419354801</v>
      </c>
      <c r="U59">
        <f t="shared" si="56"/>
        <v>3.7016288772416099</v>
      </c>
      <c r="V59">
        <f t="shared" si="57"/>
        <v>64.788918473387966</v>
      </c>
      <c r="W59">
        <f t="shared" si="58"/>
        <v>2.5008690145808403</v>
      </c>
      <c r="X59">
        <f t="shared" si="59"/>
        <v>3.8600258709490136</v>
      </c>
      <c r="Y59">
        <f t="shared" si="60"/>
        <v>1.2007598626607696</v>
      </c>
      <c r="Z59">
        <f t="shared" si="61"/>
        <v>-325.60638140051407</v>
      </c>
      <c r="AA59">
        <f t="shared" si="62"/>
        <v>86.967020461018606</v>
      </c>
      <c r="AB59">
        <f t="shared" si="63"/>
        <v>8.4366936891643327</v>
      </c>
      <c r="AC59">
        <f t="shared" si="64"/>
        <v>50.657537851045063</v>
      </c>
      <c r="AD59">
        <v>-4.1061559015738998E-2</v>
      </c>
      <c r="AE59">
        <v>4.6095197185304498E-2</v>
      </c>
      <c r="AF59">
        <v>3.44710210380065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52134.919013962775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500</v>
      </c>
      <c r="AS59">
        <v>867.05111764705896</v>
      </c>
      <c r="AT59">
        <v>1187.8800000000001</v>
      </c>
      <c r="AU59">
        <f t="shared" si="70"/>
        <v>0.27008526311827885</v>
      </c>
      <c r="AV59">
        <v>0.5</v>
      </c>
      <c r="AW59">
        <f t="shared" si="71"/>
        <v>1433.0859308271004</v>
      </c>
      <c r="AX59">
        <f t="shared" si="72"/>
        <v>15.772133361591335</v>
      </c>
      <c r="AY59">
        <f t="shared" si="73"/>
        <v>193.52769534927049</v>
      </c>
      <c r="AZ59">
        <f t="shared" si="74"/>
        <v>0.49414082230528344</v>
      </c>
      <c r="BA59">
        <f t="shared" si="75"/>
        <v>1.1703508492272589E-2</v>
      </c>
      <c r="BB59">
        <f t="shared" si="76"/>
        <v>-1</v>
      </c>
      <c r="BC59" t="s">
        <v>501</v>
      </c>
      <c r="BD59">
        <v>600.9</v>
      </c>
      <c r="BE59">
        <f t="shared" si="77"/>
        <v>586.98000000000013</v>
      </c>
      <c r="BF59">
        <f t="shared" si="78"/>
        <v>0.54657549210014156</v>
      </c>
      <c r="BG59">
        <f t="shared" si="79"/>
        <v>1.9768347478781829</v>
      </c>
      <c r="BH59">
        <f t="shared" si="80"/>
        <v>0.27008526311827891</v>
      </c>
      <c r="BI59" t="e">
        <f t="shared" si="81"/>
        <v>#DIV/0!</v>
      </c>
      <c r="BJ59">
        <v>333</v>
      </c>
      <c r="BK59">
        <v>300</v>
      </c>
      <c r="BL59">
        <v>300</v>
      </c>
      <c r="BM59">
        <v>300</v>
      </c>
      <c r="BN59">
        <v>10293.200000000001</v>
      </c>
      <c r="BO59">
        <v>1115.6500000000001</v>
      </c>
      <c r="BP59">
        <v>-7.13337E-3</v>
      </c>
      <c r="BQ59">
        <v>2.86951</v>
      </c>
      <c r="BR59">
        <f t="shared" si="82"/>
        <v>1700.0006451612901</v>
      </c>
      <c r="BS59">
        <f t="shared" si="83"/>
        <v>1433.0859308271004</v>
      </c>
      <c r="BT59">
        <f t="shared" si="84"/>
        <v>0.84299140409510498</v>
      </c>
      <c r="BU59">
        <f t="shared" si="85"/>
        <v>0.19598280819021002</v>
      </c>
      <c r="BV59">
        <v>6</v>
      </c>
      <c r="BW59">
        <v>0.5</v>
      </c>
      <c r="BX59" t="s">
        <v>278</v>
      </c>
      <c r="BY59">
        <v>1533054522.5838699</v>
      </c>
      <c r="BZ59">
        <v>223.86038709677399</v>
      </c>
      <c r="CA59">
        <v>249.996677419355</v>
      </c>
      <c r="CB59">
        <v>25.2358193548387</v>
      </c>
      <c r="CC59">
        <v>14.4407451612903</v>
      </c>
      <c r="CD59">
        <v>400.01796774193502</v>
      </c>
      <c r="CE59">
        <v>98.999987096774205</v>
      </c>
      <c r="CF59">
        <v>9.9985819354838704E-2</v>
      </c>
      <c r="CG59">
        <v>28.292474193548401</v>
      </c>
      <c r="CH59">
        <v>27.574077419354801</v>
      </c>
      <c r="CI59">
        <v>999.9</v>
      </c>
      <c r="CJ59">
        <v>10002.218064516101</v>
      </c>
      <c r="CK59">
        <v>0</v>
      </c>
      <c r="CL59">
        <v>19.4788064516129</v>
      </c>
      <c r="CM59">
        <v>1700.0006451612901</v>
      </c>
      <c r="CN59">
        <v>0.89999422580645205</v>
      </c>
      <c r="CO59">
        <v>0.100005629032258</v>
      </c>
      <c r="CP59">
        <v>0</v>
      </c>
      <c r="CQ59">
        <v>867.55919354838704</v>
      </c>
      <c r="CR59">
        <v>4.9993999999999996</v>
      </c>
      <c r="CS59">
        <v>12744.3870967742</v>
      </c>
      <c r="CT59">
        <v>13807</v>
      </c>
      <c r="CU59">
        <v>45.936999999999998</v>
      </c>
      <c r="CV59">
        <v>46.686999999999998</v>
      </c>
      <c r="CW59">
        <v>46.75</v>
      </c>
      <c r="CX59">
        <v>46.875</v>
      </c>
      <c r="CY59">
        <v>47.77</v>
      </c>
      <c r="CZ59">
        <v>1525.48774193548</v>
      </c>
      <c r="DA59">
        <v>169.51290322580601</v>
      </c>
      <c r="DB59">
        <v>0</v>
      </c>
      <c r="DC59">
        <v>62.900000095367403</v>
      </c>
      <c r="DD59">
        <v>867.05111764705896</v>
      </c>
      <c r="DE59">
        <v>-9.3848039157407204</v>
      </c>
      <c r="DF59">
        <v>-104.534313840691</v>
      </c>
      <c r="DG59">
        <v>12744.311764705901</v>
      </c>
      <c r="DH59">
        <v>10</v>
      </c>
      <c r="DI59">
        <v>1533054439</v>
      </c>
      <c r="DJ59" t="s">
        <v>497</v>
      </c>
      <c r="DK59">
        <v>56</v>
      </c>
      <c r="DL59">
        <v>-4.2770000000000001</v>
      </c>
      <c r="DM59">
        <v>0.433</v>
      </c>
      <c r="DN59">
        <v>300</v>
      </c>
      <c r="DO59">
        <v>14</v>
      </c>
      <c r="DP59">
        <v>0.05</v>
      </c>
      <c r="DQ59">
        <v>0.01</v>
      </c>
      <c r="DR59">
        <v>15.767380927916999</v>
      </c>
      <c r="DS59">
        <v>0.53607796670832797</v>
      </c>
      <c r="DT59">
        <v>4.2032648615174202E-2</v>
      </c>
      <c r="DU59">
        <v>1</v>
      </c>
      <c r="DV59">
        <v>0.68984574972996504</v>
      </c>
      <c r="DW59">
        <v>-5.1487863123235002E-3</v>
      </c>
      <c r="DX59">
        <v>7.4123402562536404E-4</v>
      </c>
      <c r="DY59">
        <v>1</v>
      </c>
      <c r="DZ59">
        <v>2</v>
      </c>
      <c r="EA59">
        <v>2</v>
      </c>
      <c r="EB59" t="s">
        <v>279</v>
      </c>
      <c r="EC59">
        <v>1.88544</v>
      </c>
      <c r="ED59">
        <v>1.87744</v>
      </c>
      <c r="EE59">
        <v>1.8766799999999999</v>
      </c>
      <c r="EF59">
        <v>1.87771</v>
      </c>
      <c r="EG59">
        <v>1.8823399999999999</v>
      </c>
      <c r="EH59">
        <v>1.8814299999999999</v>
      </c>
      <c r="EI59">
        <v>1.87622</v>
      </c>
      <c r="EJ59">
        <v>1.87582</v>
      </c>
      <c r="EK59" t="s">
        <v>280</v>
      </c>
      <c r="EL59" t="s">
        <v>19</v>
      </c>
      <c r="EM59" t="s">
        <v>19</v>
      </c>
      <c r="EN59" t="s">
        <v>19</v>
      </c>
      <c r="EO59" t="s">
        <v>281</v>
      </c>
      <c r="EP59" t="s">
        <v>282</v>
      </c>
      <c r="EQ59" t="s">
        <v>283</v>
      </c>
      <c r="ER59" t="s">
        <v>283</v>
      </c>
      <c r="ES59" t="s">
        <v>283</v>
      </c>
      <c r="ET59" t="s">
        <v>283</v>
      </c>
      <c r="EU59">
        <v>0</v>
      </c>
      <c r="EV59">
        <v>100</v>
      </c>
      <c r="EW59">
        <v>100</v>
      </c>
      <c r="EX59">
        <v>-4.2770000000000001</v>
      </c>
      <c r="EY59">
        <v>0.433</v>
      </c>
      <c r="EZ59">
        <v>2</v>
      </c>
      <c r="FA59">
        <v>386.34199999999998</v>
      </c>
      <c r="FB59">
        <v>628.60699999999997</v>
      </c>
      <c r="FC59">
        <v>24.9999</v>
      </c>
      <c r="FD59">
        <v>28.305800000000001</v>
      </c>
      <c r="FE59">
        <v>30.0002</v>
      </c>
      <c r="FF59">
        <v>28.2608</v>
      </c>
      <c r="FG59">
        <v>28.231100000000001</v>
      </c>
      <c r="FH59">
        <v>13.7135</v>
      </c>
      <c r="FI59">
        <v>40.723399999999998</v>
      </c>
      <c r="FJ59">
        <v>0</v>
      </c>
      <c r="FK59">
        <v>25</v>
      </c>
      <c r="FL59">
        <v>250</v>
      </c>
      <c r="FM59">
        <v>14.434799999999999</v>
      </c>
      <c r="FN59">
        <v>101.251</v>
      </c>
      <c r="FO59">
        <v>102.655</v>
      </c>
    </row>
    <row r="60" spans="1:171" x14ac:dyDescent="0.2">
      <c r="A60">
        <v>64</v>
      </c>
      <c r="B60">
        <v>1533054630.7</v>
      </c>
      <c r="C60">
        <v>9363.9000000953693</v>
      </c>
      <c r="D60" t="s">
        <v>502</v>
      </c>
      <c r="E60" t="s">
        <v>503</v>
      </c>
      <c r="F60" t="s">
        <v>489</v>
      </c>
      <c r="G60">
        <v>1533054622.7</v>
      </c>
      <c r="H60">
        <f t="shared" si="43"/>
        <v>7.3162282921225381E-3</v>
      </c>
      <c r="I60">
        <f t="shared" si="44"/>
        <v>10.128145789572995</v>
      </c>
      <c r="J60">
        <f t="shared" si="45"/>
        <v>158.14651612903199</v>
      </c>
      <c r="K60">
        <f t="shared" si="46"/>
        <v>128.51791508995316</v>
      </c>
      <c r="L60">
        <f t="shared" si="47"/>
        <v>12.735920793185013</v>
      </c>
      <c r="M60">
        <f t="shared" si="48"/>
        <v>15.672067989336393</v>
      </c>
      <c r="N60">
        <f t="shared" si="49"/>
        <v>0.6909993649094831</v>
      </c>
      <c r="O60">
        <f t="shared" si="50"/>
        <v>2.2453684579559052</v>
      </c>
      <c r="P60">
        <f t="shared" si="51"/>
        <v>0.59114747238735577</v>
      </c>
      <c r="Q60">
        <f t="shared" si="52"/>
        <v>0.37722999428309373</v>
      </c>
      <c r="R60">
        <f t="shared" si="53"/>
        <v>280.85686069432052</v>
      </c>
      <c r="S60">
        <f t="shared" si="54"/>
        <v>28.008488687050026</v>
      </c>
      <c r="T60">
        <f t="shared" si="55"/>
        <v>27.629812903225801</v>
      </c>
      <c r="U60">
        <f t="shared" si="56"/>
        <v>3.7137115179164639</v>
      </c>
      <c r="V60">
        <f t="shared" si="57"/>
        <v>65.319757699285333</v>
      </c>
      <c r="W60">
        <f t="shared" si="58"/>
        <v>2.5258496345985173</v>
      </c>
      <c r="X60">
        <f t="shared" si="59"/>
        <v>3.8668998838404338</v>
      </c>
      <c r="Y60">
        <f t="shared" si="60"/>
        <v>1.1878618833179466</v>
      </c>
      <c r="Z60">
        <f t="shared" si="61"/>
        <v>-322.64566768260391</v>
      </c>
      <c r="AA60">
        <f t="shared" si="62"/>
        <v>83.91970520531126</v>
      </c>
      <c r="AB60">
        <f t="shared" si="63"/>
        <v>8.1448973116081156</v>
      </c>
      <c r="AC60">
        <f t="shared" si="64"/>
        <v>50.275795528635996</v>
      </c>
      <c r="AD60">
        <v>-4.10591753557355E-2</v>
      </c>
      <c r="AE60">
        <v>4.6092521318130499E-2</v>
      </c>
      <c r="AF60">
        <v>3.4469436428536002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52126.690295329652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504</v>
      </c>
      <c r="AS60">
        <v>845.30423529411803</v>
      </c>
      <c r="AT60">
        <v>1116.81</v>
      </c>
      <c r="AU60">
        <f t="shared" si="70"/>
        <v>0.24310828583723454</v>
      </c>
      <c r="AV60">
        <v>0.5</v>
      </c>
      <c r="AW60">
        <f t="shared" si="71"/>
        <v>1433.0709985689471</v>
      </c>
      <c r="AX60">
        <f t="shared" si="72"/>
        <v>10.128145789572995</v>
      </c>
      <c r="AY60">
        <f t="shared" si="73"/>
        <v>174.19571697257535</v>
      </c>
      <c r="AZ60">
        <f t="shared" si="74"/>
        <v>0.46372256695409247</v>
      </c>
      <c r="BA60">
        <f t="shared" si="75"/>
        <v>7.7652438718566422E-3</v>
      </c>
      <c r="BB60">
        <f t="shared" si="76"/>
        <v>-1</v>
      </c>
      <c r="BC60" t="s">
        <v>505</v>
      </c>
      <c r="BD60">
        <v>598.91999999999996</v>
      </c>
      <c r="BE60">
        <f t="shared" si="77"/>
        <v>517.89</v>
      </c>
      <c r="BF60">
        <f t="shared" si="78"/>
        <v>0.52425373091946537</v>
      </c>
      <c r="BG60">
        <f t="shared" si="79"/>
        <v>1.8647064716489681</v>
      </c>
      <c r="BH60">
        <f t="shared" si="80"/>
        <v>0.24310828583723457</v>
      </c>
      <c r="BI60" t="e">
        <f t="shared" si="81"/>
        <v>#DIV/0!</v>
      </c>
      <c r="BJ60">
        <v>335</v>
      </c>
      <c r="BK60">
        <v>300</v>
      </c>
      <c r="BL60">
        <v>300</v>
      </c>
      <c r="BM60">
        <v>300</v>
      </c>
      <c r="BN60">
        <v>10292.9</v>
      </c>
      <c r="BO60">
        <v>1056.67</v>
      </c>
      <c r="BP60">
        <v>-7.1329799999999997E-3</v>
      </c>
      <c r="BQ60">
        <v>1.2634300000000001</v>
      </c>
      <c r="BR60">
        <f t="shared" si="82"/>
        <v>1699.98322580645</v>
      </c>
      <c r="BS60">
        <f t="shared" si="83"/>
        <v>1433.0709985689471</v>
      </c>
      <c r="BT60">
        <f t="shared" si="84"/>
        <v>0.84299125827498489</v>
      </c>
      <c r="BU60">
        <f t="shared" si="85"/>
        <v>0.19598251654996987</v>
      </c>
      <c r="BV60">
        <v>6</v>
      </c>
      <c r="BW60">
        <v>0.5</v>
      </c>
      <c r="BX60" t="s">
        <v>278</v>
      </c>
      <c r="BY60">
        <v>1533054622.7</v>
      </c>
      <c r="BZ60">
        <v>158.14651612903199</v>
      </c>
      <c r="CA60">
        <v>175.07377419354799</v>
      </c>
      <c r="CB60">
        <v>25.4882967741935</v>
      </c>
      <c r="CC60">
        <v>14.7939967741935</v>
      </c>
      <c r="CD60">
        <v>400.01216129032298</v>
      </c>
      <c r="CE60">
        <v>98.998425806451607</v>
      </c>
      <c r="CF60">
        <v>9.9982258064516105E-2</v>
      </c>
      <c r="CG60">
        <v>28.323064516129001</v>
      </c>
      <c r="CH60">
        <v>27.629812903225801</v>
      </c>
      <c r="CI60">
        <v>999.9</v>
      </c>
      <c r="CJ60">
        <v>10001.7951612903</v>
      </c>
      <c r="CK60">
        <v>0</v>
      </c>
      <c r="CL60">
        <v>19.449687096774198</v>
      </c>
      <c r="CM60">
        <v>1699.98322580645</v>
      </c>
      <c r="CN60">
        <v>0.89999480645161301</v>
      </c>
      <c r="CO60">
        <v>0.10000503225806399</v>
      </c>
      <c r="CP60">
        <v>0</v>
      </c>
      <c r="CQ60">
        <v>845.84451612903194</v>
      </c>
      <c r="CR60">
        <v>4.9993999999999996</v>
      </c>
      <c r="CS60">
        <v>12384.919354838699</v>
      </c>
      <c r="CT60">
        <v>13806.845161290301</v>
      </c>
      <c r="CU60">
        <v>45.995935483871001</v>
      </c>
      <c r="CV60">
        <v>46.703258064516099</v>
      </c>
      <c r="CW60">
        <v>46.811999999999998</v>
      </c>
      <c r="CX60">
        <v>46.887</v>
      </c>
      <c r="CY60">
        <v>47.811999999999998</v>
      </c>
      <c r="CZ60">
        <v>1525.48032258065</v>
      </c>
      <c r="DA60">
        <v>169.50290322580599</v>
      </c>
      <c r="DB60">
        <v>0</v>
      </c>
      <c r="DC60">
        <v>99.600000143051105</v>
      </c>
      <c r="DD60">
        <v>845.30423529411803</v>
      </c>
      <c r="DE60">
        <v>-7.1762254634545197</v>
      </c>
      <c r="DF60">
        <v>-101.44607865595199</v>
      </c>
      <c r="DG60">
        <v>12379.311764705901</v>
      </c>
      <c r="DH60">
        <v>10</v>
      </c>
      <c r="DI60">
        <v>1533054602.7</v>
      </c>
      <c r="DJ60" t="s">
        <v>506</v>
      </c>
      <c r="DK60">
        <v>57</v>
      </c>
      <c r="DL60">
        <v>-4.0350000000000001</v>
      </c>
      <c r="DM60">
        <v>0.443</v>
      </c>
      <c r="DN60">
        <v>175</v>
      </c>
      <c r="DO60">
        <v>15</v>
      </c>
      <c r="DP60">
        <v>0.1</v>
      </c>
      <c r="DQ60">
        <v>0.01</v>
      </c>
      <c r="DR60">
        <v>10.1338161963643</v>
      </c>
      <c r="DS60">
        <v>-0.57637473943141304</v>
      </c>
      <c r="DT60">
        <v>4.6593881595295102E-2</v>
      </c>
      <c r="DU60">
        <v>1</v>
      </c>
      <c r="DV60">
        <v>0.69071374746319003</v>
      </c>
      <c r="DW60">
        <v>4.15682589148169E-2</v>
      </c>
      <c r="DX60">
        <v>3.7912133369738601E-3</v>
      </c>
      <c r="DY60">
        <v>1</v>
      </c>
      <c r="DZ60">
        <v>2</v>
      </c>
      <c r="EA60">
        <v>2</v>
      </c>
      <c r="EB60" t="s">
        <v>279</v>
      </c>
      <c r="EC60">
        <v>1.88544</v>
      </c>
      <c r="ED60">
        <v>1.87744</v>
      </c>
      <c r="EE60">
        <v>1.8766799999999999</v>
      </c>
      <c r="EF60">
        <v>1.8777200000000001</v>
      </c>
      <c r="EG60">
        <v>1.88236</v>
      </c>
      <c r="EH60">
        <v>1.88141</v>
      </c>
      <c r="EI60">
        <v>1.87622</v>
      </c>
      <c r="EJ60">
        <v>1.8758300000000001</v>
      </c>
      <c r="EK60" t="s">
        <v>280</v>
      </c>
      <c r="EL60" t="s">
        <v>19</v>
      </c>
      <c r="EM60" t="s">
        <v>19</v>
      </c>
      <c r="EN60" t="s">
        <v>19</v>
      </c>
      <c r="EO60" t="s">
        <v>281</v>
      </c>
      <c r="EP60" t="s">
        <v>282</v>
      </c>
      <c r="EQ60" t="s">
        <v>283</v>
      </c>
      <c r="ER60" t="s">
        <v>283</v>
      </c>
      <c r="ES60" t="s">
        <v>283</v>
      </c>
      <c r="ET60" t="s">
        <v>283</v>
      </c>
      <c r="EU60">
        <v>0</v>
      </c>
      <c r="EV60">
        <v>100</v>
      </c>
      <c r="EW60">
        <v>100</v>
      </c>
      <c r="EX60">
        <v>-4.0350000000000001</v>
      </c>
      <c r="EY60">
        <v>0.443</v>
      </c>
      <c r="EZ60">
        <v>2</v>
      </c>
      <c r="FA60">
        <v>386.346</v>
      </c>
      <c r="FB60">
        <v>627.90599999999995</v>
      </c>
      <c r="FC60">
        <v>25.0002</v>
      </c>
      <c r="FD60">
        <v>28.3568</v>
      </c>
      <c r="FE60">
        <v>30.000299999999999</v>
      </c>
      <c r="FF60">
        <v>28.325399999999998</v>
      </c>
      <c r="FG60">
        <v>28.2883</v>
      </c>
      <c r="FH60">
        <v>10.4802</v>
      </c>
      <c r="FI60">
        <v>39.9084</v>
      </c>
      <c r="FJ60">
        <v>0</v>
      </c>
      <c r="FK60">
        <v>25</v>
      </c>
      <c r="FL60">
        <v>175</v>
      </c>
      <c r="FM60">
        <v>14.648899999999999</v>
      </c>
      <c r="FN60">
        <v>101.24</v>
      </c>
      <c r="FO60">
        <v>102.64400000000001</v>
      </c>
    </row>
    <row r="61" spans="1:171" x14ac:dyDescent="0.2">
      <c r="A61">
        <v>65</v>
      </c>
      <c r="B61">
        <v>1533054738.2</v>
      </c>
      <c r="C61">
        <v>9471.4000000953693</v>
      </c>
      <c r="D61" t="s">
        <v>507</v>
      </c>
      <c r="E61" t="s">
        <v>508</v>
      </c>
      <c r="F61" t="s">
        <v>489</v>
      </c>
      <c r="G61">
        <v>1533054730.2</v>
      </c>
      <c r="H61">
        <f t="shared" ref="H61:H76" si="86">CD61*AI61*(CB61-CC61)/(100*BV61*(1000-AI61*CB61))</f>
        <v>7.4056666911412198E-3</v>
      </c>
      <c r="I61">
        <f t="shared" ref="I61:I76" si="87">CD61*AI61*(CA61-BZ61*(1000-AI61*CC61)/(1000-AI61*CB61))/(100*BV61)</f>
        <v>4.1311311551525822</v>
      </c>
      <c r="J61">
        <f t="shared" ref="J61:J76" si="88">BZ61 - IF(AI61&gt;1, I61*BV61*100/(AK61*CJ61), 0)</f>
        <v>92.8461322580645</v>
      </c>
      <c r="K61">
        <f t="shared" ref="K61:K76" si="89">((Q61-H61/2)*J61-I61)/(Q61+H61/2)</f>
        <v>80.409164442668811</v>
      </c>
      <c r="L61">
        <f t="shared" ref="L61:L76" si="90">K61*(CE61+CF61)/1000</f>
        <v>7.9682085879030717</v>
      </c>
      <c r="M61">
        <f t="shared" ref="M61:M76" si="91">(BZ61 - IF(AI61&gt;1, I61*BV61*100/(AK61*CJ61), 0))*(CE61+CF61)/1000</f>
        <v>9.2006595708350982</v>
      </c>
      <c r="N61">
        <f t="shared" ref="N61:N76" si="92">2/((1/P61-1/O61)+SIGN(P61)*SQRT((1/P61-1/O61)*(1/P61-1/O61) + 4*BW61/((BW61+1)*(BW61+1))*(2*1/P61*1/O61-1/O61*1/O61)))</f>
        <v>0.70470512212042324</v>
      </c>
      <c r="O61">
        <f t="shared" ref="O61:O76" si="93">AF61+AE61*BV61+AD61*BV61*BV61</f>
        <v>2.2449088107850463</v>
      </c>
      <c r="P61">
        <f t="shared" ref="P61:P76" si="94">H61*(1000-(1000*0.61365*EXP(17.502*T61/(240.97+T61))/(CE61+CF61)+CB61)/2)/(1000*0.61365*EXP(17.502*T61/(240.97+T61))/(CE61+CF61)-CB61)</f>
        <v>0.60115053249631067</v>
      </c>
      <c r="Q61">
        <f t="shared" ref="Q61:Q76" si="95">1/((BW61+1)/(N61/1.6)+1/(O61/1.37)) + BW61/((BW61+1)/(N61/1.6) + BW61/(O61/1.37))</f>
        <v>0.3837484116638713</v>
      </c>
      <c r="R61">
        <f t="shared" ref="R61:R76" si="96">(BS61*BU61)</f>
        <v>280.86175427322019</v>
      </c>
      <c r="S61">
        <f t="shared" ref="S61:S76" si="97">(CG61+(R61+2*0.95*0.0000000567*(((CG61+$B$7)+273)^4-(CG61+273)^4)-44100*H61)/(1.84*29.3*O61+8*0.95*0.0000000567*(CG61+273)^3))</f>
        <v>28.005868649499281</v>
      </c>
      <c r="T61">
        <f t="shared" ref="T61:T76" si="98">($C$7*CH61+$D$7*CI61+$E$7*S61)</f>
        <v>27.6533129032258</v>
      </c>
      <c r="U61">
        <f t="shared" ref="U61:U76" si="99">0.61365*EXP(17.502*T61/(240.97+T61))</f>
        <v>3.7188162810007115</v>
      </c>
      <c r="V61">
        <f t="shared" ref="V61:V76" si="100">(W61/X61*100)</f>
        <v>65.493751249894387</v>
      </c>
      <c r="W61">
        <f t="shared" ref="W61:W76" si="101">CB61*(CE61+CF61)/1000</f>
        <v>2.5365705741776887</v>
      </c>
      <c r="X61">
        <f t="shared" ref="X61:X76" si="102">0.61365*EXP(17.502*CG61/(240.97+CG61))</f>
        <v>3.8729963176170634</v>
      </c>
      <c r="Y61">
        <f t="shared" ref="Y61:Y76" si="103">(U61-CB61*(CE61+CF61)/1000)</f>
        <v>1.1822457068230228</v>
      </c>
      <c r="Z61">
        <f t="shared" ref="Z61:Z76" si="104">(-H61*44100)</f>
        <v>-326.58990107932777</v>
      </c>
      <c r="AA61">
        <f t="shared" ref="AA61:AA76" si="105">2*29.3*O61*0.92*(CG61-T61)</f>
        <v>84.337053936523844</v>
      </c>
      <c r="AB61">
        <f t="shared" ref="AB61:AB76" si="106">2*0.95*0.0000000567*(((CG61+$B$7)+273)^4-(T61+273)^4)</f>
        <v>8.1891439122064895</v>
      </c>
      <c r="AC61">
        <f t="shared" ref="AC61:AC76" si="107">R61+AB61+Z61+AA61</f>
        <v>46.798051042622731</v>
      </c>
      <c r="AD61">
        <v>-4.1046825095221402E-2</v>
      </c>
      <c r="AE61">
        <v>4.60786570687612E-2</v>
      </c>
      <c r="AF61">
        <v>3.44612257180045</v>
      </c>
      <c r="AG61">
        <v>0</v>
      </c>
      <c r="AH61">
        <v>0</v>
      </c>
      <c r="AI61">
        <f t="shared" ref="AI61:AI76" si="108">IF(AG61*$H$13&gt;=AK61,1,(AK61/(AK61-AG61*$H$13)))</f>
        <v>1</v>
      </c>
      <c r="AJ61">
        <f t="shared" ref="AJ61:AJ76" si="109">(AI61-1)*100</f>
        <v>0</v>
      </c>
      <c r="AK61">
        <f t="shared" ref="AK61:AK76" si="110">MAX(0,($B$13+$C$13*CJ61)/(1+$D$13*CJ61)*CE61/(CG61+273)*$E$13)</f>
        <v>52106.910365103657</v>
      </c>
      <c r="AL61">
        <v>0</v>
      </c>
      <c r="AM61">
        <v>0</v>
      </c>
      <c r="AN61">
        <v>0</v>
      </c>
      <c r="AO61">
        <f t="shared" ref="AO61:AO76" si="111">AN61-AM61</f>
        <v>0</v>
      </c>
      <c r="AP61" t="e">
        <f t="shared" ref="AP61:AP76" si="112">AO61/AN61</f>
        <v>#DIV/0!</v>
      </c>
      <c r="AQ61">
        <v>-1</v>
      </c>
      <c r="AR61" t="s">
        <v>509</v>
      </c>
      <c r="AS61">
        <v>844.49717647058799</v>
      </c>
      <c r="AT61">
        <v>1065.0899999999999</v>
      </c>
      <c r="AU61">
        <f t="shared" ref="AU61:AU76" si="113">1-AS61/AT61</f>
        <v>0.20711190934983137</v>
      </c>
      <c r="AV61">
        <v>0.5</v>
      </c>
      <c r="AW61">
        <f t="shared" ref="AW61:AW76" si="114">BS61</f>
        <v>1433.0964985689295</v>
      </c>
      <c r="AX61">
        <f t="shared" ref="AX61:AX76" si="115">I61</f>
        <v>4.1311311551525822</v>
      </c>
      <c r="AY61">
        <f t="shared" ref="AY61:AY76" si="116">AU61*AV61*AW61</f>
        <v>148.40567605058445</v>
      </c>
      <c r="AZ61">
        <f t="shared" ref="AZ61:AZ76" si="117">BE61/AT61</f>
        <v>0.4355218807800279</v>
      </c>
      <c r="BA61">
        <f t="shared" ref="BA61:BA76" si="118">(AX61-AQ61)/AW61</f>
        <v>3.5804505560347536E-3</v>
      </c>
      <c r="BB61">
        <f t="shared" ref="BB61:BB76" si="119">(AN61-AT61)/AT61</f>
        <v>-1</v>
      </c>
      <c r="BC61" t="s">
        <v>510</v>
      </c>
      <c r="BD61">
        <v>601.22</v>
      </c>
      <c r="BE61">
        <f t="shared" ref="BE61:BE76" si="120">AT61-BD61</f>
        <v>463.86999999999989</v>
      </c>
      <c r="BF61">
        <f t="shared" ref="BF61:BF76" si="121">(AT61-AS61)/(AT61-BD61)</f>
        <v>0.47554880360750207</v>
      </c>
      <c r="BG61">
        <f t="shared" ref="BG61:BG76" si="122">(AN61-AT61)/(AN61-BD61)</f>
        <v>1.7715478526995108</v>
      </c>
      <c r="BH61">
        <f t="shared" ref="BH61:BH76" si="123">(AT61-AS61)/(AT61-AM61)</f>
        <v>0.20711190934983142</v>
      </c>
      <c r="BI61" t="e">
        <f t="shared" ref="BI61:BI76" si="124">(AN61-AT61)/(AN61-AM61)</f>
        <v>#DIV/0!</v>
      </c>
      <c r="BJ61">
        <v>337</v>
      </c>
      <c r="BK61">
        <v>300</v>
      </c>
      <c r="BL61">
        <v>300</v>
      </c>
      <c r="BM61">
        <v>300</v>
      </c>
      <c r="BN61">
        <v>10292.700000000001</v>
      </c>
      <c r="BO61">
        <v>1019.59</v>
      </c>
      <c r="BP61">
        <v>-7.1326599999999999E-3</v>
      </c>
      <c r="BQ61">
        <v>1.8043199999999999</v>
      </c>
      <c r="BR61">
        <f t="shared" ref="BR61:BR76" si="125">$B$11*CK61+$C$11*CL61+$F$11*CM61</f>
        <v>1700.0135483870999</v>
      </c>
      <c r="BS61">
        <f t="shared" ref="BS61:BS76" si="126">BR61*BT61</f>
        <v>1433.0964985689295</v>
      </c>
      <c r="BT61">
        <f t="shared" ref="BT61:BT76" si="127">($B$11*$D$9+$C$11*$D$9+$F$11*((CZ61+CR61)/MAX(CZ61+CR61+DA61, 0.1)*$I$9+DA61/MAX(CZ61+CR61+DA61, 0.1)*$J$9))/($B$11+$C$11+$F$11)</f>
        <v>0.84299122199854826</v>
      </c>
      <c r="BU61">
        <f t="shared" ref="BU61:BU76" si="128">($B$11*$K$9+$C$11*$K$9+$F$11*((CZ61+CR61)/MAX(CZ61+CR61+DA61, 0.1)*$P$9+DA61/MAX(CZ61+CR61+DA61, 0.1)*$Q$9))/($B$11+$C$11+$F$11)</f>
        <v>0.19598244399709641</v>
      </c>
      <c r="BV61">
        <v>6</v>
      </c>
      <c r="BW61">
        <v>0.5</v>
      </c>
      <c r="BX61" t="s">
        <v>278</v>
      </c>
      <c r="BY61">
        <v>1533054730.2</v>
      </c>
      <c r="BZ61">
        <v>92.8461322580645</v>
      </c>
      <c r="CA61">
        <v>100.074161290323</v>
      </c>
      <c r="CB61">
        <v>25.5971612903226</v>
      </c>
      <c r="CC61">
        <v>14.773080645161301</v>
      </c>
      <c r="CD61">
        <v>400.00270967741898</v>
      </c>
      <c r="CE61">
        <v>98.995780645161304</v>
      </c>
      <c r="CF61">
        <v>9.9995851612903197E-2</v>
      </c>
      <c r="CG61">
        <v>28.350154838709699</v>
      </c>
      <c r="CH61">
        <v>27.6533129032258</v>
      </c>
      <c r="CI61">
        <v>999.9</v>
      </c>
      <c r="CJ61">
        <v>9999.0538709677403</v>
      </c>
      <c r="CK61">
        <v>0</v>
      </c>
      <c r="CL61">
        <v>19.665400000000002</v>
      </c>
      <c r="CM61">
        <v>1700.0135483870999</v>
      </c>
      <c r="CN61">
        <v>0.89999654838709697</v>
      </c>
      <c r="CO61">
        <v>0.100003241935484</v>
      </c>
      <c r="CP61">
        <v>0</v>
      </c>
      <c r="CQ61">
        <v>844.77451612903201</v>
      </c>
      <c r="CR61">
        <v>4.9993999999999996</v>
      </c>
      <c r="CS61">
        <v>12370.558064516101</v>
      </c>
      <c r="CT61">
        <v>13807.0967741935</v>
      </c>
      <c r="CU61">
        <v>46</v>
      </c>
      <c r="CV61">
        <v>46.75</v>
      </c>
      <c r="CW61">
        <v>46.816064516129003</v>
      </c>
      <c r="CX61">
        <v>46.936999999999998</v>
      </c>
      <c r="CY61">
        <v>47.848580645161299</v>
      </c>
      <c r="CZ61">
        <v>1525.5096774193501</v>
      </c>
      <c r="DA61">
        <v>169.50387096774199</v>
      </c>
      <c r="DB61">
        <v>0</v>
      </c>
      <c r="DC61">
        <v>106.700000047684</v>
      </c>
      <c r="DD61">
        <v>844.49717647058799</v>
      </c>
      <c r="DE61">
        <v>-2.71495094831918</v>
      </c>
      <c r="DF61">
        <v>-130.58823470936099</v>
      </c>
      <c r="DG61">
        <v>12364.588235294101</v>
      </c>
      <c r="DH61">
        <v>10</v>
      </c>
      <c r="DI61">
        <v>1533054708.7</v>
      </c>
      <c r="DJ61" t="s">
        <v>511</v>
      </c>
      <c r="DK61">
        <v>58</v>
      </c>
      <c r="DL61">
        <v>-3.9590000000000001</v>
      </c>
      <c r="DM61">
        <v>0.44600000000000001</v>
      </c>
      <c r="DN61">
        <v>100</v>
      </c>
      <c r="DO61">
        <v>15</v>
      </c>
      <c r="DP61">
        <v>0.28000000000000003</v>
      </c>
      <c r="DQ61">
        <v>0.01</v>
      </c>
      <c r="DR61">
        <v>4.1352990487314898</v>
      </c>
      <c r="DS61">
        <v>-0.63259734104310295</v>
      </c>
      <c r="DT61">
        <v>4.9240529579250999E-2</v>
      </c>
      <c r="DU61">
        <v>1</v>
      </c>
      <c r="DV61">
        <v>0.70444622536610801</v>
      </c>
      <c r="DW61">
        <v>1.57133913016646E-2</v>
      </c>
      <c r="DX61">
        <v>2.2728767850926702E-3</v>
      </c>
      <c r="DY61">
        <v>1</v>
      </c>
      <c r="DZ61">
        <v>2</v>
      </c>
      <c r="EA61">
        <v>2</v>
      </c>
      <c r="EB61" t="s">
        <v>279</v>
      </c>
      <c r="EC61">
        <v>1.88541</v>
      </c>
      <c r="ED61">
        <v>1.87744</v>
      </c>
      <c r="EE61">
        <v>1.8766799999999999</v>
      </c>
      <c r="EF61">
        <v>1.8776999999999999</v>
      </c>
      <c r="EG61">
        <v>1.8823300000000001</v>
      </c>
      <c r="EH61">
        <v>1.88141</v>
      </c>
      <c r="EI61">
        <v>1.87622</v>
      </c>
      <c r="EJ61">
        <v>1.8757900000000001</v>
      </c>
      <c r="EK61" t="s">
        <v>280</v>
      </c>
      <c r="EL61" t="s">
        <v>19</v>
      </c>
      <c r="EM61" t="s">
        <v>19</v>
      </c>
      <c r="EN61" t="s">
        <v>19</v>
      </c>
      <c r="EO61" t="s">
        <v>281</v>
      </c>
      <c r="EP61" t="s">
        <v>282</v>
      </c>
      <c r="EQ61" t="s">
        <v>283</v>
      </c>
      <c r="ER61" t="s">
        <v>283</v>
      </c>
      <c r="ES61" t="s">
        <v>283</v>
      </c>
      <c r="ET61" t="s">
        <v>283</v>
      </c>
      <c r="EU61">
        <v>0</v>
      </c>
      <c r="EV61">
        <v>100</v>
      </c>
      <c r="EW61">
        <v>100</v>
      </c>
      <c r="EX61">
        <v>-3.9590000000000001</v>
      </c>
      <c r="EY61">
        <v>0.44600000000000001</v>
      </c>
      <c r="EZ61">
        <v>2</v>
      </c>
      <c r="FA61">
        <v>386.767</v>
      </c>
      <c r="FB61">
        <v>627.14800000000002</v>
      </c>
      <c r="FC61">
        <v>25.0001</v>
      </c>
      <c r="FD61">
        <v>28.419499999999999</v>
      </c>
      <c r="FE61">
        <v>30.000299999999999</v>
      </c>
      <c r="FF61">
        <v>28.388300000000001</v>
      </c>
      <c r="FG61">
        <v>28.351900000000001</v>
      </c>
      <c r="FH61">
        <v>7.1727400000000001</v>
      </c>
      <c r="FI61">
        <v>40.498699999999999</v>
      </c>
      <c r="FJ61">
        <v>0</v>
      </c>
      <c r="FK61">
        <v>25</v>
      </c>
      <c r="FL61">
        <v>100</v>
      </c>
      <c r="FM61">
        <v>14.604900000000001</v>
      </c>
      <c r="FN61">
        <v>101.229</v>
      </c>
      <c r="FO61">
        <v>102.63200000000001</v>
      </c>
    </row>
    <row r="62" spans="1:171" x14ac:dyDescent="0.2">
      <c r="A62">
        <v>66</v>
      </c>
      <c r="B62">
        <v>1533054836.7</v>
      </c>
      <c r="C62">
        <v>9569.9000000953693</v>
      </c>
      <c r="D62" t="s">
        <v>512</v>
      </c>
      <c r="E62" t="s">
        <v>513</v>
      </c>
      <c r="F62" t="s">
        <v>489</v>
      </c>
      <c r="G62">
        <v>1533054828.7</v>
      </c>
      <c r="H62">
        <f t="shared" si="86"/>
        <v>7.4244762432912875E-3</v>
      </c>
      <c r="I62">
        <f t="shared" si="87"/>
        <v>-8.2380782087032187E-2</v>
      </c>
      <c r="J62">
        <f t="shared" si="88"/>
        <v>49.651267741935499</v>
      </c>
      <c r="K62">
        <f t="shared" si="89"/>
        <v>48.917621326239278</v>
      </c>
      <c r="L62">
        <f t="shared" si="90"/>
        <v>4.8472755519661774</v>
      </c>
      <c r="M62">
        <f t="shared" si="91"/>
        <v>4.9199730020501695</v>
      </c>
      <c r="N62">
        <f t="shared" si="92"/>
        <v>0.71052846557132887</v>
      </c>
      <c r="O62">
        <f t="shared" si="93"/>
        <v>2.2428735284827575</v>
      </c>
      <c r="P62">
        <f t="shared" si="94"/>
        <v>0.60531068944430622</v>
      </c>
      <c r="Q62">
        <f t="shared" si="95"/>
        <v>0.38646737645550444</v>
      </c>
      <c r="R62">
        <f t="shared" si="96"/>
        <v>280.86033109905208</v>
      </c>
      <c r="S62">
        <f t="shared" si="97"/>
        <v>28.01175892341729</v>
      </c>
      <c r="T62">
        <f t="shared" si="98"/>
        <v>27.6491258064516</v>
      </c>
      <c r="U62">
        <f t="shared" si="99"/>
        <v>3.7179062952197732</v>
      </c>
      <c r="V62">
        <f t="shared" si="100"/>
        <v>65.557830777619131</v>
      </c>
      <c r="W62">
        <f t="shared" si="101"/>
        <v>2.5408883671494351</v>
      </c>
      <c r="X62">
        <f t="shared" si="102"/>
        <v>3.8757968910967566</v>
      </c>
      <c r="Y62">
        <f t="shared" si="103"/>
        <v>1.1770179280703381</v>
      </c>
      <c r="Z62">
        <f t="shared" si="104"/>
        <v>-327.41940232914578</v>
      </c>
      <c r="AA62">
        <f t="shared" si="105"/>
        <v>86.270167946865982</v>
      </c>
      <c r="AB62">
        <f t="shared" si="106"/>
        <v>8.3847962234786202</v>
      </c>
      <c r="AC62">
        <f t="shared" si="107"/>
        <v>48.09589294025092</v>
      </c>
      <c r="AD62">
        <v>-4.0992166375401401E-2</v>
      </c>
      <c r="AE62">
        <v>4.6017297867396299E-2</v>
      </c>
      <c r="AF62">
        <v>3.4424877307928301</v>
      </c>
      <c r="AG62">
        <v>0</v>
      </c>
      <c r="AH62">
        <v>0</v>
      </c>
      <c r="AI62">
        <f t="shared" si="108"/>
        <v>1</v>
      </c>
      <c r="AJ62">
        <f t="shared" si="109"/>
        <v>0</v>
      </c>
      <c r="AK62">
        <f t="shared" si="110"/>
        <v>52038.086441215011</v>
      </c>
      <c r="AL62">
        <v>0</v>
      </c>
      <c r="AM62">
        <v>0</v>
      </c>
      <c r="AN62">
        <v>0</v>
      </c>
      <c r="AO62">
        <f t="shared" si="111"/>
        <v>0</v>
      </c>
      <c r="AP62" t="e">
        <f t="shared" si="112"/>
        <v>#DIV/0!</v>
      </c>
      <c r="AQ62">
        <v>-1</v>
      </c>
      <c r="AR62" t="s">
        <v>514</v>
      </c>
      <c r="AS62">
        <v>850.72141176470598</v>
      </c>
      <c r="AT62">
        <v>1036.3399999999999</v>
      </c>
      <c r="AU62">
        <f t="shared" si="113"/>
        <v>0.17910974027374604</v>
      </c>
      <c r="AV62">
        <v>0.5</v>
      </c>
      <c r="AW62">
        <f t="shared" si="114"/>
        <v>1433.0889211495828</v>
      </c>
      <c r="AX62">
        <f t="shared" si="115"/>
        <v>-8.2380782087032187E-2</v>
      </c>
      <c r="AY62">
        <f t="shared" si="116"/>
        <v>128.34009222814234</v>
      </c>
      <c r="AZ62">
        <f t="shared" si="117"/>
        <v>0.41783584537892959</v>
      </c>
      <c r="BA62">
        <f t="shared" si="118"/>
        <v>6.4030863986924138E-4</v>
      </c>
      <c r="BB62">
        <f t="shared" si="119"/>
        <v>-1</v>
      </c>
      <c r="BC62" t="s">
        <v>515</v>
      </c>
      <c r="BD62">
        <v>603.32000000000005</v>
      </c>
      <c r="BE62">
        <f t="shared" si="120"/>
        <v>433.01999999999987</v>
      </c>
      <c r="BF62">
        <f t="shared" si="121"/>
        <v>0.42866054278161286</v>
      </c>
      <c r="BG62">
        <f t="shared" si="122"/>
        <v>1.7177285685871508</v>
      </c>
      <c r="BH62">
        <f t="shared" si="123"/>
        <v>0.17910974027374602</v>
      </c>
      <c r="BI62" t="e">
        <f t="shared" si="124"/>
        <v>#DIV/0!</v>
      </c>
      <c r="BJ62">
        <v>339</v>
      </c>
      <c r="BK62">
        <v>300</v>
      </c>
      <c r="BL62">
        <v>300</v>
      </c>
      <c r="BM62">
        <v>300</v>
      </c>
      <c r="BN62">
        <v>10292.6</v>
      </c>
      <c r="BO62">
        <v>997.49400000000003</v>
      </c>
      <c r="BP62">
        <v>-7.1324800000000001E-3</v>
      </c>
      <c r="BQ62">
        <v>1.20679</v>
      </c>
      <c r="BR62">
        <f t="shared" si="125"/>
        <v>1700.00451612903</v>
      </c>
      <c r="BS62">
        <f t="shared" si="126"/>
        <v>1433.0889211495828</v>
      </c>
      <c r="BT62">
        <f t="shared" si="127"/>
        <v>0.84299124358373856</v>
      </c>
      <c r="BU62">
        <f t="shared" si="128"/>
        <v>0.19598248716747735</v>
      </c>
      <c r="BV62">
        <v>6</v>
      </c>
      <c r="BW62">
        <v>0.5</v>
      </c>
      <c r="BX62" t="s">
        <v>278</v>
      </c>
      <c r="BY62">
        <v>1533054828.7</v>
      </c>
      <c r="BZ62">
        <v>49.651267741935499</v>
      </c>
      <c r="CA62">
        <v>50.0806258064516</v>
      </c>
      <c r="CB62">
        <v>25.642077419354798</v>
      </c>
      <c r="CC62">
        <v>14.7915064516129</v>
      </c>
      <c r="CD62">
        <v>400.02119354838698</v>
      </c>
      <c r="CE62">
        <v>98.990522580645106</v>
      </c>
      <c r="CF62">
        <v>0.10005910645161301</v>
      </c>
      <c r="CG62">
        <v>28.362587096774199</v>
      </c>
      <c r="CH62">
        <v>27.6491258064516</v>
      </c>
      <c r="CI62">
        <v>999.9</v>
      </c>
      <c r="CJ62">
        <v>9986.2693548387106</v>
      </c>
      <c r="CK62">
        <v>0</v>
      </c>
      <c r="CL62">
        <v>19.809212903225799</v>
      </c>
      <c r="CM62">
        <v>1700.00451612903</v>
      </c>
      <c r="CN62">
        <v>0.89999596774193502</v>
      </c>
      <c r="CO62">
        <v>0.100003838709677</v>
      </c>
      <c r="CP62">
        <v>0</v>
      </c>
      <c r="CQ62">
        <v>850.69296774193595</v>
      </c>
      <c r="CR62">
        <v>4.9993999999999996</v>
      </c>
      <c r="CS62">
        <v>12476.054838709701</v>
      </c>
      <c r="CT62">
        <v>13807.0258064516</v>
      </c>
      <c r="CU62">
        <v>46.05</v>
      </c>
      <c r="CV62">
        <v>46.75</v>
      </c>
      <c r="CW62">
        <v>46.875</v>
      </c>
      <c r="CX62">
        <v>47</v>
      </c>
      <c r="CY62">
        <v>47.875</v>
      </c>
      <c r="CZ62">
        <v>1525.5003225806499</v>
      </c>
      <c r="DA62">
        <v>169.50419354838701</v>
      </c>
      <c r="DB62">
        <v>0</v>
      </c>
      <c r="DC62">
        <v>98.200000047683702</v>
      </c>
      <c r="DD62">
        <v>850.72141176470598</v>
      </c>
      <c r="DE62">
        <v>0.96151958907426704</v>
      </c>
      <c r="DF62">
        <v>-42.2794116565479</v>
      </c>
      <c r="DG62">
        <v>12476.9588235294</v>
      </c>
      <c r="DH62">
        <v>10</v>
      </c>
      <c r="DI62">
        <v>1533054812.2</v>
      </c>
      <c r="DJ62" t="s">
        <v>516</v>
      </c>
      <c r="DK62">
        <v>59</v>
      </c>
      <c r="DL62">
        <v>-3.8130000000000002</v>
      </c>
      <c r="DM62">
        <v>0.442</v>
      </c>
      <c r="DN62">
        <v>50</v>
      </c>
      <c r="DO62">
        <v>15</v>
      </c>
      <c r="DP62">
        <v>0.27</v>
      </c>
      <c r="DQ62">
        <v>0.01</v>
      </c>
      <c r="DR62">
        <v>-8.1315719087990193E-2</v>
      </c>
      <c r="DS62">
        <v>-0.337798196517889</v>
      </c>
      <c r="DT62">
        <v>4.2752410471441002E-2</v>
      </c>
      <c r="DU62">
        <v>1</v>
      </c>
      <c r="DV62">
        <v>0.708539787583645</v>
      </c>
      <c r="DW62">
        <v>0.179158912954623</v>
      </c>
      <c r="DX62">
        <v>1.6760577800262501E-2</v>
      </c>
      <c r="DY62">
        <v>1</v>
      </c>
      <c r="DZ62">
        <v>2</v>
      </c>
      <c r="EA62">
        <v>2</v>
      </c>
      <c r="EB62" t="s">
        <v>279</v>
      </c>
      <c r="EC62">
        <v>1.8854200000000001</v>
      </c>
      <c r="ED62">
        <v>1.87744</v>
      </c>
      <c r="EE62">
        <v>1.8766700000000001</v>
      </c>
      <c r="EF62">
        <v>1.87771</v>
      </c>
      <c r="EG62">
        <v>1.8823300000000001</v>
      </c>
      <c r="EH62">
        <v>1.88144</v>
      </c>
      <c r="EI62">
        <v>1.87622</v>
      </c>
      <c r="EJ62">
        <v>1.8757999999999999</v>
      </c>
      <c r="EK62" t="s">
        <v>280</v>
      </c>
      <c r="EL62" t="s">
        <v>19</v>
      </c>
      <c r="EM62" t="s">
        <v>19</v>
      </c>
      <c r="EN62" t="s">
        <v>19</v>
      </c>
      <c r="EO62" t="s">
        <v>281</v>
      </c>
      <c r="EP62" t="s">
        <v>282</v>
      </c>
      <c r="EQ62" t="s">
        <v>283</v>
      </c>
      <c r="ER62" t="s">
        <v>283</v>
      </c>
      <c r="ES62" t="s">
        <v>283</v>
      </c>
      <c r="ET62" t="s">
        <v>283</v>
      </c>
      <c r="EU62">
        <v>0</v>
      </c>
      <c r="EV62">
        <v>100</v>
      </c>
      <c r="EW62">
        <v>100</v>
      </c>
      <c r="EX62">
        <v>-3.8130000000000002</v>
      </c>
      <c r="EY62">
        <v>0.442</v>
      </c>
      <c r="EZ62">
        <v>2</v>
      </c>
      <c r="FA62">
        <v>386.85300000000001</v>
      </c>
      <c r="FB62">
        <v>626.28200000000004</v>
      </c>
      <c r="FC62">
        <v>25.0001</v>
      </c>
      <c r="FD62">
        <v>28.473800000000001</v>
      </c>
      <c r="FE62">
        <v>30.000299999999999</v>
      </c>
      <c r="FF62">
        <v>28.447600000000001</v>
      </c>
      <c r="FG62">
        <v>28.407800000000002</v>
      </c>
      <c r="FH62">
        <v>4.98529</v>
      </c>
      <c r="FI62">
        <v>41.012700000000002</v>
      </c>
      <c r="FJ62">
        <v>0</v>
      </c>
      <c r="FK62">
        <v>25</v>
      </c>
      <c r="FL62">
        <v>50</v>
      </c>
      <c r="FM62">
        <v>14.5122</v>
      </c>
      <c r="FN62">
        <v>101.224</v>
      </c>
      <c r="FO62">
        <v>102.623</v>
      </c>
    </row>
    <row r="63" spans="1:171" x14ac:dyDescent="0.2">
      <c r="A63">
        <v>67</v>
      </c>
      <c r="B63">
        <v>1533054944.2</v>
      </c>
      <c r="C63">
        <v>9677.4000000953693</v>
      </c>
      <c r="D63" t="s">
        <v>517</v>
      </c>
      <c r="E63" t="s">
        <v>518</v>
      </c>
      <c r="F63" t="s">
        <v>489</v>
      </c>
      <c r="G63">
        <v>1533054936.2</v>
      </c>
      <c r="H63">
        <f t="shared" si="86"/>
        <v>7.5075161361992252E-3</v>
      </c>
      <c r="I63">
        <f t="shared" si="87"/>
        <v>24.629624009268117</v>
      </c>
      <c r="J63">
        <f t="shared" si="88"/>
        <v>359.12196774193598</v>
      </c>
      <c r="K63">
        <f t="shared" si="89"/>
        <v>290.7093979427043</v>
      </c>
      <c r="L63">
        <f t="shared" si="90"/>
        <v>28.805009471369779</v>
      </c>
      <c r="M63">
        <f t="shared" si="91"/>
        <v>35.583685135016552</v>
      </c>
      <c r="N63">
        <f t="shared" si="92"/>
        <v>0.7299873209173604</v>
      </c>
      <c r="O63">
        <f t="shared" si="93"/>
        <v>2.2434076138382895</v>
      </c>
      <c r="P63">
        <f t="shared" si="94"/>
        <v>0.61942627873329681</v>
      </c>
      <c r="Q63">
        <f t="shared" si="95"/>
        <v>0.39567193310453674</v>
      </c>
      <c r="R63">
        <f t="shared" si="96"/>
        <v>280.85783096889941</v>
      </c>
      <c r="S63">
        <f t="shared" si="97"/>
        <v>28.000385138085971</v>
      </c>
      <c r="T63">
        <f t="shared" si="98"/>
        <v>27.592177419354801</v>
      </c>
      <c r="U63">
        <f t="shared" si="99"/>
        <v>3.7055489266185537</v>
      </c>
      <c r="V63">
        <f t="shared" si="100"/>
        <v>65.537539432128554</v>
      </c>
      <c r="W63">
        <f t="shared" si="101"/>
        <v>2.5424881758243134</v>
      </c>
      <c r="X63">
        <f t="shared" si="102"/>
        <v>3.8794379493867694</v>
      </c>
      <c r="Y63">
        <f t="shared" si="103"/>
        <v>1.1630607507942403</v>
      </c>
      <c r="Z63">
        <f t="shared" si="104"/>
        <v>-331.08146160638586</v>
      </c>
      <c r="AA63">
        <f t="shared" si="105"/>
        <v>95.13190689515362</v>
      </c>
      <c r="AB63">
        <f t="shared" si="106"/>
        <v>9.2420114496936066</v>
      </c>
      <c r="AC63">
        <f t="shared" si="107"/>
        <v>54.150287707360789</v>
      </c>
      <c r="AD63">
        <v>-4.1006505251586098E-2</v>
      </c>
      <c r="AE63">
        <v>4.6033394512068199E-2</v>
      </c>
      <c r="AF63">
        <v>3.4434414358229799</v>
      </c>
      <c r="AG63">
        <v>0</v>
      </c>
      <c r="AH63">
        <v>0</v>
      </c>
      <c r="AI63">
        <f t="shared" si="108"/>
        <v>1</v>
      </c>
      <c r="AJ63">
        <f t="shared" si="109"/>
        <v>0</v>
      </c>
      <c r="AK63">
        <f t="shared" si="110"/>
        <v>52052.64662402487</v>
      </c>
      <c r="AL63">
        <v>0</v>
      </c>
      <c r="AM63">
        <v>0</v>
      </c>
      <c r="AN63">
        <v>0</v>
      </c>
      <c r="AO63">
        <f t="shared" si="111"/>
        <v>0</v>
      </c>
      <c r="AP63" t="e">
        <f t="shared" si="112"/>
        <v>#DIV/0!</v>
      </c>
      <c r="AQ63">
        <v>-1</v>
      </c>
      <c r="AR63" t="s">
        <v>519</v>
      </c>
      <c r="AS63">
        <v>816.86894117647103</v>
      </c>
      <c r="AT63">
        <v>1133.22</v>
      </c>
      <c r="AU63">
        <f t="shared" si="113"/>
        <v>0.27916120331756322</v>
      </c>
      <c r="AV63">
        <v>0.5</v>
      </c>
      <c r="AW63">
        <f t="shared" si="114"/>
        <v>1433.0795534075087</v>
      </c>
      <c r="AX63">
        <f t="shared" si="115"/>
        <v>24.629624009268117</v>
      </c>
      <c r="AY63">
        <f t="shared" si="116"/>
        <v>200.03010628951813</v>
      </c>
      <c r="AZ63">
        <f t="shared" si="117"/>
        <v>0.49069024549513779</v>
      </c>
      <c r="BA63">
        <f t="shared" si="118"/>
        <v>1.7884299548009887E-2</v>
      </c>
      <c r="BB63">
        <f t="shared" si="119"/>
        <v>-1</v>
      </c>
      <c r="BC63" t="s">
        <v>520</v>
      </c>
      <c r="BD63">
        <v>577.16</v>
      </c>
      <c r="BE63">
        <f t="shared" si="120"/>
        <v>556.06000000000006</v>
      </c>
      <c r="BF63">
        <f t="shared" si="121"/>
        <v>0.56891533076202028</v>
      </c>
      <c r="BG63">
        <f t="shared" si="122"/>
        <v>1.9634416799501007</v>
      </c>
      <c r="BH63">
        <f t="shared" si="123"/>
        <v>0.27916120331756322</v>
      </c>
      <c r="BI63" t="e">
        <f t="shared" si="124"/>
        <v>#DIV/0!</v>
      </c>
      <c r="BJ63">
        <v>341</v>
      </c>
      <c r="BK63">
        <v>300</v>
      </c>
      <c r="BL63">
        <v>300</v>
      </c>
      <c r="BM63">
        <v>300</v>
      </c>
      <c r="BN63">
        <v>10292.4</v>
      </c>
      <c r="BO63">
        <v>1062.53</v>
      </c>
      <c r="BP63">
        <v>-7.1329499999999999E-3</v>
      </c>
      <c r="BQ63">
        <v>4.9345699999999999</v>
      </c>
      <c r="BR63">
        <f t="shared" si="125"/>
        <v>1699.9938709677399</v>
      </c>
      <c r="BS63">
        <f t="shared" si="126"/>
        <v>1433.0795534075087</v>
      </c>
      <c r="BT63">
        <f t="shared" si="127"/>
        <v>0.84299101183918546</v>
      </c>
      <c r="BU63">
        <f t="shared" si="128"/>
        <v>0.19598202367837078</v>
      </c>
      <c r="BV63">
        <v>6</v>
      </c>
      <c r="BW63">
        <v>0.5</v>
      </c>
      <c r="BX63" t="s">
        <v>278</v>
      </c>
      <c r="BY63">
        <v>1533054936.2</v>
      </c>
      <c r="BZ63">
        <v>359.12196774193598</v>
      </c>
      <c r="CA63">
        <v>400.10867741935499</v>
      </c>
      <c r="CB63">
        <v>25.659606451612898</v>
      </c>
      <c r="CC63">
        <v>14.687799999999999</v>
      </c>
      <c r="CD63">
        <v>400.01851612903198</v>
      </c>
      <c r="CE63">
        <v>98.985193548387102</v>
      </c>
      <c r="CF63">
        <v>0.100043032258065</v>
      </c>
      <c r="CG63">
        <v>28.3787387096774</v>
      </c>
      <c r="CH63">
        <v>27.592177419354801</v>
      </c>
      <c r="CI63">
        <v>999.9</v>
      </c>
      <c r="CJ63">
        <v>9990.3003225806406</v>
      </c>
      <c r="CK63">
        <v>0</v>
      </c>
      <c r="CL63">
        <v>18.184148387096801</v>
      </c>
      <c r="CM63">
        <v>1699.9938709677399</v>
      </c>
      <c r="CN63">
        <v>0.90000409677419302</v>
      </c>
      <c r="CO63">
        <v>9.9995483870967697E-2</v>
      </c>
      <c r="CP63">
        <v>0</v>
      </c>
      <c r="CQ63">
        <v>817.02325806451597</v>
      </c>
      <c r="CR63">
        <v>4.9993999999999996</v>
      </c>
      <c r="CS63">
        <v>11901.1387096774</v>
      </c>
      <c r="CT63">
        <v>13806.9741935484</v>
      </c>
      <c r="CU63">
        <v>46.061999999999998</v>
      </c>
      <c r="CV63">
        <v>46.79</v>
      </c>
      <c r="CW63">
        <v>46.883000000000003</v>
      </c>
      <c r="CX63">
        <v>47.008000000000003</v>
      </c>
      <c r="CY63">
        <v>47.936999999999998</v>
      </c>
      <c r="CZ63">
        <v>1525.5038709677401</v>
      </c>
      <c r="DA63">
        <v>169.49</v>
      </c>
      <c r="DB63">
        <v>0</v>
      </c>
      <c r="DC63">
        <v>107.200000047684</v>
      </c>
      <c r="DD63">
        <v>816.86894117647103</v>
      </c>
      <c r="DE63">
        <v>-2.0852941546878099</v>
      </c>
      <c r="DF63">
        <v>-116.249999743416</v>
      </c>
      <c r="DG63">
        <v>11895.352941176499</v>
      </c>
      <c r="DH63">
        <v>10</v>
      </c>
      <c r="DI63">
        <v>1533054916.2</v>
      </c>
      <c r="DJ63" t="s">
        <v>521</v>
      </c>
      <c r="DK63">
        <v>60</v>
      </c>
      <c r="DL63">
        <v>-4.6890000000000001</v>
      </c>
      <c r="DM63">
        <v>0.44500000000000001</v>
      </c>
      <c r="DN63">
        <v>400</v>
      </c>
      <c r="DO63">
        <v>15</v>
      </c>
      <c r="DP63">
        <v>0.04</v>
      </c>
      <c r="DQ63">
        <v>0.01</v>
      </c>
      <c r="DR63">
        <v>24.6348654732612</v>
      </c>
      <c r="DS63">
        <v>-0.55640427272360005</v>
      </c>
      <c r="DT63">
        <v>4.5452626203162899E-2</v>
      </c>
      <c r="DU63">
        <v>1</v>
      </c>
      <c r="DV63">
        <v>0.72968189844753295</v>
      </c>
      <c r="DW63">
        <v>3.3007493937603598E-2</v>
      </c>
      <c r="DX63">
        <v>3.0008595360254699E-3</v>
      </c>
      <c r="DY63">
        <v>1</v>
      </c>
      <c r="DZ63">
        <v>2</v>
      </c>
      <c r="EA63">
        <v>2</v>
      </c>
      <c r="EB63" t="s">
        <v>279</v>
      </c>
      <c r="EC63">
        <v>1.8854500000000001</v>
      </c>
      <c r="ED63">
        <v>1.87744</v>
      </c>
      <c r="EE63">
        <v>1.8766700000000001</v>
      </c>
      <c r="EF63">
        <v>1.8776999999999999</v>
      </c>
      <c r="EG63">
        <v>1.8823399999999999</v>
      </c>
      <c r="EH63">
        <v>1.88144</v>
      </c>
      <c r="EI63">
        <v>1.87622</v>
      </c>
      <c r="EJ63">
        <v>1.87578</v>
      </c>
      <c r="EK63" t="s">
        <v>280</v>
      </c>
      <c r="EL63" t="s">
        <v>19</v>
      </c>
      <c r="EM63" t="s">
        <v>19</v>
      </c>
      <c r="EN63" t="s">
        <v>19</v>
      </c>
      <c r="EO63" t="s">
        <v>281</v>
      </c>
      <c r="EP63" t="s">
        <v>282</v>
      </c>
      <c r="EQ63" t="s">
        <v>283</v>
      </c>
      <c r="ER63" t="s">
        <v>283</v>
      </c>
      <c r="ES63" t="s">
        <v>283</v>
      </c>
      <c r="ET63" t="s">
        <v>283</v>
      </c>
      <c r="EU63">
        <v>0</v>
      </c>
      <c r="EV63">
        <v>100</v>
      </c>
      <c r="EW63">
        <v>100</v>
      </c>
      <c r="EX63">
        <v>-4.6890000000000001</v>
      </c>
      <c r="EY63">
        <v>0.44500000000000001</v>
      </c>
      <c r="EZ63">
        <v>2</v>
      </c>
      <c r="FA63">
        <v>386.928</v>
      </c>
      <c r="FB63">
        <v>627.02599999999995</v>
      </c>
      <c r="FC63">
        <v>25.000499999999999</v>
      </c>
      <c r="FD63">
        <v>28.536799999999999</v>
      </c>
      <c r="FE63">
        <v>30.000399999999999</v>
      </c>
      <c r="FF63">
        <v>28.507400000000001</v>
      </c>
      <c r="FG63">
        <v>28.470500000000001</v>
      </c>
      <c r="FH63">
        <v>19.9101</v>
      </c>
      <c r="FI63">
        <v>41.185200000000002</v>
      </c>
      <c r="FJ63">
        <v>0</v>
      </c>
      <c r="FK63">
        <v>25</v>
      </c>
      <c r="FL63">
        <v>400</v>
      </c>
      <c r="FM63">
        <v>14.493499999999999</v>
      </c>
      <c r="FN63">
        <v>101.217</v>
      </c>
      <c r="FO63">
        <v>102.61799999999999</v>
      </c>
    </row>
    <row r="64" spans="1:171" x14ac:dyDescent="0.2">
      <c r="A64">
        <v>68</v>
      </c>
      <c r="B64">
        <v>1533055047.2</v>
      </c>
      <c r="C64">
        <v>9780.4000000953693</v>
      </c>
      <c r="D64" t="s">
        <v>522</v>
      </c>
      <c r="E64" t="s">
        <v>523</v>
      </c>
      <c r="F64" t="s">
        <v>489</v>
      </c>
      <c r="G64">
        <v>1533055039.2</v>
      </c>
      <c r="H64">
        <f t="shared" si="86"/>
        <v>7.5198629980990752E-3</v>
      </c>
      <c r="I64">
        <f t="shared" si="87"/>
        <v>29.519403955538056</v>
      </c>
      <c r="J64">
        <f t="shared" si="88"/>
        <v>549.57054838709701</v>
      </c>
      <c r="K64">
        <f t="shared" si="89"/>
        <v>465.31054693191084</v>
      </c>
      <c r="L64">
        <f t="shared" si="90"/>
        <v>46.103788880706425</v>
      </c>
      <c r="M64">
        <f t="shared" si="91"/>
        <v>54.452418293455089</v>
      </c>
      <c r="N64">
        <f t="shared" si="92"/>
        <v>0.72983238012982354</v>
      </c>
      <c r="O64">
        <f t="shared" si="93"/>
        <v>2.2444917401202789</v>
      </c>
      <c r="P64">
        <f t="shared" si="94"/>
        <v>0.61935928658614781</v>
      </c>
      <c r="Q64">
        <f t="shared" si="95"/>
        <v>0.3956241013281645</v>
      </c>
      <c r="R64">
        <f t="shared" si="96"/>
        <v>280.85488872854376</v>
      </c>
      <c r="S64">
        <f t="shared" si="97"/>
        <v>28.0226156764923</v>
      </c>
      <c r="T64">
        <f t="shared" si="98"/>
        <v>27.577545161290299</v>
      </c>
      <c r="U64">
        <f t="shared" si="99"/>
        <v>3.7023796311021275</v>
      </c>
      <c r="V64">
        <f t="shared" si="100"/>
        <v>65.303623681217005</v>
      </c>
      <c r="W64">
        <f t="shared" si="101"/>
        <v>2.5372713792030357</v>
      </c>
      <c r="X64">
        <f t="shared" si="102"/>
        <v>3.8853454619744481</v>
      </c>
      <c r="Y64">
        <f t="shared" si="103"/>
        <v>1.1651082518990918</v>
      </c>
      <c r="Z64">
        <f t="shared" si="104"/>
        <v>-331.62595821616924</v>
      </c>
      <c r="AA64">
        <f t="shared" si="105"/>
        <v>100.1160559653874</v>
      </c>
      <c r="AB64">
        <f t="shared" si="106"/>
        <v>9.7220819384679729</v>
      </c>
      <c r="AC64">
        <f t="shared" si="107"/>
        <v>59.067068416229887</v>
      </c>
      <c r="AD64">
        <v>-4.1035620788831897E-2</v>
      </c>
      <c r="AE64">
        <v>4.6066079253287803E-2</v>
      </c>
      <c r="AF64">
        <v>3.4453776129985001</v>
      </c>
      <c r="AG64">
        <v>0</v>
      </c>
      <c r="AH64">
        <v>0</v>
      </c>
      <c r="AI64">
        <f t="shared" si="108"/>
        <v>1</v>
      </c>
      <c r="AJ64">
        <f t="shared" si="109"/>
        <v>0</v>
      </c>
      <c r="AK64">
        <f t="shared" si="110"/>
        <v>52083.501976516964</v>
      </c>
      <c r="AL64">
        <v>0</v>
      </c>
      <c r="AM64">
        <v>0</v>
      </c>
      <c r="AN64">
        <v>0</v>
      </c>
      <c r="AO64">
        <f t="shared" si="111"/>
        <v>0</v>
      </c>
      <c r="AP64" t="e">
        <f t="shared" si="112"/>
        <v>#DIV/0!</v>
      </c>
      <c r="AQ64">
        <v>-1</v>
      </c>
      <c r="AR64" t="s">
        <v>524</v>
      </c>
      <c r="AS64">
        <v>817.30764705882405</v>
      </c>
      <c r="AT64">
        <v>1133.17</v>
      </c>
      <c r="AU64">
        <f t="shared" si="113"/>
        <v>0.27874224780145607</v>
      </c>
      <c r="AV64">
        <v>0.5</v>
      </c>
      <c r="AW64">
        <f t="shared" si="114"/>
        <v>1433.061911472133</v>
      </c>
      <c r="AX64">
        <f t="shared" si="115"/>
        <v>29.519403955538056</v>
      </c>
      <c r="AY64">
        <f t="shared" si="116"/>
        <v>199.72744922119679</v>
      </c>
      <c r="AZ64">
        <f t="shared" si="117"/>
        <v>0.49502722451176789</v>
      </c>
      <c r="BA64">
        <f t="shared" si="118"/>
        <v>2.1296640229720828E-2</v>
      </c>
      <c r="BB64">
        <f t="shared" si="119"/>
        <v>-1</v>
      </c>
      <c r="BC64" t="s">
        <v>525</v>
      </c>
      <c r="BD64">
        <v>572.22</v>
      </c>
      <c r="BE64">
        <f t="shared" si="120"/>
        <v>560.95000000000005</v>
      </c>
      <c r="BF64">
        <f t="shared" si="121"/>
        <v>0.56308468302197345</v>
      </c>
      <c r="BG64">
        <f t="shared" si="122"/>
        <v>1.9803047778826326</v>
      </c>
      <c r="BH64">
        <f t="shared" si="123"/>
        <v>0.27874224780145612</v>
      </c>
      <c r="BI64" t="e">
        <f t="shared" si="124"/>
        <v>#DIV/0!</v>
      </c>
      <c r="BJ64">
        <v>343</v>
      </c>
      <c r="BK64">
        <v>300</v>
      </c>
      <c r="BL64">
        <v>300</v>
      </c>
      <c r="BM64">
        <v>300</v>
      </c>
      <c r="BN64">
        <v>10292.5</v>
      </c>
      <c r="BO64">
        <v>1061.58</v>
      </c>
      <c r="BP64">
        <v>-7.1329999999999996E-3</v>
      </c>
      <c r="BQ64">
        <v>3.3337400000000001</v>
      </c>
      <c r="BR64">
        <f t="shared" si="125"/>
        <v>1699.97258064516</v>
      </c>
      <c r="BS64">
        <f t="shared" si="126"/>
        <v>1433.061911472133</v>
      </c>
      <c r="BT64">
        <f t="shared" si="127"/>
        <v>0.84299119161573122</v>
      </c>
      <c r="BU64">
        <f t="shared" si="128"/>
        <v>0.1959823832314625</v>
      </c>
      <c r="BV64">
        <v>6</v>
      </c>
      <c r="BW64">
        <v>0.5</v>
      </c>
      <c r="BX64" t="s">
        <v>278</v>
      </c>
      <c r="BY64">
        <v>1533055039.2</v>
      </c>
      <c r="BZ64">
        <v>549.57054838709701</v>
      </c>
      <c r="CA64">
        <v>600.04703225806497</v>
      </c>
      <c r="CB64">
        <v>25.607854838709699</v>
      </c>
      <c r="CC64">
        <v>14.617274193548401</v>
      </c>
      <c r="CD64">
        <v>400.01319354838699</v>
      </c>
      <c r="CE64">
        <v>98.981764516129005</v>
      </c>
      <c r="CF64">
        <v>9.9997512903225796E-2</v>
      </c>
      <c r="CG64">
        <v>28.404916129032301</v>
      </c>
      <c r="CH64">
        <v>27.577545161290299</v>
      </c>
      <c r="CI64">
        <v>999.9</v>
      </c>
      <c r="CJ64">
        <v>9997.74</v>
      </c>
      <c r="CK64">
        <v>0</v>
      </c>
      <c r="CL64">
        <v>19.610041935483899</v>
      </c>
      <c r="CM64">
        <v>1699.97258064516</v>
      </c>
      <c r="CN64">
        <v>0.89999945161290296</v>
      </c>
      <c r="CO64">
        <v>0.100000258064516</v>
      </c>
      <c r="CP64">
        <v>0</v>
      </c>
      <c r="CQ64">
        <v>817.60196774193503</v>
      </c>
      <c r="CR64">
        <v>4.9993999999999996</v>
      </c>
      <c r="CS64">
        <v>11905.348387096799</v>
      </c>
      <c r="CT64">
        <v>13806.7806451613</v>
      </c>
      <c r="CU64">
        <v>46.1046774193548</v>
      </c>
      <c r="CV64">
        <v>46.866870967741903</v>
      </c>
      <c r="CW64">
        <v>46.936999999999998</v>
      </c>
      <c r="CX64">
        <v>47.061999999999998</v>
      </c>
      <c r="CY64">
        <v>47.936999999999998</v>
      </c>
      <c r="CZ64">
        <v>1525.47451612903</v>
      </c>
      <c r="DA64">
        <v>169.49806451612901</v>
      </c>
      <c r="DB64">
        <v>0</v>
      </c>
      <c r="DC64">
        <v>102.299999952316</v>
      </c>
      <c r="DD64">
        <v>817.30764705882405</v>
      </c>
      <c r="DE64">
        <v>-6.06372550969387</v>
      </c>
      <c r="DF64">
        <v>-142.965687092519</v>
      </c>
      <c r="DG64">
        <v>11895.182352941199</v>
      </c>
      <c r="DH64">
        <v>10</v>
      </c>
      <c r="DI64">
        <v>1533055015.2</v>
      </c>
      <c r="DJ64" t="s">
        <v>526</v>
      </c>
      <c r="DK64">
        <v>61</v>
      </c>
      <c r="DL64">
        <v>-6.0830000000000002</v>
      </c>
      <c r="DM64">
        <v>0.44</v>
      </c>
      <c r="DN64">
        <v>600</v>
      </c>
      <c r="DO64">
        <v>14</v>
      </c>
      <c r="DP64">
        <v>0.03</v>
      </c>
      <c r="DQ64">
        <v>0.01</v>
      </c>
      <c r="DR64">
        <v>29.524378668976901</v>
      </c>
      <c r="DS64">
        <v>-0.51375186675500295</v>
      </c>
      <c r="DT64">
        <v>4.4875663910343103E-2</v>
      </c>
      <c r="DU64">
        <v>1</v>
      </c>
      <c r="DV64">
        <v>0.729843625731325</v>
      </c>
      <c r="DW64">
        <v>5.7083915576802103E-3</v>
      </c>
      <c r="DX64">
        <v>9.4489098797623499E-4</v>
      </c>
      <c r="DY64">
        <v>1</v>
      </c>
      <c r="DZ64">
        <v>2</v>
      </c>
      <c r="EA64">
        <v>2</v>
      </c>
      <c r="EB64" t="s">
        <v>279</v>
      </c>
      <c r="EC64">
        <v>1.8854299999999999</v>
      </c>
      <c r="ED64">
        <v>1.87744</v>
      </c>
      <c r="EE64">
        <v>1.8766799999999999</v>
      </c>
      <c r="EF64">
        <v>1.87771</v>
      </c>
      <c r="EG64">
        <v>1.8823700000000001</v>
      </c>
      <c r="EH64">
        <v>1.8814299999999999</v>
      </c>
      <c r="EI64">
        <v>1.87622</v>
      </c>
      <c r="EJ64">
        <v>1.87582</v>
      </c>
      <c r="EK64" t="s">
        <v>280</v>
      </c>
      <c r="EL64" t="s">
        <v>19</v>
      </c>
      <c r="EM64" t="s">
        <v>19</v>
      </c>
      <c r="EN64" t="s">
        <v>19</v>
      </c>
      <c r="EO64" t="s">
        <v>281</v>
      </c>
      <c r="EP64" t="s">
        <v>282</v>
      </c>
      <c r="EQ64" t="s">
        <v>283</v>
      </c>
      <c r="ER64" t="s">
        <v>283</v>
      </c>
      <c r="ES64" t="s">
        <v>283</v>
      </c>
      <c r="ET64" t="s">
        <v>283</v>
      </c>
      <c r="EU64">
        <v>0</v>
      </c>
      <c r="EV64">
        <v>100</v>
      </c>
      <c r="EW64">
        <v>100</v>
      </c>
      <c r="EX64">
        <v>-6.0830000000000002</v>
      </c>
      <c r="EY64">
        <v>0.44</v>
      </c>
      <c r="EZ64">
        <v>2</v>
      </c>
      <c r="FA64">
        <v>387.221</v>
      </c>
      <c r="FB64">
        <v>626.78700000000003</v>
      </c>
      <c r="FC64">
        <v>25.000299999999999</v>
      </c>
      <c r="FD64">
        <v>28.593499999999999</v>
      </c>
      <c r="FE64">
        <v>30.000299999999999</v>
      </c>
      <c r="FF64">
        <v>28.563300000000002</v>
      </c>
      <c r="FG64">
        <v>28.5273</v>
      </c>
      <c r="FH64">
        <v>27.616900000000001</v>
      </c>
      <c r="FI64">
        <v>41.217599999999997</v>
      </c>
      <c r="FJ64">
        <v>0</v>
      </c>
      <c r="FK64">
        <v>25</v>
      </c>
      <c r="FL64">
        <v>600</v>
      </c>
      <c r="FM64">
        <v>14.507199999999999</v>
      </c>
      <c r="FN64">
        <v>101.208</v>
      </c>
      <c r="FO64">
        <v>102.61</v>
      </c>
    </row>
    <row r="65" spans="1:171" x14ac:dyDescent="0.2">
      <c r="A65">
        <v>69</v>
      </c>
      <c r="B65">
        <v>1533055152.2</v>
      </c>
      <c r="C65">
        <v>9885.4000000953693</v>
      </c>
      <c r="D65" t="s">
        <v>527</v>
      </c>
      <c r="E65" t="s">
        <v>528</v>
      </c>
      <c r="F65" t="s">
        <v>489</v>
      </c>
      <c r="G65">
        <v>1533055144.2032299</v>
      </c>
      <c r="H65">
        <f t="shared" si="86"/>
        <v>7.2383672887854642E-3</v>
      </c>
      <c r="I65">
        <f t="shared" si="87"/>
        <v>29.697048962394906</v>
      </c>
      <c r="J65">
        <f t="shared" si="88"/>
        <v>747.36387096774195</v>
      </c>
      <c r="K65">
        <f t="shared" si="89"/>
        <v>653.58797692257122</v>
      </c>
      <c r="L65">
        <f t="shared" si="90"/>
        <v>64.755291615121365</v>
      </c>
      <c r="M65">
        <f t="shared" si="91"/>
        <v>74.046290806930472</v>
      </c>
      <c r="N65">
        <f t="shared" si="92"/>
        <v>0.6775444649180431</v>
      </c>
      <c r="O65">
        <f t="shared" si="93"/>
        <v>2.2433860215985986</v>
      </c>
      <c r="P65">
        <f t="shared" si="94"/>
        <v>0.58118290812307905</v>
      </c>
      <c r="Q65">
        <f t="shared" si="95"/>
        <v>0.37074934161773243</v>
      </c>
      <c r="R65">
        <f t="shared" si="96"/>
        <v>280.8560307255284</v>
      </c>
      <c r="S65">
        <f t="shared" si="97"/>
        <v>28.138253422439551</v>
      </c>
      <c r="T65">
        <f t="shared" si="98"/>
        <v>27.614551612903199</v>
      </c>
      <c r="U65">
        <f t="shared" si="99"/>
        <v>3.7103996758396089</v>
      </c>
      <c r="V65">
        <f t="shared" si="100"/>
        <v>64.652163221901759</v>
      </c>
      <c r="W65">
        <f t="shared" si="101"/>
        <v>2.5152142018038788</v>
      </c>
      <c r="X65">
        <f t="shared" si="102"/>
        <v>3.8903790321308498</v>
      </c>
      <c r="Y65">
        <f t="shared" si="103"/>
        <v>1.1951854740357302</v>
      </c>
      <c r="Z65">
        <f t="shared" si="104"/>
        <v>-319.21199743543895</v>
      </c>
      <c r="AA65">
        <f t="shared" si="105"/>
        <v>98.285326044828764</v>
      </c>
      <c r="AB65">
        <f t="shared" si="106"/>
        <v>9.5518282146081663</v>
      </c>
      <c r="AC65">
        <f t="shared" si="107"/>
        <v>69.481187549526396</v>
      </c>
      <c r="AD65">
        <v>-4.1005925493764597E-2</v>
      </c>
      <c r="AE65">
        <v>4.6032743683124003E-2</v>
      </c>
      <c r="AF65">
        <v>3.4434028772753802</v>
      </c>
      <c r="AG65">
        <v>0</v>
      </c>
      <c r="AH65">
        <v>0</v>
      </c>
      <c r="AI65">
        <f t="shared" si="108"/>
        <v>1</v>
      </c>
      <c r="AJ65">
        <f t="shared" si="109"/>
        <v>0</v>
      </c>
      <c r="AK65">
        <f t="shared" si="110"/>
        <v>52043.389797656935</v>
      </c>
      <c r="AL65">
        <v>0</v>
      </c>
      <c r="AM65">
        <v>0</v>
      </c>
      <c r="AN65">
        <v>0</v>
      </c>
      <c r="AO65">
        <f t="shared" si="111"/>
        <v>0</v>
      </c>
      <c r="AP65" t="e">
        <f t="shared" si="112"/>
        <v>#DIV/0!</v>
      </c>
      <c r="AQ65">
        <v>-1</v>
      </c>
      <c r="AR65" t="s">
        <v>529</v>
      </c>
      <c r="AS65">
        <v>817.07805882352898</v>
      </c>
      <c r="AT65">
        <v>1111.1199999999999</v>
      </c>
      <c r="AU65">
        <f t="shared" si="113"/>
        <v>0.26463562997378409</v>
      </c>
      <c r="AV65">
        <v>0.5</v>
      </c>
      <c r="AW65">
        <f t="shared" si="114"/>
        <v>1433.06714695603</v>
      </c>
      <c r="AX65">
        <f t="shared" si="115"/>
        <v>29.697048962394906</v>
      </c>
      <c r="AY65">
        <f t="shared" si="116"/>
        <v>189.62031361472123</v>
      </c>
      <c r="AZ65">
        <f t="shared" si="117"/>
        <v>0.48592411260709906</v>
      </c>
      <c r="BA65">
        <f t="shared" si="118"/>
        <v>2.1420523823742897E-2</v>
      </c>
      <c r="BB65">
        <f t="shared" si="119"/>
        <v>-1</v>
      </c>
      <c r="BC65" t="s">
        <v>530</v>
      </c>
      <c r="BD65">
        <v>571.20000000000005</v>
      </c>
      <c r="BE65">
        <f t="shared" si="120"/>
        <v>539.91999999999985</v>
      </c>
      <c r="BF65">
        <f t="shared" si="121"/>
        <v>0.54460279518534416</v>
      </c>
      <c r="BG65">
        <f t="shared" si="122"/>
        <v>1.945238095238095</v>
      </c>
      <c r="BH65">
        <f t="shared" si="123"/>
        <v>0.26463562997378404</v>
      </c>
      <c r="BI65" t="e">
        <f t="shared" si="124"/>
        <v>#DIV/0!</v>
      </c>
      <c r="BJ65">
        <v>345</v>
      </c>
      <c r="BK65">
        <v>300</v>
      </c>
      <c r="BL65">
        <v>300</v>
      </c>
      <c r="BM65">
        <v>300</v>
      </c>
      <c r="BN65">
        <v>10292.4</v>
      </c>
      <c r="BO65">
        <v>1043.58</v>
      </c>
      <c r="BP65">
        <v>-7.1327700000000001E-3</v>
      </c>
      <c r="BQ65">
        <v>2.9898699999999998</v>
      </c>
      <c r="BR65">
        <f t="shared" si="125"/>
        <v>1699.9787096774201</v>
      </c>
      <c r="BS65">
        <f t="shared" si="126"/>
        <v>1433.06714695603</v>
      </c>
      <c r="BT65">
        <f t="shared" si="127"/>
        <v>0.84299123206546633</v>
      </c>
      <c r="BU65">
        <f t="shared" si="128"/>
        <v>0.19598246413093282</v>
      </c>
      <c r="BV65">
        <v>6</v>
      </c>
      <c r="BW65">
        <v>0.5</v>
      </c>
      <c r="BX65" t="s">
        <v>278</v>
      </c>
      <c r="BY65">
        <v>1533055144.2032299</v>
      </c>
      <c r="BZ65">
        <v>747.36387096774195</v>
      </c>
      <c r="CA65">
        <v>800.022032258065</v>
      </c>
      <c r="CB65">
        <v>25.386554838709699</v>
      </c>
      <c r="CC65">
        <v>14.8050322580645</v>
      </c>
      <c r="CD65">
        <v>400.01483870967701</v>
      </c>
      <c r="CE65">
        <v>98.976612903225799</v>
      </c>
      <c r="CF65">
        <v>0.1000132</v>
      </c>
      <c r="CG65">
        <v>28.427193548387098</v>
      </c>
      <c r="CH65">
        <v>27.614551612903199</v>
      </c>
      <c r="CI65">
        <v>999.9</v>
      </c>
      <c r="CJ65">
        <v>9991.0251612903194</v>
      </c>
      <c r="CK65">
        <v>0</v>
      </c>
      <c r="CL65">
        <v>19.7021612903226</v>
      </c>
      <c r="CM65">
        <v>1699.9787096774201</v>
      </c>
      <c r="CN65">
        <v>0.899998870967742</v>
      </c>
      <c r="CO65">
        <v>0.10000085483871</v>
      </c>
      <c r="CP65">
        <v>0</v>
      </c>
      <c r="CQ65">
        <v>817.58087096774204</v>
      </c>
      <c r="CR65">
        <v>4.9993999999999996</v>
      </c>
      <c r="CS65">
        <v>11915.2677419355</v>
      </c>
      <c r="CT65">
        <v>13806.8290322581</v>
      </c>
      <c r="CU65">
        <v>46.125</v>
      </c>
      <c r="CV65">
        <v>46.917000000000002</v>
      </c>
      <c r="CW65">
        <v>46.9491935483871</v>
      </c>
      <c r="CX65">
        <v>47.061999999999998</v>
      </c>
      <c r="CY65">
        <v>47.945129032258002</v>
      </c>
      <c r="CZ65">
        <v>1525.47774193548</v>
      </c>
      <c r="DA65">
        <v>169.500967741935</v>
      </c>
      <c r="DB65">
        <v>0</v>
      </c>
      <c r="DC65">
        <v>104.39999985694899</v>
      </c>
      <c r="DD65">
        <v>817.07805882352898</v>
      </c>
      <c r="DE65">
        <v>-6.4169117366061599</v>
      </c>
      <c r="DF65">
        <v>-107.64705892078</v>
      </c>
      <c r="DG65">
        <v>11906.982352941201</v>
      </c>
      <c r="DH65">
        <v>10</v>
      </c>
      <c r="DI65">
        <v>1533055124.2</v>
      </c>
      <c r="DJ65" t="s">
        <v>531</v>
      </c>
      <c r="DK65">
        <v>62</v>
      </c>
      <c r="DL65">
        <v>-7.0549999999999997</v>
      </c>
      <c r="DM65">
        <v>0.442</v>
      </c>
      <c r="DN65">
        <v>800</v>
      </c>
      <c r="DO65">
        <v>15</v>
      </c>
      <c r="DP65">
        <v>0.02</v>
      </c>
      <c r="DQ65">
        <v>0.01</v>
      </c>
      <c r="DR65">
        <v>29.701636451474599</v>
      </c>
      <c r="DS65">
        <v>0.144530176664906</v>
      </c>
      <c r="DT65">
        <v>4.6978881892660897E-2</v>
      </c>
      <c r="DU65">
        <v>1</v>
      </c>
      <c r="DV65">
        <v>0.67778884030142195</v>
      </c>
      <c r="DW65">
        <v>-3.2613667950169199E-2</v>
      </c>
      <c r="DX65">
        <v>2.4672777575832101E-3</v>
      </c>
      <c r="DY65">
        <v>1</v>
      </c>
      <c r="DZ65">
        <v>2</v>
      </c>
      <c r="EA65">
        <v>2</v>
      </c>
      <c r="EB65" t="s">
        <v>279</v>
      </c>
      <c r="EC65">
        <v>1.8854</v>
      </c>
      <c r="ED65">
        <v>1.87744</v>
      </c>
      <c r="EE65">
        <v>1.8766799999999999</v>
      </c>
      <c r="EF65">
        <v>1.8776900000000001</v>
      </c>
      <c r="EG65">
        <v>1.8823700000000001</v>
      </c>
      <c r="EH65">
        <v>1.88144</v>
      </c>
      <c r="EI65">
        <v>1.87622</v>
      </c>
      <c r="EJ65">
        <v>1.8758699999999999</v>
      </c>
      <c r="EK65" t="s">
        <v>280</v>
      </c>
      <c r="EL65" t="s">
        <v>19</v>
      </c>
      <c r="EM65" t="s">
        <v>19</v>
      </c>
      <c r="EN65" t="s">
        <v>19</v>
      </c>
      <c r="EO65" t="s">
        <v>281</v>
      </c>
      <c r="EP65" t="s">
        <v>282</v>
      </c>
      <c r="EQ65" t="s">
        <v>283</v>
      </c>
      <c r="ER65" t="s">
        <v>283</v>
      </c>
      <c r="ES65" t="s">
        <v>283</v>
      </c>
      <c r="ET65" t="s">
        <v>283</v>
      </c>
      <c r="EU65">
        <v>0</v>
      </c>
      <c r="EV65">
        <v>100</v>
      </c>
      <c r="EW65">
        <v>100</v>
      </c>
      <c r="EX65">
        <v>-7.0549999999999997</v>
      </c>
      <c r="EY65">
        <v>0.442</v>
      </c>
      <c r="EZ65">
        <v>2</v>
      </c>
      <c r="FA65">
        <v>386.99799999999999</v>
      </c>
      <c r="FB65">
        <v>627.14700000000005</v>
      </c>
      <c r="FC65">
        <v>25.0002</v>
      </c>
      <c r="FD65">
        <v>28.646100000000001</v>
      </c>
      <c r="FE65">
        <v>30.0002</v>
      </c>
      <c r="FF65">
        <v>28.6173</v>
      </c>
      <c r="FG65">
        <v>28.578700000000001</v>
      </c>
      <c r="FH65">
        <v>34.9026</v>
      </c>
      <c r="FI65">
        <v>39.960599999999999</v>
      </c>
      <c r="FJ65">
        <v>0</v>
      </c>
      <c r="FK65">
        <v>25</v>
      </c>
      <c r="FL65">
        <v>800</v>
      </c>
      <c r="FM65">
        <v>14.9017</v>
      </c>
      <c r="FN65">
        <v>101.205</v>
      </c>
      <c r="FO65">
        <v>102.604</v>
      </c>
    </row>
    <row r="66" spans="1:171" x14ac:dyDescent="0.2">
      <c r="A66">
        <v>70</v>
      </c>
      <c r="B66">
        <v>1533055270.3</v>
      </c>
      <c r="C66">
        <v>10003.5</v>
      </c>
      <c r="D66" t="s">
        <v>532</v>
      </c>
      <c r="E66" t="s">
        <v>533</v>
      </c>
      <c r="F66" t="s">
        <v>489</v>
      </c>
      <c r="G66">
        <v>1533055262.26774</v>
      </c>
      <c r="H66">
        <f t="shared" si="86"/>
        <v>6.6574656994474509E-3</v>
      </c>
      <c r="I66">
        <f t="shared" si="87"/>
        <v>29.028482998347311</v>
      </c>
      <c r="J66">
        <f t="shared" si="88"/>
        <v>947.01774193548397</v>
      </c>
      <c r="K66">
        <f t="shared" si="89"/>
        <v>842.45487973795287</v>
      </c>
      <c r="L66">
        <f t="shared" si="90"/>
        <v>83.468723404601008</v>
      </c>
      <c r="M66">
        <f t="shared" si="91"/>
        <v>93.828600037844453</v>
      </c>
      <c r="N66">
        <f t="shared" si="92"/>
        <v>0.60313745590057399</v>
      </c>
      <c r="O66">
        <f t="shared" si="93"/>
        <v>2.2443101644596624</v>
      </c>
      <c r="P66">
        <f t="shared" si="94"/>
        <v>0.52551500151111952</v>
      </c>
      <c r="Q66">
        <f t="shared" si="95"/>
        <v>0.33458494309099929</v>
      </c>
      <c r="R66">
        <f t="shared" si="96"/>
        <v>280.8607169020101</v>
      </c>
      <c r="S66">
        <f t="shared" si="97"/>
        <v>28.373587395751468</v>
      </c>
      <c r="T66">
        <f t="shared" si="98"/>
        <v>27.765999999999998</v>
      </c>
      <c r="U66">
        <f t="shared" si="99"/>
        <v>3.7433797889662976</v>
      </c>
      <c r="V66">
        <f t="shared" si="100"/>
        <v>64.819810689933092</v>
      </c>
      <c r="W66">
        <f t="shared" si="101"/>
        <v>2.5279384133128717</v>
      </c>
      <c r="X66">
        <f t="shared" si="102"/>
        <v>3.8999472328071385</v>
      </c>
      <c r="Y66">
        <f t="shared" si="103"/>
        <v>1.2154413756534259</v>
      </c>
      <c r="Z66">
        <f t="shared" si="104"/>
        <v>-293.59423734563256</v>
      </c>
      <c r="AA66">
        <f t="shared" si="105"/>
        <v>85.116645318681918</v>
      </c>
      <c r="AB66">
        <f t="shared" si="106"/>
        <v>8.2766088234262085</v>
      </c>
      <c r="AC66">
        <f t="shared" si="107"/>
        <v>80.659733698485667</v>
      </c>
      <c r="AD66">
        <v>-4.10307434721911E-2</v>
      </c>
      <c r="AE66">
        <v>4.6060604038082001E-2</v>
      </c>
      <c r="AF66">
        <v>3.4450533052300498</v>
      </c>
      <c r="AG66">
        <v>0</v>
      </c>
      <c r="AH66">
        <v>0</v>
      </c>
      <c r="AI66">
        <f t="shared" si="108"/>
        <v>1</v>
      </c>
      <c r="AJ66">
        <f t="shared" si="109"/>
        <v>0</v>
      </c>
      <c r="AK66">
        <f t="shared" si="110"/>
        <v>52066.331434151536</v>
      </c>
      <c r="AL66">
        <v>0</v>
      </c>
      <c r="AM66">
        <v>0</v>
      </c>
      <c r="AN66">
        <v>0</v>
      </c>
      <c r="AO66">
        <f t="shared" si="111"/>
        <v>0</v>
      </c>
      <c r="AP66" t="e">
        <f t="shared" si="112"/>
        <v>#DIV/0!</v>
      </c>
      <c r="AQ66">
        <v>-1</v>
      </c>
      <c r="AR66" t="s">
        <v>534</v>
      </c>
      <c r="AS66">
        <v>812.84105882352901</v>
      </c>
      <c r="AT66">
        <v>1083.8900000000001</v>
      </c>
      <c r="AU66">
        <f t="shared" si="113"/>
        <v>0.25007052484705183</v>
      </c>
      <c r="AV66">
        <v>0.5</v>
      </c>
      <c r="AW66">
        <f t="shared" si="114"/>
        <v>1433.0944856655699</v>
      </c>
      <c r="AX66">
        <f t="shared" si="115"/>
        <v>29.028482998347311</v>
      </c>
      <c r="AY66">
        <f t="shared" si="116"/>
        <v>179.18734509290243</v>
      </c>
      <c r="AZ66">
        <f t="shared" si="117"/>
        <v>0.47404256889536761</v>
      </c>
      <c r="BA66">
        <f t="shared" si="118"/>
        <v>2.0953596080862197E-2</v>
      </c>
      <c r="BB66">
        <f t="shared" si="119"/>
        <v>-1</v>
      </c>
      <c r="BC66" t="s">
        <v>535</v>
      </c>
      <c r="BD66">
        <v>570.08000000000004</v>
      </c>
      <c r="BE66">
        <f t="shared" si="120"/>
        <v>513.81000000000006</v>
      </c>
      <c r="BF66">
        <f t="shared" si="121"/>
        <v>0.52752757084617086</v>
      </c>
      <c r="BG66">
        <f t="shared" si="122"/>
        <v>1.9012945551501543</v>
      </c>
      <c r="BH66">
        <f t="shared" si="123"/>
        <v>0.25007052484705189</v>
      </c>
      <c r="BI66" t="e">
        <f t="shared" si="124"/>
        <v>#DIV/0!</v>
      </c>
      <c r="BJ66">
        <v>347</v>
      </c>
      <c r="BK66">
        <v>300</v>
      </c>
      <c r="BL66">
        <v>300</v>
      </c>
      <c r="BM66">
        <v>300</v>
      </c>
      <c r="BN66">
        <v>10292.200000000001</v>
      </c>
      <c r="BO66">
        <v>1025.3900000000001</v>
      </c>
      <c r="BP66">
        <v>-7.1326599999999999E-3</v>
      </c>
      <c r="BQ66">
        <v>4.9559300000000004</v>
      </c>
      <c r="BR66">
        <f t="shared" si="125"/>
        <v>1700.0116129032299</v>
      </c>
      <c r="BS66">
        <f t="shared" si="126"/>
        <v>1433.0944856655699</v>
      </c>
      <c r="BT66">
        <f t="shared" si="127"/>
        <v>0.84299099770158226</v>
      </c>
      <c r="BU66">
        <f t="shared" si="128"/>
        <v>0.19598199540316449</v>
      </c>
      <c r="BV66">
        <v>6</v>
      </c>
      <c r="BW66">
        <v>0.5</v>
      </c>
      <c r="BX66" t="s">
        <v>278</v>
      </c>
      <c r="BY66">
        <v>1533055262.26774</v>
      </c>
      <c r="BZ66">
        <v>947.01774193548397</v>
      </c>
      <c r="CA66">
        <v>1000.01477419355</v>
      </c>
      <c r="CB66">
        <v>25.514635483871</v>
      </c>
      <c r="CC66">
        <v>15.7837451612903</v>
      </c>
      <c r="CD66">
        <v>400.02112903225799</v>
      </c>
      <c r="CE66">
        <v>98.977983870967705</v>
      </c>
      <c r="CF66">
        <v>9.9990999999999997E-2</v>
      </c>
      <c r="CG66">
        <v>28.469470967741898</v>
      </c>
      <c r="CH66">
        <v>27.765999999999998</v>
      </c>
      <c r="CI66">
        <v>999.9</v>
      </c>
      <c r="CJ66">
        <v>9996.9335483871</v>
      </c>
      <c r="CK66">
        <v>0</v>
      </c>
      <c r="CL66">
        <v>18.9801</v>
      </c>
      <c r="CM66">
        <v>1700.0116129032299</v>
      </c>
      <c r="CN66">
        <v>0.90000467741935497</v>
      </c>
      <c r="CO66">
        <v>9.9994887096774204E-2</v>
      </c>
      <c r="CP66">
        <v>0</v>
      </c>
      <c r="CQ66">
        <v>813.03590322580703</v>
      </c>
      <c r="CR66">
        <v>4.9993999999999996</v>
      </c>
      <c r="CS66">
        <v>11804.274193548399</v>
      </c>
      <c r="CT66">
        <v>13807.0967741935</v>
      </c>
      <c r="CU66">
        <v>46.125</v>
      </c>
      <c r="CV66">
        <v>46.945129032258002</v>
      </c>
      <c r="CW66">
        <v>47</v>
      </c>
      <c r="CX66">
        <v>47.0843548387097</v>
      </c>
      <c r="CY66">
        <v>47.987806451612897</v>
      </c>
      <c r="CZ66">
        <v>1525.5206451612901</v>
      </c>
      <c r="DA66">
        <v>169.49096774193501</v>
      </c>
      <c r="DB66">
        <v>0</v>
      </c>
      <c r="DC66">
        <v>117.5</v>
      </c>
      <c r="DD66">
        <v>812.84105882352901</v>
      </c>
      <c r="DE66">
        <v>-3.32303916336287</v>
      </c>
      <c r="DF66">
        <v>-71.323529232184697</v>
      </c>
      <c r="DG66">
        <v>11799.982352941201</v>
      </c>
      <c r="DH66">
        <v>10</v>
      </c>
      <c r="DI66">
        <v>1533055229.7</v>
      </c>
      <c r="DJ66" t="s">
        <v>536</v>
      </c>
      <c r="DK66">
        <v>63</v>
      </c>
      <c r="DL66">
        <v>-7.9219999999999997</v>
      </c>
      <c r="DM66">
        <v>0.46200000000000002</v>
      </c>
      <c r="DN66">
        <v>1000</v>
      </c>
      <c r="DO66">
        <v>15</v>
      </c>
      <c r="DP66">
        <v>0.04</v>
      </c>
      <c r="DQ66">
        <v>0.01</v>
      </c>
      <c r="DR66">
        <v>29.030114864995198</v>
      </c>
      <c r="DS66">
        <v>-0.275401711044305</v>
      </c>
      <c r="DT66">
        <v>4.5194122796684701E-2</v>
      </c>
      <c r="DU66">
        <v>1</v>
      </c>
      <c r="DV66">
        <v>0.60352726324872796</v>
      </c>
      <c r="DW66">
        <v>-4.4197757103464699E-2</v>
      </c>
      <c r="DX66">
        <v>3.4089965916188599E-3</v>
      </c>
      <c r="DY66">
        <v>1</v>
      </c>
      <c r="DZ66">
        <v>2</v>
      </c>
      <c r="EA66">
        <v>2</v>
      </c>
      <c r="EB66" t="s">
        <v>279</v>
      </c>
      <c r="EC66">
        <v>1.8854200000000001</v>
      </c>
      <c r="ED66">
        <v>1.87744</v>
      </c>
      <c r="EE66">
        <v>1.8766799999999999</v>
      </c>
      <c r="EF66">
        <v>1.87771</v>
      </c>
      <c r="EG66">
        <v>1.8823399999999999</v>
      </c>
      <c r="EH66">
        <v>1.8814299999999999</v>
      </c>
      <c r="EI66">
        <v>1.87622</v>
      </c>
      <c r="EJ66">
        <v>1.87578</v>
      </c>
      <c r="EK66" t="s">
        <v>280</v>
      </c>
      <c r="EL66" t="s">
        <v>19</v>
      </c>
      <c r="EM66" t="s">
        <v>19</v>
      </c>
      <c r="EN66" t="s">
        <v>19</v>
      </c>
      <c r="EO66" t="s">
        <v>281</v>
      </c>
      <c r="EP66" t="s">
        <v>282</v>
      </c>
      <c r="EQ66" t="s">
        <v>283</v>
      </c>
      <c r="ER66" t="s">
        <v>283</v>
      </c>
      <c r="ES66" t="s">
        <v>283</v>
      </c>
      <c r="ET66" t="s">
        <v>283</v>
      </c>
      <c r="EU66">
        <v>0</v>
      </c>
      <c r="EV66">
        <v>100</v>
      </c>
      <c r="EW66">
        <v>100</v>
      </c>
      <c r="EX66">
        <v>-7.9219999999999997</v>
      </c>
      <c r="EY66">
        <v>0.46200000000000002</v>
      </c>
      <c r="EZ66">
        <v>2</v>
      </c>
      <c r="FA66">
        <v>387.18599999999998</v>
      </c>
      <c r="FB66">
        <v>628.73199999999997</v>
      </c>
      <c r="FC66">
        <v>25.0002</v>
      </c>
      <c r="FD66">
        <v>28.689</v>
      </c>
      <c r="FE66">
        <v>30.0002</v>
      </c>
      <c r="FF66">
        <v>28.659300000000002</v>
      </c>
      <c r="FG66">
        <v>28.628699999999998</v>
      </c>
      <c r="FH66">
        <v>41.892200000000003</v>
      </c>
      <c r="FI66">
        <v>37.243200000000002</v>
      </c>
      <c r="FJ66">
        <v>0</v>
      </c>
      <c r="FK66">
        <v>25</v>
      </c>
      <c r="FL66">
        <v>1000</v>
      </c>
      <c r="FM66">
        <v>15.824299999999999</v>
      </c>
      <c r="FN66">
        <v>101.20099999999999</v>
      </c>
      <c r="FO66">
        <v>102.598</v>
      </c>
    </row>
    <row r="67" spans="1:171" x14ac:dyDescent="0.2">
      <c r="A67">
        <v>71</v>
      </c>
      <c r="B67">
        <v>1533055668.3</v>
      </c>
      <c r="C67">
        <v>10401.5</v>
      </c>
      <c r="D67" t="s">
        <v>537</v>
      </c>
      <c r="E67" t="s">
        <v>538</v>
      </c>
      <c r="F67" t="s">
        <v>539</v>
      </c>
      <c r="G67">
        <v>1533055660.3</v>
      </c>
      <c r="H67">
        <f t="shared" si="86"/>
        <v>8.5887559629789639E-3</v>
      </c>
      <c r="I67">
        <f t="shared" si="87"/>
        <v>30.206455932821488</v>
      </c>
      <c r="J67">
        <f t="shared" si="88"/>
        <v>350.18967741935501</v>
      </c>
      <c r="K67">
        <f t="shared" si="89"/>
        <v>280.40699480772537</v>
      </c>
      <c r="L67">
        <f t="shared" si="90"/>
        <v>27.779666831887504</v>
      </c>
      <c r="M67">
        <f t="shared" si="91"/>
        <v>34.692973951475132</v>
      </c>
      <c r="N67">
        <f t="shared" si="92"/>
        <v>0.89604788122706414</v>
      </c>
      <c r="O67">
        <f t="shared" si="93"/>
        <v>2.2453536669429228</v>
      </c>
      <c r="P67">
        <f t="shared" si="94"/>
        <v>0.735451484987933</v>
      </c>
      <c r="Q67">
        <f t="shared" si="95"/>
        <v>0.47167112477485373</v>
      </c>
      <c r="R67">
        <f t="shared" si="96"/>
        <v>280.8535114583575</v>
      </c>
      <c r="S67">
        <f t="shared" si="97"/>
        <v>27.603866607045319</v>
      </c>
      <c r="T67">
        <f t="shared" si="98"/>
        <v>27.249496774193499</v>
      </c>
      <c r="U67">
        <f t="shared" si="99"/>
        <v>3.631943783866165</v>
      </c>
      <c r="V67">
        <f t="shared" si="100"/>
        <v>64.864852212390389</v>
      </c>
      <c r="W67">
        <f t="shared" si="101"/>
        <v>2.510862716275283</v>
      </c>
      <c r="X67">
        <f t="shared" si="102"/>
        <v>3.8709141093142918</v>
      </c>
      <c r="Y67">
        <f t="shared" si="103"/>
        <v>1.121081067590882</v>
      </c>
      <c r="Z67">
        <f t="shared" si="104"/>
        <v>-378.76413796737233</v>
      </c>
      <c r="AA67">
        <f t="shared" si="105"/>
        <v>132.11678608837752</v>
      </c>
      <c r="AB67">
        <f t="shared" si="106"/>
        <v>12.799664692980127</v>
      </c>
      <c r="AC67">
        <f t="shared" si="107"/>
        <v>47.005824272342807</v>
      </c>
      <c r="AD67">
        <v>-4.1058777900597199E-2</v>
      </c>
      <c r="AE67">
        <v>4.6092075139918698E-2</v>
      </c>
      <c r="AF67">
        <v>3.4469172205249099</v>
      </c>
      <c r="AG67">
        <v>0</v>
      </c>
      <c r="AH67">
        <v>0</v>
      </c>
      <c r="AI67">
        <f t="shared" si="108"/>
        <v>1</v>
      </c>
      <c r="AJ67">
        <f t="shared" si="109"/>
        <v>0</v>
      </c>
      <c r="AK67">
        <f t="shared" si="110"/>
        <v>52122.488450259581</v>
      </c>
      <c r="AL67">
        <v>0</v>
      </c>
      <c r="AM67">
        <v>0</v>
      </c>
      <c r="AN67">
        <v>0</v>
      </c>
      <c r="AO67">
        <f t="shared" si="111"/>
        <v>0</v>
      </c>
      <c r="AP67" t="e">
        <f t="shared" si="112"/>
        <v>#DIV/0!</v>
      </c>
      <c r="AQ67">
        <v>-1</v>
      </c>
      <c r="AR67" t="s">
        <v>540</v>
      </c>
      <c r="AS67">
        <v>944.69911764705898</v>
      </c>
      <c r="AT67">
        <v>1449.29</v>
      </c>
      <c r="AU67">
        <f t="shared" si="113"/>
        <v>0.34816419236518636</v>
      </c>
      <c r="AV67">
        <v>0.5</v>
      </c>
      <c r="AW67">
        <f t="shared" si="114"/>
        <v>1433.0536276012169</v>
      </c>
      <c r="AX67">
        <f t="shared" si="115"/>
        <v>30.206455932821488</v>
      </c>
      <c r="AY67">
        <f t="shared" si="116"/>
        <v>249.46897943488912</v>
      </c>
      <c r="AZ67">
        <f t="shared" si="117"/>
        <v>0.57072773564986989</v>
      </c>
      <c r="BA67">
        <f t="shared" si="118"/>
        <v>2.1776195483387356E-2</v>
      </c>
      <c r="BB67">
        <f t="shared" si="119"/>
        <v>-1</v>
      </c>
      <c r="BC67" t="s">
        <v>541</v>
      </c>
      <c r="BD67">
        <v>622.14</v>
      </c>
      <c r="BE67">
        <f t="shared" si="120"/>
        <v>827.15</v>
      </c>
      <c r="BF67">
        <f t="shared" si="121"/>
        <v>0.61003552239973524</v>
      </c>
      <c r="BG67">
        <f t="shared" si="122"/>
        <v>2.3295239013726814</v>
      </c>
      <c r="BH67">
        <f t="shared" si="123"/>
        <v>0.34816419236518642</v>
      </c>
      <c r="BI67" t="e">
        <f t="shared" si="124"/>
        <v>#DIV/0!</v>
      </c>
      <c r="BJ67">
        <v>349</v>
      </c>
      <c r="BK67">
        <v>300</v>
      </c>
      <c r="BL67">
        <v>300</v>
      </c>
      <c r="BM67">
        <v>300</v>
      </c>
      <c r="BN67">
        <v>10282</v>
      </c>
      <c r="BO67">
        <v>1334.3</v>
      </c>
      <c r="BP67">
        <v>-7.1261500000000004E-3</v>
      </c>
      <c r="BQ67">
        <v>5.0191699999999999</v>
      </c>
      <c r="BR67">
        <f t="shared" si="125"/>
        <v>1699.96258064516</v>
      </c>
      <c r="BS67">
        <f t="shared" si="126"/>
        <v>1433.0536276012169</v>
      </c>
      <c r="BT67">
        <f t="shared" si="127"/>
        <v>0.84299127752409275</v>
      </c>
      <c r="BU67">
        <f t="shared" si="128"/>
        <v>0.19598255504818557</v>
      </c>
      <c r="BV67">
        <v>6</v>
      </c>
      <c r="BW67">
        <v>0.5</v>
      </c>
      <c r="BX67" t="s">
        <v>278</v>
      </c>
      <c r="BY67">
        <v>1533055660.3</v>
      </c>
      <c r="BZ67">
        <v>350.18967741935501</v>
      </c>
      <c r="CA67">
        <v>400.010516129032</v>
      </c>
      <c r="CB67">
        <v>25.344561290322599</v>
      </c>
      <c r="CC67">
        <v>12.7880419354839</v>
      </c>
      <c r="CD67">
        <v>400.00309677419301</v>
      </c>
      <c r="CE67">
        <v>98.969135483871</v>
      </c>
      <c r="CF67">
        <v>9.9958177419354796E-2</v>
      </c>
      <c r="CG67">
        <v>28.340906451612899</v>
      </c>
      <c r="CH67">
        <v>27.249496774193499</v>
      </c>
      <c r="CI67">
        <v>999.9</v>
      </c>
      <c r="CJ67">
        <v>10004.658387096801</v>
      </c>
      <c r="CK67">
        <v>0</v>
      </c>
      <c r="CL67">
        <v>19.151535483871001</v>
      </c>
      <c r="CM67">
        <v>1699.96258064516</v>
      </c>
      <c r="CN67">
        <v>0.899997516129032</v>
      </c>
      <c r="CO67">
        <v>0.1000026</v>
      </c>
      <c r="CP67">
        <v>0</v>
      </c>
      <c r="CQ67">
        <v>945.61358064516105</v>
      </c>
      <c r="CR67">
        <v>4.9993999999999996</v>
      </c>
      <c r="CS67">
        <v>13927.835483871</v>
      </c>
      <c r="CT67">
        <v>13806.674193548401</v>
      </c>
      <c r="CU67">
        <v>46</v>
      </c>
      <c r="CV67">
        <v>46.936999999999998</v>
      </c>
      <c r="CW67">
        <v>46.911000000000001</v>
      </c>
      <c r="CX67">
        <v>46.975612903225802</v>
      </c>
      <c r="CY67">
        <v>47.870935483871001</v>
      </c>
      <c r="CZ67">
        <v>1525.4606451612899</v>
      </c>
      <c r="DA67">
        <v>169.50193548387099</v>
      </c>
      <c r="DB67">
        <v>0</v>
      </c>
      <c r="DC67">
        <v>397.200000047684</v>
      </c>
      <c r="DD67">
        <v>944.69911764705898</v>
      </c>
      <c r="DE67">
        <v>-17.415686257801202</v>
      </c>
      <c r="DF67">
        <v>-326.05392109140797</v>
      </c>
      <c r="DG67">
        <v>13912.3941176471</v>
      </c>
      <c r="DH67">
        <v>10</v>
      </c>
      <c r="DI67">
        <v>1533055621.8</v>
      </c>
      <c r="DJ67" t="s">
        <v>542</v>
      </c>
      <c r="DK67">
        <v>64</v>
      </c>
      <c r="DL67">
        <v>-4.8499999999999996</v>
      </c>
      <c r="DM67">
        <v>0.378</v>
      </c>
      <c r="DN67">
        <v>400</v>
      </c>
      <c r="DO67">
        <v>12</v>
      </c>
      <c r="DP67">
        <v>0.02</v>
      </c>
      <c r="DQ67">
        <v>0.01</v>
      </c>
      <c r="DR67">
        <v>30.203927538770401</v>
      </c>
      <c r="DS67">
        <v>0.166573613425022</v>
      </c>
      <c r="DT67">
        <v>4.6853459118946401E-2</v>
      </c>
      <c r="DU67">
        <v>1</v>
      </c>
      <c r="DV67">
        <v>0.89625273696382801</v>
      </c>
      <c r="DW67">
        <v>-3.1291749256080199E-2</v>
      </c>
      <c r="DX67">
        <v>2.3994373225196498E-3</v>
      </c>
      <c r="DY67">
        <v>1</v>
      </c>
      <c r="DZ67">
        <v>2</v>
      </c>
      <c r="EA67">
        <v>2</v>
      </c>
      <c r="EB67" t="s">
        <v>279</v>
      </c>
      <c r="EC67">
        <v>1.8854200000000001</v>
      </c>
      <c r="ED67">
        <v>1.8774500000000001</v>
      </c>
      <c r="EE67">
        <v>1.8766799999999999</v>
      </c>
      <c r="EF67">
        <v>1.87774</v>
      </c>
      <c r="EG67">
        <v>1.8824399999999999</v>
      </c>
      <c r="EH67">
        <v>1.8814299999999999</v>
      </c>
      <c r="EI67">
        <v>1.87622</v>
      </c>
      <c r="EJ67">
        <v>1.8758900000000001</v>
      </c>
      <c r="EK67" t="s">
        <v>280</v>
      </c>
      <c r="EL67" t="s">
        <v>19</v>
      </c>
      <c r="EM67" t="s">
        <v>19</v>
      </c>
      <c r="EN67" t="s">
        <v>19</v>
      </c>
      <c r="EO67" t="s">
        <v>281</v>
      </c>
      <c r="EP67" t="s">
        <v>282</v>
      </c>
      <c r="EQ67" t="s">
        <v>283</v>
      </c>
      <c r="ER67" t="s">
        <v>283</v>
      </c>
      <c r="ES67" t="s">
        <v>283</v>
      </c>
      <c r="ET67" t="s">
        <v>283</v>
      </c>
      <c r="EU67">
        <v>0</v>
      </c>
      <c r="EV67">
        <v>100</v>
      </c>
      <c r="EW67">
        <v>100</v>
      </c>
      <c r="EX67">
        <v>-4.8499999999999996</v>
      </c>
      <c r="EY67">
        <v>0.378</v>
      </c>
      <c r="EZ67">
        <v>2</v>
      </c>
      <c r="FA67">
        <v>387.13900000000001</v>
      </c>
      <c r="FB67">
        <v>622.07500000000005</v>
      </c>
      <c r="FC67">
        <v>24.9999</v>
      </c>
      <c r="FD67">
        <v>28.828099999999999</v>
      </c>
      <c r="FE67">
        <v>30.0001</v>
      </c>
      <c r="FF67">
        <v>28.802600000000002</v>
      </c>
      <c r="FG67">
        <v>28.771799999999999</v>
      </c>
      <c r="FH67">
        <v>19.871400000000001</v>
      </c>
      <c r="FI67">
        <v>49.190199999999997</v>
      </c>
      <c r="FJ67">
        <v>0</v>
      </c>
      <c r="FK67">
        <v>25</v>
      </c>
      <c r="FL67">
        <v>400</v>
      </c>
      <c r="FM67">
        <v>12.764799999999999</v>
      </c>
      <c r="FN67">
        <v>101.18300000000001</v>
      </c>
      <c r="FO67">
        <v>102.577</v>
      </c>
    </row>
    <row r="68" spans="1:171" x14ac:dyDescent="0.2">
      <c r="A68">
        <v>72</v>
      </c>
      <c r="B68">
        <v>1533055780.3</v>
      </c>
      <c r="C68">
        <v>10513.5</v>
      </c>
      <c r="D68" t="s">
        <v>543</v>
      </c>
      <c r="E68" t="s">
        <v>544</v>
      </c>
      <c r="F68" t="s">
        <v>539</v>
      </c>
      <c r="G68">
        <v>1533055772.3</v>
      </c>
      <c r="H68">
        <f t="shared" si="86"/>
        <v>8.3203462109629756E-3</v>
      </c>
      <c r="I68">
        <f t="shared" si="87"/>
        <v>23.701676052330317</v>
      </c>
      <c r="J68">
        <f t="shared" si="88"/>
        <v>261.25632258064502</v>
      </c>
      <c r="K68">
        <f t="shared" si="89"/>
        <v>203.94592861683239</v>
      </c>
      <c r="L68">
        <f t="shared" si="90"/>
        <v>20.205525538553701</v>
      </c>
      <c r="M68">
        <f t="shared" si="91"/>
        <v>25.883435544965163</v>
      </c>
      <c r="N68">
        <f t="shared" si="92"/>
        <v>0.84170160255180781</v>
      </c>
      <c r="O68">
        <f t="shared" si="93"/>
        <v>2.2466726284516083</v>
      </c>
      <c r="P68">
        <f t="shared" si="94"/>
        <v>0.69841226073618634</v>
      </c>
      <c r="Q68">
        <f t="shared" si="95"/>
        <v>0.44733592239061248</v>
      </c>
      <c r="R68">
        <f t="shared" si="96"/>
        <v>280.86115325853473</v>
      </c>
      <c r="S68">
        <f t="shared" si="97"/>
        <v>27.707589485116422</v>
      </c>
      <c r="T68">
        <f t="shared" si="98"/>
        <v>27.404825806451601</v>
      </c>
      <c r="U68">
        <f t="shared" si="99"/>
        <v>3.6651475974252365</v>
      </c>
      <c r="V68">
        <f t="shared" si="100"/>
        <v>65.091582826539806</v>
      </c>
      <c r="W68">
        <f t="shared" si="101"/>
        <v>2.5217214674108734</v>
      </c>
      <c r="X68">
        <f t="shared" si="102"/>
        <v>3.8741129926597688</v>
      </c>
      <c r="Y68">
        <f t="shared" si="103"/>
        <v>1.1434261300143631</v>
      </c>
      <c r="Z68">
        <f t="shared" si="104"/>
        <v>-366.92726790346723</v>
      </c>
      <c r="AA68">
        <f t="shared" si="105"/>
        <v>115.10125791980457</v>
      </c>
      <c r="AB68">
        <f t="shared" si="106"/>
        <v>11.154045072696281</v>
      </c>
      <c r="AC68">
        <f t="shared" si="107"/>
        <v>40.189188347568376</v>
      </c>
      <c r="AD68">
        <v>-4.1094229493084999E-2</v>
      </c>
      <c r="AE68">
        <v>4.6131872658216402E-2</v>
      </c>
      <c r="AF68">
        <v>3.44927365425337</v>
      </c>
      <c r="AG68">
        <v>0</v>
      </c>
      <c r="AH68">
        <v>0</v>
      </c>
      <c r="AI68">
        <f t="shared" si="108"/>
        <v>1</v>
      </c>
      <c r="AJ68">
        <f t="shared" si="109"/>
        <v>0</v>
      </c>
      <c r="AK68">
        <f t="shared" si="110"/>
        <v>52163.267115259994</v>
      </c>
      <c r="AL68">
        <v>0</v>
      </c>
      <c r="AM68">
        <v>0</v>
      </c>
      <c r="AN68">
        <v>0</v>
      </c>
      <c r="AO68">
        <f t="shared" si="111"/>
        <v>0</v>
      </c>
      <c r="AP68" t="e">
        <f t="shared" si="112"/>
        <v>#DIV/0!</v>
      </c>
      <c r="AQ68">
        <v>-1</v>
      </c>
      <c r="AR68" t="s">
        <v>545</v>
      </c>
      <c r="AS68">
        <v>910.45494117647002</v>
      </c>
      <c r="AT68">
        <v>1374.66</v>
      </c>
      <c r="AU68">
        <f t="shared" si="113"/>
        <v>0.33768717997434272</v>
      </c>
      <c r="AV68">
        <v>0.5</v>
      </c>
      <c r="AW68">
        <f t="shared" si="114"/>
        <v>1433.0961792139778</v>
      </c>
      <c r="AX68">
        <f t="shared" si="115"/>
        <v>23.701676052330317</v>
      </c>
      <c r="AY68">
        <f t="shared" si="116"/>
        <v>241.96910369538674</v>
      </c>
      <c r="AZ68">
        <f t="shared" si="117"/>
        <v>0.53678727830881823</v>
      </c>
      <c r="BA68">
        <f t="shared" si="118"/>
        <v>1.723657938009342E-2</v>
      </c>
      <c r="BB68">
        <f t="shared" si="119"/>
        <v>-1</v>
      </c>
      <c r="BC68" t="s">
        <v>546</v>
      </c>
      <c r="BD68">
        <v>636.76</v>
      </c>
      <c r="BE68">
        <f t="shared" si="120"/>
        <v>737.90000000000009</v>
      </c>
      <c r="BF68">
        <f t="shared" si="121"/>
        <v>0.62908938721172247</v>
      </c>
      <c r="BG68">
        <f t="shared" si="122"/>
        <v>2.1588353539795215</v>
      </c>
      <c r="BH68">
        <f t="shared" si="123"/>
        <v>0.33768717997434278</v>
      </c>
      <c r="BI68" t="e">
        <f t="shared" si="124"/>
        <v>#DIV/0!</v>
      </c>
      <c r="BJ68">
        <v>351</v>
      </c>
      <c r="BK68">
        <v>300</v>
      </c>
      <c r="BL68">
        <v>300</v>
      </c>
      <c r="BM68">
        <v>300</v>
      </c>
      <c r="BN68">
        <v>10281.6</v>
      </c>
      <c r="BO68">
        <v>1272.46</v>
      </c>
      <c r="BP68">
        <v>-7.1256599999999998E-3</v>
      </c>
      <c r="BQ68">
        <v>6.2941900000000004</v>
      </c>
      <c r="BR68">
        <f t="shared" si="125"/>
        <v>1700.0135483870999</v>
      </c>
      <c r="BS68">
        <f t="shared" si="126"/>
        <v>1433.0961792139778</v>
      </c>
      <c r="BT68">
        <f t="shared" si="127"/>
        <v>0.84299103414419152</v>
      </c>
      <c r="BU68">
        <f t="shared" si="128"/>
        <v>0.1959820682883831</v>
      </c>
      <c r="BV68">
        <v>6</v>
      </c>
      <c r="BW68">
        <v>0.5</v>
      </c>
      <c r="BX68" t="s">
        <v>278</v>
      </c>
      <c r="BY68">
        <v>1533055772.3</v>
      </c>
      <c r="BZ68">
        <v>261.25632258064502</v>
      </c>
      <c r="CA68">
        <v>300.068806451613</v>
      </c>
      <c r="CB68">
        <v>25.453177419354802</v>
      </c>
      <c r="CC68">
        <v>13.2905290322581</v>
      </c>
      <c r="CD68">
        <v>400.00664516129001</v>
      </c>
      <c r="CE68">
        <v>98.972977419354805</v>
      </c>
      <c r="CF68">
        <v>9.9976258064516099E-2</v>
      </c>
      <c r="CG68">
        <v>28.355112903225798</v>
      </c>
      <c r="CH68">
        <v>27.404825806451601</v>
      </c>
      <c r="CI68">
        <v>999.9</v>
      </c>
      <c r="CJ68">
        <v>10012.908064516099</v>
      </c>
      <c r="CK68">
        <v>0</v>
      </c>
      <c r="CL68">
        <v>19.093800000000002</v>
      </c>
      <c r="CM68">
        <v>1700.0135483870999</v>
      </c>
      <c r="CN68">
        <v>0.900003032258064</v>
      </c>
      <c r="CO68">
        <v>9.9997199999999994E-2</v>
      </c>
      <c r="CP68">
        <v>0</v>
      </c>
      <c r="CQ68">
        <v>910.84238709677402</v>
      </c>
      <c r="CR68">
        <v>4.9993999999999996</v>
      </c>
      <c r="CS68">
        <v>13307.987096774201</v>
      </c>
      <c r="CT68">
        <v>13807.1225806452</v>
      </c>
      <c r="CU68">
        <v>46</v>
      </c>
      <c r="CV68">
        <v>46.936999999999998</v>
      </c>
      <c r="CW68">
        <v>46.889000000000003</v>
      </c>
      <c r="CX68">
        <v>46.936999999999998</v>
      </c>
      <c r="CY68">
        <v>47.862806451612897</v>
      </c>
      <c r="CZ68">
        <v>1525.5203225806499</v>
      </c>
      <c r="DA68">
        <v>169.49322580645199</v>
      </c>
      <c r="DB68">
        <v>0</v>
      </c>
      <c r="DC68">
        <v>111.299999952316</v>
      </c>
      <c r="DD68">
        <v>910.45494117647002</v>
      </c>
      <c r="DE68">
        <v>-5.14215683652092</v>
      </c>
      <c r="DF68">
        <v>-127.10784337541</v>
      </c>
      <c r="DG68">
        <v>13300.9411764706</v>
      </c>
      <c r="DH68">
        <v>10</v>
      </c>
      <c r="DI68">
        <v>1533055749.3</v>
      </c>
      <c r="DJ68" t="s">
        <v>547</v>
      </c>
      <c r="DK68">
        <v>65</v>
      </c>
      <c r="DL68">
        <v>-4.3470000000000004</v>
      </c>
      <c r="DM68">
        <v>0.39800000000000002</v>
      </c>
      <c r="DN68">
        <v>300</v>
      </c>
      <c r="DO68">
        <v>13</v>
      </c>
      <c r="DP68">
        <v>0.03</v>
      </c>
      <c r="DQ68">
        <v>0.01</v>
      </c>
      <c r="DR68">
        <v>23.7063076678504</v>
      </c>
      <c r="DS68">
        <v>-0.609877593709924</v>
      </c>
      <c r="DT68">
        <v>4.9736028342225999E-2</v>
      </c>
      <c r="DU68">
        <v>1</v>
      </c>
      <c r="DV68">
        <v>0.84179862153974305</v>
      </c>
      <c r="DW68">
        <v>-2.4421856971710301E-2</v>
      </c>
      <c r="DX68">
        <v>1.9959453743977301E-3</v>
      </c>
      <c r="DY68">
        <v>1</v>
      </c>
      <c r="DZ68">
        <v>2</v>
      </c>
      <c r="EA68">
        <v>2</v>
      </c>
      <c r="EB68" t="s">
        <v>279</v>
      </c>
      <c r="EC68">
        <v>1.88544</v>
      </c>
      <c r="ED68">
        <v>1.87744</v>
      </c>
      <c r="EE68">
        <v>1.8766799999999999</v>
      </c>
      <c r="EF68">
        <v>1.8777299999999999</v>
      </c>
      <c r="EG68">
        <v>1.88235</v>
      </c>
      <c r="EH68">
        <v>1.8814200000000001</v>
      </c>
      <c r="EI68">
        <v>1.87622</v>
      </c>
      <c r="EJ68">
        <v>1.87585</v>
      </c>
      <c r="EK68" t="s">
        <v>280</v>
      </c>
      <c r="EL68" t="s">
        <v>19</v>
      </c>
      <c r="EM68" t="s">
        <v>19</v>
      </c>
      <c r="EN68" t="s">
        <v>19</v>
      </c>
      <c r="EO68" t="s">
        <v>281</v>
      </c>
      <c r="EP68" t="s">
        <v>282</v>
      </c>
      <c r="EQ68" t="s">
        <v>283</v>
      </c>
      <c r="ER68" t="s">
        <v>283</v>
      </c>
      <c r="ES68" t="s">
        <v>283</v>
      </c>
      <c r="ET68" t="s">
        <v>283</v>
      </c>
      <c r="EU68">
        <v>0</v>
      </c>
      <c r="EV68">
        <v>100</v>
      </c>
      <c r="EW68">
        <v>100</v>
      </c>
      <c r="EX68">
        <v>-4.3470000000000004</v>
      </c>
      <c r="EY68">
        <v>0.39800000000000002</v>
      </c>
      <c r="EZ68">
        <v>2</v>
      </c>
      <c r="FA68">
        <v>387.00599999999997</v>
      </c>
      <c r="FB68">
        <v>621.79600000000005</v>
      </c>
      <c r="FC68">
        <v>25.000399999999999</v>
      </c>
      <c r="FD68">
        <v>28.865100000000002</v>
      </c>
      <c r="FE68">
        <v>30.000299999999999</v>
      </c>
      <c r="FF68">
        <v>28.846</v>
      </c>
      <c r="FG68">
        <v>28.812100000000001</v>
      </c>
      <c r="FH68">
        <v>15.797700000000001</v>
      </c>
      <c r="FI68">
        <v>47.695799999999998</v>
      </c>
      <c r="FJ68">
        <v>0</v>
      </c>
      <c r="FK68">
        <v>25</v>
      </c>
      <c r="FL68">
        <v>300</v>
      </c>
      <c r="FM68">
        <v>13.219900000000001</v>
      </c>
      <c r="FN68">
        <v>101.175</v>
      </c>
      <c r="FO68">
        <v>102.569</v>
      </c>
    </row>
    <row r="69" spans="1:171" x14ac:dyDescent="0.2">
      <c r="A69">
        <v>73</v>
      </c>
      <c r="B69">
        <v>1533055845.3</v>
      </c>
      <c r="C69">
        <v>10578.5</v>
      </c>
      <c r="D69" t="s">
        <v>548</v>
      </c>
      <c r="E69" t="s">
        <v>549</v>
      </c>
      <c r="F69" t="s">
        <v>539</v>
      </c>
      <c r="G69">
        <v>1533055837.3</v>
      </c>
      <c r="H69">
        <f t="shared" si="86"/>
        <v>8.222008263538581E-3</v>
      </c>
      <c r="I69">
        <f t="shared" si="87"/>
        <v>19.612902045117515</v>
      </c>
      <c r="J69">
        <f t="shared" si="88"/>
        <v>217.87935483870999</v>
      </c>
      <c r="K69">
        <f t="shared" si="89"/>
        <v>169.07004013100681</v>
      </c>
      <c r="L69">
        <f t="shared" si="90"/>
        <v>16.750367199925407</v>
      </c>
      <c r="M69">
        <f t="shared" si="91"/>
        <v>21.586078739931175</v>
      </c>
      <c r="N69">
        <f t="shared" si="92"/>
        <v>0.81340062537724744</v>
      </c>
      <c r="O69">
        <f t="shared" si="93"/>
        <v>2.24525551895288</v>
      </c>
      <c r="P69">
        <f t="shared" si="94"/>
        <v>0.67869755962344414</v>
      </c>
      <c r="Q69">
        <f t="shared" si="95"/>
        <v>0.43441815837003034</v>
      </c>
      <c r="R69">
        <f t="shared" si="96"/>
        <v>280.86269834648635</v>
      </c>
      <c r="S69">
        <f t="shared" si="97"/>
        <v>27.759208003056099</v>
      </c>
      <c r="T69">
        <f t="shared" si="98"/>
        <v>27.472761290322602</v>
      </c>
      <c r="U69">
        <f t="shared" si="99"/>
        <v>3.6797528544148874</v>
      </c>
      <c r="V69">
        <f t="shared" si="100"/>
        <v>64.898635957312038</v>
      </c>
      <c r="W69">
        <f t="shared" si="101"/>
        <v>2.5170725565671757</v>
      </c>
      <c r="X69">
        <f t="shared" si="102"/>
        <v>3.8784675816958845</v>
      </c>
      <c r="Y69">
        <f t="shared" si="103"/>
        <v>1.1626802978477118</v>
      </c>
      <c r="Z69">
        <f t="shared" si="104"/>
        <v>-362.59056442205144</v>
      </c>
      <c r="AA69">
        <f t="shared" si="105"/>
        <v>109.14424877712032</v>
      </c>
      <c r="AB69">
        <f t="shared" si="106"/>
        <v>10.588050529311396</v>
      </c>
      <c r="AC69">
        <f t="shared" si="107"/>
        <v>38.00443323086661</v>
      </c>
      <c r="AD69">
        <v>-4.1056140586906598E-2</v>
      </c>
      <c r="AE69">
        <v>4.6089114524259601E-2</v>
      </c>
      <c r="AF69">
        <v>3.4467418929359601</v>
      </c>
      <c r="AG69">
        <v>0</v>
      </c>
      <c r="AH69">
        <v>0</v>
      </c>
      <c r="AI69">
        <f t="shared" si="108"/>
        <v>1</v>
      </c>
      <c r="AJ69">
        <f t="shared" si="109"/>
        <v>0</v>
      </c>
      <c r="AK69">
        <f t="shared" si="110"/>
        <v>52113.575156682396</v>
      </c>
      <c r="AL69">
        <v>0</v>
      </c>
      <c r="AM69">
        <v>0</v>
      </c>
      <c r="AN69">
        <v>0</v>
      </c>
      <c r="AO69">
        <f t="shared" si="111"/>
        <v>0</v>
      </c>
      <c r="AP69" t="e">
        <f t="shared" si="112"/>
        <v>#DIV/0!</v>
      </c>
      <c r="AQ69">
        <v>-1</v>
      </c>
      <c r="AR69" t="s">
        <v>550</v>
      </c>
      <c r="AS69">
        <v>893.459294117647</v>
      </c>
      <c r="AT69">
        <v>1319.59</v>
      </c>
      <c r="AU69">
        <f t="shared" si="113"/>
        <v>0.3229265952927447</v>
      </c>
      <c r="AV69">
        <v>0.5</v>
      </c>
      <c r="AW69">
        <f t="shared" si="114"/>
        <v>1433.1028469559601</v>
      </c>
      <c r="AX69">
        <f t="shared" si="115"/>
        <v>19.612902045117515</v>
      </c>
      <c r="AY69">
        <f t="shared" si="116"/>
        <v>231.39351153591377</v>
      </c>
      <c r="AZ69">
        <f t="shared" si="117"/>
        <v>0.51603149463090803</v>
      </c>
      <c r="BA69">
        <f t="shared" si="118"/>
        <v>1.4383407365982965E-2</v>
      </c>
      <c r="BB69">
        <f t="shared" si="119"/>
        <v>-1</v>
      </c>
      <c r="BC69" t="s">
        <v>551</v>
      </c>
      <c r="BD69">
        <v>638.64</v>
      </c>
      <c r="BE69">
        <f t="shared" si="120"/>
        <v>680.94999999999993</v>
      </c>
      <c r="BF69">
        <f t="shared" si="121"/>
        <v>0.62578853936757906</v>
      </c>
      <c r="BG69">
        <f t="shared" si="122"/>
        <v>2.066250156582738</v>
      </c>
      <c r="BH69">
        <f t="shared" si="123"/>
        <v>0.32292659529274464</v>
      </c>
      <c r="BI69" t="e">
        <f t="shared" si="124"/>
        <v>#DIV/0!</v>
      </c>
      <c r="BJ69">
        <v>353</v>
      </c>
      <c r="BK69">
        <v>300</v>
      </c>
      <c r="BL69">
        <v>300</v>
      </c>
      <c r="BM69">
        <v>300</v>
      </c>
      <c r="BN69">
        <v>10281.1</v>
      </c>
      <c r="BO69">
        <v>1223.98</v>
      </c>
      <c r="BP69">
        <v>-7.1253000000000002E-3</v>
      </c>
      <c r="BQ69">
        <v>6.3803700000000001</v>
      </c>
      <c r="BR69">
        <f t="shared" si="125"/>
        <v>1700.0212903225799</v>
      </c>
      <c r="BS69">
        <f t="shared" si="126"/>
        <v>1433.1028469559601</v>
      </c>
      <c r="BT69">
        <f t="shared" si="127"/>
        <v>0.84299111729596521</v>
      </c>
      <c r="BU69">
        <f t="shared" si="128"/>
        <v>0.19598223459193043</v>
      </c>
      <c r="BV69">
        <v>6</v>
      </c>
      <c r="BW69">
        <v>0.5</v>
      </c>
      <c r="BX69" t="s">
        <v>278</v>
      </c>
      <c r="BY69">
        <v>1533055837.3</v>
      </c>
      <c r="BZ69">
        <v>217.87935483870999</v>
      </c>
      <c r="CA69">
        <v>249.98545161290301</v>
      </c>
      <c r="CB69">
        <v>25.4061032258065</v>
      </c>
      <c r="CC69">
        <v>13.3865612903226</v>
      </c>
      <c r="CD69">
        <v>400.00454838709697</v>
      </c>
      <c r="CE69">
        <v>98.973583870967701</v>
      </c>
      <c r="CF69">
        <v>9.9955041935483893E-2</v>
      </c>
      <c r="CG69">
        <v>28.374435483871</v>
      </c>
      <c r="CH69">
        <v>27.472761290322602</v>
      </c>
      <c r="CI69">
        <v>999.9</v>
      </c>
      <c r="CJ69">
        <v>10003.566129032301</v>
      </c>
      <c r="CK69">
        <v>0</v>
      </c>
      <c r="CL69">
        <v>18.378874193548398</v>
      </c>
      <c r="CM69">
        <v>1700.0212903225799</v>
      </c>
      <c r="CN69">
        <v>0.90000206451612896</v>
      </c>
      <c r="CO69">
        <v>9.9998154838709705E-2</v>
      </c>
      <c r="CP69">
        <v>0</v>
      </c>
      <c r="CQ69">
        <v>894.27364516129001</v>
      </c>
      <c r="CR69">
        <v>4.9993999999999996</v>
      </c>
      <c r="CS69">
        <v>13022.4741935484</v>
      </c>
      <c r="CT69">
        <v>13807.180645161299</v>
      </c>
      <c r="CU69">
        <v>46.045999999999999</v>
      </c>
      <c r="CV69">
        <v>46.936999999999998</v>
      </c>
      <c r="CW69">
        <v>46.914999999999999</v>
      </c>
      <c r="CX69">
        <v>46.936999999999998</v>
      </c>
      <c r="CY69">
        <v>47.875</v>
      </c>
      <c r="CZ69">
        <v>1525.5225806451599</v>
      </c>
      <c r="DA69">
        <v>169.49870967741899</v>
      </c>
      <c r="DB69">
        <v>0</v>
      </c>
      <c r="DC69">
        <v>64.200000047683702</v>
      </c>
      <c r="DD69">
        <v>893.459294117647</v>
      </c>
      <c r="DE69">
        <v>-16.260784273905301</v>
      </c>
      <c r="DF69">
        <v>-265.07352878892698</v>
      </c>
      <c r="DG69">
        <v>13009.135294117599</v>
      </c>
      <c r="DH69">
        <v>10</v>
      </c>
      <c r="DI69">
        <v>1533055749.3</v>
      </c>
      <c r="DJ69" t="s">
        <v>547</v>
      </c>
      <c r="DK69">
        <v>65</v>
      </c>
      <c r="DL69">
        <v>-4.3470000000000004</v>
      </c>
      <c r="DM69">
        <v>0.39800000000000002</v>
      </c>
      <c r="DN69">
        <v>300</v>
      </c>
      <c r="DO69">
        <v>13</v>
      </c>
      <c r="DP69">
        <v>0.03</v>
      </c>
      <c r="DQ69">
        <v>0.01</v>
      </c>
      <c r="DR69">
        <v>19.607703158124099</v>
      </c>
      <c r="DS69">
        <v>0.54514944662841003</v>
      </c>
      <c r="DT69">
        <v>4.9142216714676702E-2</v>
      </c>
      <c r="DU69">
        <v>1</v>
      </c>
      <c r="DV69">
        <v>0.813399508722362</v>
      </c>
      <c r="DW69">
        <v>-3.6297806443047302E-3</v>
      </c>
      <c r="DX69">
        <v>9.4099408357039996E-4</v>
      </c>
      <c r="DY69">
        <v>1</v>
      </c>
      <c r="DZ69">
        <v>2</v>
      </c>
      <c r="EA69">
        <v>2</v>
      </c>
      <c r="EB69" t="s">
        <v>279</v>
      </c>
      <c r="EC69">
        <v>1.8854200000000001</v>
      </c>
      <c r="ED69">
        <v>1.87744</v>
      </c>
      <c r="EE69">
        <v>1.8766799999999999</v>
      </c>
      <c r="EF69">
        <v>1.87774</v>
      </c>
      <c r="EG69">
        <v>1.8823799999999999</v>
      </c>
      <c r="EH69">
        <v>1.8814200000000001</v>
      </c>
      <c r="EI69">
        <v>1.87622</v>
      </c>
      <c r="EJ69">
        <v>1.87582</v>
      </c>
      <c r="EK69" t="s">
        <v>280</v>
      </c>
      <c r="EL69" t="s">
        <v>19</v>
      </c>
      <c r="EM69" t="s">
        <v>19</v>
      </c>
      <c r="EN69" t="s">
        <v>19</v>
      </c>
      <c r="EO69" t="s">
        <v>281</v>
      </c>
      <c r="EP69" t="s">
        <v>282</v>
      </c>
      <c r="EQ69" t="s">
        <v>283</v>
      </c>
      <c r="ER69" t="s">
        <v>283</v>
      </c>
      <c r="ES69" t="s">
        <v>283</v>
      </c>
      <c r="ET69" t="s">
        <v>283</v>
      </c>
      <c r="EU69">
        <v>0</v>
      </c>
      <c r="EV69">
        <v>100</v>
      </c>
      <c r="EW69">
        <v>100</v>
      </c>
      <c r="EX69">
        <v>-4.3470000000000004</v>
      </c>
      <c r="EY69">
        <v>0.39800000000000002</v>
      </c>
      <c r="EZ69">
        <v>2</v>
      </c>
      <c r="FA69">
        <v>387.327</v>
      </c>
      <c r="FB69">
        <v>621.90499999999997</v>
      </c>
      <c r="FC69">
        <v>24.9998</v>
      </c>
      <c r="FD69">
        <v>28.892299999999999</v>
      </c>
      <c r="FE69">
        <v>30.000299999999999</v>
      </c>
      <c r="FF69">
        <v>28.864999999999998</v>
      </c>
      <c r="FG69">
        <v>28.837299999999999</v>
      </c>
      <c r="FH69">
        <v>13.696099999999999</v>
      </c>
      <c r="FI69">
        <v>47.002699999999997</v>
      </c>
      <c r="FJ69">
        <v>0</v>
      </c>
      <c r="FK69">
        <v>25</v>
      </c>
      <c r="FL69">
        <v>250</v>
      </c>
      <c r="FM69">
        <v>13.3278</v>
      </c>
      <c r="FN69">
        <v>101.172</v>
      </c>
      <c r="FO69">
        <v>102.563</v>
      </c>
    </row>
    <row r="70" spans="1:171" x14ac:dyDescent="0.2">
      <c r="A70">
        <v>74</v>
      </c>
      <c r="B70">
        <v>1533055948.8</v>
      </c>
      <c r="C70">
        <v>10682</v>
      </c>
      <c r="D70" t="s">
        <v>552</v>
      </c>
      <c r="E70" t="s">
        <v>553</v>
      </c>
      <c r="F70" t="s">
        <v>539</v>
      </c>
      <c r="G70">
        <v>1533055940.8</v>
      </c>
      <c r="H70">
        <f t="shared" si="86"/>
        <v>8.0243458203953146E-3</v>
      </c>
      <c r="I70">
        <f t="shared" si="87"/>
        <v>12.772601119154849</v>
      </c>
      <c r="J70">
        <f t="shared" si="88"/>
        <v>154.04145161290299</v>
      </c>
      <c r="K70">
        <f t="shared" si="89"/>
        <v>121.21905727237025</v>
      </c>
      <c r="L70">
        <f t="shared" si="90"/>
        <v>12.010288072917405</v>
      </c>
      <c r="M70">
        <f t="shared" si="91"/>
        <v>15.262304877395097</v>
      </c>
      <c r="N70">
        <f t="shared" si="92"/>
        <v>0.78803370172012233</v>
      </c>
      <c r="O70">
        <f t="shared" si="93"/>
        <v>2.2460966094739061</v>
      </c>
      <c r="P70">
        <f t="shared" si="94"/>
        <v>0.66094405167769099</v>
      </c>
      <c r="Q70">
        <f t="shared" si="95"/>
        <v>0.42279041961953145</v>
      </c>
      <c r="R70">
        <f t="shared" si="96"/>
        <v>280.85995253979843</v>
      </c>
      <c r="S70">
        <f t="shared" si="97"/>
        <v>27.859742808532541</v>
      </c>
      <c r="T70">
        <f t="shared" si="98"/>
        <v>27.585396774193502</v>
      </c>
      <c r="U70">
        <f t="shared" si="99"/>
        <v>3.7040799685556363</v>
      </c>
      <c r="V70">
        <f t="shared" si="100"/>
        <v>65.334129524238818</v>
      </c>
      <c r="W70">
        <f t="shared" si="101"/>
        <v>2.5390839818533117</v>
      </c>
      <c r="X70">
        <f t="shared" si="102"/>
        <v>3.8863056726137559</v>
      </c>
      <c r="Y70">
        <f t="shared" si="103"/>
        <v>1.1649959867023245</v>
      </c>
      <c r="Z70">
        <f t="shared" si="104"/>
        <v>-353.87365067943335</v>
      </c>
      <c r="AA70">
        <f t="shared" si="105"/>
        <v>99.751711904299313</v>
      </c>
      <c r="AB70">
        <f t="shared" si="106"/>
        <v>9.6803635860094435</v>
      </c>
      <c r="AC70">
        <f t="shared" si="107"/>
        <v>36.418377350673822</v>
      </c>
      <c r="AD70">
        <v>-4.1078744713022301E-2</v>
      </c>
      <c r="AE70">
        <v>4.6114489636054801E-2</v>
      </c>
      <c r="AF70">
        <v>3.44824448132638</v>
      </c>
      <c r="AG70">
        <v>0</v>
      </c>
      <c r="AH70">
        <v>0</v>
      </c>
      <c r="AI70">
        <f t="shared" si="108"/>
        <v>1</v>
      </c>
      <c r="AJ70">
        <f t="shared" si="109"/>
        <v>0</v>
      </c>
      <c r="AK70">
        <f t="shared" si="110"/>
        <v>52135.203465609171</v>
      </c>
      <c r="AL70">
        <v>0</v>
      </c>
      <c r="AM70">
        <v>0</v>
      </c>
      <c r="AN70">
        <v>0</v>
      </c>
      <c r="AO70">
        <f t="shared" si="111"/>
        <v>0</v>
      </c>
      <c r="AP70" t="e">
        <f t="shared" si="112"/>
        <v>#DIV/0!</v>
      </c>
      <c r="AQ70">
        <v>-1</v>
      </c>
      <c r="AR70" t="s">
        <v>554</v>
      </c>
      <c r="AS70">
        <v>862.298058823529</v>
      </c>
      <c r="AT70">
        <v>1222.9100000000001</v>
      </c>
      <c r="AU70">
        <f t="shared" si="113"/>
        <v>0.29488019656104791</v>
      </c>
      <c r="AV70">
        <v>0.5</v>
      </c>
      <c r="AW70">
        <f t="shared" si="114"/>
        <v>1433.0870146979742</v>
      </c>
      <c r="AX70">
        <f t="shared" si="115"/>
        <v>12.772601119154849</v>
      </c>
      <c r="AY70">
        <f t="shared" si="116"/>
        <v>211.29449029161199</v>
      </c>
      <c r="AZ70">
        <f t="shared" si="117"/>
        <v>0.47992902175957353</v>
      </c>
      <c r="BA70">
        <f t="shared" si="118"/>
        <v>9.6104430351407876E-3</v>
      </c>
      <c r="BB70">
        <f t="shared" si="119"/>
        <v>-1</v>
      </c>
      <c r="BC70" t="s">
        <v>555</v>
      </c>
      <c r="BD70">
        <v>636</v>
      </c>
      <c r="BE70">
        <f t="shared" si="120"/>
        <v>586.91000000000008</v>
      </c>
      <c r="BF70">
        <f t="shared" si="121"/>
        <v>0.61442459862069321</v>
      </c>
      <c r="BG70">
        <f t="shared" si="122"/>
        <v>1.9228144654088051</v>
      </c>
      <c r="BH70">
        <f t="shared" si="123"/>
        <v>0.29488019656104786</v>
      </c>
      <c r="BI70" t="e">
        <f t="shared" si="124"/>
        <v>#DIV/0!</v>
      </c>
      <c r="BJ70">
        <v>355</v>
      </c>
      <c r="BK70">
        <v>300</v>
      </c>
      <c r="BL70">
        <v>300</v>
      </c>
      <c r="BM70">
        <v>300</v>
      </c>
      <c r="BN70">
        <v>10280.1</v>
      </c>
      <c r="BO70">
        <v>1140.74</v>
      </c>
      <c r="BP70">
        <v>-7.1242900000000001E-3</v>
      </c>
      <c r="BQ70">
        <v>6.6491699999999998</v>
      </c>
      <c r="BR70">
        <f t="shared" si="125"/>
        <v>1700.00225806452</v>
      </c>
      <c r="BS70">
        <f t="shared" si="126"/>
        <v>1433.0870146979742</v>
      </c>
      <c r="BT70">
        <f t="shared" si="127"/>
        <v>0.84299124186432961</v>
      </c>
      <c r="BU70">
        <f t="shared" si="128"/>
        <v>0.19598248372865915</v>
      </c>
      <c r="BV70">
        <v>6</v>
      </c>
      <c r="BW70">
        <v>0.5</v>
      </c>
      <c r="BX70" t="s">
        <v>278</v>
      </c>
      <c r="BY70">
        <v>1533055940.8</v>
      </c>
      <c r="BZ70">
        <v>154.04145161290299</v>
      </c>
      <c r="CA70">
        <v>175.05396774193599</v>
      </c>
      <c r="CB70">
        <v>25.626809677419399</v>
      </c>
      <c r="CC70">
        <v>13.8990322580645</v>
      </c>
      <c r="CD70">
        <v>400.009677419355</v>
      </c>
      <c r="CE70">
        <v>98.979225806451595</v>
      </c>
      <c r="CF70">
        <v>9.9981235483871E-2</v>
      </c>
      <c r="CG70">
        <v>28.409167741935502</v>
      </c>
      <c r="CH70">
        <v>27.585396774193502</v>
      </c>
      <c r="CI70">
        <v>999.9</v>
      </c>
      <c r="CJ70">
        <v>10008.5032258065</v>
      </c>
      <c r="CK70">
        <v>0</v>
      </c>
      <c r="CL70">
        <v>19.036999999999999</v>
      </c>
      <c r="CM70">
        <v>1700.00225806452</v>
      </c>
      <c r="CN70">
        <v>0.89999648387096698</v>
      </c>
      <c r="CO70">
        <v>0.100003477419355</v>
      </c>
      <c r="CP70">
        <v>0</v>
      </c>
      <c r="CQ70">
        <v>862.88954838709697</v>
      </c>
      <c r="CR70">
        <v>4.9993999999999996</v>
      </c>
      <c r="CS70">
        <v>12509.3580645161</v>
      </c>
      <c r="CT70">
        <v>13807.009677419401</v>
      </c>
      <c r="CU70">
        <v>46.125</v>
      </c>
      <c r="CV70">
        <v>46.977645161290297</v>
      </c>
      <c r="CW70">
        <v>46.945129032258002</v>
      </c>
      <c r="CX70">
        <v>47.043999999999997</v>
      </c>
      <c r="CY70">
        <v>47.936999999999998</v>
      </c>
      <c r="CZ70">
        <v>1525.4983870967701</v>
      </c>
      <c r="DA70">
        <v>169.50387096774199</v>
      </c>
      <c r="DB70">
        <v>0</v>
      </c>
      <c r="DC70">
        <v>103</v>
      </c>
      <c r="DD70">
        <v>862.298058823529</v>
      </c>
      <c r="DE70">
        <v>-10.1200980499561</v>
      </c>
      <c r="DF70">
        <v>-173.749999673134</v>
      </c>
      <c r="DG70">
        <v>12499.405882352899</v>
      </c>
      <c r="DH70">
        <v>10</v>
      </c>
      <c r="DI70">
        <v>1533055924.8</v>
      </c>
      <c r="DJ70" t="s">
        <v>556</v>
      </c>
      <c r="DK70">
        <v>66</v>
      </c>
      <c r="DL70">
        <v>-4.1189999999999998</v>
      </c>
      <c r="DM70">
        <v>0.41099999999999998</v>
      </c>
      <c r="DN70">
        <v>175</v>
      </c>
      <c r="DO70">
        <v>13</v>
      </c>
      <c r="DP70">
        <v>0.05</v>
      </c>
      <c r="DQ70">
        <v>0.01</v>
      </c>
      <c r="DR70">
        <v>12.773364258988099</v>
      </c>
      <c r="DS70">
        <v>-0.27762410977980001</v>
      </c>
      <c r="DT70">
        <v>4.15720604541659E-2</v>
      </c>
      <c r="DU70">
        <v>1</v>
      </c>
      <c r="DV70">
        <v>0.78602185859561002</v>
      </c>
      <c r="DW70">
        <v>0.21945075111671999</v>
      </c>
      <c r="DX70">
        <v>1.8622071503445199E-2</v>
      </c>
      <c r="DY70">
        <v>1</v>
      </c>
      <c r="DZ70">
        <v>2</v>
      </c>
      <c r="EA70">
        <v>2</v>
      </c>
      <c r="EB70" t="s">
        <v>279</v>
      </c>
      <c r="EC70">
        <v>1.8854</v>
      </c>
      <c r="ED70">
        <v>1.87744</v>
      </c>
      <c r="EE70">
        <v>1.8766799999999999</v>
      </c>
      <c r="EF70">
        <v>1.8777299999999999</v>
      </c>
      <c r="EG70">
        <v>1.88235</v>
      </c>
      <c r="EH70">
        <v>1.8814299999999999</v>
      </c>
      <c r="EI70">
        <v>1.87622</v>
      </c>
      <c r="EJ70">
        <v>1.8757999999999999</v>
      </c>
      <c r="EK70" t="s">
        <v>280</v>
      </c>
      <c r="EL70" t="s">
        <v>19</v>
      </c>
      <c r="EM70" t="s">
        <v>19</v>
      </c>
      <c r="EN70" t="s">
        <v>19</v>
      </c>
      <c r="EO70" t="s">
        <v>281</v>
      </c>
      <c r="EP70" t="s">
        <v>282</v>
      </c>
      <c r="EQ70" t="s">
        <v>283</v>
      </c>
      <c r="ER70" t="s">
        <v>283</v>
      </c>
      <c r="ES70" t="s">
        <v>283</v>
      </c>
      <c r="ET70" t="s">
        <v>283</v>
      </c>
      <c r="EU70">
        <v>0</v>
      </c>
      <c r="EV70">
        <v>100</v>
      </c>
      <c r="EW70">
        <v>100</v>
      </c>
      <c r="EX70">
        <v>-4.1189999999999998</v>
      </c>
      <c r="EY70">
        <v>0.41099999999999998</v>
      </c>
      <c r="EZ70">
        <v>2</v>
      </c>
      <c r="FA70">
        <v>386.96899999999999</v>
      </c>
      <c r="FB70">
        <v>621.34699999999998</v>
      </c>
      <c r="FC70">
        <v>25.000299999999999</v>
      </c>
      <c r="FD70">
        <v>28.927</v>
      </c>
      <c r="FE70">
        <v>30.0002</v>
      </c>
      <c r="FF70">
        <v>28.911100000000001</v>
      </c>
      <c r="FG70">
        <v>28.871500000000001</v>
      </c>
      <c r="FH70">
        <v>10.4659</v>
      </c>
      <c r="FI70">
        <v>46.284799999999997</v>
      </c>
      <c r="FJ70">
        <v>0</v>
      </c>
      <c r="FK70">
        <v>25</v>
      </c>
      <c r="FL70">
        <v>175</v>
      </c>
      <c r="FM70">
        <v>13.6045</v>
      </c>
      <c r="FN70">
        <v>101.16800000000001</v>
      </c>
      <c r="FO70">
        <v>102.56100000000001</v>
      </c>
    </row>
    <row r="71" spans="1:171" x14ac:dyDescent="0.2">
      <c r="A71">
        <v>75</v>
      </c>
      <c r="B71">
        <v>1533056049.8</v>
      </c>
      <c r="C71">
        <v>10783</v>
      </c>
      <c r="D71" t="s">
        <v>557</v>
      </c>
      <c r="E71" t="s">
        <v>558</v>
      </c>
      <c r="F71" t="s">
        <v>539</v>
      </c>
      <c r="G71">
        <v>1533056041.8</v>
      </c>
      <c r="H71">
        <f t="shared" si="86"/>
        <v>8.0405542875365658E-3</v>
      </c>
      <c r="I71">
        <f t="shared" si="87"/>
        <v>5.4399878966963975</v>
      </c>
      <c r="J71">
        <f t="shared" si="88"/>
        <v>90.805854838709706</v>
      </c>
      <c r="K71">
        <f t="shared" si="89"/>
        <v>76.343865208993662</v>
      </c>
      <c r="L71">
        <f t="shared" si="90"/>
        <v>7.5644737890144143</v>
      </c>
      <c r="M71">
        <f t="shared" si="91"/>
        <v>8.9974290263672358</v>
      </c>
      <c r="N71">
        <f t="shared" si="92"/>
        <v>0.78779750258053494</v>
      </c>
      <c r="O71">
        <f t="shared" si="93"/>
        <v>2.2438984310693941</v>
      </c>
      <c r="P71">
        <f t="shared" si="94"/>
        <v>0.66067439134648842</v>
      </c>
      <c r="Q71">
        <f t="shared" si="95"/>
        <v>0.42262345999977446</v>
      </c>
      <c r="R71">
        <f t="shared" si="96"/>
        <v>280.86056878688782</v>
      </c>
      <c r="S71">
        <f t="shared" si="97"/>
        <v>27.892673157405202</v>
      </c>
      <c r="T71">
        <f t="shared" si="98"/>
        <v>27.660309677419399</v>
      </c>
      <c r="U71">
        <f t="shared" si="99"/>
        <v>3.7203373304267546</v>
      </c>
      <c r="V71">
        <f t="shared" si="100"/>
        <v>65.534878652397595</v>
      </c>
      <c r="W71">
        <f t="shared" si="101"/>
        <v>2.5526318183157661</v>
      </c>
      <c r="X71">
        <f t="shared" si="102"/>
        <v>3.8950736932849694</v>
      </c>
      <c r="Y71">
        <f t="shared" si="103"/>
        <v>1.1677055121109885</v>
      </c>
      <c r="Z71">
        <f t="shared" si="104"/>
        <v>-354.58844408036254</v>
      </c>
      <c r="AA71">
        <f t="shared" si="105"/>
        <v>95.283058753000134</v>
      </c>
      <c r="AB71">
        <f t="shared" si="106"/>
        <v>9.2610069582176209</v>
      </c>
      <c r="AC71">
        <f t="shared" si="107"/>
        <v>30.816190417743073</v>
      </c>
      <c r="AD71">
        <v>-4.1019685184824399E-2</v>
      </c>
      <c r="AE71">
        <v>4.6048190141753799E-2</v>
      </c>
      <c r="AF71">
        <v>3.4443179568725499</v>
      </c>
      <c r="AG71">
        <v>0</v>
      </c>
      <c r="AH71">
        <v>0</v>
      </c>
      <c r="AI71">
        <f t="shared" si="108"/>
        <v>1</v>
      </c>
      <c r="AJ71">
        <f t="shared" si="109"/>
        <v>0</v>
      </c>
      <c r="AK71">
        <f t="shared" si="110"/>
        <v>52056.720689270653</v>
      </c>
      <c r="AL71">
        <v>0</v>
      </c>
      <c r="AM71">
        <v>0</v>
      </c>
      <c r="AN71">
        <v>0</v>
      </c>
      <c r="AO71">
        <f t="shared" si="111"/>
        <v>0</v>
      </c>
      <c r="AP71" t="e">
        <f t="shared" si="112"/>
        <v>#DIV/0!</v>
      </c>
      <c r="AQ71">
        <v>-1</v>
      </c>
      <c r="AR71" t="s">
        <v>559</v>
      </c>
      <c r="AS71">
        <v>852.29047058823505</v>
      </c>
      <c r="AT71">
        <v>1145.52</v>
      </c>
      <c r="AU71">
        <f t="shared" si="113"/>
        <v>0.25597940621880455</v>
      </c>
      <c r="AV71">
        <v>0.5</v>
      </c>
      <c r="AW71">
        <f t="shared" si="114"/>
        <v>1433.0931888913951</v>
      </c>
      <c r="AX71">
        <f t="shared" si="115"/>
        <v>5.4399878966963975</v>
      </c>
      <c r="AY71">
        <f t="shared" si="116"/>
        <v>183.42117177431621</v>
      </c>
      <c r="AZ71">
        <f t="shared" si="117"/>
        <v>0.43435295760877152</v>
      </c>
      <c r="BA71">
        <f t="shared" si="118"/>
        <v>4.4937677093268517E-3</v>
      </c>
      <c r="BB71">
        <f t="shared" si="119"/>
        <v>-1</v>
      </c>
      <c r="BC71" t="s">
        <v>560</v>
      </c>
      <c r="BD71">
        <v>647.96</v>
      </c>
      <c r="BE71">
        <f t="shared" si="120"/>
        <v>497.55999999999995</v>
      </c>
      <c r="BF71">
        <f t="shared" si="121"/>
        <v>0.5893350136903388</v>
      </c>
      <c r="BG71">
        <f t="shared" si="122"/>
        <v>1.7678869065991727</v>
      </c>
      <c r="BH71">
        <f t="shared" si="123"/>
        <v>0.25597940621880449</v>
      </c>
      <c r="BI71" t="e">
        <f t="shared" si="124"/>
        <v>#DIV/0!</v>
      </c>
      <c r="BJ71">
        <v>357</v>
      </c>
      <c r="BK71">
        <v>300</v>
      </c>
      <c r="BL71">
        <v>300</v>
      </c>
      <c r="BM71">
        <v>300</v>
      </c>
      <c r="BN71">
        <v>10279.299999999999</v>
      </c>
      <c r="BO71">
        <v>1083.03</v>
      </c>
      <c r="BP71">
        <v>-7.12358E-3</v>
      </c>
      <c r="BQ71">
        <v>5.8881800000000002</v>
      </c>
      <c r="BR71">
        <f t="shared" si="125"/>
        <v>1700.01</v>
      </c>
      <c r="BS71">
        <f t="shared" si="126"/>
        <v>1433.0931888913951</v>
      </c>
      <c r="BT71">
        <f t="shared" si="127"/>
        <v>0.84299103469473424</v>
      </c>
      <c r="BU71">
        <f t="shared" si="128"/>
        <v>0.19598206938946833</v>
      </c>
      <c r="BV71">
        <v>6</v>
      </c>
      <c r="BW71">
        <v>0.5</v>
      </c>
      <c r="BX71" t="s">
        <v>278</v>
      </c>
      <c r="BY71">
        <v>1533056041.8</v>
      </c>
      <c r="BZ71">
        <v>90.805854838709706</v>
      </c>
      <c r="CA71">
        <v>100.060541935484</v>
      </c>
      <c r="CB71">
        <v>25.762238709677401</v>
      </c>
      <c r="CC71">
        <v>14.0127419354839</v>
      </c>
      <c r="CD71">
        <v>400.02112903225799</v>
      </c>
      <c r="CE71">
        <v>98.984209677419301</v>
      </c>
      <c r="CF71">
        <v>0.10002935483871001</v>
      </c>
      <c r="CG71">
        <v>28.447948387096801</v>
      </c>
      <c r="CH71">
        <v>27.660309677419399</v>
      </c>
      <c r="CI71">
        <v>999.9</v>
      </c>
      <c r="CJ71">
        <v>9993.6106451612904</v>
      </c>
      <c r="CK71">
        <v>0</v>
      </c>
      <c r="CL71">
        <v>19.036999999999999</v>
      </c>
      <c r="CM71">
        <v>1700.01</v>
      </c>
      <c r="CN71">
        <v>0.90000287096774201</v>
      </c>
      <c r="CO71">
        <v>9.9997019354838804E-2</v>
      </c>
      <c r="CP71">
        <v>0</v>
      </c>
      <c r="CQ71">
        <v>852.77670967741903</v>
      </c>
      <c r="CR71">
        <v>4.9993999999999996</v>
      </c>
      <c r="CS71">
        <v>12350.532258064501</v>
      </c>
      <c r="CT71">
        <v>13807.087096774199</v>
      </c>
      <c r="CU71">
        <v>46.25</v>
      </c>
      <c r="CV71">
        <v>47.125</v>
      </c>
      <c r="CW71">
        <v>47.078258064516099</v>
      </c>
      <c r="CX71">
        <v>47.205290322580602</v>
      </c>
      <c r="CY71">
        <v>48.066064516129003</v>
      </c>
      <c r="CZ71">
        <v>1525.5170967741899</v>
      </c>
      <c r="DA71">
        <v>169.492903225806</v>
      </c>
      <c r="DB71">
        <v>0</v>
      </c>
      <c r="DC71">
        <v>100.09999990463299</v>
      </c>
      <c r="DD71">
        <v>852.29047058823505</v>
      </c>
      <c r="DE71">
        <v>-11.8196078832433</v>
      </c>
      <c r="DF71">
        <v>-151.519608419375</v>
      </c>
      <c r="DG71">
        <v>12342.194117647099</v>
      </c>
      <c r="DH71">
        <v>10</v>
      </c>
      <c r="DI71">
        <v>1533056026.3</v>
      </c>
      <c r="DJ71" t="s">
        <v>561</v>
      </c>
      <c r="DK71">
        <v>67</v>
      </c>
      <c r="DL71">
        <v>-3.99</v>
      </c>
      <c r="DM71">
        <v>0.41499999999999998</v>
      </c>
      <c r="DN71">
        <v>100</v>
      </c>
      <c r="DO71">
        <v>14</v>
      </c>
      <c r="DP71">
        <v>0.15</v>
      </c>
      <c r="DQ71">
        <v>0.01</v>
      </c>
      <c r="DR71">
        <v>5.4374572975451301</v>
      </c>
      <c r="DS71">
        <v>0.18088387178676699</v>
      </c>
      <c r="DT71">
        <v>4.9565301039151403E-2</v>
      </c>
      <c r="DU71">
        <v>1</v>
      </c>
      <c r="DV71">
        <v>0.78567188635281904</v>
      </c>
      <c r="DW71">
        <v>0.246284578580032</v>
      </c>
      <c r="DX71">
        <v>2.0427671068633801E-2</v>
      </c>
      <c r="DY71">
        <v>1</v>
      </c>
      <c r="DZ71">
        <v>2</v>
      </c>
      <c r="EA71">
        <v>2</v>
      </c>
      <c r="EB71" t="s">
        <v>279</v>
      </c>
      <c r="EC71">
        <v>1.88544</v>
      </c>
      <c r="ED71">
        <v>1.8774500000000001</v>
      </c>
      <c r="EE71">
        <v>1.8766799999999999</v>
      </c>
      <c r="EF71">
        <v>1.8777299999999999</v>
      </c>
      <c r="EG71">
        <v>1.88236</v>
      </c>
      <c r="EH71">
        <v>1.88144</v>
      </c>
      <c r="EI71">
        <v>1.8762300000000001</v>
      </c>
      <c r="EJ71">
        <v>1.8758300000000001</v>
      </c>
      <c r="EK71" t="s">
        <v>280</v>
      </c>
      <c r="EL71" t="s">
        <v>19</v>
      </c>
      <c r="EM71" t="s">
        <v>19</v>
      </c>
      <c r="EN71" t="s">
        <v>19</v>
      </c>
      <c r="EO71" t="s">
        <v>281</v>
      </c>
      <c r="EP71" t="s">
        <v>282</v>
      </c>
      <c r="EQ71" t="s">
        <v>283</v>
      </c>
      <c r="ER71" t="s">
        <v>283</v>
      </c>
      <c r="ES71" t="s">
        <v>283</v>
      </c>
      <c r="ET71" t="s">
        <v>283</v>
      </c>
      <c r="EU71">
        <v>0</v>
      </c>
      <c r="EV71">
        <v>100</v>
      </c>
      <c r="EW71">
        <v>100</v>
      </c>
      <c r="EX71">
        <v>-3.99</v>
      </c>
      <c r="EY71">
        <v>0.41499999999999998</v>
      </c>
      <c r="EZ71">
        <v>2</v>
      </c>
      <c r="FA71">
        <v>387.166</v>
      </c>
      <c r="FB71">
        <v>620.65099999999995</v>
      </c>
      <c r="FC71">
        <v>24.9998</v>
      </c>
      <c r="FD71">
        <v>28.966799999999999</v>
      </c>
      <c r="FE71">
        <v>30.0002</v>
      </c>
      <c r="FF71">
        <v>28.9526</v>
      </c>
      <c r="FG71">
        <v>28.912400000000002</v>
      </c>
      <c r="FH71">
        <v>7.1565700000000003</v>
      </c>
      <c r="FI71">
        <v>46.204099999999997</v>
      </c>
      <c r="FJ71">
        <v>0</v>
      </c>
      <c r="FK71">
        <v>25</v>
      </c>
      <c r="FL71">
        <v>100</v>
      </c>
      <c r="FM71">
        <v>13.651400000000001</v>
      </c>
      <c r="FN71">
        <v>101.16200000000001</v>
      </c>
      <c r="FO71">
        <v>102.551</v>
      </c>
    </row>
    <row r="72" spans="1:171" x14ac:dyDescent="0.2">
      <c r="A72">
        <v>76</v>
      </c>
      <c r="B72">
        <v>1533056166.8</v>
      </c>
      <c r="C72">
        <v>10900</v>
      </c>
      <c r="D72" t="s">
        <v>562</v>
      </c>
      <c r="E72" t="s">
        <v>563</v>
      </c>
      <c r="F72" t="s">
        <v>539</v>
      </c>
      <c r="G72">
        <v>1533056158.8419399</v>
      </c>
      <c r="H72">
        <f t="shared" si="86"/>
        <v>8.2449205844365159E-3</v>
      </c>
      <c r="I72">
        <f t="shared" si="87"/>
        <v>0.10889174235853763</v>
      </c>
      <c r="J72">
        <f t="shared" si="88"/>
        <v>49.2336806451613</v>
      </c>
      <c r="K72">
        <f t="shared" si="89"/>
        <v>48.059965737323132</v>
      </c>
      <c r="L72">
        <f t="shared" si="90"/>
        <v>4.7620245882155086</v>
      </c>
      <c r="M72">
        <f t="shared" si="91"/>
        <v>4.8783222002701896</v>
      </c>
      <c r="N72">
        <f t="shared" si="92"/>
        <v>0.81361147515005316</v>
      </c>
      <c r="O72">
        <f t="shared" si="93"/>
        <v>2.2447882733594318</v>
      </c>
      <c r="P72">
        <f t="shared" si="94"/>
        <v>0.67882158274913584</v>
      </c>
      <c r="Q72">
        <f t="shared" si="95"/>
        <v>0.43450154108954242</v>
      </c>
      <c r="R72">
        <f t="shared" si="96"/>
        <v>280.85824446347914</v>
      </c>
      <c r="S72">
        <f t="shared" si="97"/>
        <v>27.852557326251759</v>
      </c>
      <c r="T72">
        <f t="shared" si="98"/>
        <v>27.6972806451613</v>
      </c>
      <c r="U72">
        <f t="shared" si="99"/>
        <v>3.7283835748483769</v>
      </c>
      <c r="V72">
        <f t="shared" si="100"/>
        <v>65.698725039926302</v>
      </c>
      <c r="W72">
        <f t="shared" si="101"/>
        <v>2.5631112363007631</v>
      </c>
      <c r="X72">
        <f t="shared" si="102"/>
        <v>3.9013104664407328</v>
      </c>
      <c r="Y72">
        <f t="shared" si="103"/>
        <v>1.1652723385476138</v>
      </c>
      <c r="Z72">
        <f t="shared" si="104"/>
        <v>-363.60099777365036</v>
      </c>
      <c r="AA72">
        <f t="shared" si="105"/>
        <v>94.179342741916315</v>
      </c>
      <c r="AB72">
        <f t="shared" si="106"/>
        <v>9.1530440104599471</v>
      </c>
      <c r="AC72">
        <f t="shared" si="107"/>
        <v>20.589633442205042</v>
      </c>
      <c r="AD72">
        <v>-4.10435867509958E-2</v>
      </c>
      <c r="AE72">
        <v>4.6075021743673401E-2</v>
      </c>
      <c r="AF72">
        <v>3.4459072659332399</v>
      </c>
      <c r="AG72">
        <v>0</v>
      </c>
      <c r="AH72">
        <v>0</v>
      </c>
      <c r="AI72">
        <f t="shared" si="108"/>
        <v>1</v>
      </c>
      <c r="AJ72">
        <f t="shared" si="109"/>
        <v>0</v>
      </c>
      <c r="AK72">
        <f t="shared" si="110"/>
        <v>52081.076312929785</v>
      </c>
      <c r="AL72">
        <v>0</v>
      </c>
      <c r="AM72">
        <v>0</v>
      </c>
      <c r="AN72">
        <v>0</v>
      </c>
      <c r="AO72">
        <f t="shared" si="111"/>
        <v>0</v>
      </c>
      <c r="AP72" t="e">
        <f t="shared" si="112"/>
        <v>#DIV/0!</v>
      </c>
      <c r="AQ72">
        <v>-1</v>
      </c>
      <c r="AR72" t="s">
        <v>564</v>
      </c>
      <c r="AS72">
        <v>851.92723529411796</v>
      </c>
      <c r="AT72">
        <v>1103.52</v>
      </c>
      <c r="AU72">
        <f t="shared" si="113"/>
        <v>0.22799112359167217</v>
      </c>
      <c r="AV72">
        <v>0.5</v>
      </c>
      <c r="AW72">
        <f t="shared" si="114"/>
        <v>1433.0844017944946</v>
      </c>
      <c r="AX72">
        <f t="shared" si="115"/>
        <v>0.10889174235853763</v>
      </c>
      <c r="AY72">
        <f t="shared" si="116"/>
        <v>163.36526148341309</v>
      </c>
      <c r="AZ72">
        <f t="shared" si="117"/>
        <v>0.42156009859359134</v>
      </c>
      <c r="BA72">
        <f t="shared" si="118"/>
        <v>7.7377978643127648E-4</v>
      </c>
      <c r="BB72">
        <f t="shared" si="119"/>
        <v>-1</v>
      </c>
      <c r="BC72" t="s">
        <v>565</v>
      </c>
      <c r="BD72">
        <v>638.32000000000005</v>
      </c>
      <c r="BE72">
        <f t="shared" si="120"/>
        <v>465.19999999999993</v>
      </c>
      <c r="BF72">
        <f t="shared" si="121"/>
        <v>0.5408270952405031</v>
      </c>
      <c r="BG72">
        <f t="shared" si="122"/>
        <v>1.7287880686802857</v>
      </c>
      <c r="BH72">
        <f t="shared" si="123"/>
        <v>0.22799112359167212</v>
      </c>
      <c r="BI72" t="e">
        <f t="shared" si="124"/>
        <v>#DIV/0!</v>
      </c>
      <c r="BJ72">
        <v>359</v>
      </c>
      <c r="BK72">
        <v>300</v>
      </c>
      <c r="BL72">
        <v>300</v>
      </c>
      <c r="BM72">
        <v>300</v>
      </c>
      <c r="BN72">
        <v>10278.6</v>
      </c>
      <c r="BO72">
        <v>1048.22</v>
      </c>
      <c r="BP72">
        <v>-7.1228000000000003E-3</v>
      </c>
      <c r="BQ72">
        <v>6.5009800000000002</v>
      </c>
      <c r="BR72">
        <f t="shared" si="125"/>
        <v>1700</v>
      </c>
      <c r="BS72">
        <f t="shared" si="126"/>
        <v>1433.0844017944946</v>
      </c>
      <c r="BT72">
        <f t="shared" si="127"/>
        <v>0.84299082458499686</v>
      </c>
      <c r="BU72">
        <f t="shared" si="128"/>
        <v>0.19598164916999383</v>
      </c>
      <c r="BV72">
        <v>6</v>
      </c>
      <c r="BW72">
        <v>0.5</v>
      </c>
      <c r="BX72" t="s">
        <v>278</v>
      </c>
      <c r="BY72">
        <v>1533056158.8419399</v>
      </c>
      <c r="BZ72">
        <v>49.2336806451613</v>
      </c>
      <c r="CA72">
        <v>50.005890322580598</v>
      </c>
      <c r="CB72">
        <v>25.867787096774201</v>
      </c>
      <c r="CC72">
        <v>13.8206290322581</v>
      </c>
      <c r="CD72">
        <v>400.01016129032303</v>
      </c>
      <c r="CE72">
        <v>98.985064516129</v>
      </c>
      <c r="CF72">
        <v>9.99954741935484E-2</v>
      </c>
      <c r="CG72">
        <v>28.475487096774199</v>
      </c>
      <c r="CH72">
        <v>27.6972806451613</v>
      </c>
      <c r="CI72">
        <v>999.9</v>
      </c>
      <c r="CJ72">
        <v>9999.3474193548409</v>
      </c>
      <c r="CK72">
        <v>0</v>
      </c>
      <c r="CL72">
        <v>18.900274193548402</v>
      </c>
      <c r="CM72">
        <v>1700</v>
      </c>
      <c r="CN72">
        <v>0.90001100000000001</v>
      </c>
      <c r="CO72">
        <v>9.99888000000001E-2</v>
      </c>
      <c r="CP72">
        <v>0</v>
      </c>
      <c r="CQ72">
        <v>852.14758064516104</v>
      </c>
      <c r="CR72">
        <v>4.9993999999999996</v>
      </c>
      <c r="CS72">
        <v>12340.374193548399</v>
      </c>
      <c r="CT72">
        <v>13807.0419354839</v>
      </c>
      <c r="CU72">
        <v>46.390999999999998</v>
      </c>
      <c r="CV72">
        <v>47.25</v>
      </c>
      <c r="CW72">
        <v>47.225612903225802</v>
      </c>
      <c r="CX72">
        <v>47.389000000000003</v>
      </c>
      <c r="CY72">
        <v>48.197161290322597</v>
      </c>
      <c r="CZ72">
        <v>1525.52</v>
      </c>
      <c r="DA72">
        <v>169.48</v>
      </c>
      <c r="DB72">
        <v>0</v>
      </c>
      <c r="DC72">
        <v>116.700000047684</v>
      </c>
      <c r="DD72">
        <v>851.92723529411796</v>
      </c>
      <c r="DE72">
        <v>-2.4727940931070802</v>
      </c>
      <c r="DF72">
        <v>-35.710784486090503</v>
      </c>
      <c r="DG72">
        <v>12336.7764705882</v>
      </c>
      <c r="DH72">
        <v>10</v>
      </c>
      <c r="DI72">
        <v>1533056130.4000001</v>
      </c>
      <c r="DJ72" t="s">
        <v>566</v>
      </c>
      <c r="DK72">
        <v>68</v>
      </c>
      <c r="DL72">
        <v>-3.8580000000000001</v>
      </c>
      <c r="DM72">
        <v>0.41599999999999998</v>
      </c>
      <c r="DN72">
        <v>50</v>
      </c>
      <c r="DO72">
        <v>14</v>
      </c>
      <c r="DP72">
        <v>0.25</v>
      </c>
      <c r="DQ72">
        <v>0.01</v>
      </c>
      <c r="DR72">
        <v>0.113046877590608</v>
      </c>
      <c r="DS72">
        <v>-0.51230518421238302</v>
      </c>
      <c r="DT72">
        <v>4.8617712833322398E-2</v>
      </c>
      <c r="DU72">
        <v>1</v>
      </c>
      <c r="DV72">
        <v>0.81365522643575905</v>
      </c>
      <c r="DW72">
        <v>-4.5165659532205799E-3</v>
      </c>
      <c r="DX72">
        <v>8.0892925661278105E-4</v>
      </c>
      <c r="DY72">
        <v>1</v>
      </c>
      <c r="DZ72">
        <v>2</v>
      </c>
      <c r="EA72">
        <v>2</v>
      </c>
      <c r="EB72" t="s">
        <v>279</v>
      </c>
      <c r="EC72">
        <v>1.88541</v>
      </c>
      <c r="ED72">
        <v>1.87744</v>
      </c>
      <c r="EE72">
        <v>1.8766799999999999</v>
      </c>
      <c r="EF72">
        <v>1.8777299999999999</v>
      </c>
      <c r="EG72">
        <v>1.88235</v>
      </c>
      <c r="EH72">
        <v>1.8814200000000001</v>
      </c>
      <c r="EI72">
        <v>1.87622</v>
      </c>
      <c r="EJ72">
        <v>1.87582</v>
      </c>
      <c r="EK72" t="s">
        <v>280</v>
      </c>
      <c r="EL72" t="s">
        <v>19</v>
      </c>
      <c r="EM72" t="s">
        <v>19</v>
      </c>
      <c r="EN72" t="s">
        <v>19</v>
      </c>
      <c r="EO72" t="s">
        <v>281</v>
      </c>
      <c r="EP72" t="s">
        <v>282</v>
      </c>
      <c r="EQ72" t="s">
        <v>283</v>
      </c>
      <c r="ER72" t="s">
        <v>283</v>
      </c>
      <c r="ES72" t="s">
        <v>283</v>
      </c>
      <c r="ET72" t="s">
        <v>283</v>
      </c>
      <c r="EU72">
        <v>0</v>
      </c>
      <c r="EV72">
        <v>100</v>
      </c>
      <c r="EW72">
        <v>100</v>
      </c>
      <c r="EX72">
        <v>-3.8580000000000001</v>
      </c>
      <c r="EY72">
        <v>0.41599999999999998</v>
      </c>
      <c r="EZ72">
        <v>2</v>
      </c>
      <c r="FA72">
        <v>387.57799999999997</v>
      </c>
      <c r="FB72">
        <v>620.66700000000003</v>
      </c>
      <c r="FC72">
        <v>25.000299999999999</v>
      </c>
      <c r="FD72">
        <v>29.011900000000001</v>
      </c>
      <c r="FE72">
        <v>30.0001</v>
      </c>
      <c r="FF72">
        <v>28.989799999999999</v>
      </c>
      <c r="FG72">
        <v>28.9544</v>
      </c>
      <c r="FH72">
        <v>4.9737999999999998</v>
      </c>
      <c r="FI72">
        <v>46.693399999999997</v>
      </c>
      <c r="FJ72">
        <v>0</v>
      </c>
      <c r="FK72">
        <v>25</v>
      </c>
      <c r="FL72">
        <v>50</v>
      </c>
      <c r="FM72">
        <v>13.624499999999999</v>
      </c>
      <c r="FN72">
        <v>101.157</v>
      </c>
      <c r="FO72">
        <v>102.544</v>
      </c>
    </row>
    <row r="73" spans="1:171" x14ac:dyDescent="0.2">
      <c r="A73">
        <v>77</v>
      </c>
      <c r="B73">
        <v>1533056287.3</v>
      </c>
      <c r="C73">
        <v>11020.5</v>
      </c>
      <c r="D73" t="s">
        <v>567</v>
      </c>
      <c r="E73" t="s">
        <v>568</v>
      </c>
      <c r="F73" t="s">
        <v>539</v>
      </c>
      <c r="G73">
        <v>1533056279.3580699</v>
      </c>
      <c r="H73">
        <f t="shared" si="86"/>
        <v>8.2168226491920269E-3</v>
      </c>
      <c r="I73">
        <f t="shared" si="87"/>
        <v>28.95464136664442</v>
      </c>
      <c r="J73">
        <f t="shared" si="88"/>
        <v>352.22370967741898</v>
      </c>
      <c r="K73">
        <f t="shared" si="89"/>
        <v>279.58101445177306</v>
      </c>
      <c r="L73">
        <f t="shared" si="90"/>
        <v>27.702518946212312</v>
      </c>
      <c r="M73">
        <f t="shared" si="91"/>
        <v>34.90038123574741</v>
      </c>
      <c r="N73">
        <f t="shared" si="92"/>
        <v>0.81328509902893875</v>
      </c>
      <c r="O73">
        <f t="shared" si="93"/>
        <v>2.2437166301043812</v>
      </c>
      <c r="P73">
        <f t="shared" si="94"/>
        <v>0.67854080561001551</v>
      </c>
      <c r="Q73">
        <f t="shared" si="95"/>
        <v>0.43432247319826073</v>
      </c>
      <c r="R73">
        <f t="shared" si="96"/>
        <v>280.8556672192318</v>
      </c>
      <c r="S73">
        <f t="shared" si="97"/>
        <v>27.879051042373575</v>
      </c>
      <c r="T73">
        <f t="shared" si="98"/>
        <v>27.633493548387101</v>
      </c>
      <c r="U73">
        <f t="shared" si="99"/>
        <v>3.7145106381579454</v>
      </c>
      <c r="V73">
        <f t="shared" si="100"/>
        <v>65.362314974191577</v>
      </c>
      <c r="W73">
        <f t="shared" si="101"/>
        <v>2.5525716733354589</v>
      </c>
      <c r="X73">
        <f t="shared" si="102"/>
        <v>3.9052650970874367</v>
      </c>
      <c r="Y73">
        <f t="shared" si="103"/>
        <v>1.1619389648224865</v>
      </c>
      <c r="Z73">
        <f t="shared" si="104"/>
        <v>-362.36187882936838</v>
      </c>
      <c r="AA73">
        <f t="shared" si="105"/>
        <v>103.96011012129669</v>
      </c>
      <c r="AB73">
        <f t="shared" si="106"/>
        <v>10.106106852125377</v>
      </c>
      <c r="AC73">
        <f t="shared" si="107"/>
        <v>32.560005363285498</v>
      </c>
      <c r="AD73">
        <v>-4.1014802975200701E-2</v>
      </c>
      <c r="AE73">
        <v>4.6042709433746103E-2</v>
      </c>
      <c r="AF73">
        <v>3.44399328060913</v>
      </c>
      <c r="AG73">
        <v>0</v>
      </c>
      <c r="AH73">
        <v>0</v>
      </c>
      <c r="AI73">
        <f t="shared" si="108"/>
        <v>1</v>
      </c>
      <c r="AJ73">
        <f t="shared" si="109"/>
        <v>0</v>
      </c>
      <c r="AK73">
        <f t="shared" si="110"/>
        <v>52043.045638211828</v>
      </c>
      <c r="AL73">
        <v>0</v>
      </c>
      <c r="AM73">
        <v>0</v>
      </c>
      <c r="AN73">
        <v>0</v>
      </c>
      <c r="AO73">
        <f t="shared" si="111"/>
        <v>0</v>
      </c>
      <c r="AP73" t="e">
        <f t="shared" si="112"/>
        <v>#DIV/0!</v>
      </c>
      <c r="AQ73">
        <v>-1</v>
      </c>
      <c r="AR73" t="s">
        <v>569</v>
      </c>
      <c r="AS73">
        <v>823.70229411764706</v>
      </c>
      <c r="AT73">
        <v>1207.8800000000001</v>
      </c>
      <c r="AU73">
        <f t="shared" si="113"/>
        <v>0.31805949753481555</v>
      </c>
      <c r="AV73">
        <v>0.5</v>
      </c>
      <c r="AW73">
        <f t="shared" si="114"/>
        <v>1433.0654921173129</v>
      </c>
      <c r="AX73">
        <f t="shared" si="115"/>
        <v>28.95464136664442</v>
      </c>
      <c r="AY73">
        <f t="shared" si="116"/>
        <v>227.90004517865788</v>
      </c>
      <c r="AZ73">
        <f t="shared" si="117"/>
        <v>0.52419114481571016</v>
      </c>
      <c r="BA73">
        <f t="shared" si="118"/>
        <v>2.09024929644962E-2</v>
      </c>
      <c r="BB73">
        <f t="shared" si="119"/>
        <v>-1</v>
      </c>
      <c r="BC73" t="s">
        <v>570</v>
      </c>
      <c r="BD73">
        <v>574.72</v>
      </c>
      <c r="BE73">
        <f t="shared" si="120"/>
        <v>633.16000000000008</v>
      </c>
      <c r="BF73">
        <f t="shared" si="121"/>
        <v>0.60676243900807536</v>
      </c>
      <c r="BG73">
        <f t="shared" si="122"/>
        <v>2.10168429844098</v>
      </c>
      <c r="BH73">
        <f t="shared" si="123"/>
        <v>0.31805949753481555</v>
      </c>
      <c r="BI73" t="e">
        <f t="shared" si="124"/>
        <v>#DIV/0!</v>
      </c>
      <c r="BJ73">
        <v>361</v>
      </c>
      <c r="BK73">
        <v>300</v>
      </c>
      <c r="BL73">
        <v>300</v>
      </c>
      <c r="BM73">
        <v>300</v>
      </c>
      <c r="BN73">
        <v>10278.299999999999</v>
      </c>
      <c r="BO73">
        <v>1117.54</v>
      </c>
      <c r="BP73">
        <v>-7.1231100000000002E-3</v>
      </c>
      <c r="BQ73">
        <v>6.1627200000000002</v>
      </c>
      <c r="BR73">
        <f t="shared" si="125"/>
        <v>1699.97677419355</v>
      </c>
      <c r="BS73">
        <f t="shared" si="126"/>
        <v>1433.0654921173129</v>
      </c>
      <c r="BT73">
        <f t="shared" si="127"/>
        <v>0.84299121839305313</v>
      </c>
      <c r="BU73">
        <f t="shared" si="128"/>
        <v>0.19598243678610644</v>
      </c>
      <c r="BV73">
        <v>6</v>
      </c>
      <c r="BW73">
        <v>0.5</v>
      </c>
      <c r="BX73" t="s">
        <v>278</v>
      </c>
      <c r="BY73">
        <v>1533056279.3580699</v>
      </c>
      <c r="BZ73">
        <v>352.22370967741898</v>
      </c>
      <c r="CA73">
        <v>399.99483870967703</v>
      </c>
      <c r="CB73">
        <v>25.761216129032299</v>
      </c>
      <c r="CC73">
        <v>13.7540161290323</v>
      </c>
      <c r="CD73">
        <v>400.01735483870999</v>
      </c>
      <c r="CE73">
        <v>98.985809677419397</v>
      </c>
      <c r="CF73">
        <v>0.100027751612903</v>
      </c>
      <c r="CG73">
        <v>28.4929290322581</v>
      </c>
      <c r="CH73">
        <v>27.633493548387101</v>
      </c>
      <c r="CI73">
        <v>999.9</v>
      </c>
      <c r="CJ73">
        <v>9992.2596774193607</v>
      </c>
      <c r="CK73">
        <v>0</v>
      </c>
      <c r="CL73">
        <v>18.635535483870999</v>
      </c>
      <c r="CM73">
        <v>1699.97677419355</v>
      </c>
      <c r="CN73">
        <v>0.89999806451612896</v>
      </c>
      <c r="CO73">
        <v>0.10000195806451601</v>
      </c>
      <c r="CP73">
        <v>0</v>
      </c>
      <c r="CQ73">
        <v>823.66758064516102</v>
      </c>
      <c r="CR73">
        <v>4.9993999999999996</v>
      </c>
      <c r="CS73">
        <v>11922.0032258065</v>
      </c>
      <c r="CT73">
        <v>13806.8032258065</v>
      </c>
      <c r="CU73">
        <v>46.508000000000003</v>
      </c>
      <c r="CV73">
        <v>47.362806451612897</v>
      </c>
      <c r="CW73">
        <v>47.350612903225802</v>
      </c>
      <c r="CX73">
        <v>47.518000000000001</v>
      </c>
      <c r="CY73">
        <v>48.311999999999998</v>
      </c>
      <c r="CZ73">
        <v>1525.47677419355</v>
      </c>
      <c r="DA73">
        <v>169.5</v>
      </c>
      <c r="DB73">
        <v>0</v>
      </c>
      <c r="DC73">
        <v>119.700000047684</v>
      </c>
      <c r="DD73">
        <v>823.70229411764706</v>
      </c>
      <c r="DE73">
        <v>1.0365196271302699</v>
      </c>
      <c r="DF73">
        <v>26.053921502247601</v>
      </c>
      <c r="DG73">
        <v>11923.517647058799</v>
      </c>
      <c r="DH73">
        <v>10</v>
      </c>
      <c r="DI73">
        <v>1533056246.9000001</v>
      </c>
      <c r="DJ73" t="s">
        <v>571</v>
      </c>
      <c r="DK73">
        <v>69</v>
      </c>
      <c r="DL73">
        <v>-4.7530000000000001</v>
      </c>
      <c r="DM73">
        <v>0.41599999999999998</v>
      </c>
      <c r="DN73">
        <v>400</v>
      </c>
      <c r="DO73">
        <v>14</v>
      </c>
      <c r="DP73">
        <v>0.02</v>
      </c>
      <c r="DQ73">
        <v>0.01</v>
      </c>
      <c r="DR73">
        <v>28.954640831560699</v>
      </c>
      <c r="DS73">
        <v>-0.97829450300204401</v>
      </c>
      <c r="DT73">
        <v>9.4474171886521893E-2</v>
      </c>
      <c r="DU73">
        <v>0</v>
      </c>
      <c r="DV73">
        <v>0.81328693505100202</v>
      </c>
      <c r="DW73">
        <v>5.9400501825311505E-4</v>
      </c>
      <c r="DX73">
        <v>1.6689480469965199E-3</v>
      </c>
      <c r="DY73">
        <v>1</v>
      </c>
      <c r="DZ73">
        <v>1</v>
      </c>
      <c r="EA73">
        <v>2</v>
      </c>
      <c r="EB73" t="s">
        <v>284</v>
      </c>
      <c r="EC73">
        <v>1.88541</v>
      </c>
      <c r="ED73">
        <v>1.8774500000000001</v>
      </c>
      <c r="EE73">
        <v>1.8766799999999999</v>
      </c>
      <c r="EF73">
        <v>1.8777299999999999</v>
      </c>
      <c r="EG73">
        <v>1.88235</v>
      </c>
      <c r="EH73">
        <v>1.8814599999999999</v>
      </c>
      <c r="EI73">
        <v>1.87622</v>
      </c>
      <c r="EJ73">
        <v>1.8758600000000001</v>
      </c>
      <c r="EK73" t="s">
        <v>280</v>
      </c>
      <c r="EL73" t="s">
        <v>19</v>
      </c>
      <c r="EM73" t="s">
        <v>19</v>
      </c>
      <c r="EN73" t="s">
        <v>19</v>
      </c>
      <c r="EO73" t="s">
        <v>281</v>
      </c>
      <c r="EP73" t="s">
        <v>282</v>
      </c>
      <c r="EQ73" t="s">
        <v>283</v>
      </c>
      <c r="ER73" t="s">
        <v>283</v>
      </c>
      <c r="ES73" t="s">
        <v>283</v>
      </c>
      <c r="ET73" t="s">
        <v>283</v>
      </c>
      <c r="EU73">
        <v>0</v>
      </c>
      <c r="EV73">
        <v>100</v>
      </c>
      <c r="EW73">
        <v>100</v>
      </c>
      <c r="EX73">
        <v>-4.7530000000000001</v>
      </c>
      <c r="EY73">
        <v>0.41599999999999998</v>
      </c>
      <c r="EZ73">
        <v>2</v>
      </c>
      <c r="FA73">
        <v>387.517</v>
      </c>
      <c r="FB73">
        <v>621.38800000000003</v>
      </c>
      <c r="FC73">
        <v>24.999700000000001</v>
      </c>
      <c r="FD73">
        <v>29.036300000000001</v>
      </c>
      <c r="FE73">
        <v>30.0002</v>
      </c>
      <c r="FF73">
        <v>29.017199999999999</v>
      </c>
      <c r="FG73">
        <v>28.985399999999998</v>
      </c>
      <c r="FH73">
        <v>19.8963</v>
      </c>
      <c r="FI73">
        <v>46.654400000000003</v>
      </c>
      <c r="FJ73">
        <v>0</v>
      </c>
      <c r="FK73">
        <v>25</v>
      </c>
      <c r="FL73">
        <v>400</v>
      </c>
      <c r="FM73">
        <v>13.6396</v>
      </c>
      <c r="FN73">
        <v>101.15600000000001</v>
      </c>
      <c r="FO73">
        <v>102.54600000000001</v>
      </c>
    </row>
    <row r="74" spans="1:171" x14ac:dyDescent="0.2">
      <c r="A74">
        <v>78</v>
      </c>
      <c r="B74">
        <v>1533056407.9000001</v>
      </c>
      <c r="C74">
        <v>11141.1000001431</v>
      </c>
      <c r="D74" t="s">
        <v>572</v>
      </c>
      <c r="E74" t="s">
        <v>573</v>
      </c>
      <c r="F74" t="s">
        <v>539</v>
      </c>
      <c r="G74">
        <v>1533056399.9000001</v>
      </c>
      <c r="H74">
        <f t="shared" si="86"/>
        <v>8.2276352480473731E-3</v>
      </c>
      <c r="I74">
        <f t="shared" si="87"/>
        <v>32.93155547932345</v>
      </c>
      <c r="J74">
        <f t="shared" si="88"/>
        <v>543.87735483870995</v>
      </c>
      <c r="K74">
        <f t="shared" si="89"/>
        <v>458.00536954908216</v>
      </c>
      <c r="L74">
        <f t="shared" si="90"/>
        <v>45.381234693815102</v>
      </c>
      <c r="M74">
        <f t="shared" si="91"/>
        <v>53.889817730492403</v>
      </c>
      <c r="N74">
        <f t="shared" si="92"/>
        <v>0.80699942772556144</v>
      </c>
      <c r="O74">
        <f t="shared" si="93"/>
        <v>2.2454146782498885</v>
      </c>
      <c r="P74">
        <f t="shared" si="94"/>
        <v>0.67423231538714845</v>
      </c>
      <c r="Q74">
        <f t="shared" si="95"/>
        <v>0.43149250786671101</v>
      </c>
      <c r="R74">
        <f t="shared" si="96"/>
        <v>280.84960711155674</v>
      </c>
      <c r="S74">
        <f t="shared" si="97"/>
        <v>27.905681592259498</v>
      </c>
      <c r="T74">
        <f t="shared" si="98"/>
        <v>27.669477419354799</v>
      </c>
      <c r="U74">
        <f t="shared" si="99"/>
        <v>3.7223311546087956</v>
      </c>
      <c r="V74">
        <f t="shared" si="100"/>
        <v>65.221433893715812</v>
      </c>
      <c r="W74">
        <f t="shared" si="101"/>
        <v>2.5514857383618614</v>
      </c>
      <c r="X74">
        <f t="shared" si="102"/>
        <v>3.9120356392650568</v>
      </c>
      <c r="Y74">
        <f t="shared" si="103"/>
        <v>1.1708454162469342</v>
      </c>
      <c r="Z74">
        <f t="shared" si="104"/>
        <v>-362.83871443888916</v>
      </c>
      <c r="AA74">
        <f t="shared" si="105"/>
        <v>103.29332404558959</v>
      </c>
      <c r="AB74">
        <f t="shared" si="106"/>
        <v>10.036984110174881</v>
      </c>
      <c r="AC74">
        <f t="shared" si="107"/>
        <v>31.341200828432065</v>
      </c>
      <c r="AD74">
        <v>-4.1060417374638197E-2</v>
      </c>
      <c r="AE74">
        <v>4.60939155931556E-2</v>
      </c>
      <c r="AF74">
        <v>3.4470262101779299</v>
      </c>
      <c r="AG74">
        <v>0</v>
      </c>
      <c r="AH74">
        <v>0</v>
      </c>
      <c r="AI74">
        <f t="shared" si="108"/>
        <v>1</v>
      </c>
      <c r="AJ74">
        <f t="shared" si="109"/>
        <v>0</v>
      </c>
      <c r="AK74">
        <f t="shared" si="110"/>
        <v>52093.380157816449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574</v>
      </c>
      <c r="AS74">
        <v>829.70641176470599</v>
      </c>
      <c r="AT74">
        <v>1185.1600000000001</v>
      </c>
      <c r="AU74">
        <f t="shared" si="113"/>
        <v>0.29992033838071996</v>
      </c>
      <c r="AV74">
        <v>0.5</v>
      </c>
      <c r="AW74">
        <f t="shared" si="114"/>
        <v>1433.035230826966</v>
      </c>
      <c r="AX74">
        <f t="shared" si="115"/>
        <v>32.93155547932345</v>
      </c>
      <c r="AY74">
        <f t="shared" si="116"/>
        <v>214.89820567055838</v>
      </c>
      <c r="AZ74">
        <f t="shared" si="117"/>
        <v>0.51819163657227718</v>
      </c>
      <c r="BA74">
        <f t="shared" si="118"/>
        <v>2.3678102777516828E-2</v>
      </c>
      <c r="BB74">
        <f t="shared" si="119"/>
        <v>-1</v>
      </c>
      <c r="BC74" t="s">
        <v>575</v>
      </c>
      <c r="BD74">
        <v>571.02</v>
      </c>
      <c r="BE74">
        <f t="shared" si="120"/>
        <v>614.1400000000001</v>
      </c>
      <c r="BF74">
        <f t="shared" si="121"/>
        <v>0.57878266883006158</v>
      </c>
      <c r="BG74">
        <f t="shared" si="122"/>
        <v>2.0755139925046411</v>
      </c>
      <c r="BH74">
        <f t="shared" si="123"/>
        <v>0.29992033838071996</v>
      </c>
      <c r="BI74" t="e">
        <f t="shared" si="124"/>
        <v>#DIV/0!</v>
      </c>
      <c r="BJ74">
        <v>363</v>
      </c>
      <c r="BK74">
        <v>300</v>
      </c>
      <c r="BL74">
        <v>300</v>
      </c>
      <c r="BM74">
        <v>300</v>
      </c>
      <c r="BN74">
        <v>10277.5</v>
      </c>
      <c r="BO74">
        <v>1102.7</v>
      </c>
      <c r="BP74">
        <v>-7.1226299999999996E-3</v>
      </c>
      <c r="BQ74">
        <v>4.77637</v>
      </c>
      <c r="BR74">
        <f t="shared" si="125"/>
        <v>1699.9409677419401</v>
      </c>
      <c r="BS74">
        <f t="shared" si="126"/>
        <v>1433.035230826966</v>
      </c>
      <c r="BT74">
        <f t="shared" si="127"/>
        <v>0.84299117323496864</v>
      </c>
      <c r="BU74">
        <f t="shared" si="128"/>
        <v>0.19598234646993712</v>
      </c>
      <c r="BV74">
        <v>6</v>
      </c>
      <c r="BW74">
        <v>0.5</v>
      </c>
      <c r="BX74" t="s">
        <v>278</v>
      </c>
      <c r="BY74">
        <v>1533056399.9000001</v>
      </c>
      <c r="BZ74">
        <v>543.87735483870995</v>
      </c>
      <c r="CA74">
        <v>599.98509677419304</v>
      </c>
      <c r="CB74">
        <v>25.750603225806501</v>
      </c>
      <c r="CC74">
        <v>13.727341935483899</v>
      </c>
      <c r="CD74">
        <v>400.01303225806402</v>
      </c>
      <c r="CE74">
        <v>98.984532258064505</v>
      </c>
      <c r="CF74">
        <v>9.9971354838709697E-2</v>
      </c>
      <c r="CG74">
        <v>28.522754838709702</v>
      </c>
      <c r="CH74">
        <v>27.669477419354799</v>
      </c>
      <c r="CI74">
        <v>999.9</v>
      </c>
      <c r="CJ74">
        <v>10003.501612903199</v>
      </c>
      <c r="CK74">
        <v>0</v>
      </c>
      <c r="CL74">
        <v>18.201909677419401</v>
      </c>
      <c r="CM74">
        <v>1699.9409677419401</v>
      </c>
      <c r="CN74">
        <v>0.90000038709677399</v>
      </c>
      <c r="CO74">
        <v>9.9999648387096796E-2</v>
      </c>
      <c r="CP74">
        <v>0</v>
      </c>
      <c r="CQ74">
        <v>829.892612903226</v>
      </c>
      <c r="CR74">
        <v>4.9993999999999996</v>
      </c>
      <c r="CS74">
        <v>12042.2161290323</v>
      </c>
      <c r="CT74">
        <v>13806.5225806452</v>
      </c>
      <c r="CU74">
        <v>46.686999999999998</v>
      </c>
      <c r="CV74">
        <v>47.467483870967698</v>
      </c>
      <c r="CW74">
        <v>47.5</v>
      </c>
      <c r="CX74">
        <v>47.686999999999998</v>
      </c>
      <c r="CY74">
        <v>48.443096774193499</v>
      </c>
      <c r="CZ74">
        <v>1525.44709677419</v>
      </c>
      <c r="DA74">
        <v>169.493870967742</v>
      </c>
      <c r="DB74">
        <v>0</v>
      </c>
      <c r="DC74">
        <v>119.700000047684</v>
      </c>
      <c r="DD74">
        <v>829.70641176470599</v>
      </c>
      <c r="DE74">
        <v>-5.5453431183856496</v>
      </c>
      <c r="DF74">
        <v>-84.754901791738405</v>
      </c>
      <c r="DG74">
        <v>12038.576470588199</v>
      </c>
      <c r="DH74">
        <v>10</v>
      </c>
      <c r="DI74">
        <v>1533056361.4000001</v>
      </c>
      <c r="DJ74" t="s">
        <v>576</v>
      </c>
      <c r="DK74">
        <v>70</v>
      </c>
      <c r="DL74">
        <v>-6.1340000000000003</v>
      </c>
      <c r="DM74">
        <v>0.41199999999999998</v>
      </c>
      <c r="DN74">
        <v>600</v>
      </c>
      <c r="DO74">
        <v>14</v>
      </c>
      <c r="DP74">
        <v>0.02</v>
      </c>
      <c r="DQ74">
        <v>0.01</v>
      </c>
      <c r="DR74">
        <v>32.937034340962001</v>
      </c>
      <c r="DS74">
        <v>-0.74608914695393402</v>
      </c>
      <c r="DT74">
        <v>6.8327832546358006E-2</v>
      </c>
      <c r="DU74">
        <v>0</v>
      </c>
      <c r="DV74">
        <v>0.80717312042925704</v>
      </c>
      <c r="DW74">
        <v>-2.0610475267866E-2</v>
      </c>
      <c r="DX74">
        <v>1.73794602005755E-3</v>
      </c>
      <c r="DY74">
        <v>1</v>
      </c>
      <c r="DZ74">
        <v>1</v>
      </c>
      <c r="EA74">
        <v>2</v>
      </c>
      <c r="EB74" t="s">
        <v>284</v>
      </c>
      <c r="EC74">
        <v>1.8854</v>
      </c>
      <c r="ED74">
        <v>1.87744</v>
      </c>
      <c r="EE74">
        <v>1.8766799999999999</v>
      </c>
      <c r="EF74">
        <v>1.87771</v>
      </c>
      <c r="EG74">
        <v>1.88236</v>
      </c>
      <c r="EH74">
        <v>1.8814500000000001</v>
      </c>
      <c r="EI74">
        <v>1.87622</v>
      </c>
      <c r="EJ74">
        <v>1.8757900000000001</v>
      </c>
      <c r="EK74" t="s">
        <v>280</v>
      </c>
      <c r="EL74" t="s">
        <v>19</v>
      </c>
      <c r="EM74" t="s">
        <v>19</v>
      </c>
      <c r="EN74" t="s">
        <v>19</v>
      </c>
      <c r="EO74" t="s">
        <v>281</v>
      </c>
      <c r="EP74" t="s">
        <v>282</v>
      </c>
      <c r="EQ74" t="s">
        <v>283</v>
      </c>
      <c r="ER74" t="s">
        <v>283</v>
      </c>
      <c r="ES74" t="s">
        <v>283</v>
      </c>
      <c r="ET74" t="s">
        <v>283</v>
      </c>
      <c r="EU74">
        <v>0</v>
      </c>
      <c r="EV74">
        <v>100</v>
      </c>
      <c r="EW74">
        <v>100</v>
      </c>
      <c r="EX74">
        <v>-6.1340000000000003</v>
      </c>
      <c r="EY74">
        <v>0.41199999999999998</v>
      </c>
      <c r="EZ74">
        <v>2</v>
      </c>
      <c r="FA74">
        <v>387.74</v>
      </c>
      <c r="FB74">
        <v>621.16800000000001</v>
      </c>
      <c r="FC74">
        <v>25</v>
      </c>
      <c r="FD74">
        <v>29.073599999999999</v>
      </c>
      <c r="FE74">
        <v>30.0001</v>
      </c>
      <c r="FF74">
        <v>29.052099999999999</v>
      </c>
      <c r="FG74">
        <v>29.0214</v>
      </c>
      <c r="FH74">
        <v>27.5976</v>
      </c>
      <c r="FI74">
        <v>46.735700000000001</v>
      </c>
      <c r="FJ74">
        <v>0</v>
      </c>
      <c r="FK74">
        <v>25</v>
      </c>
      <c r="FL74">
        <v>600</v>
      </c>
      <c r="FM74">
        <v>13.6294</v>
      </c>
      <c r="FN74">
        <v>101.151</v>
      </c>
      <c r="FO74">
        <v>102.541</v>
      </c>
    </row>
    <row r="75" spans="1:171" x14ac:dyDescent="0.2">
      <c r="A75">
        <v>79</v>
      </c>
      <c r="B75">
        <v>1533056503.4000001</v>
      </c>
      <c r="C75">
        <v>11236.6000001431</v>
      </c>
      <c r="D75" t="s">
        <v>577</v>
      </c>
      <c r="E75" t="s">
        <v>578</v>
      </c>
      <c r="F75" t="s">
        <v>539</v>
      </c>
      <c r="G75">
        <v>1533056495.4000001</v>
      </c>
      <c r="H75">
        <f t="shared" si="86"/>
        <v>8.069033487389991E-3</v>
      </c>
      <c r="I75">
        <f t="shared" si="87"/>
        <v>33.96540907979066</v>
      </c>
      <c r="J75">
        <f t="shared" si="88"/>
        <v>740.14293548387104</v>
      </c>
      <c r="K75">
        <f t="shared" si="89"/>
        <v>645.54097815679108</v>
      </c>
      <c r="L75">
        <f t="shared" si="90"/>
        <v>63.960782360418911</v>
      </c>
      <c r="M75">
        <f t="shared" si="91"/>
        <v>73.334029618468819</v>
      </c>
      <c r="N75">
        <f t="shared" si="92"/>
        <v>0.77800027633953706</v>
      </c>
      <c r="O75">
        <f t="shared" si="93"/>
        <v>2.2452178833579999</v>
      </c>
      <c r="P75">
        <f t="shared" si="94"/>
        <v>0.6538153160344079</v>
      </c>
      <c r="Q75">
        <f t="shared" si="95"/>
        <v>0.41813060901140314</v>
      </c>
      <c r="R75">
        <f t="shared" si="96"/>
        <v>280.85455067862574</v>
      </c>
      <c r="S75">
        <f t="shared" si="97"/>
        <v>27.988494673690141</v>
      </c>
      <c r="T75">
        <f t="shared" si="98"/>
        <v>27.7438838709677</v>
      </c>
      <c r="U75">
        <f t="shared" si="99"/>
        <v>3.7385477852306606</v>
      </c>
      <c r="V75">
        <f t="shared" si="100"/>
        <v>65.186213848193717</v>
      </c>
      <c r="W75">
        <f t="shared" si="101"/>
        <v>2.5545782845176812</v>
      </c>
      <c r="X75">
        <f t="shared" si="102"/>
        <v>3.9188934802484581</v>
      </c>
      <c r="Y75">
        <f t="shared" si="103"/>
        <v>1.1839695007129794</v>
      </c>
      <c r="Z75">
        <f t="shared" si="104"/>
        <v>-355.84437679389862</v>
      </c>
      <c r="AA75">
        <f t="shared" si="105"/>
        <v>97.92904201712561</v>
      </c>
      <c r="AB75">
        <f t="shared" si="106"/>
        <v>9.5215289462525465</v>
      </c>
      <c r="AC75">
        <f t="shared" si="107"/>
        <v>32.460744848105278</v>
      </c>
      <c r="AD75">
        <v>-4.10551293163567E-2</v>
      </c>
      <c r="AE75">
        <v>4.6087979284475201E-2</v>
      </c>
      <c r="AF75">
        <v>3.4466746630399898</v>
      </c>
      <c r="AG75">
        <v>0</v>
      </c>
      <c r="AH75">
        <v>0</v>
      </c>
      <c r="AI75">
        <f t="shared" si="108"/>
        <v>1</v>
      </c>
      <c r="AJ75">
        <f t="shared" si="109"/>
        <v>0</v>
      </c>
      <c r="AK75">
        <f t="shared" si="110"/>
        <v>52081.657617187564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579</v>
      </c>
      <c r="AS75">
        <v>829.57676470588206</v>
      </c>
      <c r="AT75">
        <v>1159.19</v>
      </c>
      <c r="AU75">
        <f t="shared" si="113"/>
        <v>0.28434789404163074</v>
      </c>
      <c r="AV75">
        <v>0.5</v>
      </c>
      <c r="AW75">
        <f t="shared" si="114"/>
        <v>1433.0639243752087</v>
      </c>
      <c r="AX75">
        <f t="shared" si="115"/>
        <v>33.96540907979066</v>
      </c>
      <c r="AY75">
        <f t="shared" si="116"/>
        <v>203.74435446156269</v>
      </c>
      <c r="AZ75">
        <f t="shared" si="117"/>
        <v>0.50826007815802421</v>
      </c>
      <c r="BA75">
        <f t="shared" si="118"/>
        <v>2.439905749147581E-2</v>
      </c>
      <c r="BB75">
        <f t="shared" si="119"/>
        <v>-1</v>
      </c>
      <c r="BC75" t="s">
        <v>580</v>
      </c>
      <c r="BD75">
        <v>570.02</v>
      </c>
      <c r="BE75">
        <f t="shared" si="120"/>
        <v>589.17000000000007</v>
      </c>
      <c r="BF75">
        <f t="shared" si="121"/>
        <v>0.55945352834346274</v>
      </c>
      <c r="BG75">
        <f t="shared" si="122"/>
        <v>2.0335953124451773</v>
      </c>
      <c r="BH75">
        <f t="shared" si="123"/>
        <v>0.2843478940416308</v>
      </c>
      <c r="BI75" t="e">
        <f t="shared" si="124"/>
        <v>#DIV/0!</v>
      </c>
      <c r="BJ75">
        <v>365</v>
      </c>
      <c r="BK75">
        <v>300</v>
      </c>
      <c r="BL75">
        <v>300</v>
      </c>
      <c r="BM75">
        <v>300</v>
      </c>
      <c r="BN75">
        <v>10276.799999999999</v>
      </c>
      <c r="BO75">
        <v>1085.1500000000001</v>
      </c>
      <c r="BP75">
        <v>-7.12197E-3</v>
      </c>
      <c r="BQ75">
        <v>4.7895500000000002</v>
      </c>
      <c r="BR75">
        <f t="shared" si="125"/>
        <v>1699.97548387097</v>
      </c>
      <c r="BS75">
        <f t="shared" si="126"/>
        <v>1433.0639243752087</v>
      </c>
      <c r="BT75">
        <f t="shared" si="127"/>
        <v>0.842990936029275</v>
      </c>
      <c r="BU75">
        <f t="shared" si="128"/>
        <v>0.19598187205855</v>
      </c>
      <c r="BV75">
        <v>6</v>
      </c>
      <c r="BW75">
        <v>0.5</v>
      </c>
      <c r="BX75" t="s">
        <v>278</v>
      </c>
      <c r="BY75">
        <v>1533056495.4000001</v>
      </c>
      <c r="BZ75">
        <v>740.14293548387104</v>
      </c>
      <c r="CA75">
        <v>800.04829032258101</v>
      </c>
      <c r="CB75">
        <v>25.782751612903201</v>
      </c>
      <c r="CC75">
        <v>13.9914838709677</v>
      </c>
      <c r="CD75">
        <v>400.00745161290303</v>
      </c>
      <c r="CE75">
        <v>98.9809129032258</v>
      </c>
      <c r="CF75">
        <v>9.9989045161290299E-2</v>
      </c>
      <c r="CG75">
        <v>28.5529193548387</v>
      </c>
      <c r="CH75">
        <v>27.7438838709677</v>
      </c>
      <c r="CI75">
        <v>999.9</v>
      </c>
      <c r="CJ75">
        <v>10002.5790322581</v>
      </c>
      <c r="CK75">
        <v>0</v>
      </c>
      <c r="CL75">
        <v>18.303719354838702</v>
      </c>
      <c r="CM75">
        <v>1699.97548387097</v>
      </c>
      <c r="CN75">
        <v>0.90000790322580604</v>
      </c>
      <c r="CO75">
        <v>9.9992158064516098E-2</v>
      </c>
      <c r="CP75">
        <v>0</v>
      </c>
      <c r="CQ75">
        <v>830.240580645161</v>
      </c>
      <c r="CR75">
        <v>4.9993999999999996</v>
      </c>
      <c r="CS75">
        <v>12053.729032258099</v>
      </c>
      <c r="CT75">
        <v>13806.825806451599</v>
      </c>
      <c r="CU75">
        <v>46.828258064516099</v>
      </c>
      <c r="CV75">
        <v>47.612806451612897</v>
      </c>
      <c r="CW75">
        <v>47.625</v>
      </c>
      <c r="CX75">
        <v>47.811999999999998</v>
      </c>
      <c r="CY75">
        <v>48.612806451612897</v>
      </c>
      <c r="CZ75">
        <v>1525.4916129032299</v>
      </c>
      <c r="DA75">
        <v>169.48387096774201</v>
      </c>
      <c r="DB75">
        <v>0</v>
      </c>
      <c r="DC75">
        <v>95.099999904632597</v>
      </c>
      <c r="DD75">
        <v>829.57676470588206</v>
      </c>
      <c r="DE75">
        <v>-9.0639706209346897</v>
      </c>
      <c r="DF75">
        <v>-153.57843180981101</v>
      </c>
      <c r="DG75">
        <v>12043.076470588199</v>
      </c>
      <c r="DH75">
        <v>10</v>
      </c>
      <c r="DI75">
        <v>1533056477.4000001</v>
      </c>
      <c r="DJ75" t="s">
        <v>581</v>
      </c>
      <c r="DK75">
        <v>71</v>
      </c>
      <c r="DL75">
        <v>-7.1059999999999999</v>
      </c>
      <c r="DM75">
        <v>0.41099999999999998</v>
      </c>
      <c r="DN75">
        <v>800</v>
      </c>
      <c r="DO75">
        <v>14</v>
      </c>
      <c r="DP75">
        <v>0.04</v>
      </c>
      <c r="DQ75">
        <v>0.01</v>
      </c>
      <c r="DR75">
        <v>33.974291394065602</v>
      </c>
      <c r="DS75">
        <v>-8.5785885220789296E-2</v>
      </c>
      <c r="DT75">
        <v>4.4176125706331303E-2</v>
      </c>
      <c r="DU75">
        <v>1</v>
      </c>
      <c r="DV75">
        <v>0.77709396436732903</v>
      </c>
      <c r="DW75">
        <v>8.6906051625424002E-2</v>
      </c>
      <c r="DX75">
        <v>7.9219023133824205E-3</v>
      </c>
      <c r="DY75">
        <v>1</v>
      </c>
      <c r="DZ75">
        <v>2</v>
      </c>
      <c r="EA75">
        <v>2</v>
      </c>
      <c r="EB75" t="s">
        <v>279</v>
      </c>
      <c r="EC75">
        <v>1.88544</v>
      </c>
      <c r="ED75">
        <v>1.87744</v>
      </c>
      <c r="EE75">
        <v>1.8766799999999999</v>
      </c>
      <c r="EF75">
        <v>1.8777200000000001</v>
      </c>
      <c r="EG75">
        <v>1.8823700000000001</v>
      </c>
      <c r="EH75">
        <v>1.88147</v>
      </c>
      <c r="EI75">
        <v>1.87622</v>
      </c>
      <c r="EJ75">
        <v>1.87582</v>
      </c>
      <c r="EK75" t="s">
        <v>280</v>
      </c>
      <c r="EL75" t="s">
        <v>19</v>
      </c>
      <c r="EM75" t="s">
        <v>19</v>
      </c>
      <c r="EN75" t="s">
        <v>19</v>
      </c>
      <c r="EO75" t="s">
        <v>281</v>
      </c>
      <c r="EP75" t="s">
        <v>282</v>
      </c>
      <c r="EQ75" t="s">
        <v>283</v>
      </c>
      <c r="ER75" t="s">
        <v>283</v>
      </c>
      <c r="ES75" t="s">
        <v>283</v>
      </c>
      <c r="ET75" t="s">
        <v>283</v>
      </c>
      <c r="EU75">
        <v>0</v>
      </c>
      <c r="EV75">
        <v>100</v>
      </c>
      <c r="EW75">
        <v>100</v>
      </c>
      <c r="EX75">
        <v>-7.1059999999999999</v>
      </c>
      <c r="EY75">
        <v>0.41099999999999998</v>
      </c>
      <c r="EZ75">
        <v>2</v>
      </c>
      <c r="FA75">
        <v>387.452</v>
      </c>
      <c r="FB75">
        <v>621.19200000000001</v>
      </c>
      <c r="FC75">
        <v>25.000299999999999</v>
      </c>
      <c r="FD75">
        <v>29.1</v>
      </c>
      <c r="FE75">
        <v>30.0001</v>
      </c>
      <c r="FF75">
        <v>29.086300000000001</v>
      </c>
      <c r="FG75">
        <v>29.0487</v>
      </c>
      <c r="FH75">
        <v>34.880400000000002</v>
      </c>
      <c r="FI75">
        <v>46.087800000000001</v>
      </c>
      <c r="FJ75">
        <v>0</v>
      </c>
      <c r="FK75">
        <v>25</v>
      </c>
      <c r="FL75">
        <v>800</v>
      </c>
      <c r="FM75">
        <v>13.832000000000001</v>
      </c>
      <c r="FN75">
        <v>101.145</v>
      </c>
      <c r="FO75">
        <v>102.539</v>
      </c>
    </row>
    <row r="76" spans="1:171" x14ac:dyDescent="0.2">
      <c r="A76">
        <v>80</v>
      </c>
      <c r="B76">
        <v>1533056610.9000001</v>
      </c>
      <c r="C76">
        <v>11344.1000001431</v>
      </c>
      <c r="D76" t="s">
        <v>582</v>
      </c>
      <c r="E76" t="s">
        <v>583</v>
      </c>
      <c r="F76" t="s">
        <v>539</v>
      </c>
      <c r="G76">
        <v>1533056602.9000001</v>
      </c>
      <c r="H76">
        <f t="shared" si="86"/>
        <v>7.7831804756536465E-3</v>
      </c>
      <c r="I76">
        <f t="shared" si="87"/>
        <v>34.095866108343571</v>
      </c>
      <c r="J76">
        <f t="shared" si="88"/>
        <v>937.90406451612898</v>
      </c>
      <c r="K76">
        <f t="shared" si="89"/>
        <v>832.14778223413975</v>
      </c>
      <c r="L76">
        <f t="shared" si="90"/>
        <v>82.447989008398125</v>
      </c>
      <c r="M76">
        <f t="shared" si="91"/>
        <v>92.926167266284963</v>
      </c>
      <c r="N76">
        <f t="shared" si="92"/>
        <v>0.71268355598675159</v>
      </c>
      <c r="O76">
        <f t="shared" si="93"/>
        <v>2.2449282463954838</v>
      </c>
      <c r="P76">
        <f t="shared" si="94"/>
        <v>0.60695863118506999</v>
      </c>
      <c r="Q76">
        <f t="shared" si="95"/>
        <v>0.38753426001042446</v>
      </c>
      <c r="R76">
        <f t="shared" si="96"/>
        <v>280.86242664810339</v>
      </c>
      <c r="S76">
        <f t="shared" si="97"/>
        <v>28.124991859751894</v>
      </c>
      <c r="T76">
        <f t="shared" si="98"/>
        <v>27.922054838709698</v>
      </c>
      <c r="U76">
        <f t="shared" si="99"/>
        <v>3.777630315471443</v>
      </c>
      <c r="V76">
        <f t="shared" si="100"/>
        <v>64.853341333493219</v>
      </c>
      <c r="W76">
        <f t="shared" si="101"/>
        <v>2.5476771843558836</v>
      </c>
      <c r="X76">
        <f t="shared" si="102"/>
        <v>3.9283668843753885</v>
      </c>
      <c r="Y76">
        <f t="shared" si="103"/>
        <v>1.2299531311155594</v>
      </c>
      <c r="Z76">
        <f t="shared" si="104"/>
        <v>-343.23825897632582</v>
      </c>
      <c r="AA76">
        <f t="shared" si="105"/>
        <v>81.386639022514132</v>
      </c>
      <c r="AB76">
        <f t="shared" si="106"/>
        <v>7.922812749626444</v>
      </c>
      <c r="AC76">
        <f t="shared" si="107"/>
        <v>26.933619443918118</v>
      </c>
      <c r="AD76">
        <v>-4.1047347264659299E-2</v>
      </c>
      <c r="AE76">
        <v>4.6079243249699801E-2</v>
      </c>
      <c r="AF76">
        <v>3.4461572884250198</v>
      </c>
      <c r="AG76">
        <v>0</v>
      </c>
      <c r="AH76">
        <v>0</v>
      </c>
      <c r="AI76">
        <f t="shared" si="108"/>
        <v>1</v>
      </c>
      <c r="AJ76">
        <f t="shared" si="109"/>
        <v>0</v>
      </c>
      <c r="AK76">
        <f t="shared" si="110"/>
        <v>52064.957146602464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584</v>
      </c>
      <c r="AS76">
        <v>823.81823529411804</v>
      </c>
      <c r="AT76">
        <v>1140.79</v>
      </c>
      <c r="AU76">
        <f t="shared" si="113"/>
        <v>0.27785286047903812</v>
      </c>
      <c r="AV76">
        <v>0.5</v>
      </c>
      <c r="AW76">
        <f t="shared" si="114"/>
        <v>1433.0997792140952</v>
      </c>
      <c r="AX76">
        <f t="shared" si="115"/>
        <v>34.095866108343571</v>
      </c>
      <c r="AY76">
        <f t="shared" si="116"/>
        <v>199.09543650325716</v>
      </c>
      <c r="AZ76">
        <f t="shared" si="117"/>
        <v>0.50269550048650491</v>
      </c>
      <c r="BA76">
        <f t="shared" si="118"/>
        <v>2.4489478414119897E-2</v>
      </c>
      <c r="BB76">
        <f t="shared" si="119"/>
        <v>-1</v>
      </c>
      <c r="BC76" t="s">
        <v>585</v>
      </c>
      <c r="BD76">
        <v>567.32000000000005</v>
      </c>
      <c r="BE76">
        <f t="shared" si="120"/>
        <v>573.46999999999991</v>
      </c>
      <c r="BF76">
        <f t="shared" si="121"/>
        <v>0.55272597469071083</v>
      </c>
      <c r="BG76">
        <f t="shared" si="122"/>
        <v>2.0108404427836137</v>
      </c>
      <c r="BH76">
        <f t="shared" si="123"/>
        <v>0.27785286047903818</v>
      </c>
      <c r="BI76" t="e">
        <f t="shared" si="124"/>
        <v>#DIV/0!</v>
      </c>
      <c r="BJ76">
        <v>367</v>
      </c>
      <c r="BK76">
        <v>300</v>
      </c>
      <c r="BL76">
        <v>300</v>
      </c>
      <c r="BM76">
        <v>300</v>
      </c>
      <c r="BN76">
        <v>10276.1</v>
      </c>
      <c r="BO76">
        <v>1068.47</v>
      </c>
      <c r="BP76">
        <v>-7.12139E-3</v>
      </c>
      <c r="BQ76">
        <v>5.3966099999999999</v>
      </c>
      <c r="BR76">
        <f t="shared" si="125"/>
        <v>1700.0174193548401</v>
      </c>
      <c r="BS76">
        <f t="shared" si="126"/>
        <v>1433.0997792140952</v>
      </c>
      <c r="BT76">
        <f t="shared" si="127"/>
        <v>0.84299123226511374</v>
      </c>
      <c r="BU76">
        <f t="shared" si="128"/>
        <v>0.19598246453022758</v>
      </c>
      <c r="BV76">
        <v>6</v>
      </c>
      <c r="BW76">
        <v>0.5</v>
      </c>
      <c r="BX76" t="s">
        <v>278</v>
      </c>
      <c r="BY76">
        <v>1533056602.9000001</v>
      </c>
      <c r="BZ76">
        <v>937.90406451612898</v>
      </c>
      <c r="CA76">
        <v>999.99754838709703</v>
      </c>
      <c r="CB76">
        <v>25.713712903225801</v>
      </c>
      <c r="CC76">
        <v>14.339167741935499</v>
      </c>
      <c r="CD76">
        <v>400.000838709677</v>
      </c>
      <c r="CE76">
        <v>98.978551612903203</v>
      </c>
      <c r="CF76">
        <v>9.9990406451612904E-2</v>
      </c>
      <c r="CG76">
        <v>28.594512903225802</v>
      </c>
      <c r="CH76">
        <v>27.922054838709698</v>
      </c>
      <c r="CI76">
        <v>999.9</v>
      </c>
      <c r="CJ76">
        <v>10000.921612903199</v>
      </c>
      <c r="CK76">
        <v>0</v>
      </c>
      <c r="CL76">
        <v>18.599032258064501</v>
      </c>
      <c r="CM76">
        <v>1700.0174193548401</v>
      </c>
      <c r="CN76">
        <v>0.89999690322580606</v>
      </c>
      <c r="CO76">
        <v>0.10000301612903199</v>
      </c>
      <c r="CP76">
        <v>0</v>
      </c>
      <c r="CQ76">
        <v>824.37832258064498</v>
      </c>
      <c r="CR76">
        <v>4.9993999999999996</v>
      </c>
      <c r="CS76">
        <v>11959.0032258065</v>
      </c>
      <c r="CT76">
        <v>13807.132258064499</v>
      </c>
      <c r="CU76">
        <v>46.941064516129003</v>
      </c>
      <c r="CV76">
        <v>47.686999999999998</v>
      </c>
      <c r="CW76">
        <v>47.75</v>
      </c>
      <c r="CX76">
        <v>47.936999999999998</v>
      </c>
      <c r="CY76">
        <v>48.719516129032201</v>
      </c>
      <c r="CZ76">
        <v>1525.5125806451599</v>
      </c>
      <c r="DA76">
        <v>169.50483870967699</v>
      </c>
      <c r="DB76">
        <v>0</v>
      </c>
      <c r="DC76">
        <v>107.09999990463299</v>
      </c>
      <c r="DD76">
        <v>823.81823529411804</v>
      </c>
      <c r="DE76">
        <v>-8.6100490409804102</v>
      </c>
      <c r="DF76">
        <v>-169.41176544240599</v>
      </c>
      <c r="DG76">
        <v>11949.258823529401</v>
      </c>
      <c r="DH76">
        <v>10</v>
      </c>
      <c r="DI76">
        <v>1533056576.4000001</v>
      </c>
      <c r="DJ76" t="s">
        <v>586</v>
      </c>
      <c r="DK76">
        <v>72</v>
      </c>
      <c r="DL76">
        <v>-7.9390000000000001</v>
      </c>
      <c r="DM76">
        <v>0.41899999999999998</v>
      </c>
      <c r="DN76">
        <v>1000</v>
      </c>
      <c r="DO76">
        <v>14</v>
      </c>
      <c r="DP76">
        <v>0.04</v>
      </c>
      <c r="DQ76">
        <v>0.01</v>
      </c>
      <c r="DR76">
        <v>34.0984922121335</v>
      </c>
      <c r="DS76">
        <v>2.0589568737416301E-2</v>
      </c>
      <c r="DT76">
        <v>4.18379376300251E-2</v>
      </c>
      <c r="DU76">
        <v>1</v>
      </c>
      <c r="DV76">
        <v>0.71300263479414305</v>
      </c>
      <c r="DW76">
        <v>-3.4629152689636802E-2</v>
      </c>
      <c r="DX76">
        <v>2.6650103516899799E-3</v>
      </c>
      <c r="DY76">
        <v>1</v>
      </c>
      <c r="DZ76">
        <v>2</v>
      </c>
      <c r="EA76">
        <v>2</v>
      </c>
      <c r="EB76" t="s">
        <v>279</v>
      </c>
      <c r="EC76">
        <v>1.88544</v>
      </c>
      <c r="ED76">
        <v>1.87744</v>
      </c>
      <c r="EE76">
        <v>1.8766700000000001</v>
      </c>
      <c r="EF76">
        <v>1.87774</v>
      </c>
      <c r="EG76">
        <v>1.8823799999999999</v>
      </c>
      <c r="EH76">
        <v>1.8814299999999999</v>
      </c>
      <c r="EI76">
        <v>1.87622</v>
      </c>
      <c r="EJ76">
        <v>1.87582</v>
      </c>
      <c r="EK76" t="s">
        <v>280</v>
      </c>
      <c r="EL76" t="s">
        <v>19</v>
      </c>
      <c r="EM76" t="s">
        <v>19</v>
      </c>
      <c r="EN76" t="s">
        <v>19</v>
      </c>
      <c r="EO76" t="s">
        <v>281</v>
      </c>
      <c r="EP76" t="s">
        <v>282</v>
      </c>
      <c r="EQ76" t="s">
        <v>283</v>
      </c>
      <c r="ER76" t="s">
        <v>283</v>
      </c>
      <c r="ES76" t="s">
        <v>283</v>
      </c>
      <c r="ET76" t="s">
        <v>283</v>
      </c>
      <c r="EU76">
        <v>0</v>
      </c>
      <c r="EV76">
        <v>100</v>
      </c>
      <c r="EW76">
        <v>100</v>
      </c>
      <c r="EX76">
        <v>-7.9390000000000001</v>
      </c>
      <c r="EY76">
        <v>0.41899999999999998</v>
      </c>
      <c r="EZ76">
        <v>2</v>
      </c>
      <c r="FA76">
        <v>387.61700000000002</v>
      </c>
      <c r="FB76">
        <v>622.351</v>
      </c>
      <c r="FC76">
        <v>24.9998</v>
      </c>
      <c r="FD76">
        <v>29.118600000000001</v>
      </c>
      <c r="FE76">
        <v>30.000299999999999</v>
      </c>
      <c r="FF76">
        <v>29.1023</v>
      </c>
      <c r="FG76">
        <v>29.071100000000001</v>
      </c>
      <c r="FH76">
        <v>41.854500000000002</v>
      </c>
      <c r="FI76">
        <v>44.0276</v>
      </c>
      <c r="FJ76">
        <v>0</v>
      </c>
      <c r="FK76">
        <v>25</v>
      </c>
      <c r="FL76">
        <v>1000</v>
      </c>
      <c r="FM76">
        <v>14.3096</v>
      </c>
      <c r="FN76">
        <v>101.145</v>
      </c>
      <c r="FO76">
        <v>102.538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435</v>
      </c>
      <c r="B15" t="s">
        <v>436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2018-07-31T13:13:38Z</dcterms:created>
  <dcterms:modified xsi:type="dcterms:W3CDTF">2022-12-06T12:25:38Z</dcterms:modified>
</cp:coreProperties>
</file>